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CB5A67F-A6D3-4462-85F1-E5AD41CBB76E}" xr6:coauthVersionLast="47" xr6:coauthVersionMax="47" xr10:uidLastSave="{00000000-0000-0000-0000-000000000000}"/>
  <bookViews>
    <workbookView xWindow="21525" yWindow="-16320" windowWidth="29040" windowHeight="15720" tabRatio="658" activeTab="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Crop!$G$340:$AU$393</definedName>
    <definedName name="chem_by_lmu">Crop!$H$626:$Q$627</definedName>
    <definedName name="chem_cost" localSheetId="3">Crop!$G$279:$AA$332</definedName>
    <definedName name="chem_info">Crop!$I$642:$L$646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Crop!$G$402:$AU$455</definedName>
    <definedName name="fert_by_lmu" localSheetId="3">Crop!$H$605:$Q$610</definedName>
    <definedName name="fert_info" localSheetId="3">Crop!$H$585:$M$590</definedName>
    <definedName name="fert_passes" localSheetId="3">Crop!$G$461:$AU$514</definedName>
    <definedName name="fert_prep">Labour!$N$100:$P$103</definedName>
    <definedName name="fixed_crop_monitoring">Labour!$E$126:$Q$127</definedName>
    <definedName name="fixed_rotphases">Crop!$H$159:$M$211</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Crop!$V$160:$V$211</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Crop!$T$160:$T$211</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Crop!$I$561:$R$571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Crop!$Q$160:$Q$211</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Crop!$G$707:$Q$738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Crop!$I$661:$R$692</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Crop!$I$529:$R$547</definedName>
    <definedName name="YieldBySoil.i">[3]Rotation!$J$47:$V$59</definedName>
    <definedName name="YieldBySoil.n">[3]Rotation!$H$47:$H$59</definedName>
    <definedName name="yields" localSheetId="3">Crop!$G$217:$Q$269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19" i="1" l="1"/>
  <c r="I219" i="1"/>
  <c r="J219" i="1"/>
  <c r="K219" i="1"/>
  <c r="L219" i="1"/>
  <c r="M219" i="1"/>
  <c r="N219" i="1"/>
  <c r="O219" i="1"/>
  <c r="P219" i="1"/>
  <c r="Q219" i="1"/>
  <c r="H220" i="1"/>
  <c r="I220" i="1"/>
  <c r="J220" i="1"/>
  <c r="K220" i="1"/>
  <c r="L220" i="1"/>
  <c r="M220" i="1"/>
  <c r="N220" i="1"/>
  <c r="O220" i="1"/>
  <c r="P220" i="1"/>
  <c r="Q220" i="1"/>
  <c r="H221" i="1"/>
  <c r="I221" i="1"/>
  <c r="J221" i="1"/>
  <c r="K221" i="1"/>
  <c r="L221" i="1"/>
  <c r="M221" i="1"/>
  <c r="N221" i="1"/>
  <c r="O221" i="1"/>
  <c r="P221" i="1"/>
  <c r="Q221" i="1"/>
  <c r="H222" i="1"/>
  <c r="I222" i="1"/>
  <c r="J222" i="1"/>
  <c r="K222" i="1"/>
  <c r="L222" i="1"/>
  <c r="M222" i="1"/>
  <c r="N222" i="1"/>
  <c r="O222" i="1"/>
  <c r="P222" i="1"/>
  <c r="Q222" i="1"/>
  <c r="H223" i="1"/>
  <c r="I223" i="1"/>
  <c r="J223" i="1"/>
  <c r="K223" i="1"/>
  <c r="L223" i="1"/>
  <c r="M223" i="1"/>
  <c r="N223" i="1"/>
  <c r="O223" i="1"/>
  <c r="P223" i="1"/>
  <c r="Q223" i="1"/>
  <c r="H224" i="1"/>
  <c r="I224" i="1"/>
  <c r="J224" i="1"/>
  <c r="K224" i="1"/>
  <c r="L224" i="1"/>
  <c r="M224" i="1"/>
  <c r="N224" i="1"/>
  <c r="O224" i="1"/>
  <c r="P224" i="1"/>
  <c r="Q224" i="1"/>
  <c r="H225" i="1"/>
  <c r="I225" i="1"/>
  <c r="J225" i="1"/>
  <c r="K225" i="1"/>
  <c r="L225" i="1"/>
  <c r="M225" i="1"/>
  <c r="N225" i="1"/>
  <c r="O225" i="1"/>
  <c r="P225" i="1"/>
  <c r="Q225" i="1"/>
  <c r="H226" i="1"/>
  <c r="I226" i="1"/>
  <c r="J226" i="1"/>
  <c r="K226" i="1"/>
  <c r="L226" i="1"/>
  <c r="M226" i="1"/>
  <c r="N226" i="1"/>
  <c r="O226" i="1"/>
  <c r="P226" i="1"/>
  <c r="Q226" i="1"/>
  <c r="H227" i="1"/>
  <c r="I227" i="1"/>
  <c r="J227" i="1"/>
  <c r="K227" i="1"/>
  <c r="L227" i="1"/>
  <c r="M227" i="1"/>
  <c r="N227" i="1"/>
  <c r="O227" i="1"/>
  <c r="P227" i="1"/>
  <c r="Q227" i="1"/>
  <c r="H228" i="1"/>
  <c r="I228" i="1"/>
  <c r="J228" i="1"/>
  <c r="K228" i="1"/>
  <c r="L228" i="1"/>
  <c r="M228" i="1"/>
  <c r="N228" i="1"/>
  <c r="O228" i="1"/>
  <c r="P228" i="1"/>
  <c r="Q228" i="1"/>
  <c r="H229" i="1"/>
  <c r="I229" i="1"/>
  <c r="J229" i="1"/>
  <c r="K229" i="1"/>
  <c r="L229" i="1"/>
  <c r="M229" i="1"/>
  <c r="N229" i="1"/>
  <c r="O229" i="1"/>
  <c r="P229" i="1"/>
  <c r="Q229" i="1"/>
  <c r="H230" i="1"/>
  <c r="I230" i="1"/>
  <c r="J230" i="1"/>
  <c r="K230" i="1"/>
  <c r="L230" i="1"/>
  <c r="M230" i="1"/>
  <c r="N230" i="1"/>
  <c r="O230" i="1"/>
  <c r="P230" i="1"/>
  <c r="Q230" i="1"/>
  <c r="H231" i="1"/>
  <c r="I231" i="1"/>
  <c r="J231" i="1"/>
  <c r="K231" i="1"/>
  <c r="L231" i="1"/>
  <c r="M231" i="1"/>
  <c r="N231" i="1"/>
  <c r="O231" i="1"/>
  <c r="P231" i="1"/>
  <c r="Q231" i="1"/>
  <c r="H232" i="1"/>
  <c r="I232" i="1"/>
  <c r="J232" i="1"/>
  <c r="K232" i="1"/>
  <c r="L232" i="1"/>
  <c r="M232" i="1"/>
  <c r="N232" i="1"/>
  <c r="O232" i="1"/>
  <c r="P232" i="1"/>
  <c r="Q232" i="1"/>
  <c r="H233" i="1"/>
  <c r="I233" i="1"/>
  <c r="J233" i="1"/>
  <c r="K233" i="1"/>
  <c r="L233" i="1"/>
  <c r="M233" i="1"/>
  <c r="N233" i="1"/>
  <c r="O233" i="1"/>
  <c r="P233" i="1"/>
  <c r="Q233" i="1"/>
  <c r="H234" i="1"/>
  <c r="I234" i="1"/>
  <c r="J234" i="1"/>
  <c r="K234" i="1"/>
  <c r="L234" i="1"/>
  <c r="M234" i="1"/>
  <c r="N234" i="1"/>
  <c r="O234" i="1"/>
  <c r="P234" i="1"/>
  <c r="Q234" i="1"/>
  <c r="H235" i="1"/>
  <c r="I235" i="1"/>
  <c r="J235" i="1"/>
  <c r="K235" i="1"/>
  <c r="L235" i="1"/>
  <c r="M235" i="1"/>
  <c r="N235" i="1"/>
  <c r="O235" i="1"/>
  <c r="P235" i="1"/>
  <c r="Q235" i="1"/>
  <c r="H236" i="1"/>
  <c r="I236" i="1"/>
  <c r="J236" i="1"/>
  <c r="K236" i="1"/>
  <c r="L236" i="1"/>
  <c r="M236" i="1"/>
  <c r="N236" i="1"/>
  <c r="O236" i="1"/>
  <c r="P236" i="1"/>
  <c r="Q236" i="1"/>
  <c r="H237" i="1"/>
  <c r="I237" i="1"/>
  <c r="J237" i="1"/>
  <c r="K237" i="1"/>
  <c r="L237" i="1"/>
  <c r="M237" i="1"/>
  <c r="N237" i="1"/>
  <c r="O237" i="1"/>
  <c r="P237" i="1"/>
  <c r="Q237" i="1"/>
  <c r="H238" i="1"/>
  <c r="I238" i="1"/>
  <c r="J238" i="1"/>
  <c r="K238" i="1"/>
  <c r="L238" i="1"/>
  <c r="M238" i="1"/>
  <c r="N238" i="1"/>
  <c r="O238" i="1"/>
  <c r="P238" i="1"/>
  <c r="Q238" i="1"/>
  <c r="H239" i="1"/>
  <c r="I239" i="1"/>
  <c r="J239" i="1"/>
  <c r="K239" i="1"/>
  <c r="L239" i="1"/>
  <c r="M239" i="1"/>
  <c r="N239" i="1"/>
  <c r="O239" i="1"/>
  <c r="P239" i="1"/>
  <c r="Q239" i="1"/>
  <c r="H240" i="1"/>
  <c r="I240" i="1"/>
  <c r="J240" i="1"/>
  <c r="K240" i="1"/>
  <c r="L240" i="1"/>
  <c r="M240" i="1"/>
  <c r="N240" i="1"/>
  <c r="O240" i="1"/>
  <c r="P240" i="1"/>
  <c r="Q240" i="1"/>
  <c r="H241" i="1"/>
  <c r="I241" i="1"/>
  <c r="J241" i="1"/>
  <c r="K241" i="1"/>
  <c r="L241" i="1"/>
  <c r="M241" i="1"/>
  <c r="N241" i="1"/>
  <c r="O241" i="1"/>
  <c r="P241" i="1"/>
  <c r="Q241" i="1"/>
  <c r="H242" i="1"/>
  <c r="I242" i="1"/>
  <c r="J242" i="1"/>
  <c r="K242" i="1"/>
  <c r="L242" i="1"/>
  <c r="M242" i="1"/>
  <c r="N242" i="1"/>
  <c r="O242" i="1"/>
  <c r="P242" i="1"/>
  <c r="Q242" i="1"/>
  <c r="H243" i="1"/>
  <c r="I243" i="1"/>
  <c r="J243" i="1"/>
  <c r="K243" i="1"/>
  <c r="L243" i="1"/>
  <c r="M243" i="1"/>
  <c r="N243" i="1"/>
  <c r="O243" i="1"/>
  <c r="P243" i="1"/>
  <c r="Q243" i="1"/>
  <c r="H244" i="1"/>
  <c r="I244" i="1"/>
  <c r="J244" i="1"/>
  <c r="K244" i="1"/>
  <c r="L244" i="1"/>
  <c r="M244" i="1"/>
  <c r="N244" i="1"/>
  <c r="O244" i="1"/>
  <c r="P244" i="1"/>
  <c r="Q244" i="1"/>
  <c r="H245" i="1"/>
  <c r="I245" i="1"/>
  <c r="J245" i="1"/>
  <c r="K245" i="1"/>
  <c r="L245" i="1"/>
  <c r="M245" i="1"/>
  <c r="N245" i="1"/>
  <c r="O245" i="1"/>
  <c r="P245" i="1"/>
  <c r="Q245" i="1"/>
  <c r="H246" i="1"/>
  <c r="I246" i="1"/>
  <c r="J246" i="1"/>
  <c r="K246" i="1"/>
  <c r="L246" i="1"/>
  <c r="M246" i="1"/>
  <c r="N246" i="1"/>
  <c r="O246" i="1"/>
  <c r="P246" i="1"/>
  <c r="Q246" i="1"/>
  <c r="H247" i="1"/>
  <c r="I247" i="1"/>
  <c r="J247" i="1"/>
  <c r="K247" i="1"/>
  <c r="L247" i="1"/>
  <c r="M247" i="1"/>
  <c r="N247" i="1"/>
  <c r="O247" i="1"/>
  <c r="P247" i="1"/>
  <c r="Q247" i="1"/>
  <c r="H248" i="1"/>
  <c r="I248" i="1"/>
  <c r="J248" i="1"/>
  <c r="K248" i="1"/>
  <c r="L248" i="1"/>
  <c r="M248" i="1"/>
  <c r="N248" i="1"/>
  <c r="O248" i="1"/>
  <c r="P248" i="1"/>
  <c r="Q248" i="1"/>
  <c r="H249" i="1"/>
  <c r="I249" i="1"/>
  <c r="J249" i="1"/>
  <c r="K249" i="1"/>
  <c r="L249" i="1"/>
  <c r="M249" i="1"/>
  <c r="N249" i="1"/>
  <c r="O249" i="1"/>
  <c r="P249" i="1"/>
  <c r="Q249" i="1"/>
  <c r="H250" i="1"/>
  <c r="I250" i="1"/>
  <c r="J250" i="1"/>
  <c r="K250" i="1"/>
  <c r="L250" i="1"/>
  <c r="M250" i="1"/>
  <c r="N250" i="1"/>
  <c r="O250" i="1"/>
  <c r="P250" i="1"/>
  <c r="Q250" i="1"/>
  <c r="H251" i="1"/>
  <c r="I251" i="1"/>
  <c r="J251" i="1"/>
  <c r="K251" i="1"/>
  <c r="L251" i="1"/>
  <c r="M251" i="1"/>
  <c r="N251" i="1"/>
  <c r="O251" i="1"/>
  <c r="P251" i="1"/>
  <c r="Q251" i="1"/>
  <c r="H252" i="1"/>
  <c r="I252" i="1"/>
  <c r="J252" i="1"/>
  <c r="K252" i="1"/>
  <c r="L252" i="1"/>
  <c r="M252" i="1"/>
  <c r="N252" i="1"/>
  <c r="O252" i="1"/>
  <c r="P252" i="1"/>
  <c r="Q252" i="1"/>
  <c r="H253" i="1"/>
  <c r="I253" i="1"/>
  <c r="J253" i="1"/>
  <c r="K253" i="1"/>
  <c r="L253" i="1"/>
  <c r="M253" i="1"/>
  <c r="N253" i="1"/>
  <c r="O253" i="1"/>
  <c r="P253" i="1"/>
  <c r="Q253" i="1"/>
  <c r="H254" i="1"/>
  <c r="I254" i="1"/>
  <c r="J254" i="1"/>
  <c r="K254" i="1"/>
  <c r="L254" i="1"/>
  <c r="M254" i="1"/>
  <c r="N254" i="1"/>
  <c r="O254" i="1"/>
  <c r="P254" i="1"/>
  <c r="Q254" i="1"/>
  <c r="H255" i="1"/>
  <c r="I255" i="1"/>
  <c r="J255" i="1"/>
  <c r="K255" i="1"/>
  <c r="L255" i="1"/>
  <c r="M255" i="1"/>
  <c r="N255" i="1"/>
  <c r="O255" i="1"/>
  <c r="P255" i="1"/>
  <c r="Q255" i="1"/>
  <c r="H256" i="1"/>
  <c r="I256" i="1"/>
  <c r="J256" i="1"/>
  <c r="K256" i="1"/>
  <c r="L256" i="1"/>
  <c r="M256" i="1"/>
  <c r="N256" i="1"/>
  <c r="O256" i="1"/>
  <c r="P256" i="1"/>
  <c r="Q256" i="1"/>
  <c r="H257" i="1"/>
  <c r="I257" i="1"/>
  <c r="J257" i="1"/>
  <c r="K257" i="1"/>
  <c r="L257" i="1"/>
  <c r="M257" i="1"/>
  <c r="N257" i="1"/>
  <c r="O257" i="1"/>
  <c r="P257" i="1"/>
  <c r="Q257" i="1"/>
  <c r="H258" i="1"/>
  <c r="I258" i="1"/>
  <c r="J258" i="1"/>
  <c r="K258" i="1"/>
  <c r="L258" i="1"/>
  <c r="M258" i="1"/>
  <c r="N258" i="1"/>
  <c r="O258" i="1"/>
  <c r="P258" i="1"/>
  <c r="Q258" i="1"/>
  <c r="H259" i="1"/>
  <c r="I259" i="1"/>
  <c r="J259" i="1"/>
  <c r="K259" i="1"/>
  <c r="L259" i="1"/>
  <c r="M259" i="1"/>
  <c r="N259" i="1"/>
  <c r="O259" i="1"/>
  <c r="P259" i="1"/>
  <c r="Q259" i="1"/>
  <c r="H260" i="1"/>
  <c r="I260" i="1"/>
  <c r="J260" i="1"/>
  <c r="K260" i="1"/>
  <c r="L260" i="1"/>
  <c r="M260" i="1"/>
  <c r="N260" i="1"/>
  <c r="O260" i="1"/>
  <c r="P260" i="1"/>
  <c r="Q260" i="1"/>
  <c r="H261" i="1"/>
  <c r="I261" i="1"/>
  <c r="J261" i="1"/>
  <c r="K261" i="1"/>
  <c r="L261" i="1"/>
  <c r="M261" i="1"/>
  <c r="N261" i="1"/>
  <c r="O261" i="1"/>
  <c r="P261" i="1"/>
  <c r="Q261" i="1"/>
  <c r="H262" i="1"/>
  <c r="I262" i="1"/>
  <c r="J262" i="1"/>
  <c r="K262" i="1"/>
  <c r="L262" i="1"/>
  <c r="M262" i="1"/>
  <c r="N262" i="1"/>
  <c r="O262" i="1"/>
  <c r="P262" i="1"/>
  <c r="Q262" i="1"/>
  <c r="H263" i="1"/>
  <c r="I263" i="1"/>
  <c r="J263" i="1"/>
  <c r="K263" i="1"/>
  <c r="L263" i="1"/>
  <c r="M263" i="1"/>
  <c r="N263" i="1"/>
  <c r="O263" i="1"/>
  <c r="P263" i="1"/>
  <c r="Q263" i="1"/>
  <c r="H264" i="1"/>
  <c r="I264" i="1"/>
  <c r="J264" i="1"/>
  <c r="K264" i="1"/>
  <c r="L264" i="1"/>
  <c r="M264" i="1"/>
  <c r="N264" i="1"/>
  <c r="O264" i="1"/>
  <c r="P264" i="1"/>
  <c r="Q264" i="1"/>
  <c r="H265" i="1"/>
  <c r="I265" i="1"/>
  <c r="J265" i="1"/>
  <c r="K265" i="1"/>
  <c r="L265" i="1"/>
  <c r="M265" i="1"/>
  <c r="N265" i="1"/>
  <c r="O265" i="1"/>
  <c r="P265" i="1"/>
  <c r="Q265" i="1"/>
  <c r="H266" i="1"/>
  <c r="I266" i="1"/>
  <c r="J266" i="1"/>
  <c r="K266" i="1"/>
  <c r="L266" i="1"/>
  <c r="M266" i="1"/>
  <c r="N266" i="1"/>
  <c r="O266" i="1"/>
  <c r="P266" i="1"/>
  <c r="Q266" i="1"/>
  <c r="H267" i="1"/>
  <c r="I267" i="1"/>
  <c r="J267" i="1"/>
  <c r="K267" i="1"/>
  <c r="L267" i="1"/>
  <c r="M267" i="1"/>
  <c r="N267" i="1"/>
  <c r="O267" i="1"/>
  <c r="P267" i="1"/>
  <c r="Q267" i="1"/>
  <c r="H268" i="1"/>
  <c r="I268" i="1"/>
  <c r="J268" i="1"/>
  <c r="K268" i="1"/>
  <c r="L268" i="1"/>
  <c r="M268" i="1"/>
  <c r="N268" i="1"/>
  <c r="O268" i="1"/>
  <c r="P268" i="1"/>
  <c r="Q268" i="1"/>
  <c r="H269" i="1"/>
  <c r="I269" i="1"/>
  <c r="J269" i="1"/>
  <c r="K269" i="1"/>
  <c r="L269" i="1"/>
  <c r="M269" i="1"/>
  <c r="N269" i="1"/>
  <c r="O269" i="1"/>
  <c r="P269" i="1"/>
  <c r="Q269" i="1"/>
  <c r="I218" i="1"/>
  <c r="J218" i="1"/>
  <c r="K218" i="1"/>
  <c r="L218" i="1"/>
  <c r="M218" i="1"/>
  <c r="N218" i="1"/>
  <c r="O218" i="1"/>
  <c r="P218" i="1"/>
  <c r="Q218" i="1"/>
  <c r="H218" i="1"/>
  <c r="H42" i="6"/>
  <c r="H720" i="1"/>
  <c r="J52" i="1"/>
  <c r="K52" i="1"/>
  <c r="L52" i="1"/>
  <c r="M52" i="1"/>
  <c r="N52" i="1"/>
  <c r="O52" i="1"/>
  <c r="P52" i="1"/>
  <c r="I52" i="1"/>
  <c r="J537" i="1"/>
  <c r="K537" i="1"/>
  <c r="L537" i="1"/>
  <c r="M537" i="1"/>
  <c r="N537" i="1"/>
  <c r="O537" i="1"/>
  <c r="P537" i="1"/>
  <c r="Q537" i="1"/>
  <c r="R537" i="1" l="1"/>
  <c r="H332" i="1" l="1"/>
  <c r="G513" i="1" l="1"/>
  <c r="K454" i="1"/>
  <c r="K513" i="1" s="1"/>
  <c r="J454" i="1"/>
  <c r="J513" i="1" s="1"/>
  <c r="I454" i="1"/>
  <c r="I513" i="1" s="1"/>
  <c r="H454" i="1"/>
  <c r="H513" i="1" s="1"/>
  <c r="G454" i="1"/>
  <c r="K392" i="1"/>
  <c r="J392" i="1"/>
  <c r="I392" i="1"/>
  <c r="H392" i="1"/>
  <c r="G392" i="1"/>
  <c r="AA331" i="1"/>
  <c r="Z331" i="1"/>
  <c r="Y331" i="1"/>
  <c r="X331" i="1"/>
  <c r="W331" i="1"/>
  <c r="V331" i="1"/>
  <c r="U331" i="1"/>
  <c r="T331" i="1"/>
  <c r="S331" i="1"/>
  <c r="R331" i="1"/>
  <c r="Q331" i="1"/>
  <c r="P331" i="1"/>
  <c r="O331" i="1"/>
  <c r="N331" i="1"/>
  <c r="M331" i="1"/>
  <c r="L331" i="1"/>
  <c r="K331" i="1"/>
  <c r="J331" i="1"/>
  <c r="G331" i="1"/>
  <c r="G268" i="1"/>
  <c r="G269" i="1"/>
  <c r="G267" i="1"/>
  <c r="T210" i="1"/>
  <c r="V210" i="1" s="1"/>
  <c r="G210" i="1"/>
  <c r="N210" i="1" s="1"/>
  <c r="R98" i="23"/>
  <c r="Q98" i="23"/>
  <c r="P98" i="23"/>
  <c r="O98" i="23"/>
  <c r="N98" i="23"/>
  <c r="M98" i="23"/>
  <c r="L98" i="23"/>
  <c r="K98" i="23"/>
  <c r="S98" i="23"/>
  <c r="H70" i="28"/>
  <c r="T720" i="1"/>
  <c r="I720" i="1"/>
  <c r="J720" i="1"/>
  <c r="S714" i="1"/>
  <c r="H62" i="1"/>
  <c r="H61" i="1"/>
  <c r="H60" i="1"/>
  <c r="H59" i="1"/>
  <c r="H58" i="1"/>
  <c r="H57" i="1"/>
  <c r="H56" i="1"/>
  <c r="H55" i="1"/>
  <c r="H54" i="1"/>
  <c r="H53" i="1"/>
  <c r="H52" i="1"/>
  <c r="H51" i="1"/>
  <c r="H50" i="1"/>
  <c r="H49" i="1"/>
  <c r="H48" i="1"/>
  <c r="H47" i="1"/>
  <c r="H46" i="1"/>
  <c r="H45" i="1"/>
  <c r="S720" i="1" l="1"/>
  <c r="I70" i="28" l="1"/>
  <c r="G42" i="6" l="1"/>
  <c r="G108" i="10"/>
  <c r="E140" i="10"/>
  <c r="G28" i="23"/>
  <c r="G78" i="23" s="1"/>
  <c r="I98" i="23" s="1"/>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G720" i="1"/>
  <c r="I674" i="1"/>
  <c r="I537" i="1"/>
  <c r="H104" i="1"/>
  <c r="T104" i="1" s="1"/>
  <c r="U104" i="1"/>
  <c r="V104" i="1"/>
  <c r="W104" i="1"/>
  <c r="X104" i="1"/>
  <c r="Y104" i="1"/>
  <c r="Z104" i="1"/>
  <c r="AA104" i="1"/>
  <c r="AB104" i="1"/>
  <c r="AC104" i="1"/>
  <c r="AD104" i="1"/>
  <c r="H83" i="1"/>
  <c r="L29" i="28"/>
  <c r="L30" i="28"/>
  <c r="L31" i="28"/>
  <c r="L32" i="28"/>
  <c r="L33" i="28"/>
  <c r="L34" i="28"/>
  <c r="L35" i="28"/>
  <c r="L36" i="28"/>
  <c r="L37" i="28"/>
  <c r="L38" i="28"/>
  <c r="L39" i="28"/>
  <c r="L40" i="28"/>
  <c r="L41" i="28"/>
  <c r="L42" i="28"/>
  <c r="L43" i="28"/>
  <c r="L44" i="28"/>
  <c r="L45" i="28"/>
  <c r="L28" i="28"/>
  <c r="J183" i="23" l="1"/>
  <c r="I153" i="23"/>
  <c r="I127" i="23"/>
  <c r="H93" i="1" l="1"/>
  <c r="H92" i="1"/>
  <c r="H91" i="1"/>
  <c r="H90" i="1"/>
  <c r="H89" i="1"/>
  <c r="H88" i="1"/>
  <c r="H87" i="1"/>
  <c r="H86" i="1"/>
  <c r="H85" i="1"/>
  <c r="H84" i="1"/>
  <c r="H82" i="1"/>
  <c r="H81" i="1"/>
  <c r="H80" i="1"/>
  <c r="H79" i="1"/>
  <c r="H78" i="1"/>
  <c r="H77" i="1"/>
  <c r="H76" i="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1" i="28" l="1"/>
  <c r="G206" i="27"/>
  <c r="G219" i="9"/>
  <c r="G575" i="1" l="1"/>
  <c r="H52" i="6" l="1"/>
  <c r="H51" i="6"/>
  <c r="H47" i="6"/>
  <c r="H46" i="6"/>
  <c r="H44" i="6"/>
  <c r="H43" i="6"/>
  <c r="H50" i="6"/>
  <c r="H49" i="6"/>
  <c r="H48" i="6"/>
  <c r="H41" i="6"/>
  <c r="H40" i="6"/>
  <c r="H39" i="6"/>
  <c r="H37" i="6"/>
  <c r="H36" i="6"/>
  <c r="H35" i="6"/>
  <c r="J137" i="1" l="1"/>
  <c r="T738" i="1"/>
  <c r="T737" i="1"/>
  <c r="T736" i="1"/>
  <c r="T735" i="1"/>
  <c r="T734" i="1"/>
  <c r="T733" i="1"/>
  <c r="T732" i="1"/>
  <c r="T731" i="1"/>
  <c r="T730" i="1"/>
  <c r="T729" i="1"/>
  <c r="T728" i="1"/>
  <c r="T727" i="1"/>
  <c r="T726" i="1"/>
  <c r="T725" i="1"/>
  <c r="T724" i="1"/>
  <c r="T723" i="1"/>
  <c r="T722" i="1"/>
  <c r="T721" i="1"/>
  <c r="T719" i="1"/>
  <c r="T718" i="1"/>
  <c r="T717" i="1"/>
  <c r="T716" i="1"/>
  <c r="T715" i="1"/>
  <c r="T714" i="1"/>
  <c r="T713" i="1"/>
  <c r="T712" i="1"/>
  <c r="T711" i="1"/>
  <c r="T710" i="1"/>
  <c r="T709" i="1"/>
  <c r="T708" i="1"/>
  <c r="S738" i="1"/>
  <c r="S737" i="1"/>
  <c r="S736" i="1"/>
  <c r="S735" i="1"/>
  <c r="S734" i="1"/>
  <c r="S733" i="1"/>
  <c r="S732" i="1"/>
  <c r="S731" i="1"/>
  <c r="S730" i="1"/>
  <c r="S729" i="1"/>
  <c r="S728" i="1"/>
  <c r="S727" i="1"/>
  <c r="S726" i="1"/>
  <c r="S725" i="1"/>
  <c r="S724" i="1"/>
  <c r="S723" i="1"/>
  <c r="S722" i="1"/>
  <c r="S721" i="1"/>
  <c r="S719" i="1"/>
  <c r="S718" i="1"/>
  <c r="S717" i="1"/>
  <c r="S716" i="1"/>
  <c r="S715" i="1"/>
  <c r="S713" i="1"/>
  <c r="S712" i="1"/>
  <c r="S711" i="1"/>
  <c r="S710" i="1"/>
  <c r="S709" i="1"/>
  <c r="S708" i="1"/>
  <c r="I607" i="1"/>
  <c r="J607" i="1"/>
  <c r="K607" i="1"/>
  <c r="L607" i="1"/>
  <c r="M607" i="1"/>
  <c r="N607" i="1"/>
  <c r="O607" i="1"/>
  <c r="P607" i="1"/>
  <c r="Q607" i="1"/>
  <c r="I608" i="1"/>
  <c r="J608" i="1"/>
  <c r="K608" i="1"/>
  <c r="L608" i="1"/>
  <c r="M608" i="1"/>
  <c r="N608" i="1"/>
  <c r="O608" i="1"/>
  <c r="P608" i="1"/>
  <c r="Q608" i="1"/>
  <c r="I609" i="1"/>
  <c r="J609" i="1"/>
  <c r="K609" i="1"/>
  <c r="L609" i="1"/>
  <c r="M609" i="1"/>
  <c r="N609" i="1"/>
  <c r="O609" i="1"/>
  <c r="P609" i="1"/>
  <c r="Q609" i="1"/>
  <c r="I610" i="1"/>
  <c r="J610" i="1"/>
  <c r="K610" i="1"/>
  <c r="L610" i="1"/>
  <c r="M610" i="1"/>
  <c r="N610" i="1"/>
  <c r="O610" i="1"/>
  <c r="P610" i="1"/>
  <c r="Q610" i="1"/>
  <c r="J606" i="1"/>
  <c r="K606" i="1"/>
  <c r="L606" i="1"/>
  <c r="M606" i="1"/>
  <c r="N606" i="1"/>
  <c r="O606" i="1"/>
  <c r="P606" i="1"/>
  <c r="Q606" i="1"/>
  <c r="I606" i="1"/>
  <c r="H472" i="1"/>
  <c r="H473" i="1" l="1"/>
  <c r="I473" i="1"/>
  <c r="J473" i="1"/>
  <c r="K473" i="1"/>
  <c r="J423" i="1" l="1"/>
  <c r="J482" i="1" s="1"/>
  <c r="J422" i="1"/>
  <c r="J481" i="1" s="1"/>
  <c r="J451" i="1"/>
  <c r="J510" i="1" s="1"/>
  <c r="J450" i="1"/>
  <c r="J509" i="1" s="1"/>
  <c r="J434" i="1"/>
  <c r="J493" i="1" s="1"/>
  <c r="J433" i="1"/>
  <c r="J492" i="1" s="1"/>
  <c r="J428" i="1"/>
  <c r="J487" i="1" s="1"/>
  <c r="J427" i="1"/>
  <c r="J486" i="1" s="1"/>
  <c r="J447" i="1"/>
  <c r="J506" i="1" s="1"/>
  <c r="J446" i="1"/>
  <c r="J505" i="1" s="1"/>
  <c r="J421" i="1"/>
  <c r="J480" i="1" s="1"/>
  <c r="J420" i="1"/>
  <c r="J479" i="1" s="1"/>
  <c r="I420" i="1"/>
  <c r="I479" i="1" s="1"/>
  <c r="H415" i="1"/>
  <c r="H474" i="1" s="1"/>
  <c r="I415" i="1"/>
  <c r="I474" i="1" s="1"/>
  <c r="J415" i="1"/>
  <c r="J474" i="1" s="1"/>
  <c r="K415" i="1"/>
  <c r="K474" i="1" s="1"/>
  <c r="H416" i="1"/>
  <c r="H475" i="1" s="1"/>
  <c r="I416" i="1"/>
  <c r="I475" i="1" s="1"/>
  <c r="J416" i="1"/>
  <c r="J475" i="1" s="1"/>
  <c r="K416" i="1"/>
  <c r="K475" i="1" s="1"/>
  <c r="H417" i="1"/>
  <c r="H476" i="1" s="1"/>
  <c r="I417" i="1"/>
  <c r="I476" i="1" s="1"/>
  <c r="J417" i="1"/>
  <c r="J476" i="1" s="1"/>
  <c r="K417" i="1"/>
  <c r="K476" i="1" s="1"/>
  <c r="H418" i="1"/>
  <c r="H477" i="1" s="1"/>
  <c r="I418" i="1"/>
  <c r="J418" i="1"/>
  <c r="K418" i="1"/>
  <c r="K477" i="1" s="1"/>
  <c r="H419" i="1"/>
  <c r="H478" i="1" s="1"/>
  <c r="I419" i="1"/>
  <c r="I478" i="1" s="1"/>
  <c r="J419" i="1"/>
  <c r="K419" i="1"/>
  <c r="K478" i="1" s="1"/>
  <c r="H420" i="1"/>
  <c r="H479" i="1" s="1"/>
  <c r="K420" i="1"/>
  <c r="K479" i="1" s="1"/>
  <c r="H421" i="1"/>
  <c r="H480" i="1" s="1"/>
  <c r="I421" i="1"/>
  <c r="I480" i="1" s="1"/>
  <c r="K421" i="1"/>
  <c r="K480" i="1" s="1"/>
  <c r="H422" i="1"/>
  <c r="I422" i="1"/>
  <c r="I481" i="1" s="1"/>
  <c r="K422" i="1"/>
  <c r="K481" i="1" s="1"/>
  <c r="H423" i="1"/>
  <c r="H482" i="1" s="1"/>
  <c r="I423" i="1"/>
  <c r="K423" i="1"/>
  <c r="K482" i="1" s="1"/>
  <c r="H424" i="1"/>
  <c r="H483" i="1" s="1"/>
  <c r="I424" i="1"/>
  <c r="I483" i="1" s="1"/>
  <c r="J424" i="1"/>
  <c r="J483" i="1" s="1"/>
  <c r="K424" i="1"/>
  <c r="K483" i="1" s="1"/>
  <c r="H425" i="1"/>
  <c r="H484" i="1" s="1"/>
  <c r="I425" i="1"/>
  <c r="I484" i="1" s="1"/>
  <c r="J425" i="1"/>
  <c r="J484" i="1" s="1"/>
  <c r="K425" i="1"/>
  <c r="K484" i="1" s="1"/>
  <c r="H426" i="1"/>
  <c r="H485" i="1" s="1"/>
  <c r="I426" i="1"/>
  <c r="I485" i="1" s="1"/>
  <c r="J426" i="1"/>
  <c r="J485" i="1" s="1"/>
  <c r="K426" i="1"/>
  <c r="K485" i="1" s="1"/>
  <c r="H427" i="1"/>
  <c r="H486" i="1" s="1"/>
  <c r="I427" i="1"/>
  <c r="I486" i="1" s="1"/>
  <c r="K427" i="1"/>
  <c r="H428" i="1"/>
  <c r="I428" i="1"/>
  <c r="K428" i="1"/>
  <c r="K487" i="1" s="1"/>
  <c r="H429" i="1"/>
  <c r="I429" i="1"/>
  <c r="I488" i="1" s="1"/>
  <c r="J429" i="1"/>
  <c r="J488" i="1" s="1"/>
  <c r="K429" i="1"/>
  <c r="K488" i="1" s="1"/>
  <c r="H430" i="1"/>
  <c r="H489" i="1" s="1"/>
  <c r="I430" i="1"/>
  <c r="I489" i="1" s="1"/>
  <c r="J430" i="1"/>
  <c r="J489" i="1" s="1"/>
  <c r="K430" i="1"/>
  <c r="K489" i="1" s="1"/>
  <c r="H431" i="1"/>
  <c r="H490" i="1" s="1"/>
  <c r="I431" i="1"/>
  <c r="I490" i="1" s="1"/>
  <c r="J431" i="1"/>
  <c r="J490" i="1" s="1"/>
  <c r="K431" i="1"/>
  <c r="K490" i="1" s="1"/>
  <c r="H432" i="1"/>
  <c r="I432" i="1"/>
  <c r="I491" i="1" s="1"/>
  <c r="J432" i="1"/>
  <c r="J491" i="1" s="1"/>
  <c r="K432" i="1"/>
  <c r="H433" i="1"/>
  <c r="I433" i="1"/>
  <c r="I492" i="1" s="1"/>
  <c r="K433" i="1"/>
  <c r="H434" i="1"/>
  <c r="H493" i="1" s="1"/>
  <c r="I434" i="1"/>
  <c r="K434" i="1"/>
  <c r="K493" i="1" s="1"/>
  <c r="H435" i="1"/>
  <c r="H494" i="1" s="1"/>
  <c r="I435" i="1"/>
  <c r="I494" i="1" s="1"/>
  <c r="J435" i="1"/>
  <c r="J494" i="1" s="1"/>
  <c r="K435" i="1"/>
  <c r="K494" i="1" s="1"/>
  <c r="H436" i="1"/>
  <c r="H495" i="1" s="1"/>
  <c r="I436" i="1"/>
  <c r="I495" i="1" s="1"/>
  <c r="J436" i="1"/>
  <c r="J495" i="1" s="1"/>
  <c r="K436" i="1"/>
  <c r="K495" i="1" s="1"/>
  <c r="H437" i="1"/>
  <c r="H496" i="1" s="1"/>
  <c r="I437" i="1"/>
  <c r="J437" i="1"/>
  <c r="J496" i="1" s="1"/>
  <c r="K437" i="1"/>
  <c r="H438" i="1"/>
  <c r="H497" i="1" s="1"/>
  <c r="I438" i="1"/>
  <c r="J438" i="1"/>
  <c r="K438" i="1"/>
  <c r="H439" i="1"/>
  <c r="H498" i="1" s="1"/>
  <c r="I439" i="1"/>
  <c r="I498" i="1" s="1"/>
  <c r="J439" i="1"/>
  <c r="J498" i="1" s="1"/>
  <c r="K439" i="1"/>
  <c r="H440" i="1"/>
  <c r="H499" i="1" s="1"/>
  <c r="I440" i="1"/>
  <c r="I499" i="1" s="1"/>
  <c r="J440" i="1"/>
  <c r="J499" i="1" s="1"/>
  <c r="K440" i="1"/>
  <c r="K499" i="1" s="1"/>
  <c r="H441" i="1"/>
  <c r="H500" i="1" s="1"/>
  <c r="I441" i="1"/>
  <c r="I500" i="1" s="1"/>
  <c r="J441" i="1"/>
  <c r="K441" i="1"/>
  <c r="K500" i="1" s="1"/>
  <c r="H442" i="1"/>
  <c r="H501" i="1" s="1"/>
  <c r="I442" i="1"/>
  <c r="I501" i="1" s="1"/>
  <c r="J442" i="1"/>
  <c r="J501" i="1" s="1"/>
  <c r="K442" i="1"/>
  <c r="H443" i="1"/>
  <c r="I443" i="1"/>
  <c r="I502" i="1" s="1"/>
  <c r="J443" i="1"/>
  <c r="K443" i="1"/>
  <c r="H444" i="1"/>
  <c r="H503" i="1" s="1"/>
  <c r="I444" i="1"/>
  <c r="I503" i="1" s="1"/>
  <c r="J444" i="1"/>
  <c r="K444" i="1"/>
  <c r="H445" i="1"/>
  <c r="H504" i="1" s="1"/>
  <c r="I445" i="1"/>
  <c r="I504" i="1" s="1"/>
  <c r="J445" i="1"/>
  <c r="J504" i="1" s="1"/>
  <c r="K445" i="1"/>
  <c r="K504" i="1" s="1"/>
  <c r="H446" i="1"/>
  <c r="H505" i="1" s="1"/>
  <c r="I446" i="1"/>
  <c r="I505" i="1" s="1"/>
  <c r="K446" i="1"/>
  <c r="K505" i="1" s="1"/>
  <c r="H447" i="1"/>
  <c r="H506" i="1" s="1"/>
  <c r="I447" i="1"/>
  <c r="K447" i="1"/>
  <c r="H448" i="1"/>
  <c r="H507" i="1" s="1"/>
  <c r="I448" i="1"/>
  <c r="I507" i="1" s="1"/>
  <c r="J448" i="1"/>
  <c r="J507" i="1" s="1"/>
  <c r="K448" i="1"/>
  <c r="H449" i="1"/>
  <c r="H508" i="1" s="1"/>
  <c r="I449" i="1"/>
  <c r="I508" i="1" s="1"/>
  <c r="J449" i="1"/>
  <c r="J508" i="1" s="1"/>
  <c r="K449" i="1"/>
  <c r="H450" i="1"/>
  <c r="H509" i="1" s="1"/>
  <c r="I450" i="1"/>
  <c r="I509" i="1" s="1"/>
  <c r="K450" i="1"/>
  <c r="K509" i="1" s="1"/>
  <c r="H451" i="1"/>
  <c r="H510" i="1" s="1"/>
  <c r="I451" i="1"/>
  <c r="I510" i="1" s="1"/>
  <c r="K451" i="1"/>
  <c r="K510" i="1" s="1"/>
  <c r="H452" i="1"/>
  <c r="H511" i="1" s="1"/>
  <c r="I452" i="1"/>
  <c r="J452" i="1"/>
  <c r="J511" i="1" s="1"/>
  <c r="K452" i="1"/>
  <c r="H453" i="1"/>
  <c r="I453" i="1"/>
  <c r="J453" i="1"/>
  <c r="K453" i="1"/>
  <c r="K512" i="1" s="1"/>
  <c r="H455" i="1"/>
  <c r="I455" i="1"/>
  <c r="I514" i="1" s="1"/>
  <c r="J455" i="1"/>
  <c r="K455" i="1"/>
  <c r="K514" i="1" s="1"/>
  <c r="I404" i="1"/>
  <c r="J404" i="1"/>
  <c r="K404" i="1"/>
  <c r="H404" i="1"/>
  <c r="J36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H352" i="1"/>
  <c r="I352" i="1"/>
  <c r="J352" i="1"/>
  <c r="K352" i="1"/>
  <c r="H353" i="1"/>
  <c r="I353" i="1"/>
  <c r="J353" i="1"/>
  <c r="K353" i="1"/>
  <c r="H354" i="1"/>
  <c r="I354" i="1"/>
  <c r="J354" i="1"/>
  <c r="K354" i="1"/>
  <c r="K355" i="1"/>
  <c r="H356" i="1"/>
  <c r="I356" i="1"/>
  <c r="J356" i="1"/>
  <c r="K356" i="1"/>
  <c r="K357" i="1"/>
  <c r="H358" i="1"/>
  <c r="I358" i="1"/>
  <c r="J358" i="1"/>
  <c r="K358" i="1"/>
  <c r="K359" i="1"/>
  <c r="H360" i="1"/>
  <c r="I360" i="1"/>
  <c r="J360" i="1"/>
  <c r="K360" i="1"/>
  <c r="K361" i="1"/>
  <c r="H362" i="1"/>
  <c r="I362" i="1"/>
  <c r="K362" i="1"/>
  <c r="H363" i="1"/>
  <c r="I363" i="1"/>
  <c r="J363" i="1"/>
  <c r="K363" i="1"/>
  <c r="H364" i="1"/>
  <c r="I364" i="1"/>
  <c r="J364" i="1"/>
  <c r="K364" i="1"/>
  <c r="H365" i="1"/>
  <c r="I365" i="1"/>
  <c r="J365" i="1"/>
  <c r="K365" i="1"/>
  <c r="K366" i="1"/>
  <c r="H367" i="1"/>
  <c r="I367" i="1"/>
  <c r="J367" i="1"/>
  <c r="K367" i="1"/>
  <c r="H368" i="1"/>
  <c r="I368" i="1"/>
  <c r="J368" i="1"/>
  <c r="K368" i="1"/>
  <c r="H369" i="1"/>
  <c r="I369" i="1"/>
  <c r="J369" i="1"/>
  <c r="K369" i="1"/>
  <c r="K370" i="1"/>
  <c r="H371" i="1"/>
  <c r="I371" i="1"/>
  <c r="J371" i="1"/>
  <c r="K371" i="1"/>
  <c r="K372" i="1"/>
  <c r="H373" i="1"/>
  <c r="I373" i="1"/>
  <c r="J373" i="1"/>
  <c r="K373" i="1"/>
  <c r="K374" i="1"/>
  <c r="H375" i="1"/>
  <c r="I375" i="1"/>
  <c r="J375" i="1"/>
  <c r="K375" i="1"/>
  <c r="K376" i="1"/>
  <c r="H377" i="1"/>
  <c r="I377" i="1"/>
  <c r="J377" i="1"/>
  <c r="K377" i="1"/>
  <c r="K378" i="1"/>
  <c r="H379" i="1"/>
  <c r="I379" i="1"/>
  <c r="J379" i="1"/>
  <c r="K379" i="1"/>
  <c r="K380" i="1"/>
  <c r="H381" i="1"/>
  <c r="I381" i="1"/>
  <c r="J381"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H391" i="1"/>
  <c r="I391" i="1"/>
  <c r="J391" i="1"/>
  <c r="K391" i="1"/>
  <c r="H393" i="1"/>
  <c r="I393" i="1"/>
  <c r="J393" i="1"/>
  <c r="K393" i="1"/>
  <c r="K342" i="1"/>
  <c r="I342" i="1"/>
  <c r="J342" i="1"/>
  <c r="H342" i="1"/>
  <c r="AA332"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Y332"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W332"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U332"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S332"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Q332"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O332"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M332"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2" i="1"/>
  <c r="K281" i="1"/>
  <c r="J281" i="1"/>
  <c r="H322" i="1"/>
  <c r="H383" i="1" s="1"/>
  <c r="H317" i="1"/>
  <c r="H378" i="1" s="1"/>
  <c r="H315" i="1"/>
  <c r="H376" i="1" s="1"/>
  <c r="H309" i="1"/>
  <c r="H370" i="1" s="1"/>
  <c r="H311" i="1"/>
  <c r="H372" i="1" s="1"/>
  <c r="H319" i="1"/>
  <c r="I370" i="1" l="1"/>
  <c r="J380" i="1"/>
  <c r="H380" i="1"/>
  <c r="I380" i="1"/>
  <c r="K511" i="1"/>
  <c r="K498" i="1"/>
  <c r="J503" i="1"/>
  <c r="H488" i="1"/>
  <c r="K508" i="1"/>
  <c r="K502" i="1"/>
  <c r="J497" i="1"/>
  <c r="K491" i="1"/>
  <c r="H514" i="1"/>
  <c r="I482" i="1"/>
  <c r="K492" i="1"/>
  <c r="K497" i="1"/>
  <c r="I487" i="1"/>
  <c r="J502" i="1"/>
  <c r="H487" i="1"/>
  <c r="H491" i="1"/>
  <c r="K507" i="1"/>
  <c r="K486" i="1"/>
  <c r="I512" i="1"/>
  <c r="K506" i="1"/>
  <c r="I496" i="1"/>
  <c r="K503" i="1"/>
  <c r="I493" i="1"/>
  <c r="J514" i="1"/>
  <c r="H492" i="1"/>
  <c r="I497" i="1"/>
  <c r="H481" i="1"/>
  <c r="H512" i="1"/>
  <c r="I506" i="1"/>
  <c r="H502" i="1"/>
  <c r="J512" i="1"/>
  <c r="K501" i="1"/>
  <c r="K496" i="1"/>
  <c r="I511" i="1"/>
  <c r="J500" i="1"/>
  <c r="J478" i="1"/>
  <c r="J477" i="1"/>
  <c r="I477" i="1"/>
  <c r="J372" i="1"/>
  <c r="I372" i="1"/>
  <c r="J376" i="1"/>
  <c r="I376" i="1"/>
  <c r="J370" i="1"/>
  <c r="J383" i="1"/>
  <c r="J378" i="1"/>
  <c r="I383" i="1"/>
  <c r="I378" i="1"/>
  <c r="AC161" i="1" a="1"/>
  <c r="AC161" i="1" s="1"/>
  <c r="Z200" i="1"/>
  <c r="Z201" i="1" s="1"/>
  <c r="Z202" i="1" s="1"/>
  <c r="Z193" i="1"/>
  <c r="Z191" i="1"/>
  <c r="G488" i="1" l="1"/>
  <c r="G489" i="1"/>
  <c r="G490" i="1"/>
  <c r="G491" i="1"/>
  <c r="G492" i="1"/>
  <c r="G493" i="1"/>
  <c r="G494" i="1"/>
  <c r="G495" i="1"/>
  <c r="G496" i="1"/>
  <c r="G497" i="1"/>
  <c r="G498" i="1"/>
  <c r="G429" i="1"/>
  <c r="G430" i="1"/>
  <c r="G431" i="1"/>
  <c r="G432" i="1"/>
  <c r="G433" i="1"/>
  <c r="G434" i="1"/>
  <c r="G435" i="1"/>
  <c r="G436" i="1"/>
  <c r="G437" i="1"/>
  <c r="G438" i="1"/>
  <c r="G366" i="1"/>
  <c r="G367" i="1"/>
  <c r="G368" i="1"/>
  <c r="G369" i="1"/>
  <c r="G370" i="1"/>
  <c r="G371" i="1"/>
  <c r="G372" i="1"/>
  <c r="G373" i="1"/>
  <c r="G374" i="1"/>
  <c r="G375" i="1"/>
  <c r="G313" i="1"/>
  <c r="G250" i="1"/>
  <c r="G256" i="1"/>
  <c r="G255" i="1"/>
  <c r="G254" i="1"/>
  <c r="G253" i="1"/>
  <c r="G252" i="1"/>
  <c r="G251" i="1"/>
  <c r="Z319" i="1"/>
  <c r="X319" i="1"/>
  <c r="V319" i="1"/>
  <c r="T319" i="1"/>
  <c r="R319" i="1"/>
  <c r="P319" i="1"/>
  <c r="N319" i="1"/>
  <c r="L319" i="1"/>
  <c r="J319" i="1"/>
  <c r="G319" i="1"/>
  <c r="Z318" i="1"/>
  <c r="G318" i="1"/>
  <c r="Z317" i="1"/>
  <c r="X317" i="1"/>
  <c r="V317" i="1"/>
  <c r="T317" i="1"/>
  <c r="R317" i="1"/>
  <c r="P317" i="1"/>
  <c r="N317" i="1"/>
  <c r="L317" i="1"/>
  <c r="J317" i="1"/>
  <c r="G317" i="1"/>
  <c r="T316" i="1"/>
  <c r="G316" i="1"/>
  <c r="Z315" i="1"/>
  <c r="X315" i="1"/>
  <c r="V315" i="1"/>
  <c r="T315" i="1"/>
  <c r="R315" i="1"/>
  <c r="P315" i="1"/>
  <c r="N315" i="1"/>
  <c r="L315" i="1"/>
  <c r="J315" i="1"/>
  <c r="G315" i="1"/>
  <c r="Z314" i="1"/>
  <c r="X314" i="1"/>
  <c r="V314" i="1"/>
  <c r="T314" i="1"/>
  <c r="R314" i="1"/>
  <c r="P314" i="1"/>
  <c r="N314" i="1"/>
  <c r="L314" i="1"/>
  <c r="J314" i="1"/>
  <c r="G314" i="1"/>
  <c r="G380" i="1"/>
  <c r="G379" i="1"/>
  <c r="G378" i="1"/>
  <c r="G377" i="1"/>
  <c r="G376" i="1"/>
  <c r="G442" i="1"/>
  <c r="G441" i="1"/>
  <c r="G440" i="1"/>
  <c r="G439" i="1"/>
  <c r="G501" i="1"/>
  <c r="G500" i="1"/>
  <c r="G499" i="1"/>
  <c r="G306" i="1"/>
  <c r="T194" i="1"/>
  <c r="V194" i="1" s="1"/>
  <c r="G194" i="1"/>
  <c r="T198" i="1"/>
  <c r="V198" i="1" s="1"/>
  <c r="G198" i="1"/>
  <c r="T197" i="1"/>
  <c r="V197" i="1" s="1"/>
  <c r="G197" i="1"/>
  <c r="T196" i="1"/>
  <c r="V196" i="1" s="1"/>
  <c r="G196" i="1"/>
  <c r="T195" i="1"/>
  <c r="V195" i="1" s="1"/>
  <c r="G195" i="1"/>
  <c r="T193" i="1"/>
  <c r="V193" i="1" s="1"/>
  <c r="G193" i="1"/>
  <c r="R311" i="1"/>
  <c r="G311" i="1"/>
  <c r="Z310" i="1"/>
  <c r="X310" i="1"/>
  <c r="V310" i="1"/>
  <c r="T310" i="1"/>
  <c r="R310" i="1"/>
  <c r="P310" i="1"/>
  <c r="N310" i="1"/>
  <c r="L310" i="1"/>
  <c r="J310" i="1"/>
  <c r="G310" i="1"/>
  <c r="Z309" i="1"/>
  <c r="X309" i="1"/>
  <c r="V309" i="1"/>
  <c r="T309" i="1"/>
  <c r="R309" i="1"/>
  <c r="P309" i="1"/>
  <c r="N309" i="1"/>
  <c r="L309" i="1"/>
  <c r="J309" i="1"/>
  <c r="G309" i="1"/>
  <c r="X308" i="1"/>
  <c r="G308" i="1"/>
  <c r="Z307" i="1"/>
  <c r="X307" i="1"/>
  <c r="V307" i="1"/>
  <c r="T307" i="1"/>
  <c r="R307" i="1"/>
  <c r="P307" i="1"/>
  <c r="N307" i="1"/>
  <c r="L307" i="1"/>
  <c r="J307" i="1"/>
  <c r="G307" i="1"/>
  <c r="G248" i="1"/>
  <c r="G247" i="1"/>
  <c r="G246" i="1"/>
  <c r="G245" i="1"/>
  <c r="G244" i="1"/>
  <c r="T190" i="1"/>
  <c r="V190" i="1" s="1"/>
  <c r="G190" i="1"/>
  <c r="T189" i="1"/>
  <c r="V189" i="1" s="1"/>
  <c r="G189" i="1"/>
  <c r="T188" i="1"/>
  <c r="V188" i="1" s="1"/>
  <c r="G188" i="1"/>
  <c r="T187" i="1"/>
  <c r="V187" i="1" s="1"/>
  <c r="G187" i="1"/>
  <c r="T186" i="1"/>
  <c r="V186" i="1" s="1"/>
  <c r="G186"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6" i="1" l="1"/>
  <c r="Z316" i="1"/>
  <c r="J318" i="1"/>
  <c r="J316" i="1"/>
  <c r="L318" i="1"/>
  <c r="L316" i="1"/>
  <c r="N318" i="1"/>
  <c r="N316" i="1"/>
  <c r="P318" i="1"/>
  <c r="X318" i="1"/>
  <c r="R318" i="1"/>
  <c r="T318" i="1"/>
  <c r="V318" i="1"/>
  <c r="V316" i="1"/>
  <c r="X316" i="1"/>
  <c r="R316" i="1"/>
  <c r="Z308" i="1"/>
  <c r="L311" i="1"/>
  <c r="N311" i="1"/>
  <c r="R308" i="1"/>
  <c r="T311" i="1"/>
  <c r="N308" i="1"/>
  <c r="T308" i="1"/>
  <c r="V311" i="1"/>
  <c r="P308" i="1"/>
  <c r="L308" i="1"/>
  <c r="V308" i="1"/>
  <c r="X311" i="1"/>
  <c r="J308" i="1"/>
  <c r="Z311" i="1"/>
  <c r="J311" i="1"/>
  <c r="P311" i="1"/>
  <c r="G22" i="23"/>
  <c r="G23" i="23"/>
  <c r="G24" i="23"/>
  <c r="G25" i="23"/>
  <c r="G26" i="23"/>
  <c r="G27" i="23"/>
  <c r="G29" i="23"/>
  <c r="G30" i="23"/>
  <c r="G31" i="23"/>
  <c r="G32" i="23"/>
  <c r="G33" i="23"/>
  <c r="G34" i="23"/>
  <c r="G35" i="23"/>
  <c r="G36" i="23"/>
  <c r="G37" i="23"/>
  <c r="G38"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I43" i="1" s="1"/>
  <c r="J44" i="1" l="1"/>
  <c r="I64"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T113" i="22"/>
  <c r="T109" i="22"/>
  <c r="T108" i="22"/>
  <c r="Z108" i="22" s="1"/>
  <c r="P109" i="22" l="1"/>
  <c r="P110" i="22" s="1"/>
  <c r="P111" i="22" s="1"/>
  <c r="P112" i="22" s="1"/>
  <c r="P113" i="22" s="1"/>
  <c r="P114" i="22" s="1"/>
  <c r="P115" i="22" s="1"/>
  <c r="P116" i="22" s="1"/>
  <c r="P117" i="22" s="1"/>
  <c r="V108" i="22"/>
  <c r="K44" i="1"/>
  <c r="J64"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4"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4"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M43" i="1" l="1"/>
  <c r="N44" i="1"/>
  <c r="M64"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I472" i="1"/>
  <c r="J472" i="1"/>
  <c r="K472" i="1"/>
  <c r="J463" i="1"/>
  <c r="K463" i="1"/>
  <c r="H463" i="1"/>
  <c r="I463" i="1"/>
  <c r="N43" i="1" l="1"/>
  <c r="O44" i="1"/>
  <c r="N64"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4"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4" i="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91" i="1"/>
  <c r="V191" i="1" s="1"/>
  <c r="T192" i="1"/>
  <c r="V192"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1" i="1"/>
  <c r="V211"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M346" i="9" l="1"/>
  <c r="G50" i="28"/>
  <c r="H28" i="28"/>
  <c r="AK347" i="9" l="1"/>
  <c r="AL347" i="9" s="1" a="1"/>
  <c r="AL347" i="9" s="1"/>
  <c r="S62" i="28"/>
  <c r="H74" i="28" s="1"/>
  <c r="S63" i="28"/>
  <c r="S64" i="28"/>
  <c r="H63" i="28"/>
  <c r="R59" i="28"/>
  <c r="G96" i="28"/>
  <c r="G21" i="28"/>
  <c r="G10" i="28"/>
  <c r="H67" i="28" l="1"/>
  <c r="T63" i="28"/>
  <c r="I67" i="28"/>
  <c r="T62" i="28"/>
  <c r="I74" i="28" s="1"/>
  <c r="I59" i="28"/>
  <c r="I58" i="28"/>
  <c r="I80" i="28"/>
  <c r="I78" i="28"/>
  <c r="I77" i="28"/>
  <c r="H68" i="28"/>
  <c r="I68" i="28" s="1"/>
  <c r="I65" i="28"/>
  <c r="H87" i="28"/>
  <c r="H88" i="28"/>
  <c r="H82" i="28"/>
  <c r="I82" i="28" s="1"/>
  <c r="I81" i="28"/>
  <c r="I79" i="28"/>
  <c r="I66" i="28"/>
  <c r="H75" i="28"/>
  <c r="H60" i="28"/>
  <c r="H61" i="28"/>
  <c r="H62" i="28"/>
  <c r="I62" i="28" s="1"/>
  <c r="H71" i="28"/>
  <c r="H64" i="28"/>
  <c r="I64" i="28" s="1"/>
  <c r="H72" i="28"/>
  <c r="H73" i="28"/>
  <c r="H83" i="28"/>
  <c r="H84" i="28"/>
  <c r="I76" i="28"/>
  <c r="I69" i="28"/>
  <c r="I86" i="28"/>
  <c r="I85" i="28"/>
  <c r="T61" i="28"/>
  <c r="I75" i="28" l="1"/>
  <c r="I88" i="28"/>
  <c r="I87" i="28"/>
  <c r="I83" i="28"/>
  <c r="I61" i="28"/>
  <c r="I63" i="28"/>
  <c r="I60" i="28"/>
  <c r="I84" i="28"/>
  <c r="I73" i="28"/>
  <c r="I71" i="28"/>
  <c r="I72" i="28"/>
  <c r="L590" i="1"/>
  <c r="L589" i="1"/>
  <c r="L588" i="1"/>
  <c r="L587" i="1"/>
  <c r="L586" i="1"/>
  <c r="G718"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8" i="1" l="1"/>
  <c r="H326" i="1"/>
  <c r="H324" i="1"/>
  <c r="R322" i="1"/>
  <c r="H313" i="1"/>
  <c r="H305" i="1"/>
  <c r="H300" i="1"/>
  <c r="H298" i="1"/>
  <c r="H296" i="1"/>
  <c r="H294" i="1"/>
  <c r="G509" i="1"/>
  <c r="G507" i="1"/>
  <c r="G505" i="1"/>
  <c r="G503" i="1"/>
  <c r="G504" i="1"/>
  <c r="G486" i="1"/>
  <c r="G481" i="1"/>
  <c r="G479" i="1"/>
  <c r="G477" i="1"/>
  <c r="G475" i="1"/>
  <c r="G450" i="1"/>
  <c r="G448" i="1"/>
  <c r="G446" i="1"/>
  <c r="G444" i="1"/>
  <c r="G445" i="1"/>
  <c r="G427" i="1"/>
  <c r="G422" i="1"/>
  <c r="G420" i="1"/>
  <c r="G418" i="1"/>
  <c r="G416" i="1"/>
  <c r="G443" i="1"/>
  <c r="G388" i="1"/>
  <c r="G386" i="1"/>
  <c r="G384" i="1"/>
  <c r="G385" i="1"/>
  <c r="G381" i="1"/>
  <c r="G382" i="1"/>
  <c r="G383" i="1"/>
  <c r="G365" i="1"/>
  <c r="G360" i="1"/>
  <c r="G358" i="1"/>
  <c r="G356" i="1"/>
  <c r="G354" i="1"/>
  <c r="Z327" i="1"/>
  <c r="X327" i="1"/>
  <c r="V327" i="1"/>
  <c r="T327" i="1"/>
  <c r="R327" i="1"/>
  <c r="P327" i="1"/>
  <c r="N327" i="1"/>
  <c r="L327" i="1"/>
  <c r="J327" i="1"/>
  <c r="G327" i="1"/>
  <c r="Z325" i="1"/>
  <c r="X325" i="1"/>
  <c r="V325" i="1"/>
  <c r="T325" i="1"/>
  <c r="R325" i="1"/>
  <c r="P325" i="1"/>
  <c r="N325" i="1"/>
  <c r="L325" i="1"/>
  <c r="J325" i="1"/>
  <c r="G325" i="1"/>
  <c r="Z323" i="1"/>
  <c r="X323" i="1"/>
  <c r="V323" i="1"/>
  <c r="T323" i="1"/>
  <c r="R323" i="1"/>
  <c r="P323" i="1"/>
  <c r="N323" i="1"/>
  <c r="L323" i="1"/>
  <c r="J323" i="1"/>
  <c r="G323" i="1"/>
  <c r="Z321" i="1"/>
  <c r="X321" i="1"/>
  <c r="V321" i="1"/>
  <c r="T321" i="1"/>
  <c r="R321" i="1"/>
  <c r="P321" i="1"/>
  <c r="N321" i="1"/>
  <c r="L321" i="1"/>
  <c r="J321" i="1"/>
  <c r="G321" i="1"/>
  <c r="Z312" i="1"/>
  <c r="X312" i="1"/>
  <c r="V312" i="1"/>
  <c r="T312" i="1"/>
  <c r="R312" i="1"/>
  <c r="P312" i="1"/>
  <c r="N312" i="1"/>
  <c r="L312" i="1"/>
  <c r="J312" i="1"/>
  <c r="G312" i="1"/>
  <c r="Z304" i="1"/>
  <c r="X304" i="1"/>
  <c r="V304" i="1"/>
  <c r="T304" i="1"/>
  <c r="R304" i="1"/>
  <c r="P304" i="1"/>
  <c r="N304" i="1"/>
  <c r="L304" i="1"/>
  <c r="J304" i="1"/>
  <c r="G304" i="1"/>
  <c r="Z299" i="1"/>
  <c r="X299" i="1"/>
  <c r="V299" i="1"/>
  <c r="T299" i="1"/>
  <c r="R299" i="1"/>
  <c r="P299" i="1"/>
  <c r="N299" i="1"/>
  <c r="L299" i="1"/>
  <c r="J299" i="1"/>
  <c r="G299" i="1"/>
  <c r="Z297" i="1"/>
  <c r="X297" i="1"/>
  <c r="V297" i="1"/>
  <c r="T297" i="1"/>
  <c r="R297" i="1"/>
  <c r="P297" i="1"/>
  <c r="N297" i="1"/>
  <c r="L297" i="1"/>
  <c r="J297" i="1"/>
  <c r="G297" i="1"/>
  <c r="Z295" i="1"/>
  <c r="X295" i="1"/>
  <c r="V295" i="1"/>
  <c r="T295" i="1"/>
  <c r="R295" i="1"/>
  <c r="P295" i="1"/>
  <c r="N295" i="1"/>
  <c r="L295" i="1"/>
  <c r="J295" i="1"/>
  <c r="G295" i="1"/>
  <c r="Z293" i="1"/>
  <c r="X293" i="1"/>
  <c r="V293" i="1"/>
  <c r="T293" i="1"/>
  <c r="R293" i="1"/>
  <c r="P293" i="1"/>
  <c r="N293" i="1"/>
  <c r="L293" i="1"/>
  <c r="J293" i="1"/>
  <c r="G293" i="1"/>
  <c r="G258" i="1"/>
  <c r="G259" i="1"/>
  <c r="G200" i="1"/>
  <c r="G322" i="1"/>
  <c r="G264" i="1"/>
  <c r="G262" i="1"/>
  <c r="G260" i="1"/>
  <c r="G202" i="1"/>
  <c r="G249" i="1"/>
  <c r="G241" i="1"/>
  <c r="G183" i="1"/>
  <c r="G191" i="1"/>
  <c r="G192" i="1"/>
  <c r="G201" i="1"/>
  <c r="G236" i="1"/>
  <c r="G234" i="1"/>
  <c r="G232" i="1"/>
  <c r="G230" i="1"/>
  <c r="G174" i="1"/>
  <c r="G178" i="1"/>
  <c r="G176" i="1"/>
  <c r="G172" i="1"/>
  <c r="G206" i="1"/>
  <c r="G204" i="1"/>
  <c r="G506" i="1"/>
  <c r="G502" i="1"/>
  <c r="G487" i="1"/>
  <c r="G447" i="1"/>
  <c r="G428" i="1"/>
  <c r="G324" i="1"/>
  <c r="Z320" i="1"/>
  <c r="X320" i="1"/>
  <c r="V320" i="1"/>
  <c r="T320" i="1"/>
  <c r="R320" i="1"/>
  <c r="P320" i="1"/>
  <c r="N320" i="1"/>
  <c r="L320" i="1"/>
  <c r="J320" i="1"/>
  <c r="G320" i="1"/>
  <c r="Z306" i="1"/>
  <c r="X306" i="1"/>
  <c r="V306" i="1"/>
  <c r="T306" i="1"/>
  <c r="R306" i="1"/>
  <c r="P306" i="1"/>
  <c r="N306" i="1"/>
  <c r="L306" i="1"/>
  <c r="J306" i="1"/>
  <c r="G305" i="1"/>
  <c r="G261" i="1"/>
  <c r="G257" i="1"/>
  <c r="G243" i="1"/>
  <c r="G242" i="1"/>
  <c r="G203" i="1"/>
  <c r="G199" i="1"/>
  <c r="G185" i="1"/>
  <c r="G184" i="1"/>
  <c r="H355" i="1" l="1"/>
  <c r="I355" i="1"/>
  <c r="J355" i="1"/>
  <c r="J357" i="1"/>
  <c r="H357" i="1"/>
  <c r="I357" i="1"/>
  <c r="H359" i="1"/>
  <c r="I359" i="1"/>
  <c r="J359" i="1"/>
  <c r="H361" i="1"/>
  <c r="I361" i="1"/>
  <c r="J361" i="1"/>
  <c r="L305" i="1"/>
  <c r="H366" i="1"/>
  <c r="I366" i="1"/>
  <c r="J366" i="1"/>
  <c r="P313" i="1"/>
  <c r="I374" i="1"/>
  <c r="J374" i="1"/>
  <c r="H374" i="1"/>
  <c r="T324" i="1"/>
  <c r="H385" i="1"/>
  <c r="I385" i="1"/>
  <c r="J385" i="1"/>
  <c r="J387" i="1"/>
  <c r="H387" i="1"/>
  <c r="I387" i="1"/>
  <c r="I389" i="1"/>
  <c r="J389" i="1"/>
  <c r="H389" i="1"/>
  <c r="N305" i="1"/>
  <c r="X324" i="1"/>
  <c r="Z324" i="1"/>
  <c r="V324" i="1"/>
  <c r="T322" i="1"/>
  <c r="V322" i="1"/>
  <c r="Z322" i="1"/>
  <c r="R313" i="1"/>
  <c r="R305" i="1"/>
  <c r="X322" i="1"/>
  <c r="J324" i="1"/>
  <c r="T313" i="1"/>
  <c r="P305" i="1"/>
  <c r="V313" i="1"/>
  <c r="T305" i="1"/>
  <c r="X313" i="1"/>
  <c r="X305" i="1"/>
  <c r="L324" i="1"/>
  <c r="L322" i="1"/>
  <c r="Z305" i="1"/>
  <c r="J313" i="1"/>
  <c r="N324" i="1"/>
  <c r="N322" i="1"/>
  <c r="L313" i="1"/>
  <c r="P324" i="1"/>
  <c r="P322" i="1"/>
  <c r="V305" i="1"/>
  <c r="Z313" i="1"/>
  <c r="J322" i="1"/>
  <c r="J305" i="1"/>
  <c r="N313" i="1"/>
  <c r="R324"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2"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65" i="1" l="1"/>
  <c r="G406" i="1"/>
  <c r="G344" i="1"/>
  <c r="Z283" i="1"/>
  <c r="X283" i="1"/>
  <c r="V283" i="1"/>
  <c r="T283" i="1"/>
  <c r="R283" i="1"/>
  <c r="P283" i="1"/>
  <c r="N283" i="1"/>
  <c r="L283" i="1"/>
  <c r="J283" i="1"/>
  <c r="G283" i="1"/>
  <c r="G220" i="1"/>
  <c r="G162"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27" i="1"/>
  <c r="G226" i="1"/>
  <c r="G225" i="1"/>
  <c r="G224" i="1"/>
  <c r="G223" i="1"/>
  <c r="G222" i="1"/>
  <c r="G221" i="1"/>
  <c r="G219" i="1"/>
  <c r="Z290" i="1"/>
  <c r="X290" i="1"/>
  <c r="V290" i="1"/>
  <c r="T290" i="1"/>
  <c r="R290" i="1"/>
  <c r="P290" i="1"/>
  <c r="N290" i="1"/>
  <c r="L290" i="1"/>
  <c r="J290" i="1"/>
  <c r="G290" i="1"/>
  <c r="Z289" i="1"/>
  <c r="X289" i="1"/>
  <c r="V289" i="1"/>
  <c r="T289" i="1"/>
  <c r="R289" i="1"/>
  <c r="P289" i="1"/>
  <c r="N289" i="1"/>
  <c r="L289" i="1"/>
  <c r="J289" i="1"/>
  <c r="G289" i="1"/>
  <c r="Z288" i="1"/>
  <c r="X288" i="1"/>
  <c r="V288" i="1"/>
  <c r="T288" i="1"/>
  <c r="R288" i="1"/>
  <c r="P288" i="1"/>
  <c r="N288" i="1"/>
  <c r="L288" i="1"/>
  <c r="J288" i="1"/>
  <c r="G288" i="1"/>
  <c r="Z287" i="1"/>
  <c r="X287" i="1"/>
  <c r="V287" i="1"/>
  <c r="T287" i="1"/>
  <c r="R287" i="1"/>
  <c r="P287" i="1"/>
  <c r="N287" i="1"/>
  <c r="L287" i="1"/>
  <c r="J287" i="1"/>
  <c r="G287" i="1"/>
  <c r="Z286" i="1"/>
  <c r="X286" i="1"/>
  <c r="V286" i="1"/>
  <c r="T286" i="1"/>
  <c r="R286" i="1"/>
  <c r="P286" i="1"/>
  <c r="N286" i="1"/>
  <c r="L286" i="1"/>
  <c r="J286" i="1"/>
  <c r="G286" i="1"/>
  <c r="Z285" i="1"/>
  <c r="X285" i="1"/>
  <c r="V285" i="1"/>
  <c r="T285" i="1"/>
  <c r="R285" i="1"/>
  <c r="P285" i="1"/>
  <c r="N285" i="1"/>
  <c r="L285" i="1"/>
  <c r="J285" i="1"/>
  <c r="G285" i="1"/>
  <c r="Z284" i="1"/>
  <c r="X284" i="1"/>
  <c r="V284" i="1"/>
  <c r="T284" i="1"/>
  <c r="R284" i="1"/>
  <c r="P284" i="1"/>
  <c r="N284" i="1"/>
  <c r="L284" i="1"/>
  <c r="J284" i="1"/>
  <c r="G284" i="1"/>
  <c r="Z282" i="1"/>
  <c r="X282" i="1"/>
  <c r="V282" i="1"/>
  <c r="T282" i="1"/>
  <c r="R282" i="1"/>
  <c r="P282" i="1"/>
  <c r="N282" i="1"/>
  <c r="L282" i="1"/>
  <c r="J282" i="1"/>
  <c r="G282" i="1"/>
  <c r="G351" i="1"/>
  <c r="G350" i="1"/>
  <c r="G349" i="1"/>
  <c r="G348" i="1"/>
  <c r="G347" i="1"/>
  <c r="G346" i="1"/>
  <c r="G345" i="1"/>
  <c r="G343" i="1"/>
  <c r="G413" i="1"/>
  <c r="G412" i="1"/>
  <c r="G411" i="1"/>
  <c r="G410" i="1"/>
  <c r="G409" i="1"/>
  <c r="G408" i="1"/>
  <c r="G407" i="1"/>
  <c r="G405" i="1"/>
  <c r="G472" i="1"/>
  <c r="G471" i="1"/>
  <c r="G470" i="1"/>
  <c r="G469" i="1"/>
  <c r="G468" i="1"/>
  <c r="G467" i="1"/>
  <c r="G466" i="1"/>
  <c r="G464" i="1"/>
  <c r="G169" i="1"/>
  <c r="G168" i="1"/>
  <c r="G167" i="1"/>
  <c r="G166" i="1"/>
  <c r="G165" i="1"/>
  <c r="G164" i="1"/>
  <c r="G163" i="1"/>
  <c r="G161" i="1"/>
  <c r="G709" i="1"/>
  <c r="I663"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73" i="1"/>
  <c r="G414" i="1"/>
  <c r="G352" i="1"/>
  <c r="Z291" i="1"/>
  <c r="X291" i="1"/>
  <c r="V291" i="1"/>
  <c r="T291" i="1"/>
  <c r="R291" i="1"/>
  <c r="P291" i="1"/>
  <c r="N291" i="1"/>
  <c r="L291" i="1"/>
  <c r="J291" i="1"/>
  <c r="G291" i="1"/>
  <c r="G228" i="1"/>
  <c r="G170" i="1"/>
  <c r="G727" i="1"/>
  <c r="I681"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46" i="1"/>
  <c r="J645" i="1"/>
  <c r="J644" i="1"/>
  <c r="J643"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41" i="1"/>
  <c r="M392" i="1" s="1" a="1"/>
  <c r="M392" i="1" s="1"/>
  <c r="N341" i="1"/>
  <c r="N392" i="1" s="1" a="1"/>
  <c r="N392" i="1" s="1"/>
  <c r="O341" i="1"/>
  <c r="O392" i="1" s="1" a="1"/>
  <c r="O392" i="1" s="1"/>
  <c r="L341" i="1"/>
  <c r="L392" i="1" s="1" a="1"/>
  <c r="L392" i="1" s="1"/>
  <c r="Z332" i="1"/>
  <c r="Z330" i="1"/>
  <c r="Z329" i="1"/>
  <c r="Z328" i="1"/>
  <c r="Z326" i="1"/>
  <c r="Z303" i="1"/>
  <c r="Z302" i="1"/>
  <c r="Z301" i="1"/>
  <c r="Z300" i="1"/>
  <c r="Z298" i="1"/>
  <c r="Z296" i="1"/>
  <c r="Z294" i="1"/>
  <c r="Z292" i="1"/>
  <c r="Z281" i="1"/>
  <c r="X332" i="1"/>
  <c r="X330" i="1"/>
  <c r="X329" i="1"/>
  <c r="X328" i="1"/>
  <c r="X326" i="1"/>
  <c r="X303" i="1"/>
  <c r="X302" i="1"/>
  <c r="X301" i="1"/>
  <c r="X300" i="1"/>
  <c r="X298" i="1"/>
  <c r="X296" i="1"/>
  <c r="X294" i="1"/>
  <c r="X292" i="1"/>
  <c r="X281" i="1"/>
  <c r="V332" i="1"/>
  <c r="V330" i="1"/>
  <c r="V329" i="1"/>
  <c r="V328" i="1"/>
  <c r="V326" i="1"/>
  <c r="V303" i="1"/>
  <c r="V302" i="1"/>
  <c r="V301" i="1"/>
  <c r="V300" i="1"/>
  <c r="V298" i="1"/>
  <c r="V296" i="1"/>
  <c r="V294" i="1"/>
  <c r="V292" i="1"/>
  <c r="V281" i="1"/>
  <c r="T332" i="1"/>
  <c r="T330" i="1"/>
  <c r="T329" i="1"/>
  <c r="T328" i="1"/>
  <c r="T326" i="1"/>
  <c r="T303" i="1"/>
  <c r="T302" i="1"/>
  <c r="T301" i="1"/>
  <c r="T300" i="1"/>
  <c r="T298" i="1"/>
  <c r="T296" i="1"/>
  <c r="T294" i="1"/>
  <c r="T292" i="1"/>
  <c r="T281" i="1"/>
  <c r="R332" i="1"/>
  <c r="R330" i="1"/>
  <c r="R329" i="1"/>
  <c r="R328" i="1"/>
  <c r="R326" i="1"/>
  <c r="R303" i="1"/>
  <c r="R302" i="1"/>
  <c r="R301" i="1"/>
  <c r="R300" i="1"/>
  <c r="R298" i="1"/>
  <c r="R296" i="1"/>
  <c r="R294" i="1"/>
  <c r="R292" i="1"/>
  <c r="R281" i="1"/>
  <c r="P332" i="1"/>
  <c r="P330" i="1"/>
  <c r="P329" i="1"/>
  <c r="P328" i="1"/>
  <c r="P326" i="1"/>
  <c r="P303" i="1"/>
  <c r="P302" i="1"/>
  <c r="P301" i="1"/>
  <c r="P300" i="1"/>
  <c r="P298" i="1"/>
  <c r="P296" i="1"/>
  <c r="P294" i="1"/>
  <c r="P292" i="1"/>
  <c r="P281" i="1"/>
  <c r="N332" i="1"/>
  <c r="N330" i="1"/>
  <c r="N329" i="1"/>
  <c r="N328" i="1"/>
  <c r="N326" i="1"/>
  <c r="N303" i="1"/>
  <c r="N302" i="1"/>
  <c r="N301" i="1"/>
  <c r="N300" i="1"/>
  <c r="N298" i="1"/>
  <c r="N296" i="1"/>
  <c r="N294" i="1"/>
  <c r="N292" i="1"/>
  <c r="N281" i="1"/>
  <c r="L332" i="1"/>
  <c r="L330" i="1"/>
  <c r="L329" i="1"/>
  <c r="L328" i="1"/>
  <c r="L326" i="1"/>
  <c r="L303" i="1"/>
  <c r="L302" i="1"/>
  <c r="L301" i="1"/>
  <c r="L300" i="1"/>
  <c r="L298" i="1"/>
  <c r="L296" i="1"/>
  <c r="L294" i="1"/>
  <c r="L292" i="1"/>
  <c r="L281" i="1"/>
  <c r="J292" i="1"/>
  <c r="J294" i="1"/>
  <c r="J296" i="1"/>
  <c r="J298" i="1"/>
  <c r="J300" i="1"/>
  <c r="J301" i="1"/>
  <c r="J302" i="1"/>
  <c r="J303" i="1"/>
  <c r="J326" i="1"/>
  <c r="J328" i="1"/>
  <c r="J329" i="1"/>
  <c r="J330" i="1"/>
  <c r="J332" i="1"/>
  <c r="AL348" i="9" l="1" a="1"/>
  <c r="AL348" i="9" s="1"/>
  <c r="O353" i="1" a="1"/>
  <c r="O353" i="1" s="1"/>
  <c r="O349" i="1" a="1"/>
  <c r="O349" i="1" s="1"/>
  <c r="O360" i="1" a="1"/>
  <c r="O360" i="1" s="1"/>
  <c r="O369" i="1" a="1"/>
  <c r="O369" i="1" s="1"/>
  <c r="O374" i="1" a="1"/>
  <c r="O374" i="1" s="1"/>
  <c r="O342" i="1" a="1"/>
  <c r="O342" i="1" s="1"/>
  <c r="O346" i="1" a="1"/>
  <c r="O346" i="1" s="1"/>
  <c r="O351" i="1" a="1"/>
  <c r="O351" i="1" s="1"/>
  <c r="O365" i="1" a="1"/>
  <c r="O365" i="1" s="1"/>
  <c r="O358" i="1" a="1"/>
  <c r="O358" i="1" s="1"/>
  <c r="O386" i="1" a="1"/>
  <c r="O386" i="1" s="1"/>
  <c r="O355" i="1" a="1"/>
  <c r="O355" i="1" s="1"/>
  <c r="O363" i="1" a="1"/>
  <c r="O363" i="1" s="1"/>
  <c r="O344" i="1" a="1"/>
  <c r="O344" i="1" s="1"/>
  <c r="O362" i="1" a="1"/>
  <c r="O362" i="1" s="1"/>
  <c r="O348" i="1" a="1"/>
  <c r="O348" i="1" s="1"/>
  <c r="O371" i="1" a="1"/>
  <c r="O371" i="1" s="1"/>
  <c r="O354" i="1" a="1"/>
  <c r="O354" i="1" s="1"/>
  <c r="O370" i="1" a="1"/>
  <c r="O370" i="1" s="1"/>
  <c r="O343" i="1" a="1"/>
  <c r="O343" i="1" s="1"/>
  <c r="O345" i="1" a="1"/>
  <c r="O345" i="1" s="1"/>
  <c r="O361" i="1" a="1"/>
  <c r="O361" i="1" s="1"/>
  <c r="O376" i="1" a="1"/>
  <c r="O376" i="1" s="1"/>
  <c r="O382" i="1" a="1"/>
  <c r="O382" i="1" s="1"/>
  <c r="O384" i="1" a="1"/>
  <c r="O384" i="1" s="1"/>
  <c r="O347" i="1" a="1"/>
  <c r="O347" i="1" s="1"/>
  <c r="O391" i="1" a="1"/>
  <c r="O391" i="1" s="1"/>
  <c r="O356" i="1" a="1"/>
  <c r="O356" i="1" s="1"/>
  <c r="O357" i="1" a="1"/>
  <c r="O357" i="1" s="1"/>
  <c r="O366" i="1" a="1"/>
  <c r="O366" i="1" s="1"/>
  <c r="O368" i="1" a="1"/>
  <c r="O368" i="1" s="1"/>
  <c r="O373" i="1" a="1"/>
  <c r="O373" i="1" s="1"/>
  <c r="O389" i="1" a="1"/>
  <c r="O389" i="1" s="1"/>
  <c r="O390" i="1" a="1"/>
  <c r="O390" i="1" s="1"/>
  <c r="O352" i="1" a="1"/>
  <c r="O352" i="1" s="1"/>
  <c r="O377" i="1" a="1"/>
  <c r="O377" i="1" s="1"/>
  <c r="O383" i="1" a="1"/>
  <c r="O383" i="1" s="1"/>
  <c r="O381" i="1" a="1"/>
  <c r="O381" i="1" s="1"/>
  <c r="O388" i="1" a="1"/>
  <c r="O388" i="1" s="1"/>
  <c r="O359" i="1" a="1"/>
  <c r="O359" i="1" s="1"/>
  <c r="O375" i="1" a="1"/>
  <c r="O375" i="1" s="1"/>
  <c r="O393" i="1" a="1"/>
  <c r="O393" i="1" s="1"/>
  <c r="O350" i="1" a="1"/>
  <c r="O350" i="1" s="1"/>
  <c r="O364" i="1" a="1"/>
  <c r="O364" i="1" s="1"/>
  <c r="O372" i="1" a="1"/>
  <c r="O372" i="1" s="1"/>
  <c r="O387" i="1" a="1"/>
  <c r="O387" i="1" s="1"/>
  <c r="O385" i="1" a="1"/>
  <c r="O385" i="1" s="1"/>
  <c r="O379" i="1" a="1"/>
  <c r="O379" i="1" s="1"/>
  <c r="O367" i="1" a="1"/>
  <c r="O367" i="1" s="1"/>
  <c r="O380" i="1" a="1"/>
  <c r="O380" i="1" s="1"/>
  <c r="O378" i="1" a="1"/>
  <c r="O378" i="1" s="1"/>
  <c r="L354" i="1" a="1"/>
  <c r="L354" i="1" s="1"/>
  <c r="L364" i="1" a="1"/>
  <c r="L364" i="1" s="1"/>
  <c r="L374" i="1" a="1"/>
  <c r="L374" i="1" s="1"/>
  <c r="L384" i="1" a="1"/>
  <c r="L384" i="1" s="1"/>
  <c r="L376" i="1" a="1"/>
  <c r="L376" i="1" s="1"/>
  <c r="L344" i="1" a="1"/>
  <c r="L344" i="1" s="1"/>
  <c r="L356" i="1" a="1"/>
  <c r="L356" i="1" s="1"/>
  <c r="L355" i="1" a="1"/>
  <c r="L355" i="1" s="1"/>
  <c r="L365" i="1" a="1"/>
  <c r="L365" i="1" s="1"/>
  <c r="L375" i="1" a="1"/>
  <c r="L375" i="1" s="1"/>
  <c r="L385" i="1" a="1"/>
  <c r="L385" i="1" s="1"/>
  <c r="L366" i="1" a="1"/>
  <c r="L366" i="1" s="1"/>
  <c r="L386" i="1" a="1"/>
  <c r="L386" i="1" s="1"/>
  <c r="L345" i="1" a="1"/>
  <c r="L345" i="1" s="1"/>
  <c r="L351" i="1" a="1"/>
  <c r="L351" i="1" s="1"/>
  <c r="L379" i="1" a="1"/>
  <c r="L379" i="1" s="1"/>
  <c r="L393" i="1" a="1"/>
  <c r="L393" i="1" s="1"/>
  <c r="L380" i="1" a="1"/>
  <c r="L380" i="1" s="1"/>
  <c r="L367" i="1" a="1"/>
  <c r="L367" i="1" s="1"/>
  <c r="L352" i="1" a="1"/>
  <c r="L352" i="1" s="1"/>
  <c r="L346" i="1" a="1"/>
  <c r="L346" i="1" s="1"/>
  <c r="L359" i="1" a="1"/>
  <c r="L359" i="1" s="1"/>
  <c r="L350" i="1" a="1"/>
  <c r="L350" i="1" s="1"/>
  <c r="L369" i="1" a="1"/>
  <c r="L369" i="1" s="1"/>
  <c r="L389" i="1" a="1"/>
  <c r="L389" i="1" s="1"/>
  <c r="L390" i="1" a="1"/>
  <c r="L390" i="1" s="1"/>
  <c r="L387" i="1" a="1"/>
  <c r="L387" i="1" s="1"/>
  <c r="L357" i="1" a="1"/>
  <c r="L357" i="1" s="1"/>
  <c r="L353" i="1" a="1"/>
  <c r="L353" i="1" s="1"/>
  <c r="L370" i="1" a="1"/>
  <c r="L370" i="1" s="1"/>
  <c r="L372" i="1" a="1"/>
  <c r="L372" i="1" s="1"/>
  <c r="L358" i="1" a="1"/>
  <c r="L358" i="1" s="1"/>
  <c r="L388" i="1" a="1"/>
  <c r="L388" i="1" s="1"/>
  <c r="L371" i="1" a="1"/>
  <c r="L371" i="1" s="1"/>
  <c r="L373" i="1" a="1"/>
  <c r="L373" i="1" s="1"/>
  <c r="L391" i="1" a="1"/>
  <c r="L391" i="1" s="1"/>
  <c r="L383" i="1" a="1"/>
  <c r="L383" i="1" s="1"/>
  <c r="L342" i="1" a="1"/>
  <c r="L342" i="1" s="1"/>
  <c r="L377" i="1" a="1"/>
  <c r="L377" i="1" s="1"/>
  <c r="L347" i="1" a="1"/>
  <c r="L347" i="1" s="1"/>
  <c r="L349" i="1" a="1"/>
  <c r="L349" i="1" s="1"/>
  <c r="L360" i="1" a="1"/>
  <c r="L360" i="1" s="1"/>
  <c r="L361" i="1" a="1"/>
  <c r="L361" i="1" s="1"/>
  <c r="L381" i="1" a="1"/>
  <c r="L381" i="1" s="1"/>
  <c r="L348" i="1" a="1"/>
  <c r="L348" i="1" s="1"/>
  <c r="L382" i="1" a="1"/>
  <c r="L382" i="1" s="1"/>
  <c r="L378" i="1" a="1"/>
  <c r="L378" i="1" s="1"/>
  <c r="L362" i="1" a="1"/>
  <c r="L362" i="1" s="1"/>
  <c r="L363" i="1" a="1"/>
  <c r="L363" i="1" s="1"/>
  <c r="L368" i="1" a="1"/>
  <c r="L368" i="1" s="1"/>
  <c r="L343" i="1" a="1"/>
  <c r="L343" i="1" s="1"/>
  <c r="N360" i="1" a="1"/>
  <c r="N360" i="1" s="1"/>
  <c r="N369" i="1" a="1"/>
  <c r="N369" i="1" s="1"/>
  <c r="N342" i="1" a="1"/>
  <c r="N342" i="1" s="1"/>
  <c r="N346" i="1" a="1"/>
  <c r="N346" i="1" s="1"/>
  <c r="N351" i="1" a="1"/>
  <c r="N351" i="1" s="1"/>
  <c r="N365" i="1" a="1"/>
  <c r="N365" i="1" s="1"/>
  <c r="N368" i="1" a="1"/>
  <c r="N368" i="1" s="1"/>
  <c r="N358" i="1" a="1"/>
  <c r="N358" i="1" s="1"/>
  <c r="N371" i="1" a="1"/>
  <c r="N371" i="1" s="1"/>
  <c r="N344" i="1" a="1"/>
  <c r="N344" i="1" s="1"/>
  <c r="N362" i="1" a="1"/>
  <c r="N362" i="1" s="1"/>
  <c r="N357" i="1" a="1"/>
  <c r="N357" i="1" s="1"/>
  <c r="N354" i="1" a="1"/>
  <c r="N354" i="1" s="1"/>
  <c r="N382" i="1" a="1"/>
  <c r="N382" i="1" s="1"/>
  <c r="N384" i="1" a="1"/>
  <c r="N384" i="1" s="1"/>
  <c r="N364" i="1" a="1"/>
  <c r="N364" i="1" s="1"/>
  <c r="N350" i="1" a="1"/>
  <c r="N350" i="1" s="1"/>
  <c r="N343" i="1" a="1"/>
  <c r="N343" i="1" s="1"/>
  <c r="N345" i="1" a="1"/>
  <c r="N345" i="1" s="1"/>
  <c r="N361" i="1" a="1"/>
  <c r="N361" i="1" s="1"/>
  <c r="N376" i="1" a="1"/>
  <c r="N376" i="1" s="1"/>
  <c r="N391" i="1" a="1"/>
  <c r="N391" i="1" s="1"/>
  <c r="N347" i="1" a="1"/>
  <c r="N347" i="1" s="1"/>
  <c r="N348" i="1" a="1"/>
  <c r="N348" i="1" s="1"/>
  <c r="N355" i="1" a="1"/>
  <c r="N355" i="1" s="1"/>
  <c r="N370" i="1" a="1"/>
  <c r="N370" i="1" s="1"/>
  <c r="N356" i="1" a="1"/>
  <c r="N356" i="1" s="1"/>
  <c r="N363" i="1" a="1"/>
  <c r="N363" i="1" s="1"/>
  <c r="N389" i="1" a="1"/>
  <c r="N389" i="1" s="1"/>
  <c r="N373" i="1" a="1"/>
  <c r="N373" i="1" s="1"/>
  <c r="N352" i="1" a="1"/>
  <c r="N352" i="1" s="1"/>
  <c r="N377" i="1" a="1"/>
  <c r="N377" i="1" s="1"/>
  <c r="N383" i="1" a="1"/>
  <c r="N383" i="1" s="1"/>
  <c r="N375" i="1" a="1"/>
  <c r="N375" i="1" s="1"/>
  <c r="N381" i="1" a="1"/>
  <c r="N381" i="1" s="1"/>
  <c r="N388" i="1" a="1"/>
  <c r="N388" i="1" s="1"/>
  <c r="N386" i="1" a="1"/>
  <c r="N386" i="1" s="1"/>
  <c r="N380" i="1" a="1"/>
  <c r="N380" i="1" s="1"/>
  <c r="N390" i="1" a="1"/>
  <c r="N390" i="1" s="1"/>
  <c r="N349" i="1" a="1"/>
  <c r="N349" i="1" s="1"/>
  <c r="N359" i="1" a="1"/>
  <c r="N359" i="1" s="1"/>
  <c r="N393" i="1" a="1"/>
  <c r="N393" i="1" s="1"/>
  <c r="N372" i="1" a="1"/>
  <c r="N372" i="1" s="1"/>
  <c r="N378" i="1" a="1"/>
  <c r="N378" i="1" s="1"/>
  <c r="N366" i="1" a="1"/>
  <c r="N366" i="1" s="1"/>
  <c r="N374" i="1" a="1"/>
  <c r="N374" i="1" s="1"/>
  <c r="N367" i="1" a="1"/>
  <c r="N367" i="1" s="1"/>
  <c r="N353" i="1" a="1"/>
  <c r="N353" i="1" s="1"/>
  <c r="N385" i="1" a="1"/>
  <c r="N385" i="1" s="1"/>
  <c r="N387" i="1" a="1"/>
  <c r="N387" i="1" s="1"/>
  <c r="N379" i="1" a="1"/>
  <c r="N379" i="1" s="1"/>
  <c r="M342" i="1" a="1"/>
  <c r="M342" i="1" s="1"/>
  <c r="M346" i="1" a="1"/>
  <c r="M346" i="1" s="1"/>
  <c r="M365" i="1" a="1"/>
  <c r="M365" i="1" s="1"/>
  <c r="M368" i="1" a="1"/>
  <c r="M368" i="1" s="1"/>
  <c r="M371" i="1" a="1"/>
  <c r="M371" i="1" s="1"/>
  <c r="M358" i="1" a="1"/>
  <c r="M358" i="1" s="1"/>
  <c r="M344" i="1" a="1"/>
  <c r="M344" i="1" s="1"/>
  <c r="M362" i="1" a="1"/>
  <c r="M362" i="1" s="1"/>
  <c r="M343" i="1" a="1"/>
  <c r="M343" i="1" s="1"/>
  <c r="M345" i="1" a="1"/>
  <c r="M345" i="1" s="1"/>
  <c r="M354" i="1" a="1"/>
  <c r="M354" i="1" s="1"/>
  <c r="M361" i="1" a="1"/>
  <c r="M361" i="1" s="1"/>
  <c r="M382" i="1" a="1"/>
  <c r="M382" i="1" s="1"/>
  <c r="M391" i="1" a="1"/>
  <c r="M391" i="1" s="1"/>
  <c r="M353" i="1" a="1"/>
  <c r="M353" i="1" s="1"/>
  <c r="M347" i="1" a="1"/>
  <c r="M347" i="1" s="1"/>
  <c r="M355" i="1" a="1"/>
  <c r="M355" i="1" s="1"/>
  <c r="M376" i="1" a="1"/>
  <c r="M376" i="1" s="1"/>
  <c r="M357" i="1" a="1"/>
  <c r="M357" i="1" s="1"/>
  <c r="M348" i="1" a="1"/>
  <c r="M348" i="1" s="1"/>
  <c r="M363" i="1" a="1"/>
  <c r="M363" i="1" s="1"/>
  <c r="M369" i="1" a="1"/>
  <c r="M369" i="1" s="1"/>
  <c r="M370" i="1" a="1"/>
  <c r="M370" i="1" s="1"/>
  <c r="M380" i="1" a="1"/>
  <c r="M380" i="1" s="1"/>
  <c r="M349" i="1" a="1"/>
  <c r="M349" i="1" s="1"/>
  <c r="M356" i="1" a="1"/>
  <c r="M356" i="1" s="1"/>
  <c r="M364" i="1" a="1"/>
  <c r="M364" i="1" s="1"/>
  <c r="M378" i="1" a="1"/>
  <c r="M378" i="1" s="1"/>
  <c r="M389" i="1" a="1"/>
  <c r="M389" i="1" s="1"/>
  <c r="M350" i="1" a="1"/>
  <c r="M350" i="1" s="1"/>
  <c r="M352" i="1" a="1"/>
  <c r="M352" i="1" s="1"/>
  <c r="M379" i="1" a="1"/>
  <c r="M379" i="1" s="1"/>
  <c r="M390" i="1" a="1"/>
  <c r="M390" i="1" s="1"/>
  <c r="M359" i="1" a="1"/>
  <c r="M359" i="1" s="1"/>
  <c r="M377" i="1" a="1"/>
  <c r="M377" i="1" s="1"/>
  <c r="M393" i="1" a="1"/>
  <c r="M393" i="1" s="1"/>
  <c r="M386" i="1" a="1"/>
  <c r="M386" i="1" s="1"/>
  <c r="M384" i="1" a="1"/>
  <c r="M384" i="1" s="1"/>
  <c r="M388" i="1" a="1"/>
  <c r="M388" i="1" s="1"/>
  <c r="M372" i="1" a="1"/>
  <c r="M372" i="1" s="1"/>
  <c r="M373" i="1" a="1"/>
  <c r="M373" i="1" s="1"/>
  <c r="M360" i="1" a="1"/>
  <c r="M360" i="1" s="1"/>
  <c r="M367" i="1" a="1"/>
  <c r="M367" i="1" s="1"/>
  <c r="M387" i="1" a="1"/>
  <c r="M387" i="1" s="1"/>
  <c r="M385" i="1" a="1"/>
  <c r="M385" i="1" s="1"/>
  <c r="M375" i="1" a="1"/>
  <c r="M375" i="1" s="1"/>
  <c r="M351" i="1" a="1"/>
  <c r="M351" i="1" s="1"/>
  <c r="M383" i="1" a="1"/>
  <c r="M383" i="1" s="1"/>
  <c r="M366" i="1" a="1"/>
  <c r="M366" i="1" s="1"/>
  <c r="M381" i="1" a="1"/>
  <c r="M381" i="1" s="1"/>
  <c r="M374" i="1" a="1"/>
  <c r="M374"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41" i="1"/>
  <c r="P392" i="1" s="1" a="1"/>
  <c r="P39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41" i="1"/>
  <c r="R392" i="1" s="1" a="1"/>
  <c r="R392" i="1" s="1"/>
  <c r="Q341" i="1"/>
  <c r="Q392" i="1" s="1" a="1"/>
  <c r="Q392" i="1" s="1"/>
  <c r="S341" i="1"/>
  <c r="S392" i="1" s="1" a="1"/>
  <c r="S392" i="1" s="1"/>
  <c r="AM348" i="9" l="1"/>
  <c r="AK349" i="9" s="1"/>
  <c r="AL349" i="9" s="1" a="1"/>
  <c r="AL349" i="9" s="1"/>
  <c r="AM349" i="9" s="1"/>
  <c r="AK350" i="9" s="1"/>
  <c r="P357" i="1" a="1"/>
  <c r="P357" i="1" s="1"/>
  <c r="P366" i="1" a="1"/>
  <c r="P366" i="1" s="1"/>
  <c r="P372" i="1" a="1"/>
  <c r="P372" i="1" s="1"/>
  <c r="P349" i="1" a="1"/>
  <c r="P349" i="1" s="1"/>
  <c r="P353" i="1" a="1"/>
  <c r="P353" i="1" s="1"/>
  <c r="P360" i="1" a="1"/>
  <c r="P360" i="1" s="1"/>
  <c r="P369" i="1" a="1"/>
  <c r="P369" i="1" s="1"/>
  <c r="P342" i="1" a="1"/>
  <c r="P342" i="1" s="1"/>
  <c r="P346" i="1" a="1"/>
  <c r="P346" i="1" s="1"/>
  <c r="P374" i="1" a="1"/>
  <c r="P374" i="1" s="1"/>
  <c r="P382" i="1" a="1"/>
  <c r="P382" i="1" s="1"/>
  <c r="P348" i="1" a="1"/>
  <c r="P348" i="1" s="1"/>
  <c r="P361" i="1" a="1"/>
  <c r="P361" i="1" s="1"/>
  <c r="P358" i="1" a="1"/>
  <c r="P358" i="1" s="1"/>
  <c r="P386" i="1" a="1"/>
  <c r="P386" i="1" s="1"/>
  <c r="P345" i="1" a="1"/>
  <c r="P345" i="1" s="1"/>
  <c r="P344" i="1" a="1"/>
  <c r="P344" i="1" s="1"/>
  <c r="P362" i="1" a="1"/>
  <c r="P362" i="1" s="1"/>
  <c r="P343" i="1" a="1"/>
  <c r="P343" i="1" s="1"/>
  <c r="P354" i="1" a="1"/>
  <c r="P354" i="1" s="1"/>
  <c r="P376" i="1" a="1"/>
  <c r="P376" i="1" s="1"/>
  <c r="P384" i="1" a="1"/>
  <c r="P384" i="1" s="1"/>
  <c r="P347" i="1" a="1"/>
  <c r="P347" i="1" s="1"/>
  <c r="P373" i="1" a="1"/>
  <c r="P373" i="1" s="1"/>
  <c r="P389" i="1" a="1"/>
  <c r="P389" i="1" s="1"/>
  <c r="P390" i="1" a="1"/>
  <c r="P390" i="1" s="1"/>
  <c r="P367" i="1" a="1"/>
  <c r="P367" i="1" s="1"/>
  <c r="P387" i="1" a="1"/>
  <c r="P387" i="1" s="1"/>
  <c r="P365" i="1" a="1"/>
  <c r="P365" i="1" s="1"/>
  <c r="P379" i="1" a="1"/>
  <c r="P379" i="1" s="1"/>
  <c r="P356" i="1" a="1"/>
  <c r="P356" i="1" s="1"/>
  <c r="P368" i="1" a="1"/>
  <c r="P368" i="1" s="1"/>
  <c r="P375" i="1" a="1"/>
  <c r="P375" i="1" s="1"/>
  <c r="P377" i="1" a="1"/>
  <c r="P377" i="1" s="1"/>
  <c r="P381" i="1" a="1"/>
  <c r="P381" i="1" s="1"/>
  <c r="P388" i="1" a="1"/>
  <c r="P388" i="1" s="1"/>
  <c r="P364" i="1" a="1"/>
  <c r="P364" i="1" s="1"/>
  <c r="P393" i="1" a="1"/>
  <c r="P393" i="1" s="1"/>
  <c r="P350" i="1" a="1"/>
  <c r="P350" i="1" s="1"/>
  <c r="P359" i="1" a="1"/>
  <c r="P359" i="1" s="1"/>
  <c r="P355" i="1" a="1"/>
  <c r="P355" i="1" s="1"/>
  <c r="P352" i="1" a="1"/>
  <c r="P352" i="1" s="1"/>
  <c r="P371" i="1" a="1"/>
  <c r="P371" i="1" s="1"/>
  <c r="P391" i="1" a="1"/>
  <c r="P391" i="1" s="1"/>
  <c r="P363" i="1" a="1"/>
  <c r="P363" i="1" s="1"/>
  <c r="P370" i="1" a="1"/>
  <c r="P370" i="1" s="1"/>
  <c r="P380" i="1" a="1"/>
  <c r="P380" i="1" s="1"/>
  <c r="P383" i="1" a="1"/>
  <c r="P383" i="1" s="1"/>
  <c r="P378" i="1" a="1"/>
  <c r="P378" i="1" s="1"/>
  <c r="P385" i="1" a="1"/>
  <c r="P385" i="1" s="1"/>
  <c r="P351" i="1" a="1"/>
  <c r="P351" i="1" s="1"/>
  <c r="Q347" i="1" a="1"/>
  <c r="Q347" i="1" s="1"/>
  <c r="Q355" i="1" a="1"/>
  <c r="Q355" i="1" s="1"/>
  <c r="Q363" i="1" a="1"/>
  <c r="Q363" i="1" s="1"/>
  <c r="Q357" i="1" a="1"/>
  <c r="Q357" i="1" s="1"/>
  <c r="Q366" i="1" a="1"/>
  <c r="Q366" i="1" s="1"/>
  <c r="Q353" i="1" a="1"/>
  <c r="Q353" i="1" s="1"/>
  <c r="Q372" i="1" a="1"/>
  <c r="Q372" i="1" s="1"/>
  <c r="Q359" i="1" a="1"/>
  <c r="Q359" i="1" s="1"/>
  <c r="Q360" i="1" a="1"/>
  <c r="Q360" i="1" s="1"/>
  <c r="Q377" i="1" a="1"/>
  <c r="Q377" i="1" s="1"/>
  <c r="Q342" i="1" a="1"/>
  <c r="Q342" i="1" s="1"/>
  <c r="Q346" i="1" a="1"/>
  <c r="Q346" i="1" s="1"/>
  <c r="Q358" i="1" a="1"/>
  <c r="Q358" i="1" s="1"/>
  <c r="Q386" i="1" a="1"/>
  <c r="Q386" i="1" s="1"/>
  <c r="Q369" i="1" a="1"/>
  <c r="Q369" i="1" s="1"/>
  <c r="Q344" i="1" a="1"/>
  <c r="Q344" i="1" s="1"/>
  <c r="Q354" i="1" a="1"/>
  <c r="Q354" i="1" s="1"/>
  <c r="Q362" i="1" a="1"/>
  <c r="Q362" i="1" s="1"/>
  <c r="Q364" i="1" a="1"/>
  <c r="Q364" i="1" s="1"/>
  <c r="Q384" i="1" a="1"/>
  <c r="Q384" i="1" s="1"/>
  <c r="Q376" i="1" a="1"/>
  <c r="Q376" i="1" s="1"/>
  <c r="Q345" i="1" a="1"/>
  <c r="Q345" i="1" s="1"/>
  <c r="Q371" i="1" a="1"/>
  <c r="Q371" i="1" s="1"/>
  <c r="Q385" i="1" a="1"/>
  <c r="Q385" i="1" s="1"/>
  <c r="Q390" i="1" a="1"/>
  <c r="Q390" i="1" s="1"/>
  <c r="Q349" i="1" a="1"/>
  <c r="Q349" i="1" s="1"/>
  <c r="Q382" i="1" a="1"/>
  <c r="Q382" i="1" s="1"/>
  <c r="Q383" i="1" a="1"/>
  <c r="Q383" i="1" s="1"/>
  <c r="Q348" i="1" a="1"/>
  <c r="Q348" i="1" s="1"/>
  <c r="Q381" i="1" a="1"/>
  <c r="Q381" i="1" s="1"/>
  <c r="Q393" i="1" a="1"/>
  <c r="Q393" i="1" s="1"/>
  <c r="Q365" i="1" a="1"/>
  <c r="Q365" i="1" s="1"/>
  <c r="Q388" i="1" a="1"/>
  <c r="Q388" i="1" s="1"/>
  <c r="Q350" i="1" a="1"/>
  <c r="Q350" i="1" s="1"/>
  <c r="Q368" i="1" a="1"/>
  <c r="Q368" i="1" s="1"/>
  <c r="Q375" i="1" a="1"/>
  <c r="Q375" i="1" s="1"/>
  <c r="Q379" i="1" a="1"/>
  <c r="Q379" i="1" s="1"/>
  <c r="Q356" i="1" a="1"/>
  <c r="Q356" i="1" s="1"/>
  <c r="Q378" i="1" a="1"/>
  <c r="Q378" i="1" s="1"/>
  <c r="Q373" i="1" a="1"/>
  <c r="Q373" i="1" s="1"/>
  <c r="Q380" i="1" a="1"/>
  <c r="Q380" i="1" s="1"/>
  <c r="Q387" i="1" a="1"/>
  <c r="Q387" i="1" s="1"/>
  <c r="Q343" i="1" a="1"/>
  <c r="Q343" i="1" s="1"/>
  <c r="Q351" i="1" a="1"/>
  <c r="Q351" i="1" s="1"/>
  <c r="Q370" i="1" a="1"/>
  <c r="Q370" i="1" s="1"/>
  <c r="Q367" i="1" a="1"/>
  <c r="Q367" i="1" s="1"/>
  <c r="Q361" i="1" a="1"/>
  <c r="Q361" i="1" s="1"/>
  <c r="Q374" i="1" a="1"/>
  <c r="Q374" i="1" s="1"/>
  <c r="Q389" i="1" a="1"/>
  <c r="Q389" i="1" s="1"/>
  <c r="Q352" i="1" a="1"/>
  <c r="Q352" i="1" s="1"/>
  <c r="Q391" i="1" a="1"/>
  <c r="Q391" i="1" s="1"/>
  <c r="R343" i="1" a="1"/>
  <c r="R343" i="1" s="1"/>
  <c r="R361" i="1" a="1"/>
  <c r="R361" i="1" s="1"/>
  <c r="R347" i="1" a="1"/>
  <c r="R347" i="1" s="1"/>
  <c r="R355" i="1" a="1"/>
  <c r="R355" i="1" s="1"/>
  <c r="R357" i="1" a="1"/>
  <c r="R357" i="1" s="1"/>
  <c r="R363" i="1" a="1"/>
  <c r="R363" i="1" s="1"/>
  <c r="R366" i="1" a="1"/>
  <c r="R366" i="1" s="1"/>
  <c r="R368" i="1" a="1"/>
  <c r="R368" i="1" s="1"/>
  <c r="R381" i="1" a="1"/>
  <c r="R381" i="1" s="1"/>
  <c r="R388" i="1" a="1"/>
  <c r="R388" i="1" s="1"/>
  <c r="R390" i="1" a="1"/>
  <c r="R390" i="1" s="1"/>
  <c r="R359" i="1" a="1"/>
  <c r="R359" i="1" s="1"/>
  <c r="R344" i="1" a="1"/>
  <c r="R344" i="1" s="1"/>
  <c r="R342" i="1" a="1"/>
  <c r="R342" i="1" s="1"/>
  <c r="R346" i="1" a="1"/>
  <c r="R346" i="1" s="1"/>
  <c r="R360" i="1" a="1"/>
  <c r="R360" i="1" s="1"/>
  <c r="R377" i="1" a="1"/>
  <c r="R377" i="1" s="1"/>
  <c r="R358" i="1" a="1"/>
  <c r="R358" i="1" s="1"/>
  <c r="R386" i="1" a="1"/>
  <c r="R386" i="1" s="1"/>
  <c r="R354" i="1" a="1"/>
  <c r="R354" i="1" s="1"/>
  <c r="R362" i="1" a="1"/>
  <c r="R362" i="1" s="1"/>
  <c r="R371" i="1" a="1"/>
  <c r="R371" i="1" s="1"/>
  <c r="R378" i="1" a="1"/>
  <c r="R378" i="1" s="1"/>
  <c r="R385" i="1" a="1"/>
  <c r="R385" i="1" s="1"/>
  <c r="R364" i="1" a="1"/>
  <c r="R364" i="1" s="1"/>
  <c r="R384" i="1" a="1"/>
  <c r="R384" i="1" s="1"/>
  <c r="R376" i="1" a="1"/>
  <c r="R376" i="1" s="1"/>
  <c r="R348" i="1" a="1"/>
  <c r="R348" i="1" s="1"/>
  <c r="R365" i="1" a="1"/>
  <c r="R365" i="1" s="1"/>
  <c r="R367" i="1" a="1"/>
  <c r="R367" i="1" s="1"/>
  <c r="R372" i="1" a="1"/>
  <c r="R372" i="1" s="1"/>
  <c r="R393" i="1" a="1"/>
  <c r="R393" i="1" s="1"/>
  <c r="R345" i="1" a="1"/>
  <c r="R345" i="1" s="1"/>
  <c r="R349" i="1" a="1"/>
  <c r="R349" i="1" s="1"/>
  <c r="R369" i="1" a="1"/>
  <c r="R369" i="1" s="1"/>
  <c r="R383" i="1" a="1"/>
  <c r="R383" i="1" s="1"/>
  <c r="R375" i="1" a="1"/>
  <c r="R375" i="1" s="1"/>
  <c r="R379" i="1" a="1"/>
  <c r="R379" i="1" s="1"/>
  <c r="R356" i="1" a="1"/>
  <c r="R356" i="1" s="1"/>
  <c r="R352" i="1" a="1"/>
  <c r="R352" i="1" s="1"/>
  <c r="R373" i="1" a="1"/>
  <c r="R373" i="1" s="1"/>
  <c r="R351" i="1" a="1"/>
  <c r="R351" i="1" s="1"/>
  <c r="R389" i="1" a="1"/>
  <c r="R389" i="1" s="1"/>
  <c r="R391" i="1" a="1"/>
  <c r="R391" i="1" s="1"/>
  <c r="R353" i="1" a="1"/>
  <c r="R353" i="1" s="1"/>
  <c r="R387" i="1" a="1"/>
  <c r="R387" i="1" s="1"/>
  <c r="R382" i="1" a="1"/>
  <c r="R382" i="1" s="1"/>
  <c r="R350" i="1" a="1"/>
  <c r="R350" i="1" s="1"/>
  <c r="R374" i="1" a="1"/>
  <c r="R374" i="1" s="1"/>
  <c r="R370" i="1" a="1"/>
  <c r="R370" i="1" s="1"/>
  <c r="R380" i="1" a="1"/>
  <c r="R380" i="1" s="1"/>
  <c r="S345" i="1" a="1"/>
  <c r="S345" i="1" s="1"/>
  <c r="S343" i="1" a="1"/>
  <c r="S343" i="1" s="1"/>
  <c r="S361" i="1" a="1"/>
  <c r="S361" i="1" s="1"/>
  <c r="S347" i="1" a="1"/>
  <c r="S347" i="1" s="1"/>
  <c r="S355" i="1" a="1"/>
  <c r="S355" i="1" s="1"/>
  <c r="S357" i="1" a="1"/>
  <c r="S357" i="1" s="1"/>
  <c r="S363" i="1" a="1"/>
  <c r="S363" i="1" s="1"/>
  <c r="S367" i="1" a="1"/>
  <c r="S367" i="1" s="1"/>
  <c r="S358" i="1" a="1"/>
  <c r="S358" i="1" s="1"/>
  <c r="S375" i="1" a="1"/>
  <c r="S375" i="1" s="1"/>
  <c r="S381" i="1" a="1"/>
  <c r="S381" i="1" s="1"/>
  <c r="S390" i="1" a="1"/>
  <c r="S390" i="1" s="1"/>
  <c r="S377" i="1" a="1"/>
  <c r="S377" i="1" s="1"/>
  <c r="S386" i="1" a="1"/>
  <c r="S386" i="1" s="1"/>
  <c r="S359" i="1" a="1"/>
  <c r="S359" i="1" s="1"/>
  <c r="S368" i="1" a="1"/>
  <c r="S368" i="1" s="1"/>
  <c r="S388" i="1" a="1"/>
  <c r="S388" i="1" s="1"/>
  <c r="S360" i="1" a="1"/>
  <c r="S360" i="1" s="1"/>
  <c r="S342" i="1" a="1"/>
  <c r="S342" i="1" s="1"/>
  <c r="S346" i="1" a="1"/>
  <c r="S346" i="1" s="1"/>
  <c r="S349" i="1" a="1"/>
  <c r="S349" i="1" s="1"/>
  <c r="S391" i="1" a="1"/>
  <c r="S391" i="1" s="1"/>
  <c r="S385" i="1" a="1"/>
  <c r="S385" i="1" s="1"/>
  <c r="S362" i="1" a="1"/>
  <c r="S362" i="1" s="1"/>
  <c r="S366" i="1" a="1"/>
  <c r="S366" i="1" s="1"/>
  <c r="S371" i="1" a="1"/>
  <c r="S371" i="1" s="1"/>
  <c r="S378" i="1" a="1"/>
  <c r="S378" i="1" s="1"/>
  <c r="S384" i="1" a="1"/>
  <c r="S384" i="1" s="1"/>
  <c r="S352" i="1" a="1"/>
  <c r="S352" i="1" s="1"/>
  <c r="S387" i="1" a="1"/>
  <c r="S387" i="1" s="1"/>
  <c r="S356" i="1" a="1"/>
  <c r="S356" i="1" s="1"/>
  <c r="S365" i="1" a="1"/>
  <c r="S365" i="1" s="1"/>
  <c r="S393" i="1" a="1"/>
  <c r="S393" i="1" s="1"/>
  <c r="S344" i="1" a="1"/>
  <c r="S344" i="1" s="1"/>
  <c r="S364" i="1" a="1"/>
  <c r="S364" i="1" s="1"/>
  <c r="S348" i="1" a="1"/>
  <c r="S348" i="1" s="1"/>
  <c r="S372" i="1" a="1"/>
  <c r="S372" i="1" s="1"/>
  <c r="S383" i="1" a="1"/>
  <c r="S383" i="1" s="1"/>
  <c r="S379" i="1" a="1"/>
  <c r="S379" i="1" s="1"/>
  <c r="S354" i="1" a="1"/>
  <c r="S354" i="1" s="1"/>
  <c r="S373" i="1" a="1"/>
  <c r="S373" i="1" s="1"/>
  <c r="S380" i="1" a="1"/>
  <c r="S380" i="1" s="1"/>
  <c r="S382" i="1" a="1"/>
  <c r="S382" i="1" s="1"/>
  <c r="S389" i="1" a="1"/>
  <c r="S389" i="1" s="1"/>
  <c r="S369" i="1" a="1"/>
  <c r="S369" i="1" s="1"/>
  <c r="S376" i="1" a="1"/>
  <c r="S376" i="1" s="1"/>
  <c r="S353" i="1" a="1"/>
  <c r="S353" i="1" s="1"/>
  <c r="S374" i="1" a="1"/>
  <c r="S374" i="1" s="1"/>
  <c r="S351" i="1" a="1"/>
  <c r="S351" i="1" s="1"/>
  <c r="S370" i="1" a="1"/>
  <c r="S370" i="1" s="1"/>
  <c r="S350" i="1" a="1"/>
  <c r="S350"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41" i="1"/>
  <c r="T392" i="1" s="1" a="1"/>
  <c r="T392"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41" i="1"/>
  <c r="W392" i="1" s="1" a="1"/>
  <c r="W392" i="1" s="1"/>
  <c r="U341" i="1"/>
  <c r="U392" i="1" s="1" a="1"/>
  <c r="U392" i="1" s="1"/>
  <c r="V341" i="1"/>
  <c r="V392" i="1" s="1" a="1"/>
  <c r="V392" i="1" s="1"/>
  <c r="G723" i="1"/>
  <c r="AL350" i="9" l="1" a="1"/>
  <c r="AL350" i="9" s="1"/>
  <c r="AM350" i="9" s="1"/>
  <c r="AK351" i="9" s="1"/>
  <c r="U356" i="1" a="1"/>
  <c r="U356" i="1" s="1"/>
  <c r="U364" i="1" a="1"/>
  <c r="U364" i="1" s="1"/>
  <c r="U373" i="1" a="1"/>
  <c r="U373" i="1" s="1"/>
  <c r="U345" i="1" a="1"/>
  <c r="U345" i="1" s="1"/>
  <c r="U352" i="1" a="1"/>
  <c r="U352" i="1" s="1"/>
  <c r="U370" i="1" a="1"/>
  <c r="U370" i="1" s="1"/>
  <c r="U343" i="1" a="1"/>
  <c r="U343" i="1" s="1"/>
  <c r="U383" i="1" a="1"/>
  <c r="U383" i="1" s="1"/>
  <c r="U375" i="1" a="1"/>
  <c r="U375" i="1" s="1"/>
  <c r="U390" i="1" a="1"/>
  <c r="U390" i="1" s="1"/>
  <c r="U367" i="1" a="1"/>
  <c r="U367" i="1" s="1"/>
  <c r="U379" i="1" a="1"/>
  <c r="U379" i="1" s="1"/>
  <c r="U393" i="1" a="1"/>
  <c r="U393" i="1" s="1"/>
  <c r="U381" i="1" a="1"/>
  <c r="U381" i="1" s="1"/>
  <c r="U359" i="1" a="1"/>
  <c r="U359" i="1" s="1"/>
  <c r="U344" i="1" a="1"/>
  <c r="U344" i="1" s="1"/>
  <c r="U369" i="1" a="1"/>
  <c r="U369" i="1" s="1"/>
  <c r="U351" i="1" a="1"/>
  <c r="U351" i="1" s="1"/>
  <c r="U380" i="1" a="1"/>
  <c r="U380" i="1" s="1"/>
  <c r="U347" i="1" a="1"/>
  <c r="U347" i="1" s="1"/>
  <c r="U342" i="1" a="1"/>
  <c r="U342" i="1" s="1"/>
  <c r="U349" i="1" a="1"/>
  <c r="U349" i="1" s="1"/>
  <c r="U391" i="1" a="1"/>
  <c r="U391" i="1" s="1"/>
  <c r="U389" i="1" a="1"/>
  <c r="U389" i="1" s="1"/>
  <c r="U353" i="1" a="1"/>
  <c r="U353" i="1" s="1"/>
  <c r="U362" i="1" a="1"/>
  <c r="U362" i="1" s="1"/>
  <c r="U377" i="1" a="1"/>
  <c r="U377" i="1" s="1"/>
  <c r="U388" i="1" a="1"/>
  <c r="U388" i="1" s="1"/>
  <c r="U354" i="1" a="1"/>
  <c r="U354" i="1" s="1"/>
  <c r="U374" i="1" a="1"/>
  <c r="U374" i="1" s="1"/>
  <c r="U357" i="1" a="1"/>
  <c r="U357" i="1" s="1"/>
  <c r="U355" i="1" a="1"/>
  <c r="U355" i="1" s="1"/>
  <c r="U363" i="1" a="1"/>
  <c r="U363" i="1" s="1"/>
  <c r="U385" i="1" a="1"/>
  <c r="U385" i="1" s="1"/>
  <c r="U368" i="1" a="1"/>
  <c r="U368" i="1" s="1"/>
  <c r="U387" i="1" a="1"/>
  <c r="U387" i="1" s="1"/>
  <c r="U346" i="1" a="1"/>
  <c r="U346" i="1" s="1"/>
  <c r="U371" i="1" a="1"/>
  <c r="U371" i="1" s="1"/>
  <c r="U358" i="1" a="1"/>
  <c r="U358" i="1" s="1"/>
  <c r="U350" i="1" a="1"/>
  <c r="U350" i="1" s="1"/>
  <c r="U382" i="1" a="1"/>
  <c r="U382" i="1" s="1"/>
  <c r="U376" i="1" a="1"/>
  <c r="U376" i="1" s="1"/>
  <c r="U348" i="1" a="1"/>
  <c r="U348" i="1" s="1"/>
  <c r="U372" i="1" a="1"/>
  <c r="U372" i="1" s="1"/>
  <c r="U366" i="1" a="1"/>
  <c r="U366" i="1" s="1"/>
  <c r="U378" i="1" a="1"/>
  <c r="U378" i="1" s="1"/>
  <c r="U365" i="1" a="1"/>
  <c r="U365" i="1" s="1"/>
  <c r="U361" i="1" a="1"/>
  <c r="U361" i="1" s="1"/>
  <c r="U360" i="1" a="1"/>
  <c r="U360" i="1" s="1"/>
  <c r="U384" i="1" a="1"/>
  <c r="U384" i="1" s="1"/>
  <c r="U386" i="1" a="1"/>
  <c r="U386" i="1" s="1"/>
  <c r="V350" i="1" a="1"/>
  <c r="V350" i="1" s="1"/>
  <c r="V367" i="1" a="1"/>
  <c r="V367" i="1" s="1"/>
  <c r="V356" i="1" a="1"/>
  <c r="V356" i="1" s="1"/>
  <c r="V364" i="1" a="1"/>
  <c r="V364" i="1" s="1"/>
  <c r="V373" i="1" a="1"/>
  <c r="V373" i="1" s="1"/>
  <c r="V345" i="1" a="1"/>
  <c r="V345" i="1" s="1"/>
  <c r="V352" i="1" a="1"/>
  <c r="V352" i="1" s="1"/>
  <c r="V366" i="1" a="1"/>
  <c r="V366" i="1" s="1"/>
  <c r="V359" i="1" a="1"/>
  <c r="V359" i="1" s="1"/>
  <c r="V374" i="1" a="1"/>
  <c r="V374" i="1" s="1"/>
  <c r="V383" i="1" a="1"/>
  <c r="V383" i="1" s="1"/>
  <c r="V379" i="1" a="1"/>
  <c r="V379" i="1" s="1"/>
  <c r="V393" i="1" a="1"/>
  <c r="V393" i="1" s="1"/>
  <c r="V344" i="1" a="1"/>
  <c r="V344" i="1" s="1"/>
  <c r="V354" i="1" a="1"/>
  <c r="V354" i="1" s="1"/>
  <c r="V369" i="1" a="1"/>
  <c r="V369" i="1" s="1"/>
  <c r="V380" i="1" a="1"/>
  <c r="V380" i="1" s="1"/>
  <c r="V343" i="1" a="1"/>
  <c r="V343" i="1" s="1"/>
  <c r="V377" i="1" a="1"/>
  <c r="V377" i="1" s="1"/>
  <c r="V342" i="1" a="1"/>
  <c r="V342" i="1" s="1"/>
  <c r="V387" i="1" a="1"/>
  <c r="V387" i="1" s="1"/>
  <c r="V368" i="1" a="1"/>
  <c r="V368" i="1" s="1"/>
  <c r="V358" i="1" a="1"/>
  <c r="V358" i="1" s="1"/>
  <c r="V353" i="1" a="1"/>
  <c r="V353" i="1" s="1"/>
  <c r="V362" i="1" a="1"/>
  <c r="V362" i="1" s="1"/>
  <c r="V389" i="1" a="1"/>
  <c r="V389" i="1" s="1"/>
  <c r="V357" i="1" a="1"/>
  <c r="V357" i="1" s="1"/>
  <c r="V346" i="1" a="1"/>
  <c r="V346" i="1" s="1"/>
  <c r="V375" i="1" a="1"/>
  <c r="V375" i="1" s="1"/>
  <c r="V381" i="1" a="1"/>
  <c r="V381" i="1" s="1"/>
  <c r="V355" i="1" a="1"/>
  <c r="V355" i="1" s="1"/>
  <c r="V385" i="1" a="1"/>
  <c r="V385" i="1" s="1"/>
  <c r="V363" i="1" a="1"/>
  <c r="V363" i="1" s="1"/>
  <c r="V347" i="1" a="1"/>
  <c r="V347" i="1" s="1"/>
  <c r="V371" i="1" a="1"/>
  <c r="V371" i="1" s="1"/>
  <c r="V390" i="1" a="1"/>
  <c r="V390" i="1" s="1"/>
  <c r="V386" i="1" a="1"/>
  <c r="V386" i="1" s="1"/>
  <c r="V349" i="1" a="1"/>
  <c r="V349" i="1" s="1"/>
  <c r="V365" i="1" a="1"/>
  <c r="V365" i="1" s="1"/>
  <c r="V351" i="1" a="1"/>
  <c r="V351" i="1" s="1"/>
  <c r="V348" i="1" a="1"/>
  <c r="V348" i="1" s="1"/>
  <c r="V378" i="1" a="1"/>
  <c r="V378" i="1" s="1"/>
  <c r="V391" i="1" a="1"/>
  <c r="V391" i="1" s="1"/>
  <c r="V382" i="1" a="1"/>
  <c r="V382" i="1" s="1"/>
  <c r="V388" i="1" a="1"/>
  <c r="V388" i="1" s="1"/>
  <c r="V384" i="1" a="1"/>
  <c r="V384" i="1" s="1"/>
  <c r="V376" i="1" a="1"/>
  <c r="V376" i="1" s="1"/>
  <c r="V361" i="1" a="1"/>
  <c r="V361" i="1" s="1"/>
  <c r="V360" i="1" a="1"/>
  <c r="V360" i="1" s="1"/>
  <c r="V370" i="1" a="1"/>
  <c r="V370" i="1" s="1"/>
  <c r="V372" i="1" a="1"/>
  <c r="V372" i="1" s="1"/>
  <c r="W348" i="1" a="1"/>
  <c r="W348" i="1" s="1"/>
  <c r="W367" i="1" a="1"/>
  <c r="W367" i="1" s="1"/>
  <c r="W350" i="1" a="1"/>
  <c r="W350" i="1" s="1"/>
  <c r="W356" i="1" a="1"/>
  <c r="W356" i="1" s="1"/>
  <c r="W364" i="1" a="1"/>
  <c r="W364" i="1" s="1"/>
  <c r="W373" i="1" a="1"/>
  <c r="W373" i="1" s="1"/>
  <c r="W385" i="1" a="1"/>
  <c r="W385" i="1" s="1"/>
  <c r="W387" i="1" a="1"/>
  <c r="W387" i="1" s="1"/>
  <c r="W365" i="1" a="1"/>
  <c r="W365" i="1" s="1"/>
  <c r="W366" i="1" a="1"/>
  <c r="W366" i="1" s="1"/>
  <c r="W379" i="1" a="1"/>
  <c r="W379" i="1" s="1"/>
  <c r="W374" i="1" a="1"/>
  <c r="W374" i="1" s="1"/>
  <c r="W383" i="1" a="1"/>
  <c r="W383" i="1" s="1"/>
  <c r="W393" i="1" a="1"/>
  <c r="W393" i="1" s="1"/>
  <c r="W386" i="1" a="1"/>
  <c r="W386" i="1" s="1"/>
  <c r="W344" i="1" a="1"/>
  <c r="W344" i="1" s="1"/>
  <c r="W369" i="1" a="1"/>
  <c r="W369" i="1" s="1"/>
  <c r="W355" i="1" a="1"/>
  <c r="W355" i="1" s="1"/>
  <c r="W376" i="1" a="1"/>
  <c r="W376" i="1" s="1"/>
  <c r="W361" i="1" a="1"/>
  <c r="W361" i="1" s="1"/>
  <c r="W391" i="1" a="1"/>
  <c r="W391" i="1" s="1"/>
  <c r="W375" i="1" a="1"/>
  <c r="W375" i="1" s="1"/>
  <c r="W377" i="1" a="1"/>
  <c r="W377" i="1" s="1"/>
  <c r="W390" i="1" a="1"/>
  <c r="W390" i="1" s="1"/>
  <c r="W352" i="1" a="1"/>
  <c r="W352" i="1" s="1"/>
  <c r="W363" i="1" a="1"/>
  <c r="W363" i="1" s="1"/>
  <c r="W342" i="1" a="1"/>
  <c r="W342" i="1" s="1"/>
  <c r="W343" i="1" a="1"/>
  <c r="W343" i="1" s="1"/>
  <c r="W353" i="1" a="1"/>
  <c r="W353" i="1" s="1"/>
  <c r="W354" i="1" a="1"/>
  <c r="W354" i="1" s="1"/>
  <c r="W381" i="1" a="1"/>
  <c r="W381" i="1" s="1"/>
  <c r="W346" i="1" a="1"/>
  <c r="W346" i="1" s="1"/>
  <c r="W368" i="1" a="1"/>
  <c r="W368" i="1" s="1"/>
  <c r="W357" i="1" a="1"/>
  <c r="W357" i="1" s="1"/>
  <c r="W345" i="1" a="1"/>
  <c r="W345" i="1" s="1"/>
  <c r="W362" i="1" a="1"/>
  <c r="W362" i="1" s="1"/>
  <c r="W389" i="1" a="1"/>
  <c r="W389" i="1" s="1"/>
  <c r="W371" i="1" a="1"/>
  <c r="W371" i="1" s="1"/>
  <c r="W347" i="1" a="1"/>
  <c r="W347" i="1" s="1"/>
  <c r="W382" i="1" a="1"/>
  <c r="W382" i="1" s="1"/>
  <c r="W358" i="1" a="1"/>
  <c r="W358" i="1" s="1"/>
  <c r="W349" i="1" a="1"/>
  <c r="W349" i="1" s="1"/>
  <c r="W360" i="1" a="1"/>
  <c r="W360" i="1" s="1"/>
  <c r="W359" i="1" a="1"/>
  <c r="W359" i="1" s="1"/>
  <c r="W378" i="1" a="1"/>
  <c r="W378" i="1" s="1"/>
  <c r="W388" i="1" a="1"/>
  <c r="W388" i="1" s="1"/>
  <c r="W384" i="1" a="1"/>
  <c r="W384" i="1" s="1"/>
  <c r="W380" i="1" a="1"/>
  <c r="W380" i="1" s="1"/>
  <c r="W372" i="1" a="1"/>
  <c r="W372" i="1" s="1"/>
  <c r="W351" i="1" a="1"/>
  <c r="W351" i="1" s="1"/>
  <c r="W370" i="1" a="1"/>
  <c r="W370" i="1" s="1"/>
  <c r="T370" i="1" a="1"/>
  <c r="T370" i="1" s="1"/>
  <c r="T345" i="1" a="1"/>
  <c r="T345" i="1" s="1"/>
  <c r="T352" i="1" a="1"/>
  <c r="T352" i="1" s="1"/>
  <c r="T343" i="1" a="1"/>
  <c r="T343" i="1" s="1"/>
  <c r="T361" i="1" a="1"/>
  <c r="T361" i="1" s="1"/>
  <c r="T383" i="1" a="1"/>
  <c r="T383" i="1" s="1"/>
  <c r="T393" i="1" a="1"/>
  <c r="T393" i="1" s="1"/>
  <c r="T367" i="1" a="1"/>
  <c r="T367" i="1" s="1"/>
  <c r="T379" i="1" a="1"/>
  <c r="T379" i="1" s="1"/>
  <c r="T388" i="1" a="1"/>
  <c r="T388" i="1" s="1"/>
  <c r="T375" i="1" a="1"/>
  <c r="T375" i="1" s="1"/>
  <c r="T381" i="1" a="1"/>
  <c r="T381" i="1" s="1"/>
  <c r="T390" i="1" a="1"/>
  <c r="T390" i="1" s="1"/>
  <c r="T359" i="1" a="1"/>
  <c r="T359" i="1" s="1"/>
  <c r="T368" i="1" a="1"/>
  <c r="T368" i="1" s="1"/>
  <c r="T360" i="1" a="1"/>
  <c r="T360" i="1" s="1"/>
  <c r="T342" i="1" a="1"/>
  <c r="T342" i="1" s="1"/>
  <c r="T351" i="1" a="1"/>
  <c r="T351" i="1" s="1"/>
  <c r="T356" i="1" a="1"/>
  <c r="T356" i="1" s="1"/>
  <c r="T380" i="1" a="1"/>
  <c r="T380" i="1" s="1"/>
  <c r="T349" i="1" a="1"/>
  <c r="T349" i="1" s="1"/>
  <c r="T391" i="1" a="1"/>
  <c r="T391" i="1" s="1"/>
  <c r="T347" i="1" a="1"/>
  <c r="T347" i="1" s="1"/>
  <c r="T357" i="1" a="1"/>
  <c r="T357" i="1" s="1"/>
  <c r="T385" i="1" a="1"/>
  <c r="T385" i="1" s="1"/>
  <c r="T350" i="1" a="1"/>
  <c r="T350" i="1" s="1"/>
  <c r="T363" i="1" a="1"/>
  <c r="T363" i="1" s="1"/>
  <c r="T354" i="1" a="1"/>
  <c r="T354" i="1" s="1"/>
  <c r="T389" i="1" a="1"/>
  <c r="T389" i="1" s="1"/>
  <c r="T364" i="1" a="1"/>
  <c r="T364" i="1" s="1"/>
  <c r="T355" i="1" a="1"/>
  <c r="T355" i="1" s="1"/>
  <c r="T358" i="1" a="1"/>
  <c r="T358" i="1" s="1"/>
  <c r="T346" i="1" a="1"/>
  <c r="T346" i="1" s="1"/>
  <c r="T387" i="1" a="1"/>
  <c r="T387" i="1" s="1"/>
  <c r="T377" i="1" a="1"/>
  <c r="T377" i="1" s="1"/>
  <c r="T372" i="1" a="1"/>
  <c r="T372" i="1" s="1"/>
  <c r="T344" i="1" a="1"/>
  <c r="T344" i="1" s="1"/>
  <c r="T371" i="1" a="1"/>
  <c r="T371" i="1" s="1"/>
  <c r="T348" i="1" a="1"/>
  <c r="T348" i="1" s="1"/>
  <c r="T369" i="1" a="1"/>
  <c r="T369" i="1" s="1"/>
  <c r="T382" i="1" a="1"/>
  <c r="T382" i="1" s="1"/>
  <c r="T374" i="1" a="1"/>
  <c r="T374" i="1" s="1"/>
  <c r="T384" i="1" a="1"/>
  <c r="T384" i="1" s="1"/>
  <c r="T373" i="1" a="1"/>
  <c r="T373" i="1" s="1"/>
  <c r="T362" i="1" a="1"/>
  <c r="T362" i="1" s="1"/>
  <c r="T386" i="1" a="1"/>
  <c r="T386" i="1" s="1"/>
  <c r="T366" i="1" a="1"/>
  <c r="T366" i="1" s="1"/>
  <c r="T378" i="1" a="1"/>
  <c r="T378" i="1" s="1"/>
  <c r="T365" i="1" a="1"/>
  <c r="T365" i="1" s="1"/>
  <c r="T353" i="1" a="1"/>
  <c r="T353" i="1" s="1"/>
  <c r="T376" i="1" a="1"/>
  <c r="T376" i="1" s="1"/>
  <c r="X341" i="1"/>
  <c r="X392" i="1" s="1" a="1"/>
  <c r="X392" i="1" s="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41" i="1"/>
  <c r="Z392" i="1" s="1" a="1"/>
  <c r="Z392" i="1" s="1"/>
  <c r="Y341" i="1"/>
  <c r="Y392" i="1" s="1" a="1"/>
  <c r="Y392" i="1" s="1"/>
  <c r="AA341" i="1"/>
  <c r="AA392" i="1" s="1" a="1"/>
  <c r="AA392" i="1" s="1"/>
  <c r="H608" i="1"/>
  <c r="H609" i="1"/>
  <c r="H610" i="1"/>
  <c r="H606" i="1"/>
  <c r="H607" i="1"/>
  <c r="O462" i="1"/>
  <c r="O513" i="1" s="1" a="1"/>
  <c r="O513" i="1" s="1"/>
  <c r="N462" i="1"/>
  <c r="N513" i="1" s="1" a="1"/>
  <c r="N513" i="1" s="1"/>
  <c r="M462" i="1"/>
  <c r="M513" i="1" s="1" a="1"/>
  <c r="M513" i="1" s="1"/>
  <c r="L462" i="1"/>
  <c r="L513" i="1" s="1" a="1"/>
  <c r="L513" i="1" s="1"/>
  <c r="M403" i="1"/>
  <c r="M454" i="1" s="1" a="1"/>
  <c r="M454" i="1" s="1"/>
  <c r="N403" i="1"/>
  <c r="N454" i="1" s="1" a="1"/>
  <c r="N454" i="1" s="1"/>
  <c r="O403" i="1"/>
  <c r="O454" i="1" s="1" a="1"/>
  <c r="O454" i="1" s="1"/>
  <c r="L403" i="1"/>
  <c r="L454" i="1" s="1" a="1"/>
  <c r="L454" i="1" s="1"/>
  <c r="AL351" i="9" l="1" a="1"/>
  <c r="AL351" i="9" s="1"/>
  <c r="AM351" i="9" s="1"/>
  <c r="N450" i="1" a="1"/>
  <c r="N450" i="1" s="1"/>
  <c r="N406" i="1" a="1"/>
  <c r="N406" i="1" s="1"/>
  <c r="N415" i="1" a="1"/>
  <c r="N415" i="1" s="1"/>
  <c r="N427" i="1" a="1"/>
  <c r="N427" i="1" s="1"/>
  <c r="N433" i="1" a="1"/>
  <c r="N433" i="1" s="1"/>
  <c r="N430" i="1" a="1"/>
  <c r="N430" i="1" s="1"/>
  <c r="N404" i="1" a="1"/>
  <c r="N404" i="1" s="1"/>
  <c r="N425" i="1" a="1"/>
  <c r="N425" i="1" s="1"/>
  <c r="N437" i="1" a="1"/>
  <c r="N437" i="1" s="1"/>
  <c r="N448" i="1" a="1"/>
  <c r="N448" i="1" s="1"/>
  <c r="N452" i="1" a="1"/>
  <c r="N452" i="1" s="1"/>
  <c r="N432" i="1" a="1"/>
  <c r="N432" i="1" s="1"/>
  <c r="N440" i="1" a="1"/>
  <c r="N440" i="1" s="1"/>
  <c r="N417" i="1" a="1"/>
  <c r="N417" i="1" s="1"/>
  <c r="N412" i="1" a="1"/>
  <c r="N412" i="1" s="1"/>
  <c r="N447" i="1" a="1"/>
  <c r="N447" i="1" s="1"/>
  <c r="N446" i="1" a="1"/>
  <c r="N446" i="1" s="1"/>
  <c r="N435" i="1" a="1"/>
  <c r="N435" i="1" s="1"/>
  <c r="N442" i="1" a="1"/>
  <c r="N442" i="1" s="1"/>
  <c r="N407" i="1" a="1"/>
  <c r="N407" i="1" s="1"/>
  <c r="N445" i="1" a="1"/>
  <c r="N445" i="1" s="1"/>
  <c r="N410" i="1" a="1"/>
  <c r="N410" i="1" s="1"/>
  <c r="N420" i="1" a="1"/>
  <c r="N420" i="1" s="1"/>
  <c r="N422" i="1" a="1"/>
  <c r="N422" i="1" s="1"/>
  <c r="N439" i="1" a="1"/>
  <c r="N439" i="1" s="1"/>
  <c r="N451" i="1" a="1"/>
  <c r="N451" i="1" s="1"/>
  <c r="N431" i="1" a="1"/>
  <c r="N431" i="1" s="1"/>
  <c r="N426" i="1" a="1"/>
  <c r="N426" i="1" s="1"/>
  <c r="N418" i="1" a="1"/>
  <c r="N418" i="1" s="1"/>
  <c r="N455" i="1" a="1"/>
  <c r="N455" i="1" s="1"/>
  <c r="N438" i="1" a="1"/>
  <c r="N438" i="1" s="1"/>
  <c r="N421" i="1" a="1"/>
  <c r="N421" i="1" s="1"/>
  <c r="N413" i="1" a="1"/>
  <c r="N413" i="1" s="1"/>
  <c r="N434" i="1" a="1"/>
  <c r="N434" i="1" s="1"/>
  <c r="N429" i="1" a="1"/>
  <c r="N429" i="1" s="1"/>
  <c r="N424" i="1" a="1"/>
  <c r="N424" i="1" s="1"/>
  <c r="N409" i="1" a="1"/>
  <c r="N409" i="1" s="1"/>
  <c r="N441" i="1" a="1"/>
  <c r="N441" i="1" s="1"/>
  <c r="N416" i="1" a="1"/>
  <c r="N416" i="1" s="1"/>
  <c r="N419" i="1" a="1"/>
  <c r="N419" i="1" s="1"/>
  <c r="N443" i="1" a="1"/>
  <c r="N443" i="1" s="1"/>
  <c r="N414" i="1" a="1"/>
  <c r="N414" i="1" s="1"/>
  <c r="N408" i="1" a="1"/>
  <c r="N408" i="1" s="1"/>
  <c r="N423" i="1" a="1"/>
  <c r="N423" i="1" s="1"/>
  <c r="N428" i="1" a="1"/>
  <c r="N428" i="1" s="1"/>
  <c r="N411" i="1" a="1"/>
  <c r="N411" i="1" s="1"/>
  <c r="N405" i="1" a="1"/>
  <c r="N405" i="1" s="1"/>
  <c r="N449" i="1" a="1"/>
  <c r="N449" i="1" s="1"/>
  <c r="N444" i="1" a="1"/>
  <c r="N444" i="1" s="1"/>
  <c r="N453" i="1" a="1"/>
  <c r="N453" i="1" s="1"/>
  <c r="N436" i="1" a="1"/>
  <c r="N436" i="1" s="1"/>
  <c r="O436" i="1" a="1"/>
  <c r="O436" i="1" s="1"/>
  <c r="O450" i="1" a="1"/>
  <c r="O450" i="1" s="1"/>
  <c r="O406" i="1" a="1"/>
  <c r="O406" i="1" s="1"/>
  <c r="O441" i="1" a="1"/>
  <c r="O441" i="1" s="1"/>
  <c r="O405" i="1" a="1"/>
  <c r="O405" i="1" s="1"/>
  <c r="O411" i="1" a="1"/>
  <c r="O411" i="1" s="1"/>
  <c r="O415" i="1" a="1"/>
  <c r="O415" i="1" s="1"/>
  <c r="O404" i="1" a="1"/>
  <c r="O404" i="1" s="1"/>
  <c r="O425" i="1" a="1"/>
  <c r="O425" i="1" s="1"/>
  <c r="O416" i="1" a="1"/>
  <c r="O416" i="1" s="1"/>
  <c r="O451" i="1" a="1"/>
  <c r="O451" i="1" s="1"/>
  <c r="O421" i="1" a="1"/>
  <c r="O421" i="1" s="1"/>
  <c r="O445" i="1" a="1"/>
  <c r="O445" i="1" s="1"/>
  <c r="O426" i="1" a="1"/>
  <c r="O426" i="1" s="1"/>
  <c r="O431" i="1" a="1"/>
  <c r="O431" i="1" s="1"/>
  <c r="O440" i="1" a="1"/>
  <c r="O440" i="1" s="1"/>
  <c r="O420" i="1" a="1"/>
  <c r="O420" i="1" s="1"/>
  <c r="O452" i="1" a="1"/>
  <c r="O452" i="1" s="1"/>
  <c r="O446" i="1" a="1"/>
  <c r="O446" i="1" s="1"/>
  <c r="O410" i="1" a="1"/>
  <c r="O410" i="1" s="1"/>
  <c r="O430" i="1" a="1"/>
  <c r="O430" i="1" s="1"/>
  <c r="O448" i="1" a="1"/>
  <c r="O448" i="1" s="1"/>
  <c r="O435" i="1" a="1"/>
  <c r="O435" i="1" s="1"/>
  <c r="O438" i="1" a="1"/>
  <c r="O438" i="1" s="1"/>
  <c r="O444" i="1" a="1"/>
  <c r="O444" i="1" s="1"/>
  <c r="O433" i="1" a="1"/>
  <c r="O433" i="1" s="1"/>
  <c r="O455" i="1" a="1"/>
  <c r="O455" i="1" s="1"/>
  <c r="O422" i="1" a="1"/>
  <c r="O422" i="1" s="1"/>
  <c r="O418" i="1" a="1"/>
  <c r="O418" i="1" s="1"/>
  <c r="O428" i="1" a="1"/>
  <c r="O428" i="1" s="1"/>
  <c r="O419" i="1" a="1"/>
  <c r="O419" i="1" s="1"/>
  <c r="O414" i="1" a="1"/>
  <c r="O414" i="1" s="1"/>
  <c r="O417" i="1" a="1"/>
  <c r="O417" i="1" s="1"/>
  <c r="O429" i="1" a="1"/>
  <c r="O429" i="1" s="1"/>
  <c r="O427" i="1" a="1"/>
  <c r="O427" i="1" s="1"/>
  <c r="O447" i="1" a="1"/>
  <c r="O447" i="1" s="1"/>
  <c r="O412" i="1" a="1"/>
  <c r="O412" i="1" s="1"/>
  <c r="O423" i="1" a="1"/>
  <c r="O423" i="1" s="1"/>
  <c r="O407" i="1" a="1"/>
  <c r="O407" i="1" s="1"/>
  <c r="O437" i="1" a="1"/>
  <c r="O437" i="1" s="1"/>
  <c r="O413" i="1" a="1"/>
  <c r="O413" i="1" s="1"/>
  <c r="O424" i="1" a="1"/>
  <c r="O424" i="1" s="1"/>
  <c r="O408" i="1" a="1"/>
  <c r="O408" i="1" s="1"/>
  <c r="O439" i="1" a="1"/>
  <c r="O439" i="1" s="1"/>
  <c r="O409" i="1" a="1"/>
  <c r="O409" i="1" s="1"/>
  <c r="O443" i="1" a="1"/>
  <c r="O443" i="1" s="1"/>
  <c r="O449" i="1" a="1"/>
  <c r="O449" i="1" s="1"/>
  <c r="O442" i="1" a="1"/>
  <c r="O442" i="1" s="1"/>
  <c r="O432" i="1" a="1"/>
  <c r="O432" i="1" s="1"/>
  <c r="O434" i="1" a="1"/>
  <c r="O434" i="1" s="1"/>
  <c r="O453" i="1" a="1"/>
  <c r="O453" i="1" s="1"/>
  <c r="M405" i="1" a="1"/>
  <c r="M405" i="1" s="1"/>
  <c r="M415" i="1" a="1"/>
  <c r="M415" i="1" s="1"/>
  <c r="M424" i="1" a="1"/>
  <c r="M424" i="1" s="1"/>
  <c r="M427" i="1" a="1"/>
  <c r="M427" i="1" s="1"/>
  <c r="M433" i="1" a="1"/>
  <c r="M433" i="1" s="1"/>
  <c r="M404" i="1" a="1"/>
  <c r="M404" i="1" s="1"/>
  <c r="M435" i="1" a="1"/>
  <c r="M435" i="1" s="1"/>
  <c r="M411" i="1" a="1"/>
  <c r="M411" i="1" s="1"/>
  <c r="M425" i="1" a="1"/>
  <c r="M425" i="1" s="1"/>
  <c r="M437" i="1" a="1"/>
  <c r="M437" i="1" s="1"/>
  <c r="M448" i="1" a="1"/>
  <c r="M448" i="1" s="1"/>
  <c r="M413" i="1" a="1"/>
  <c r="M413" i="1" s="1"/>
  <c r="M440" i="1" a="1"/>
  <c r="M440" i="1" s="1"/>
  <c r="M446" i="1" a="1"/>
  <c r="M446" i="1" s="1"/>
  <c r="M430" i="1" a="1"/>
  <c r="M430" i="1" s="1"/>
  <c r="M441" i="1" a="1"/>
  <c r="M441" i="1" s="1"/>
  <c r="M410" i="1" a="1"/>
  <c r="M410" i="1" s="1"/>
  <c r="M421" i="1" a="1"/>
  <c r="M421" i="1" s="1"/>
  <c r="M407" i="1" a="1"/>
  <c r="M407" i="1" s="1"/>
  <c r="M445" i="1" a="1"/>
  <c r="M445" i="1" s="1"/>
  <c r="M426" i="1" a="1"/>
  <c r="M426" i="1" s="1"/>
  <c r="M420" i="1" a="1"/>
  <c r="M420" i="1" s="1"/>
  <c r="M417" i="1" a="1"/>
  <c r="M417" i="1" s="1"/>
  <c r="M451" i="1" a="1"/>
  <c r="M451" i="1" s="1"/>
  <c r="M406" i="1" a="1"/>
  <c r="M406" i="1" s="1"/>
  <c r="M416" i="1" a="1"/>
  <c r="M416" i="1" s="1"/>
  <c r="M447" i="1" a="1"/>
  <c r="M447" i="1" s="1"/>
  <c r="M436" i="1" a="1"/>
  <c r="M436" i="1" s="1"/>
  <c r="M450" i="1" a="1"/>
  <c r="M450" i="1" s="1"/>
  <c r="M431" i="1" a="1"/>
  <c r="M431" i="1" s="1"/>
  <c r="M432" i="1" a="1"/>
  <c r="M432" i="1" s="1"/>
  <c r="M442" i="1" a="1"/>
  <c r="M442" i="1" s="1"/>
  <c r="M412" i="1" a="1"/>
  <c r="M412" i="1" s="1"/>
  <c r="M455" i="1" a="1"/>
  <c r="M455" i="1" s="1"/>
  <c r="M429" i="1" a="1"/>
  <c r="M429" i="1" s="1"/>
  <c r="M418" i="1" a="1"/>
  <c r="M418" i="1" s="1"/>
  <c r="M438" i="1" a="1"/>
  <c r="M438" i="1" s="1"/>
  <c r="M409" i="1" a="1"/>
  <c r="M409" i="1" s="1"/>
  <c r="M449" i="1" a="1"/>
  <c r="M449" i="1" s="1"/>
  <c r="M444" i="1" a="1"/>
  <c r="M444" i="1" s="1"/>
  <c r="M453" i="1" a="1"/>
  <c r="M453" i="1" s="1"/>
  <c r="M422" i="1" a="1"/>
  <c r="M422" i="1" s="1"/>
  <c r="M419" i="1" a="1"/>
  <c r="M419" i="1" s="1"/>
  <c r="M434" i="1" a="1"/>
  <c r="M434" i="1" s="1"/>
  <c r="M452" i="1" a="1"/>
  <c r="M452" i="1" s="1"/>
  <c r="M408" i="1" a="1"/>
  <c r="M408" i="1" s="1"/>
  <c r="M423" i="1" a="1"/>
  <c r="M423" i="1" s="1"/>
  <c r="M428" i="1" a="1"/>
  <c r="M428" i="1" s="1"/>
  <c r="M439" i="1" a="1"/>
  <c r="M439" i="1" s="1"/>
  <c r="M443" i="1" a="1"/>
  <c r="M443" i="1" s="1"/>
  <c r="M414" i="1" a="1"/>
  <c r="M414" i="1" s="1"/>
  <c r="Y362" i="1" a="1"/>
  <c r="Y362" i="1" s="1"/>
  <c r="Y365" i="1" a="1"/>
  <c r="Y365" i="1" s="1"/>
  <c r="Y368" i="1" a="1"/>
  <c r="Y368" i="1" s="1"/>
  <c r="Y371" i="1" a="1"/>
  <c r="Y371" i="1" s="1"/>
  <c r="Y348" i="1" a="1"/>
  <c r="Y348" i="1" s="1"/>
  <c r="Y359" i="1" a="1"/>
  <c r="Y359" i="1" s="1"/>
  <c r="Y378" i="1" a="1"/>
  <c r="Y378" i="1" s="1"/>
  <c r="Y389" i="1" a="1"/>
  <c r="Y389" i="1" s="1"/>
  <c r="Y366" i="1" a="1"/>
  <c r="Y366" i="1" s="1"/>
  <c r="Y372" i="1" a="1"/>
  <c r="Y372" i="1" s="1"/>
  <c r="Y373" i="1" a="1"/>
  <c r="Y373" i="1" s="1"/>
  <c r="Y380" i="1" a="1"/>
  <c r="Y380" i="1" s="1"/>
  <c r="Y367" i="1" a="1"/>
  <c r="Y367" i="1" s="1"/>
  <c r="Y351" i="1" a="1"/>
  <c r="Y351" i="1" s="1"/>
  <c r="Y387" i="1" a="1"/>
  <c r="Y387" i="1" s="1"/>
  <c r="Y385" i="1" a="1"/>
  <c r="Y385" i="1" s="1"/>
  <c r="Y353" i="1" a="1"/>
  <c r="Y353" i="1" s="1"/>
  <c r="Y361" i="1" a="1"/>
  <c r="Y361" i="1" s="1"/>
  <c r="Y374" i="1" a="1"/>
  <c r="Y374" i="1" s="1"/>
  <c r="Y356" i="1" a="1"/>
  <c r="Y356" i="1" s="1"/>
  <c r="Y379" i="1" a="1"/>
  <c r="Y379" i="1" s="1"/>
  <c r="Y345" i="1" a="1"/>
  <c r="Y345" i="1" s="1"/>
  <c r="Y347" i="1" a="1"/>
  <c r="Y347" i="1" s="1"/>
  <c r="Y360" i="1" a="1"/>
  <c r="Y360" i="1" s="1"/>
  <c r="Y376" i="1" a="1"/>
  <c r="Y376" i="1" s="1"/>
  <c r="Y383" i="1" a="1"/>
  <c r="Y383" i="1" s="1"/>
  <c r="Y370" i="1" a="1"/>
  <c r="Y370" i="1" s="1"/>
  <c r="Y344" i="1" a="1"/>
  <c r="Y344" i="1" s="1"/>
  <c r="Y343" i="1" a="1"/>
  <c r="Y343" i="1" s="1"/>
  <c r="Y342" i="1" a="1"/>
  <c r="Y342" i="1" s="1"/>
  <c r="Y355" i="1" a="1"/>
  <c r="Y355" i="1" s="1"/>
  <c r="Y346" i="1" a="1"/>
  <c r="Y346" i="1" s="1"/>
  <c r="Y364" i="1" a="1"/>
  <c r="Y364" i="1" s="1"/>
  <c r="Y352" i="1" a="1"/>
  <c r="Y352" i="1" s="1"/>
  <c r="Y391" i="1" a="1"/>
  <c r="Y391" i="1" s="1"/>
  <c r="Y354" i="1" a="1"/>
  <c r="Y354" i="1" s="1"/>
  <c r="Y363" i="1" a="1"/>
  <c r="Y363" i="1" s="1"/>
  <c r="Y375" i="1" a="1"/>
  <c r="Y375" i="1" s="1"/>
  <c r="Y381" i="1" a="1"/>
  <c r="Y381" i="1" s="1"/>
  <c r="Y388" i="1" a="1"/>
  <c r="Y388" i="1" s="1"/>
  <c r="Y382" i="1" a="1"/>
  <c r="Y382" i="1" s="1"/>
  <c r="Y358" i="1" a="1"/>
  <c r="Y358" i="1" s="1"/>
  <c r="Y384" i="1" a="1"/>
  <c r="Y384" i="1" s="1"/>
  <c r="Y390" i="1" a="1"/>
  <c r="Y390" i="1" s="1"/>
  <c r="Y386" i="1" a="1"/>
  <c r="Y386" i="1" s="1"/>
  <c r="Y393" i="1" a="1"/>
  <c r="Y393" i="1" s="1"/>
  <c r="Y377" i="1" a="1"/>
  <c r="Y377" i="1" s="1"/>
  <c r="Y350" i="1" a="1"/>
  <c r="Y350" i="1" s="1"/>
  <c r="Y369" i="1" a="1"/>
  <c r="Y369" i="1" s="1"/>
  <c r="Y349" i="1" a="1"/>
  <c r="Y349" i="1" s="1"/>
  <c r="Y357" i="1" a="1"/>
  <c r="Y357" i="1" s="1"/>
  <c r="Z351" i="1" a="1"/>
  <c r="Z351" i="1" s="1"/>
  <c r="Z354" i="1" a="1"/>
  <c r="Z354" i="1" s="1"/>
  <c r="Z374" i="1" a="1"/>
  <c r="Z374" i="1" s="1"/>
  <c r="Z362" i="1" a="1"/>
  <c r="Z362" i="1" s="1"/>
  <c r="Z365" i="1" a="1"/>
  <c r="Z365" i="1" s="1"/>
  <c r="Z368" i="1" a="1"/>
  <c r="Z368" i="1" s="1"/>
  <c r="Z371" i="1" a="1"/>
  <c r="Z371" i="1" s="1"/>
  <c r="Z352" i="1" a="1"/>
  <c r="Z352" i="1" s="1"/>
  <c r="Z376" i="1" a="1"/>
  <c r="Z376" i="1" s="1"/>
  <c r="Z391" i="1" a="1"/>
  <c r="Z391" i="1" s="1"/>
  <c r="Z378" i="1" a="1"/>
  <c r="Z378" i="1" s="1"/>
  <c r="Z389" i="1" a="1"/>
  <c r="Z389" i="1" s="1"/>
  <c r="Z387" i="1" a="1"/>
  <c r="Z387" i="1" s="1"/>
  <c r="Z372" i="1" a="1"/>
  <c r="Z372" i="1" s="1"/>
  <c r="Z373" i="1" a="1"/>
  <c r="Z373" i="1" s="1"/>
  <c r="Z380" i="1" a="1"/>
  <c r="Z380" i="1" s="1"/>
  <c r="Z346" i="1" a="1"/>
  <c r="Z346" i="1" s="1"/>
  <c r="Z363" i="1" a="1"/>
  <c r="Z363" i="1" s="1"/>
  <c r="Z353" i="1" a="1"/>
  <c r="Z353" i="1" s="1"/>
  <c r="Z381" i="1" a="1"/>
  <c r="Z381" i="1" s="1"/>
  <c r="Z361" i="1" a="1"/>
  <c r="Z361" i="1" s="1"/>
  <c r="Z357" i="1" a="1"/>
  <c r="Z357" i="1" s="1"/>
  <c r="Z390" i="1" a="1"/>
  <c r="Z390" i="1" s="1"/>
  <c r="Z382" i="1" a="1"/>
  <c r="Z382" i="1" s="1"/>
  <c r="Z385" i="1" a="1"/>
  <c r="Z385" i="1" s="1"/>
  <c r="Z345" i="1" a="1"/>
  <c r="Z345" i="1" s="1"/>
  <c r="Z379" i="1" a="1"/>
  <c r="Z379" i="1" s="1"/>
  <c r="Z343" i="1" a="1"/>
  <c r="Z343" i="1" s="1"/>
  <c r="Z367" i="1" a="1"/>
  <c r="Z367" i="1" s="1"/>
  <c r="Z370" i="1" a="1"/>
  <c r="Z370" i="1" s="1"/>
  <c r="Z342" i="1" a="1"/>
  <c r="Z342" i="1" s="1"/>
  <c r="Z344" i="1" a="1"/>
  <c r="Z344" i="1" s="1"/>
  <c r="Z383" i="1" a="1"/>
  <c r="Z383" i="1" s="1"/>
  <c r="Z348" i="1" a="1"/>
  <c r="Z348" i="1" s="1"/>
  <c r="Z359" i="1" a="1"/>
  <c r="Z359" i="1" s="1"/>
  <c r="Z386" i="1" a="1"/>
  <c r="Z386" i="1" s="1"/>
  <c r="Z369" i="1" a="1"/>
  <c r="Z369" i="1" s="1"/>
  <c r="Z393" i="1" a="1"/>
  <c r="Z393" i="1" s="1"/>
  <c r="Z377" i="1" a="1"/>
  <c r="Z377" i="1" s="1"/>
  <c r="Z360" i="1" a="1"/>
  <c r="Z360" i="1" s="1"/>
  <c r="Z384" i="1" a="1"/>
  <c r="Z384" i="1" s="1"/>
  <c r="Z366" i="1" a="1"/>
  <c r="Z366" i="1" s="1"/>
  <c r="Z358" i="1" a="1"/>
  <c r="Z358" i="1" s="1"/>
  <c r="Z349" i="1" a="1"/>
  <c r="Z349" i="1" s="1"/>
  <c r="Z375" i="1" a="1"/>
  <c r="Z375" i="1" s="1"/>
  <c r="Z350" i="1" a="1"/>
  <c r="Z350" i="1" s="1"/>
  <c r="Z356" i="1" a="1"/>
  <c r="Z356" i="1" s="1"/>
  <c r="Z347" i="1" a="1"/>
  <c r="Z347" i="1" s="1"/>
  <c r="Z388" i="1" a="1"/>
  <c r="Z388" i="1" s="1"/>
  <c r="Z355" i="1" a="1"/>
  <c r="Z355" i="1" s="1"/>
  <c r="Z364" i="1" a="1"/>
  <c r="Z364" i="1" s="1"/>
  <c r="X371" i="1" a="1"/>
  <c r="X371" i="1" s="1"/>
  <c r="X359" i="1" a="1"/>
  <c r="X359" i="1" s="1"/>
  <c r="X348" i="1" a="1"/>
  <c r="X348" i="1" s="1"/>
  <c r="X350" i="1" a="1"/>
  <c r="X350" i="1" s="1"/>
  <c r="X356" i="1" a="1"/>
  <c r="X356" i="1" s="1"/>
  <c r="X364" i="1" a="1"/>
  <c r="X364" i="1" s="1"/>
  <c r="X367" i="1" a="1"/>
  <c r="X367" i="1" s="1"/>
  <c r="X351" i="1" a="1"/>
  <c r="X351" i="1" s="1"/>
  <c r="X372" i="1" a="1"/>
  <c r="X372" i="1" s="1"/>
  <c r="X373" i="1" a="1"/>
  <c r="X373" i="1" s="1"/>
  <c r="X380" i="1" a="1"/>
  <c r="X380" i="1" s="1"/>
  <c r="X374" i="1" a="1"/>
  <c r="X374" i="1" s="1"/>
  <c r="X387" i="1" a="1"/>
  <c r="X387" i="1" s="1"/>
  <c r="X385" i="1" a="1"/>
  <c r="X385" i="1" s="1"/>
  <c r="X383" i="1" a="1"/>
  <c r="X383" i="1" s="1"/>
  <c r="X365" i="1" a="1"/>
  <c r="X365" i="1" s="1"/>
  <c r="X366" i="1" a="1"/>
  <c r="X366" i="1" s="1"/>
  <c r="X379" i="1" a="1"/>
  <c r="X379" i="1" s="1"/>
  <c r="X393" i="1" a="1"/>
  <c r="X393" i="1" s="1"/>
  <c r="X344" i="1" a="1"/>
  <c r="X344" i="1" s="1"/>
  <c r="X368" i="1" a="1"/>
  <c r="X368" i="1" s="1"/>
  <c r="X370" i="1" a="1"/>
  <c r="X370" i="1" s="1"/>
  <c r="X345" i="1" a="1"/>
  <c r="X345" i="1" s="1"/>
  <c r="X355" i="1" a="1"/>
  <c r="X355" i="1" s="1"/>
  <c r="X361" i="1" a="1"/>
  <c r="X361" i="1" s="1"/>
  <c r="X391" i="1" a="1"/>
  <c r="X391" i="1" s="1"/>
  <c r="X343" i="1" a="1"/>
  <c r="X343" i="1" s="1"/>
  <c r="X363" i="1" a="1"/>
  <c r="X363" i="1" s="1"/>
  <c r="X375" i="1" a="1"/>
  <c r="X375" i="1" s="1"/>
  <c r="X352" i="1" a="1"/>
  <c r="X352" i="1" s="1"/>
  <c r="X381" i="1" a="1"/>
  <c r="X381" i="1" s="1"/>
  <c r="X342" i="1" a="1"/>
  <c r="X342" i="1" s="1"/>
  <c r="X354" i="1" a="1"/>
  <c r="X354" i="1" s="1"/>
  <c r="X353" i="1" a="1"/>
  <c r="X353" i="1" s="1"/>
  <c r="X362" i="1" a="1"/>
  <c r="X362" i="1" s="1"/>
  <c r="X389" i="1" a="1"/>
  <c r="X389" i="1" s="1"/>
  <c r="X346" i="1" a="1"/>
  <c r="X346" i="1" s="1"/>
  <c r="X376" i="1" a="1"/>
  <c r="X376" i="1" s="1"/>
  <c r="X386" i="1" a="1"/>
  <c r="X386" i="1" s="1"/>
  <c r="X347" i="1" a="1"/>
  <c r="X347" i="1" s="1"/>
  <c r="X377" i="1" a="1"/>
  <c r="X377" i="1" s="1"/>
  <c r="X390" i="1" a="1"/>
  <c r="X390" i="1" s="1"/>
  <c r="X369" i="1" a="1"/>
  <c r="X369" i="1" s="1"/>
  <c r="X382" i="1" a="1"/>
  <c r="X382" i="1" s="1"/>
  <c r="X358" i="1" a="1"/>
  <c r="X358" i="1" s="1"/>
  <c r="X349" i="1" a="1"/>
  <c r="X349" i="1" s="1"/>
  <c r="X384" i="1" a="1"/>
  <c r="X384" i="1" s="1"/>
  <c r="X357" i="1" a="1"/>
  <c r="X357" i="1" s="1"/>
  <c r="X378" i="1" a="1"/>
  <c r="X378" i="1" s="1"/>
  <c r="X388" i="1" a="1"/>
  <c r="X388" i="1" s="1"/>
  <c r="X360" i="1" a="1"/>
  <c r="X360" i="1" s="1"/>
  <c r="AA344" i="1" a="1"/>
  <c r="AA344" i="1" s="1"/>
  <c r="AA346" i="1" a="1"/>
  <c r="AA346" i="1" s="1"/>
  <c r="AA342" i="1" a="1"/>
  <c r="AA342" i="1" s="1"/>
  <c r="AA351" i="1" a="1"/>
  <c r="AA351" i="1" s="1"/>
  <c r="AA354" i="1" a="1"/>
  <c r="AA354" i="1" s="1"/>
  <c r="AA374" i="1" a="1"/>
  <c r="AA374" i="1" s="1"/>
  <c r="AA362" i="1" a="1"/>
  <c r="AA362" i="1" s="1"/>
  <c r="AA365" i="1" a="1"/>
  <c r="AA365" i="1" s="1"/>
  <c r="AA355" i="1" a="1"/>
  <c r="AA355" i="1" s="1"/>
  <c r="AA349" i="1" a="1"/>
  <c r="AA349" i="1" s="1"/>
  <c r="AA353" i="1" a="1"/>
  <c r="AA353" i="1" s="1"/>
  <c r="AA371" i="1" a="1"/>
  <c r="AA371" i="1" s="1"/>
  <c r="AA376" i="1" a="1"/>
  <c r="AA376" i="1" s="1"/>
  <c r="AA373" i="1" a="1"/>
  <c r="AA373" i="1" s="1"/>
  <c r="AA352" i="1" a="1"/>
  <c r="AA352" i="1" s="1"/>
  <c r="AA391" i="1" a="1"/>
  <c r="AA391" i="1" s="1"/>
  <c r="AA378" i="1" a="1"/>
  <c r="AA378" i="1" s="1"/>
  <c r="AA389" i="1" a="1"/>
  <c r="AA389" i="1" s="1"/>
  <c r="AA348" i="1" a="1"/>
  <c r="AA348" i="1" s="1"/>
  <c r="AA372" i="1" a="1"/>
  <c r="AA372" i="1" s="1"/>
  <c r="AA387" i="1" a="1"/>
  <c r="AA387" i="1" s="1"/>
  <c r="AA359" i="1" a="1"/>
  <c r="AA359" i="1" s="1"/>
  <c r="AA363" i="1" a="1"/>
  <c r="AA363" i="1" s="1"/>
  <c r="AA381" i="1" a="1"/>
  <c r="AA381" i="1" s="1"/>
  <c r="AA366" i="1" a="1"/>
  <c r="AA366" i="1" s="1"/>
  <c r="AA380" i="1" a="1"/>
  <c r="AA380" i="1" s="1"/>
  <c r="AA382" i="1" a="1"/>
  <c r="AA382" i="1" s="1"/>
  <c r="AA383" i="1" a="1"/>
  <c r="AA383" i="1" s="1"/>
  <c r="AA385" i="1" a="1"/>
  <c r="AA385" i="1" s="1"/>
  <c r="AA361" i="1" a="1"/>
  <c r="AA361" i="1" s="1"/>
  <c r="AA367" i="1" a="1"/>
  <c r="AA367" i="1" s="1"/>
  <c r="AA370" i="1" a="1"/>
  <c r="AA370" i="1" s="1"/>
  <c r="AA345" i="1" a="1"/>
  <c r="AA345" i="1" s="1"/>
  <c r="AA379" i="1" a="1"/>
  <c r="AA379" i="1" s="1"/>
  <c r="AA343" i="1" a="1"/>
  <c r="AA343" i="1" s="1"/>
  <c r="AA357" i="1" a="1"/>
  <c r="AA357" i="1" s="1"/>
  <c r="AA390" i="1" a="1"/>
  <c r="AA390" i="1" s="1"/>
  <c r="AA368" i="1" a="1"/>
  <c r="AA368" i="1" s="1"/>
  <c r="AA356" i="1" a="1"/>
  <c r="AA356" i="1" s="1"/>
  <c r="AA360" i="1" a="1"/>
  <c r="AA360" i="1" s="1"/>
  <c r="AA384" i="1" a="1"/>
  <c r="AA384" i="1" s="1"/>
  <c r="AA375" i="1" a="1"/>
  <c r="AA375" i="1" s="1"/>
  <c r="AA350" i="1" a="1"/>
  <c r="AA350" i="1" s="1"/>
  <c r="AA369" i="1" a="1"/>
  <c r="AA369" i="1" s="1"/>
  <c r="AA347" i="1" a="1"/>
  <c r="AA347" i="1" s="1"/>
  <c r="AA393" i="1" a="1"/>
  <c r="AA393" i="1" s="1"/>
  <c r="AA377" i="1" a="1"/>
  <c r="AA377" i="1" s="1"/>
  <c r="AA388" i="1" a="1"/>
  <c r="AA388" i="1" s="1"/>
  <c r="AA386" i="1" a="1"/>
  <c r="AA386" i="1" s="1"/>
  <c r="AA358" i="1" a="1"/>
  <c r="AA358" i="1" s="1"/>
  <c r="AA364" i="1" a="1"/>
  <c r="AA364" i="1" s="1"/>
  <c r="L405" i="1" a="1"/>
  <c r="L405" i="1" s="1"/>
  <c r="L415" i="1" a="1"/>
  <c r="L415" i="1" s="1"/>
  <c r="L411" i="1" a="1"/>
  <c r="L411" i="1" s="1"/>
  <c r="L448" i="1" a="1"/>
  <c r="L448" i="1" s="1"/>
  <c r="L425" i="1" a="1"/>
  <c r="L425" i="1" s="1"/>
  <c r="L429" i="1" a="1"/>
  <c r="L429" i="1" s="1"/>
  <c r="L437" i="1" a="1"/>
  <c r="L437" i="1" s="1"/>
  <c r="L430" i="1" a="1"/>
  <c r="L430" i="1" s="1"/>
  <c r="L440" i="1" a="1"/>
  <c r="L440" i="1" s="1"/>
  <c r="L441" i="1" a="1"/>
  <c r="L441" i="1" s="1"/>
  <c r="L446" i="1" a="1"/>
  <c r="L446" i="1" s="1"/>
  <c r="L435" i="1" a="1"/>
  <c r="L435" i="1" s="1"/>
  <c r="L410" i="1" a="1"/>
  <c r="L410" i="1" s="1"/>
  <c r="L442" i="1" a="1"/>
  <c r="L442" i="1" s="1"/>
  <c r="L451" i="1" a="1"/>
  <c r="L451" i="1" s="1"/>
  <c r="L427" i="1" a="1"/>
  <c r="L427" i="1" s="1"/>
  <c r="L420" i="1" a="1"/>
  <c r="L420" i="1" s="1"/>
  <c r="L416" i="1" a="1"/>
  <c r="L416" i="1" s="1"/>
  <c r="L422" i="1" a="1"/>
  <c r="L422" i="1" s="1"/>
  <c r="L406" i="1" a="1"/>
  <c r="L406" i="1" s="1"/>
  <c r="L447" i="1" a="1"/>
  <c r="L447" i="1" s="1"/>
  <c r="L436" i="1" a="1"/>
  <c r="L436" i="1" s="1"/>
  <c r="L445" i="1" a="1"/>
  <c r="L445" i="1" s="1"/>
  <c r="L452" i="1" a="1"/>
  <c r="L452" i="1" s="1"/>
  <c r="L404" i="1" a="1"/>
  <c r="L404" i="1" s="1"/>
  <c r="L426" i="1" a="1"/>
  <c r="L426" i="1" s="1"/>
  <c r="L421" i="1" a="1"/>
  <c r="L421" i="1" s="1"/>
  <c r="L431" i="1" a="1"/>
  <c r="L431" i="1" s="1"/>
  <c r="L432" i="1" a="1"/>
  <c r="L432" i="1" s="1"/>
  <c r="L450" i="1" a="1"/>
  <c r="L450" i="1" s="1"/>
  <c r="L443" i="1" a="1"/>
  <c r="L443" i="1" s="1"/>
  <c r="L453" i="1" a="1"/>
  <c r="L453" i="1" s="1"/>
  <c r="L439" i="1" a="1"/>
  <c r="L439" i="1" s="1"/>
  <c r="L418" i="1" a="1"/>
  <c r="L418" i="1" s="1"/>
  <c r="L423" i="1" a="1"/>
  <c r="L423" i="1" s="1"/>
  <c r="L424" i="1" a="1"/>
  <c r="L424" i="1" s="1"/>
  <c r="L419" i="1" a="1"/>
  <c r="L419" i="1" s="1"/>
  <c r="L428" i="1" a="1"/>
  <c r="L428" i="1" s="1"/>
  <c r="L414" i="1" a="1"/>
  <c r="L414" i="1" s="1"/>
  <c r="L409" i="1" a="1"/>
  <c r="L409" i="1" s="1"/>
  <c r="L444" i="1" a="1"/>
  <c r="L444" i="1" s="1"/>
  <c r="L434" i="1" a="1"/>
  <c r="L434" i="1" s="1"/>
  <c r="L407" i="1" a="1"/>
  <c r="L407" i="1" s="1"/>
  <c r="L413" i="1" a="1"/>
  <c r="L413" i="1" s="1"/>
  <c r="L412" i="1" a="1"/>
  <c r="L412" i="1" s="1"/>
  <c r="L449" i="1" a="1"/>
  <c r="L449" i="1" s="1"/>
  <c r="L417" i="1" a="1"/>
  <c r="L417" i="1" s="1"/>
  <c r="L438" i="1" a="1"/>
  <c r="L438" i="1" s="1"/>
  <c r="L433" i="1" a="1"/>
  <c r="L433" i="1" s="1"/>
  <c r="L408" i="1" a="1"/>
  <c r="L408" i="1" s="1"/>
  <c r="L455" i="1" a="1"/>
  <c r="L455" i="1" s="1"/>
  <c r="L499" i="1" a="1"/>
  <c r="L499" i="1" s="1"/>
  <c r="L500" i="1" a="1"/>
  <c r="L500" i="1" s="1"/>
  <c r="L498" i="1" a="1"/>
  <c r="L498" i="1" s="1"/>
  <c r="L497" i="1" a="1"/>
  <c r="L497" i="1" s="1"/>
  <c r="L501" i="1" a="1"/>
  <c r="L501" i="1" s="1"/>
  <c r="L496" i="1" a="1"/>
  <c r="L496" i="1" s="1"/>
  <c r="M498" i="1" a="1"/>
  <c r="M498" i="1" s="1"/>
  <c r="M501" i="1" a="1"/>
  <c r="M501" i="1" s="1"/>
  <c r="M499" i="1" a="1"/>
  <c r="M499" i="1" s="1"/>
  <c r="M500" i="1" a="1"/>
  <c r="M500" i="1" s="1"/>
  <c r="M497" i="1" a="1"/>
  <c r="M497" i="1" s="1"/>
  <c r="M496" i="1" a="1"/>
  <c r="M496" i="1" s="1"/>
  <c r="N499" i="1" a="1"/>
  <c r="N499" i="1" s="1"/>
  <c r="N500" i="1" a="1"/>
  <c r="N500" i="1" s="1"/>
  <c r="N501" i="1" a="1"/>
  <c r="N501" i="1" s="1"/>
  <c r="N497" i="1" a="1"/>
  <c r="N497" i="1" s="1"/>
  <c r="N496" i="1" a="1"/>
  <c r="N496" i="1" s="1"/>
  <c r="N498" i="1" a="1"/>
  <c r="N498" i="1" s="1"/>
  <c r="O500" i="1" a="1"/>
  <c r="O500" i="1" s="1"/>
  <c r="O501" i="1" a="1"/>
  <c r="O501" i="1" s="1"/>
  <c r="O497" i="1" a="1"/>
  <c r="O497" i="1" s="1"/>
  <c r="O498" i="1" a="1"/>
  <c r="O498" i="1" s="1"/>
  <c r="O496" i="1" a="1"/>
  <c r="O496" i="1" s="1"/>
  <c r="O499" i="1" a="1"/>
  <c r="O499" i="1" s="1"/>
  <c r="AB341" i="1"/>
  <c r="AB392" i="1" s="1" a="1"/>
  <c r="AB392" i="1" s="1"/>
  <c r="N509" i="1" a="1"/>
  <c r="N509" i="1" s="1"/>
  <c r="N491" i="1" a="1"/>
  <c r="N491" i="1" s="1"/>
  <c r="N492" i="1" a="1"/>
  <c r="N492" i="1" s="1"/>
  <c r="N493" i="1" a="1"/>
  <c r="N493" i="1" s="1"/>
  <c r="N489" i="1" a="1"/>
  <c r="N489" i="1" s="1"/>
  <c r="N490" i="1" a="1"/>
  <c r="N490" i="1" s="1"/>
  <c r="L509" i="1" a="1"/>
  <c r="L509" i="1" s="1"/>
  <c r="L492" i="1" a="1"/>
  <c r="L492" i="1" s="1"/>
  <c r="L490" i="1" a="1"/>
  <c r="L490" i="1" s="1"/>
  <c r="L491" i="1" a="1"/>
  <c r="L491" i="1" s="1"/>
  <c r="L493" i="1" a="1"/>
  <c r="L493" i="1" s="1"/>
  <c r="L489" i="1" a="1"/>
  <c r="L489" i="1" s="1"/>
  <c r="O509" i="1" a="1"/>
  <c r="O509" i="1" s="1"/>
  <c r="O492" i="1" a="1"/>
  <c r="O492" i="1" s="1"/>
  <c r="O493" i="1" a="1"/>
  <c r="O493" i="1" s="1"/>
  <c r="O489" i="1" a="1"/>
  <c r="O489" i="1" s="1"/>
  <c r="O491" i="1" a="1"/>
  <c r="O491" i="1" s="1"/>
  <c r="O490" i="1" a="1"/>
  <c r="O490" i="1" s="1"/>
  <c r="M509" i="1" a="1"/>
  <c r="M509" i="1" s="1"/>
  <c r="M490" i="1" a="1"/>
  <c r="M490" i="1" s="1"/>
  <c r="M493" i="1" a="1"/>
  <c r="M493" i="1" s="1"/>
  <c r="M491" i="1" a="1"/>
  <c r="M491" i="1" s="1"/>
  <c r="M492" i="1" a="1"/>
  <c r="M492" i="1" s="1"/>
  <c r="M489" i="1" a="1"/>
  <c r="M48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07" i="1" a="1"/>
  <c r="O507" i="1" s="1"/>
  <c r="L507" i="1" a="1"/>
  <c r="L507" i="1" s="1"/>
  <c r="M507" i="1" a="1"/>
  <c r="M507" i="1" s="1"/>
  <c r="N507" i="1" a="1"/>
  <c r="N507" i="1" s="1"/>
  <c r="O503" i="1" a="1"/>
  <c r="O503" i="1" s="1"/>
  <c r="O505" i="1" a="1"/>
  <c r="O505" i="1" s="1"/>
  <c r="L503" i="1" a="1"/>
  <c r="L503" i="1" s="1"/>
  <c r="L505" i="1" a="1"/>
  <c r="L505" i="1" s="1"/>
  <c r="M503" i="1" a="1"/>
  <c r="M503" i="1" s="1"/>
  <c r="M505" i="1" a="1"/>
  <c r="M505" i="1" s="1"/>
  <c r="N503" i="1" a="1"/>
  <c r="N503" i="1" s="1"/>
  <c r="N505" i="1" a="1"/>
  <c r="N505" i="1" s="1"/>
  <c r="L494" i="1" a="1"/>
  <c r="L494" i="1" s="1"/>
  <c r="M494" i="1" a="1"/>
  <c r="M494" i="1" s="1"/>
  <c r="N494" i="1" a="1"/>
  <c r="N494" i="1" s="1"/>
  <c r="O494" i="1" a="1"/>
  <c r="O494" i="1" s="1"/>
  <c r="L486" i="1" a="1"/>
  <c r="L486" i="1" s="1"/>
  <c r="N486" i="1" a="1"/>
  <c r="N486" i="1" s="1"/>
  <c r="M486" i="1" a="1"/>
  <c r="M486" i="1" s="1"/>
  <c r="O486" i="1" a="1"/>
  <c r="O486" i="1" s="1"/>
  <c r="O479" i="1" a="1"/>
  <c r="O479" i="1" s="1"/>
  <c r="O481" i="1" a="1"/>
  <c r="O481" i="1" s="1"/>
  <c r="L479" i="1" a="1"/>
  <c r="L479" i="1" s="1"/>
  <c r="L481" i="1" a="1"/>
  <c r="L481" i="1" s="1"/>
  <c r="M479" i="1" a="1"/>
  <c r="M479" i="1" s="1"/>
  <c r="M481" i="1" a="1"/>
  <c r="M481" i="1" s="1"/>
  <c r="N479" i="1" a="1"/>
  <c r="N479" i="1" s="1"/>
  <c r="N481" i="1" a="1"/>
  <c r="N481" i="1" s="1"/>
  <c r="L475" i="1" a="1"/>
  <c r="L475" i="1" s="1"/>
  <c r="L477" i="1" a="1"/>
  <c r="L477" i="1" s="1"/>
  <c r="M475" i="1" a="1"/>
  <c r="M475" i="1" s="1"/>
  <c r="M477" i="1" a="1"/>
  <c r="M477" i="1" s="1"/>
  <c r="N475" i="1" a="1"/>
  <c r="N475" i="1" s="1"/>
  <c r="N477" i="1" a="1"/>
  <c r="N477" i="1" s="1"/>
  <c r="O475" i="1" a="1"/>
  <c r="O475" i="1" s="1"/>
  <c r="O477" i="1" a="1"/>
  <c r="O477" i="1" s="1"/>
  <c r="N504" i="1" a="1"/>
  <c r="N504" i="1" s="1"/>
  <c r="N488" i="1" a="1"/>
  <c r="N488" i="1" s="1"/>
  <c r="N495" i="1" a="1"/>
  <c r="N495" i="1" s="1"/>
  <c r="N506" i="1" a="1"/>
  <c r="N506" i="1" s="1"/>
  <c r="N502" i="1" a="1"/>
  <c r="N502" i="1" s="1"/>
  <c r="N487" i="1" a="1"/>
  <c r="N487" i="1" s="1"/>
  <c r="O487" i="1" a="1"/>
  <c r="O487" i="1" s="1"/>
  <c r="O495" i="1" a="1"/>
  <c r="O495" i="1" s="1"/>
  <c r="O488" i="1" a="1"/>
  <c r="O488" i="1" s="1"/>
  <c r="O506" i="1" a="1"/>
  <c r="O506" i="1" s="1"/>
  <c r="O504" i="1" a="1"/>
  <c r="O504" i="1" s="1"/>
  <c r="O502" i="1" a="1"/>
  <c r="O502" i="1" s="1"/>
  <c r="L506" i="1" a="1"/>
  <c r="L506" i="1" s="1"/>
  <c r="L502" i="1" a="1"/>
  <c r="L502" i="1" s="1"/>
  <c r="L495" i="1" a="1"/>
  <c r="L495" i="1" s="1"/>
  <c r="L488" i="1" a="1"/>
  <c r="L488" i="1" s="1"/>
  <c r="L487" i="1" a="1"/>
  <c r="L487" i="1" s="1"/>
  <c r="L504" i="1" a="1"/>
  <c r="L504" i="1" s="1"/>
  <c r="M506" i="1" a="1"/>
  <c r="M506" i="1" s="1"/>
  <c r="M495" i="1" a="1"/>
  <c r="M495" i="1" s="1"/>
  <c r="M504" i="1" a="1"/>
  <c r="M504" i="1" s="1"/>
  <c r="M487" i="1" a="1"/>
  <c r="M487" i="1" s="1"/>
  <c r="M502" i="1" a="1"/>
  <c r="M502" i="1" s="1"/>
  <c r="M488" i="1" a="1"/>
  <c r="M488" i="1" s="1"/>
  <c r="L473" i="1" a="1"/>
  <c r="L473" i="1" s="1"/>
  <c r="L465" i="1" a="1"/>
  <c r="L465" i="1" s="1"/>
  <c r="L472" i="1" a="1"/>
  <c r="L472" i="1" s="1"/>
  <c r="L471" i="1" a="1"/>
  <c r="L471" i="1" s="1"/>
  <c r="L467" i="1" a="1"/>
  <c r="L467" i="1" s="1"/>
  <c r="L470" i="1" a="1"/>
  <c r="L470" i="1" s="1"/>
  <c r="L466" i="1" a="1"/>
  <c r="L466" i="1" s="1"/>
  <c r="L464" i="1" a="1"/>
  <c r="L464" i="1" s="1"/>
  <c r="L468" i="1" a="1"/>
  <c r="L468" i="1" s="1"/>
  <c r="L469" i="1" a="1"/>
  <c r="L469" i="1" s="1"/>
  <c r="O473" i="1" a="1"/>
  <c r="O473" i="1" s="1"/>
  <c r="O465" i="1" a="1"/>
  <c r="O465" i="1" s="1"/>
  <c r="O471" i="1" a="1"/>
  <c r="O471" i="1" s="1"/>
  <c r="O472" i="1" a="1"/>
  <c r="O472" i="1" s="1"/>
  <c r="O464" i="1" a="1"/>
  <c r="O464" i="1" s="1"/>
  <c r="O468" i="1" a="1"/>
  <c r="O468" i="1" s="1"/>
  <c r="O466" i="1" a="1"/>
  <c r="O466" i="1" s="1"/>
  <c r="O469" i="1" a="1"/>
  <c r="O469" i="1" s="1"/>
  <c r="O467" i="1" a="1"/>
  <c r="O467" i="1" s="1"/>
  <c r="O470" i="1" a="1"/>
  <c r="O470" i="1" s="1"/>
  <c r="M473" i="1" a="1"/>
  <c r="M473" i="1" s="1"/>
  <c r="M465" i="1" a="1"/>
  <c r="M465" i="1" s="1"/>
  <c r="M467" i="1" a="1"/>
  <c r="M467" i="1" s="1"/>
  <c r="M464" i="1" a="1"/>
  <c r="M464" i="1" s="1"/>
  <c r="M472" i="1" a="1"/>
  <c r="M472" i="1" s="1"/>
  <c r="M470" i="1" a="1"/>
  <c r="M470" i="1" s="1"/>
  <c r="M466" i="1" a="1"/>
  <c r="M466" i="1" s="1"/>
  <c r="M469" i="1" a="1"/>
  <c r="M469" i="1" s="1"/>
  <c r="M468" i="1" a="1"/>
  <c r="M468" i="1" s="1"/>
  <c r="M471" i="1" a="1"/>
  <c r="M471" i="1" s="1"/>
  <c r="N473" i="1" a="1"/>
  <c r="N473" i="1" s="1"/>
  <c r="N465" i="1" a="1"/>
  <c r="N465" i="1" s="1"/>
  <c r="N471" i="1" a="1"/>
  <c r="N471" i="1" s="1"/>
  <c r="N472" i="1" a="1"/>
  <c r="N472" i="1" s="1"/>
  <c r="N470" i="1" a="1"/>
  <c r="N470" i="1" s="1"/>
  <c r="N469" i="1" a="1"/>
  <c r="N469" i="1" s="1"/>
  <c r="N464" i="1" a="1"/>
  <c r="N464" i="1" s="1"/>
  <c r="N468" i="1" a="1"/>
  <c r="N468" i="1" s="1"/>
  <c r="N466" i="1" a="1"/>
  <c r="N466" i="1" s="1"/>
  <c r="N467" i="1" a="1"/>
  <c r="N467" i="1" s="1"/>
  <c r="AO107" i="18"/>
  <c r="AE341" i="1"/>
  <c r="AE392" i="1" s="1" a="1"/>
  <c r="AE392" i="1" s="1"/>
  <c r="M463" i="1" a="1"/>
  <c r="M463" i="1" s="1"/>
  <c r="L463" i="1" a="1"/>
  <c r="L463" i="1" s="1"/>
  <c r="R462" i="1"/>
  <c r="R513" i="1" s="1" a="1"/>
  <c r="R513" i="1" s="1"/>
  <c r="N463" i="1" a="1"/>
  <c r="N463" i="1" s="1"/>
  <c r="AC341" i="1"/>
  <c r="AC392" i="1" s="1" a="1"/>
  <c r="AC392" i="1" s="1"/>
  <c r="S462" i="1"/>
  <c r="S513" i="1" s="1" a="1"/>
  <c r="S513" i="1" s="1"/>
  <c r="O463" i="1" a="1"/>
  <c r="O463" i="1" s="1"/>
  <c r="P403" i="1"/>
  <c r="P454" i="1" s="1" a="1"/>
  <c r="P454" i="1" s="1"/>
  <c r="P462" i="1"/>
  <c r="P513" i="1" s="1" a="1"/>
  <c r="P513" i="1" s="1"/>
  <c r="S403" i="1"/>
  <c r="S454" i="1" s="1" a="1"/>
  <c r="S454" i="1" s="1"/>
  <c r="Q403" i="1"/>
  <c r="Q454" i="1" s="1" a="1"/>
  <c r="Q454" i="1" s="1"/>
  <c r="Q462" i="1"/>
  <c r="Q513" i="1" s="1" a="1"/>
  <c r="Q513" i="1" s="1"/>
  <c r="R403" i="1"/>
  <c r="R454" i="1" s="1" a="1"/>
  <c r="R454" i="1" s="1"/>
  <c r="AD341" i="1"/>
  <c r="AD392" i="1" s="1" a="1"/>
  <c r="AD392" i="1" s="1"/>
  <c r="AK352" i="9" l="1"/>
  <c r="AL352" i="9" s="1" a="1"/>
  <c r="AL352" i="9" s="1"/>
  <c r="AM352" i="9" s="1"/>
  <c r="AK353" i="9" s="1"/>
  <c r="AB358" i="1" a="1"/>
  <c r="AB358" i="1" s="1"/>
  <c r="AB360" i="1" a="1"/>
  <c r="AB360" i="1" s="1"/>
  <c r="AB342" i="1" a="1"/>
  <c r="AB342" i="1" s="1"/>
  <c r="AB344" i="1" a="1"/>
  <c r="AB344" i="1" s="1"/>
  <c r="AB346" i="1" a="1"/>
  <c r="AB346" i="1" s="1"/>
  <c r="AB351" i="1" a="1"/>
  <c r="AB351" i="1" s="1"/>
  <c r="AB374" i="1" a="1"/>
  <c r="AB374" i="1" s="1"/>
  <c r="AB347" i="1" a="1"/>
  <c r="AB347" i="1" s="1"/>
  <c r="AB363" i="1" a="1"/>
  <c r="AB363" i="1" s="1"/>
  <c r="AB382" i="1" a="1"/>
  <c r="AB382" i="1" s="1"/>
  <c r="AB384" i="1" a="1"/>
  <c r="AB384" i="1" s="1"/>
  <c r="AB350" i="1" a="1"/>
  <c r="AB350" i="1" s="1"/>
  <c r="AB355" i="1" a="1"/>
  <c r="AB355" i="1" s="1"/>
  <c r="AB356" i="1" a="1"/>
  <c r="AB356" i="1" s="1"/>
  <c r="AB364" i="1" a="1"/>
  <c r="AB364" i="1" s="1"/>
  <c r="AB376" i="1" a="1"/>
  <c r="AB376" i="1" s="1"/>
  <c r="AB349" i="1" a="1"/>
  <c r="AB349" i="1" s="1"/>
  <c r="AB353" i="1" a="1"/>
  <c r="AB353" i="1" s="1"/>
  <c r="AB371" i="1" a="1"/>
  <c r="AB371" i="1" s="1"/>
  <c r="AB391" i="1" a="1"/>
  <c r="AB391" i="1" s="1"/>
  <c r="AB352" i="1" a="1"/>
  <c r="AB352" i="1" s="1"/>
  <c r="AB365" i="1" a="1"/>
  <c r="AB365" i="1" s="1"/>
  <c r="AB343" i="1" a="1"/>
  <c r="AB343" i="1" s="1"/>
  <c r="AB388" i="1" a="1"/>
  <c r="AB388" i="1" s="1"/>
  <c r="AB348" i="1" a="1"/>
  <c r="AB348" i="1" s="1"/>
  <c r="AB372" i="1" a="1"/>
  <c r="AB372" i="1" s="1"/>
  <c r="AB387" i="1" a="1"/>
  <c r="AB387" i="1" s="1"/>
  <c r="AB359" i="1" a="1"/>
  <c r="AB359" i="1" s="1"/>
  <c r="AB362" i="1" a="1"/>
  <c r="AB362" i="1" s="1"/>
  <c r="AB366" i="1" a="1"/>
  <c r="AB366" i="1" s="1"/>
  <c r="AB373" i="1" a="1"/>
  <c r="AB373" i="1" s="1"/>
  <c r="AB378" i="1" a="1"/>
  <c r="AB378" i="1" s="1"/>
  <c r="AB369" i="1" a="1"/>
  <c r="AB369" i="1" s="1"/>
  <c r="AB370" i="1" a="1"/>
  <c r="AB370" i="1" s="1"/>
  <c r="AB380" i="1" a="1"/>
  <c r="AB380" i="1" s="1"/>
  <c r="AB354" i="1" a="1"/>
  <c r="AB354" i="1" s="1"/>
  <c r="AB385" i="1" a="1"/>
  <c r="AB385" i="1" s="1"/>
  <c r="AB345" i="1" a="1"/>
  <c r="AB345" i="1" s="1"/>
  <c r="AB361" i="1" a="1"/>
  <c r="AB361" i="1" s="1"/>
  <c r="AB367" i="1" a="1"/>
  <c r="AB367" i="1" s="1"/>
  <c r="AB389" i="1" a="1"/>
  <c r="AB389" i="1" s="1"/>
  <c r="AB375" i="1" a="1"/>
  <c r="AB375" i="1" s="1"/>
  <c r="AB357" i="1" a="1"/>
  <c r="AB357" i="1" s="1"/>
  <c r="AB377" i="1" a="1"/>
  <c r="AB377" i="1" s="1"/>
  <c r="AB383" i="1" a="1"/>
  <c r="AB383" i="1" s="1"/>
  <c r="AB390" i="1" a="1"/>
  <c r="AB390" i="1" s="1"/>
  <c r="AB386" i="1" a="1"/>
  <c r="AB386" i="1" s="1"/>
  <c r="AB381" i="1" a="1"/>
  <c r="AB381" i="1" s="1"/>
  <c r="AB393" i="1" a="1"/>
  <c r="AB393" i="1" s="1"/>
  <c r="AB368" i="1" a="1"/>
  <c r="AB368" i="1" s="1"/>
  <c r="AB379" i="1" a="1"/>
  <c r="AB379" i="1" s="1"/>
  <c r="Q410" i="1" a="1"/>
  <c r="Q410" i="1" s="1"/>
  <c r="Q445" i="1" a="1"/>
  <c r="Q445" i="1" s="1"/>
  <c r="Q426" i="1" a="1"/>
  <c r="Q426" i="1" s="1"/>
  <c r="Q431" i="1" a="1"/>
  <c r="Q431" i="1" s="1"/>
  <c r="Q436" i="1" a="1"/>
  <c r="Q436" i="1" s="1"/>
  <c r="Q450" i="1" a="1"/>
  <c r="Q450" i="1" s="1"/>
  <c r="Q405" i="1" a="1"/>
  <c r="Q405" i="1" s="1"/>
  <c r="Q411" i="1" a="1"/>
  <c r="Q411" i="1" s="1"/>
  <c r="Q407" i="1" a="1"/>
  <c r="Q407" i="1" s="1"/>
  <c r="Q430" i="1" a="1"/>
  <c r="Q430" i="1" s="1"/>
  <c r="Q441" i="1" a="1"/>
  <c r="Q441" i="1" s="1"/>
  <c r="Q423" i="1" a="1"/>
  <c r="Q423" i="1" s="1"/>
  <c r="Q446" i="1" a="1"/>
  <c r="Q446" i="1" s="1"/>
  <c r="Q451" i="1" a="1"/>
  <c r="Q451" i="1" s="1"/>
  <c r="Q425" i="1" a="1"/>
  <c r="Q425" i="1" s="1"/>
  <c r="Q447" i="1" a="1"/>
  <c r="Q447" i="1" s="1"/>
  <c r="Q415" i="1" a="1"/>
  <c r="Q415" i="1" s="1"/>
  <c r="Q404" i="1" a="1"/>
  <c r="Q404" i="1" s="1"/>
  <c r="Q420" i="1" a="1"/>
  <c r="Q420" i="1" s="1"/>
  <c r="Q452" i="1" a="1"/>
  <c r="Q452" i="1" s="1"/>
  <c r="Q406" i="1" a="1"/>
  <c r="Q406" i="1" s="1"/>
  <c r="Q421" i="1" a="1"/>
  <c r="Q421" i="1" s="1"/>
  <c r="Q440" i="1" a="1"/>
  <c r="Q440" i="1" s="1"/>
  <c r="Q416" i="1" a="1"/>
  <c r="Q416" i="1" s="1"/>
  <c r="Q412" i="1" a="1"/>
  <c r="Q412" i="1" s="1"/>
  <c r="Q437" i="1" a="1"/>
  <c r="Q437" i="1" s="1"/>
  <c r="Q435" i="1" a="1"/>
  <c r="Q435" i="1" s="1"/>
  <c r="Q453" i="1" a="1"/>
  <c r="Q453" i="1" s="1"/>
  <c r="Q439" i="1" a="1"/>
  <c r="Q439" i="1" s="1"/>
  <c r="Q418" i="1" a="1"/>
  <c r="Q418" i="1" s="1"/>
  <c r="Q429" i="1" a="1"/>
  <c r="Q429" i="1" s="1"/>
  <c r="Q413" i="1" a="1"/>
  <c r="Q413" i="1" s="1"/>
  <c r="Q419" i="1" a="1"/>
  <c r="Q419" i="1" s="1"/>
  <c r="Q422" i="1" a="1"/>
  <c r="Q422" i="1" s="1"/>
  <c r="Q414" i="1" a="1"/>
  <c r="Q414" i="1" s="1"/>
  <c r="Q433" i="1" a="1"/>
  <c r="Q433" i="1" s="1"/>
  <c r="Q408" i="1" a="1"/>
  <c r="Q408" i="1" s="1"/>
  <c r="Q434" i="1" a="1"/>
  <c r="Q434" i="1" s="1"/>
  <c r="Q455" i="1" a="1"/>
  <c r="Q455" i="1" s="1"/>
  <c r="Q443" i="1" a="1"/>
  <c r="Q443" i="1" s="1"/>
  <c r="Q438" i="1" a="1"/>
  <c r="Q438" i="1" s="1"/>
  <c r="Q442" i="1" a="1"/>
  <c r="Q442" i="1" s="1"/>
  <c r="Q427" i="1" a="1"/>
  <c r="Q427" i="1" s="1"/>
  <c r="Q409" i="1" a="1"/>
  <c r="Q409" i="1" s="1"/>
  <c r="Q449" i="1" a="1"/>
  <c r="Q449" i="1" s="1"/>
  <c r="Q424" i="1" a="1"/>
  <c r="Q424" i="1" s="1"/>
  <c r="Q428" i="1" a="1"/>
  <c r="Q428" i="1" s="1"/>
  <c r="Q448" i="1" a="1"/>
  <c r="Q448" i="1" s="1"/>
  <c r="Q417" i="1" a="1"/>
  <c r="Q417" i="1" s="1"/>
  <c r="Q444" i="1" a="1"/>
  <c r="Q444" i="1" s="1"/>
  <c r="Q432" i="1" a="1"/>
  <c r="Q432" i="1" s="1"/>
  <c r="AC349" i="1" a="1"/>
  <c r="AC349" i="1" s="1"/>
  <c r="AC353" i="1" a="1"/>
  <c r="AC353" i="1" s="1"/>
  <c r="AC366" i="1" a="1"/>
  <c r="AC366" i="1" s="1"/>
  <c r="AC372" i="1" a="1"/>
  <c r="AC372" i="1" s="1"/>
  <c r="AC358" i="1" a="1"/>
  <c r="AC358" i="1" s="1"/>
  <c r="AC369" i="1" a="1"/>
  <c r="AC369" i="1" s="1"/>
  <c r="AC351" i="1" a="1"/>
  <c r="AC351" i="1" s="1"/>
  <c r="AC360" i="1" a="1"/>
  <c r="AC360" i="1" s="1"/>
  <c r="AC361" i="1" a="1"/>
  <c r="AC361" i="1" s="1"/>
  <c r="AC347" i="1" a="1"/>
  <c r="AC347" i="1" s="1"/>
  <c r="AC348" i="1" a="1"/>
  <c r="AC348" i="1" s="1"/>
  <c r="AC363" i="1" a="1"/>
  <c r="AC363" i="1" s="1"/>
  <c r="AC370" i="1" a="1"/>
  <c r="AC370" i="1" s="1"/>
  <c r="AC384" i="1" a="1"/>
  <c r="AC384" i="1" s="1"/>
  <c r="AC391" i="1" a="1"/>
  <c r="AC391" i="1" s="1"/>
  <c r="AC355" i="1" a="1"/>
  <c r="AC355" i="1" s="1"/>
  <c r="AC382" i="1" a="1"/>
  <c r="AC382" i="1" s="1"/>
  <c r="AC376" i="1" a="1"/>
  <c r="AC376" i="1" s="1"/>
  <c r="AC350" i="1" a="1"/>
  <c r="AC350" i="1" s="1"/>
  <c r="AC356" i="1" a="1"/>
  <c r="AC356" i="1" s="1"/>
  <c r="AC364" i="1" a="1"/>
  <c r="AC364" i="1" s="1"/>
  <c r="AC352" i="1" a="1"/>
  <c r="AC352" i="1" s="1"/>
  <c r="AC375" i="1" a="1"/>
  <c r="AC375" i="1" s="1"/>
  <c r="AC343" i="1" a="1"/>
  <c r="AC343" i="1" s="1"/>
  <c r="AC367" i="1" a="1"/>
  <c r="AC367" i="1" s="1"/>
  <c r="AC388" i="1" a="1"/>
  <c r="AC388" i="1" s="1"/>
  <c r="AC346" i="1" a="1"/>
  <c r="AC346" i="1" s="1"/>
  <c r="AC342" i="1" a="1"/>
  <c r="AC342" i="1" s="1"/>
  <c r="AC371" i="1" a="1"/>
  <c r="AC371" i="1" s="1"/>
  <c r="AC385" i="1" a="1"/>
  <c r="AC385" i="1" s="1"/>
  <c r="AC386" i="1" a="1"/>
  <c r="AC386" i="1" s="1"/>
  <c r="AC362" i="1" a="1"/>
  <c r="AC362" i="1" s="1"/>
  <c r="AC344" i="1" a="1"/>
  <c r="AC344" i="1" s="1"/>
  <c r="AC378" i="1" a="1"/>
  <c r="AC378" i="1" s="1"/>
  <c r="AC387" i="1" a="1"/>
  <c r="AC387" i="1" s="1"/>
  <c r="AC354" i="1" a="1"/>
  <c r="AC354" i="1" s="1"/>
  <c r="AC374" i="1" a="1"/>
  <c r="AC374" i="1" s="1"/>
  <c r="AC380" i="1" a="1"/>
  <c r="AC380" i="1" s="1"/>
  <c r="AC389" i="1" a="1"/>
  <c r="AC389" i="1" s="1"/>
  <c r="AC345" i="1" a="1"/>
  <c r="AC345" i="1" s="1"/>
  <c r="AC390" i="1" a="1"/>
  <c r="AC390" i="1" s="1"/>
  <c r="AC381" i="1" a="1"/>
  <c r="AC381" i="1" s="1"/>
  <c r="AC365" i="1" a="1"/>
  <c r="AC365" i="1" s="1"/>
  <c r="AC393" i="1" a="1"/>
  <c r="AC393" i="1" s="1"/>
  <c r="AC359" i="1" a="1"/>
  <c r="AC359" i="1" s="1"/>
  <c r="AC379" i="1" a="1"/>
  <c r="AC379" i="1" s="1"/>
  <c r="AC357" i="1" a="1"/>
  <c r="AC357" i="1" s="1"/>
  <c r="AC373" i="1" a="1"/>
  <c r="AC373" i="1" s="1"/>
  <c r="AC383" i="1" a="1"/>
  <c r="AC383" i="1" s="1"/>
  <c r="AC368" i="1" a="1"/>
  <c r="AC368" i="1" s="1"/>
  <c r="AC377" i="1" a="1"/>
  <c r="AC377" i="1" s="1"/>
  <c r="AE355" i="1" a="1"/>
  <c r="AE355" i="1" s="1"/>
  <c r="AE363" i="1" a="1"/>
  <c r="AE363" i="1" s="1"/>
  <c r="AE349" i="1" a="1"/>
  <c r="AE349" i="1" s="1"/>
  <c r="AE353" i="1" a="1"/>
  <c r="AE353" i="1" s="1"/>
  <c r="AE366" i="1" a="1"/>
  <c r="AE366" i="1" s="1"/>
  <c r="AE372" i="1" a="1"/>
  <c r="AE372" i="1" s="1"/>
  <c r="AE346" i="1" a="1"/>
  <c r="AE346" i="1" s="1"/>
  <c r="AE369" i="1" a="1"/>
  <c r="AE369" i="1" s="1"/>
  <c r="AE388" i="1" a="1"/>
  <c r="AE388" i="1" s="1"/>
  <c r="AE343" i="1" a="1"/>
  <c r="AE343" i="1" s="1"/>
  <c r="AE357" i="1" a="1"/>
  <c r="AE357" i="1" s="1"/>
  <c r="AE377" i="1" a="1"/>
  <c r="AE377" i="1" s="1"/>
  <c r="AE384" i="1" a="1"/>
  <c r="AE384" i="1" s="1"/>
  <c r="AE354" i="1" a="1"/>
  <c r="AE354" i="1" s="1"/>
  <c r="AE361" i="1" a="1"/>
  <c r="AE361" i="1" s="1"/>
  <c r="AE386" i="1" a="1"/>
  <c r="AE386" i="1" s="1"/>
  <c r="AE351" i="1" a="1"/>
  <c r="AE351" i="1" s="1"/>
  <c r="AE347" i="1" a="1"/>
  <c r="AE347" i="1" s="1"/>
  <c r="AE348" i="1" a="1"/>
  <c r="AE348" i="1" s="1"/>
  <c r="AE370" i="1" a="1"/>
  <c r="AE370" i="1" s="1"/>
  <c r="AE383" i="1" a="1"/>
  <c r="AE383" i="1" s="1"/>
  <c r="AE389" i="1" a="1"/>
  <c r="AE389" i="1" s="1"/>
  <c r="AE382" i="1" a="1"/>
  <c r="AE382" i="1" s="1"/>
  <c r="AE365" i="1" a="1"/>
  <c r="AE365" i="1" s="1"/>
  <c r="AE380" i="1" a="1"/>
  <c r="AE380" i="1" s="1"/>
  <c r="AE350" i="1" a="1"/>
  <c r="AE350" i="1" s="1"/>
  <c r="AE373" i="1" a="1"/>
  <c r="AE373" i="1" s="1"/>
  <c r="AE374" i="1" a="1"/>
  <c r="AE374" i="1" s="1"/>
  <c r="AE360" i="1" a="1"/>
  <c r="AE360" i="1" s="1"/>
  <c r="AE376" i="1" a="1"/>
  <c r="AE376" i="1" s="1"/>
  <c r="AE342" i="1" a="1"/>
  <c r="AE342" i="1" s="1"/>
  <c r="AE378" i="1" a="1"/>
  <c r="AE378" i="1" s="1"/>
  <c r="AE352" i="1" a="1"/>
  <c r="AE352" i="1" s="1"/>
  <c r="AE367" i="1" a="1"/>
  <c r="AE367" i="1" s="1"/>
  <c r="AE391" i="1" a="1"/>
  <c r="AE391" i="1" s="1"/>
  <c r="AE362" i="1" a="1"/>
  <c r="AE362" i="1" s="1"/>
  <c r="AE387" i="1" a="1"/>
  <c r="AE387" i="1" s="1"/>
  <c r="AE364" i="1" a="1"/>
  <c r="AE364" i="1" s="1"/>
  <c r="AE379" i="1" a="1"/>
  <c r="AE379" i="1" s="1"/>
  <c r="AE345" i="1" a="1"/>
  <c r="AE345" i="1" s="1"/>
  <c r="AE375" i="1" a="1"/>
  <c r="AE375" i="1" s="1"/>
  <c r="AE371" i="1" a="1"/>
  <c r="AE371" i="1" s="1"/>
  <c r="AE368" i="1" a="1"/>
  <c r="AE368" i="1" s="1"/>
  <c r="AE393" i="1" a="1"/>
  <c r="AE393" i="1" s="1"/>
  <c r="AE344" i="1" a="1"/>
  <c r="AE344" i="1" s="1"/>
  <c r="AE390" i="1" a="1"/>
  <c r="AE390" i="1" s="1"/>
  <c r="AE358" i="1" a="1"/>
  <c r="AE358" i="1" s="1"/>
  <c r="AE359" i="1" a="1"/>
  <c r="AE359" i="1" s="1"/>
  <c r="AE385" i="1" a="1"/>
  <c r="AE385" i="1" s="1"/>
  <c r="AE356" i="1" a="1"/>
  <c r="AE356" i="1" s="1"/>
  <c r="AE381" i="1" a="1"/>
  <c r="AE381" i="1" s="1"/>
  <c r="AD349" i="1" a="1"/>
  <c r="AD349" i="1" s="1"/>
  <c r="AD353" i="1" a="1"/>
  <c r="AD353" i="1" s="1"/>
  <c r="AD366" i="1" a="1"/>
  <c r="AD366" i="1" s="1"/>
  <c r="AD372" i="1" a="1"/>
  <c r="AD372" i="1" s="1"/>
  <c r="AD358" i="1" a="1"/>
  <c r="AD358" i="1" s="1"/>
  <c r="AD369" i="1" a="1"/>
  <c r="AD369" i="1" s="1"/>
  <c r="AD343" i="1" a="1"/>
  <c r="AD343" i="1" s="1"/>
  <c r="AD354" i="1" a="1"/>
  <c r="AD354" i="1" s="1"/>
  <c r="AD357" i="1" a="1"/>
  <c r="AD357" i="1" s="1"/>
  <c r="AD377" i="1" a="1"/>
  <c r="AD377" i="1" s="1"/>
  <c r="AD386" i="1" a="1"/>
  <c r="AD386" i="1" s="1"/>
  <c r="AD350" i="1" a="1"/>
  <c r="AD350" i="1" s="1"/>
  <c r="AD361" i="1" a="1"/>
  <c r="AD361" i="1" s="1"/>
  <c r="AD347" i="1" a="1"/>
  <c r="AD347" i="1" s="1"/>
  <c r="AD348" i="1" a="1"/>
  <c r="AD348" i="1" s="1"/>
  <c r="AD370" i="1" a="1"/>
  <c r="AD370" i="1" s="1"/>
  <c r="AD384" i="1" a="1"/>
  <c r="AD384" i="1" s="1"/>
  <c r="AD356" i="1" a="1"/>
  <c r="AD356" i="1" s="1"/>
  <c r="AD364" i="1" a="1"/>
  <c r="AD364" i="1" s="1"/>
  <c r="AD355" i="1" a="1"/>
  <c r="AD355" i="1" s="1"/>
  <c r="AD363" i="1" a="1"/>
  <c r="AD363" i="1" s="1"/>
  <c r="AD351" i="1" a="1"/>
  <c r="AD351" i="1" s="1"/>
  <c r="AD382" i="1" a="1"/>
  <c r="AD382" i="1" s="1"/>
  <c r="AD365" i="1" a="1"/>
  <c r="AD365" i="1" s="1"/>
  <c r="AD375" i="1" a="1"/>
  <c r="AD375" i="1" s="1"/>
  <c r="AD367" i="1" a="1"/>
  <c r="AD367" i="1" s="1"/>
  <c r="AD379" i="1" a="1"/>
  <c r="AD379" i="1" s="1"/>
  <c r="AD393" i="1" a="1"/>
  <c r="AD393" i="1" s="1"/>
  <c r="AD373" i="1" a="1"/>
  <c r="AD373" i="1" s="1"/>
  <c r="AD391" i="1" a="1"/>
  <c r="AD391" i="1" s="1"/>
  <c r="AD362" i="1" a="1"/>
  <c r="AD362" i="1" s="1"/>
  <c r="AD387" i="1" a="1"/>
  <c r="AD387" i="1" s="1"/>
  <c r="AD360" i="1" a="1"/>
  <c r="AD360" i="1" s="1"/>
  <c r="AD376" i="1" a="1"/>
  <c r="AD376" i="1" s="1"/>
  <c r="AD352" i="1" a="1"/>
  <c r="AD352" i="1" s="1"/>
  <c r="AD344" i="1" a="1"/>
  <c r="AD344" i="1" s="1"/>
  <c r="AD378" i="1" a="1"/>
  <c r="AD378" i="1" s="1"/>
  <c r="AD385" i="1" a="1"/>
  <c r="AD385" i="1" s="1"/>
  <c r="AD389" i="1" a="1"/>
  <c r="AD389" i="1" s="1"/>
  <c r="AD374" i="1" a="1"/>
  <c r="AD374" i="1" s="1"/>
  <c r="AD380" i="1" a="1"/>
  <c r="AD380" i="1" s="1"/>
  <c r="AD342" i="1" a="1"/>
  <c r="AD342" i="1" s="1"/>
  <c r="AD383" i="1" a="1"/>
  <c r="AD383" i="1" s="1"/>
  <c r="AD346" i="1" a="1"/>
  <c r="AD346" i="1" s="1"/>
  <c r="AD368" i="1" a="1"/>
  <c r="AD368" i="1" s="1"/>
  <c r="AD388" i="1" a="1"/>
  <c r="AD388" i="1" s="1"/>
  <c r="AD359" i="1" a="1"/>
  <c r="AD359" i="1" s="1"/>
  <c r="AD371" i="1" a="1"/>
  <c r="AD371" i="1" s="1"/>
  <c r="AD345" i="1" a="1"/>
  <c r="AD345" i="1" s="1"/>
  <c r="AD390" i="1" a="1"/>
  <c r="AD390" i="1" s="1"/>
  <c r="AD381" i="1" a="1"/>
  <c r="AD381" i="1" s="1"/>
  <c r="S420" i="1" a="1"/>
  <c r="S420" i="1" s="1"/>
  <c r="S436" i="1" a="1"/>
  <c r="S436" i="1" s="1"/>
  <c r="S426" i="1" a="1"/>
  <c r="S426" i="1" s="1"/>
  <c r="S431" i="1" a="1"/>
  <c r="S431" i="1" s="1"/>
  <c r="S445" i="1" a="1"/>
  <c r="S445" i="1" s="1"/>
  <c r="S406" i="1" a="1"/>
  <c r="S406" i="1" s="1"/>
  <c r="S410" i="1" a="1"/>
  <c r="S410" i="1" s="1"/>
  <c r="S450" i="1" a="1"/>
  <c r="S450" i="1" s="1"/>
  <c r="S415" i="1" a="1"/>
  <c r="S415" i="1" s="1"/>
  <c r="S425" i="1" a="1"/>
  <c r="S425" i="1" s="1"/>
  <c r="S421" i="1" a="1"/>
  <c r="S421" i="1" s="1"/>
  <c r="S423" i="1" a="1"/>
  <c r="S423" i="1" s="1"/>
  <c r="S446" i="1" a="1"/>
  <c r="S446" i="1" s="1"/>
  <c r="S416" i="1" a="1"/>
  <c r="S416" i="1" s="1"/>
  <c r="S405" i="1" a="1"/>
  <c r="S405" i="1" s="1"/>
  <c r="S451" i="1" a="1"/>
  <c r="S451" i="1" s="1"/>
  <c r="S435" i="1" a="1"/>
  <c r="S435" i="1" s="1"/>
  <c r="S404" i="1" a="1"/>
  <c r="S404" i="1" s="1"/>
  <c r="S411" i="1" a="1"/>
  <c r="S411" i="1" s="1"/>
  <c r="S440" i="1" a="1"/>
  <c r="S440" i="1" s="1"/>
  <c r="S430" i="1" a="1"/>
  <c r="S430" i="1" s="1"/>
  <c r="S408" i="1" a="1"/>
  <c r="S408" i="1" s="1"/>
  <c r="S441" i="1" a="1"/>
  <c r="S441" i="1" s="1"/>
  <c r="S418" i="1" a="1"/>
  <c r="S418" i="1" s="1"/>
  <c r="S447" i="1" a="1"/>
  <c r="S447" i="1" s="1"/>
  <c r="S409" i="1" a="1"/>
  <c r="S409" i="1" s="1"/>
  <c r="S439" i="1" a="1"/>
  <c r="S439" i="1" s="1"/>
  <c r="S444" i="1" a="1"/>
  <c r="S444" i="1" s="1"/>
  <c r="S452" i="1" a="1"/>
  <c r="S452" i="1" s="1"/>
  <c r="S455" i="1" a="1"/>
  <c r="S455" i="1" s="1"/>
  <c r="S448" i="1" a="1"/>
  <c r="S448" i="1" s="1"/>
  <c r="S434" i="1" a="1"/>
  <c r="S434" i="1" s="1"/>
  <c r="S438" i="1" a="1"/>
  <c r="S438" i="1" s="1"/>
  <c r="S442" i="1" a="1"/>
  <c r="S442" i="1" s="1"/>
  <c r="S412" i="1" a="1"/>
  <c r="S412" i="1" s="1"/>
  <c r="S449" i="1" a="1"/>
  <c r="S449" i="1" s="1"/>
  <c r="S424" i="1" a="1"/>
  <c r="S424" i="1" s="1"/>
  <c r="S419" i="1" a="1"/>
  <c r="S419" i="1" s="1"/>
  <c r="S429" i="1" a="1"/>
  <c r="S429" i="1" s="1"/>
  <c r="S437" i="1" a="1"/>
  <c r="S437" i="1" s="1"/>
  <c r="S427" i="1" a="1"/>
  <c r="S427" i="1" s="1"/>
  <c r="S413" i="1" a="1"/>
  <c r="S413" i="1" s="1"/>
  <c r="S443" i="1" a="1"/>
  <c r="S443" i="1" s="1"/>
  <c r="S453" i="1" a="1"/>
  <c r="S453" i="1" s="1"/>
  <c r="S414" i="1" a="1"/>
  <c r="S414" i="1" s="1"/>
  <c r="S417" i="1" a="1"/>
  <c r="S417" i="1" s="1"/>
  <c r="S432" i="1" a="1"/>
  <c r="S432" i="1" s="1"/>
  <c r="S428" i="1" a="1"/>
  <c r="S428" i="1" s="1"/>
  <c r="S422" i="1" a="1"/>
  <c r="S422" i="1" s="1"/>
  <c r="S407" i="1" a="1"/>
  <c r="S407" i="1" s="1"/>
  <c r="S433" i="1" a="1"/>
  <c r="S433" i="1" s="1"/>
  <c r="P409" i="1" a="1"/>
  <c r="P409" i="1" s="1"/>
  <c r="P426" i="1" a="1"/>
  <c r="P426" i="1" s="1"/>
  <c r="P431" i="1" a="1"/>
  <c r="P431" i="1" s="1"/>
  <c r="P436" i="1" a="1"/>
  <c r="P436" i="1" s="1"/>
  <c r="P450" i="1" a="1"/>
  <c r="P450" i="1" s="1"/>
  <c r="P406" i="1" a="1"/>
  <c r="P406" i="1" s="1"/>
  <c r="P405" i="1" a="1"/>
  <c r="P405" i="1" s="1"/>
  <c r="P411" i="1" a="1"/>
  <c r="P411" i="1" s="1"/>
  <c r="P415" i="1" a="1"/>
  <c r="P415" i="1" s="1"/>
  <c r="P404" i="1" a="1"/>
  <c r="P404" i="1" s="1"/>
  <c r="P422" i="1" a="1"/>
  <c r="P422" i="1" s="1"/>
  <c r="P440" i="1" a="1"/>
  <c r="P440" i="1" s="1"/>
  <c r="P442" i="1" a="1"/>
  <c r="P442" i="1" s="1"/>
  <c r="P416" i="1" a="1"/>
  <c r="P416" i="1" s="1"/>
  <c r="P425" i="1" a="1"/>
  <c r="P425" i="1" s="1"/>
  <c r="P430" i="1" a="1"/>
  <c r="P430" i="1" s="1"/>
  <c r="P432" i="1" a="1"/>
  <c r="P432" i="1" s="1"/>
  <c r="P420" i="1" a="1"/>
  <c r="P420" i="1" s="1"/>
  <c r="P447" i="1" a="1"/>
  <c r="P447" i="1" s="1"/>
  <c r="P421" i="1" a="1"/>
  <c r="P421" i="1" s="1"/>
  <c r="P417" i="1" a="1"/>
  <c r="P417" i="1" s="1"/>
  <c r="P451" i="1" a="1"/>
  <c r="P451" i="1" s="1"/>
  <c r="P437" i="1" a="1"/>
  <c r="P437" i="1" s="1"/>
  <c r="P446" i="1" a="1"/>
  <c r="P446" i="1" s="1"/>
  <c r="P410" i="1" a="1"/>
  <c r="P410" i="1" s="1"/>
  <c r="P452" i="1" a="1"/>
  <c r="P452" i="1" s="1"/>
  <c r="P445" i="1" a="1"/>
  <c r="P445" i="1" s="1"/>
  <c r="P441" i="1" a="1"/>
  <c r="P441" i="1" s="1"/>
  <c r="P435" i="1" a="1"/>
  <c r="P435" i="1" s="1"/>
  <c r="P413" i="1" a="1"/>
  <c r="P413" i="1" s="1"/>
  <c r="P443" i="1" a="1"/>
  <c r="P443" i="1" s="1"/>
  <c r="P449" i="1" a="1"/>
  <c r="P449" i="1" s="1"/>
  <c r="P433" i="1" a="1"/>
  <c r="P433" i="1" s="1"/>
  <c r="P412" i="1" a="1"/>
  <c r="P412" i="1" s="1"/>
  <c r="P455" i="1" a="1"/>
  <c r="P455" i="1" s="1"/>
  <c r="P448" i="1" a="1"/>
  <c r="P448" i="1" s="1"/>
  <c r="P407" i="1" a="1"/>
  <c r="P407" i="1" s="1"/>
  <c r="P414" i="1" a="1"/>
  <c r="P414" i="1" s="1"/>
  <c r="P444" i="1" a="1"/>
  <c r="P444" i="1" s="1"/>
  <c r="P439" i="1" a="1"/>
  <c r="P439" i="1" s="1"/>
  <c r="P438" i="1" a="1"/>
  <c r="P438" i="1" s="1"/>
  <c r="P453" i="1" a="1"/>
  <c r="P453" i="1" s="1"/>
  <c r="P419" i="1" a="1"/>
  <c r="P419" i="1" s="1"/>
  <c r="P427" i="1" a="1"/>
  <c r="P427" i="1" s="1"/>
  <c r="P408" i="1" a="1"/>
  <c r="P408" i="1" s="1"/>
  <c r="P418" i="1" a="1"/>
  <c r="P418" i="1" s="1"/>
  <c r="P428" i="1" a="1"/>
  <c r="P428" i="1" s="1"/>
  <c r="P429" i="1" a="1"/>
  <c r="P429" i="1" s="1"/>
  <c r="P424" i="1" a="1"/>
  <c r="P424" i="1" s="1"/>
  <c r="P434" i="1" a="1"/>
  <c r="P434" i="1" s="1"/>
  <c r="P423" i="1" a="1"/>
  <c r="P423" i="1" s="1"/>
  <c r="R420" i="1" a="1"/>
  <c r="R420" i="1" s="1"/>
  <c r="R445" i="1" a="1"/>
  <c r="R445" i="1" s="1"/>
  <c r="R410" i="1" a="1"/>
  <c r="R410" i="1" s="1"/>
  <c r="R405" i="1" a="1"/>
  <c r="R405" i="1" s="1"/>
  <c r="R427" i="1" a="1"/>
  <c r="R427" i="1" s="1"/>
  <c r="R450" i="1" a="1"/>
  <c r="R450" i="1" s="1"/>
  <c r="R436" i="1" a="1"/>
  <c r="R436" i="1" s="1"/>
  <c r="R425" i="1" a="1"/>
  <c r="R425" i="1" s="1"/>
  <c r="R437" i="1" a="1"/>
  <c r="R437" i="1" s="1"/>
  <c r="R407" i="1" a="1"/>
  <c r="R407" i="1" s="1"/>
  <c r="R417" i="1" a="1"/>
  <c r="R417" i="1" s="1"/>
  <c r="R430" i="1" a="1"/>
  <c r="R430" i="1" s="1"/>
  <c r="R435" i="1" a="1"/>
  <c r="R435" i="1" s="1"/>
  <c r="R404" i="1" a="1"/>
  <c r="R404" i="1" s="1"/>
  <c r="R440" i="1" a="1"/>
  <c r="R440" i="1" s="1"/>
  <c r="R416" i="1" a="1"/>
  <c r="R416" i="1" s="1"/>
  <c r="R412" i="1" a="1"/>
  <c r="R412" i="1" s="1"/>
  <c r="R447" i="1" a="1"/>
  <c r="R447" i="1" s="1"/>
  <c r="R415" i="1" a="1"/>
  <c r="R415" i="1" s="1"/>
  <c r="R432" i="1" a="1"/>
  <c r="R432" i="1" s="1"/>
  <c r="R442" i="1" a="1"/>
  <c r="R442" i="1" s="1"/>
  <c r="R422" i="1" a="1"/>
  <c r="R422" i="1" s="1"/>
  <c r="R452" i="1" a="1"/>
  <c r="R452" i="1" s="1"/>
  <c r="R424" i="1" a="1"/>
  <c r="R424" i="1" s="1"/>
  <c r="R444" i="1" a="1"/>
  <c r="R444" i="1" s="1"/>
  <c r="R449" i="1" a="1"/>
  <c r="R449" i="1" s="1"/>
  <c r="R431" i="1" a="1"/>
  <c r="R431" i="1" s="1"/>
  <c r="R406" i="1" a="1"/>
  <c r="R406" i="1" s="1"/>
  <c r="R438" i="1" a="1"/>
  <c r="R438" i="1" s="1"/>
  <c r="R434" i="1" a="1"/>
  <c r="R434" i="1" s="1"/>
  <c r="R443" i="1" a="1"/>
  <c r="R443" i="1" s="1"/>
  <c r="R429" i="1" a="1"/>
  <c r="R429" i="1" s="1"/>
  <c r="R419" i="1" a="1"/>
  <c r="R419" i="1" s="1"/>
  <c r="R441" i="1" a="1"/>
  <c r="R441" i="1" s="1"/>
  <c r="R414" i="1" a="1"/>
  <c r="R414" i="1" s="1"/>
  <c r="R413" i="1" a="1"/>
  <c r="R413" i="1" s="1"/>
  <c r="R451" i="1" a="1"/>
  <c r="R451" i="1" s="1"/>
  <c r="R455" i="1" a="1"/>
  <c r="R455" i="1" s="1"/>
  <c r="R448" i="1" a="1"/>
  <c r="R448" i="1" s="1"/>
  <c r="R439" i="1" a="1"/>
  <c r="R439" i="1" s="1"/>
  <c r="R428" i="1" a="1"/>
  <c r="R428" i="1" s="1"/>
  <c r="R426" i="1" a="1"/>
  <c r="R426" i="1" s="1"/>
  <c r="R418" i="1" a="1"/>
  <c r="R418" i="1" s="1"/>
  <c r="R446" i="1" a="1"/>
  <c r="R446" i="1" s="1"/>
  <c r="R423" i="1" a="1"/>
  <c r="R423" i="1" s="1"/>
  <c r="R453" i="1" a="1"/>
  <c r="R453" i="1" s="1"/>
  <c r="R411" i="1" a="1"/>
  <c r="R411" i="1" s="1"/>
  <c r="R409" i="1" a="1"/>
  <c r="R409" i="1" s="1"/>
  <c r="R421" i="1" a="1"/>
  <c r="R421" i="1" s="1"/>
  <c r="R433" i="1" a="1"/>
  <c r="R433" i="1" s="1"/>
  <c r="R408" i="1" a="1"/>
  <c r="R408" i="1" s="1"/>
  <c r="R497" i="1" a="1"/>
  <c r="R497" i="1" s="1"/>
  <c r="R496" i="1" a="1"/>
  <c r="R496" i="1" s="1"/>
  <c r="R500" i="1" a="1"/>
  <c r="R500" i="1" s="1"/>
  <c r="R499" i="1" a="1"/>
  <c r="R499" i="1" s="1"/>
  <c r="R501" i="1" a="1"/>
  <c r="R501" i="1" s="1"/>
  <c r="R498" i="1" a="1"/>
  <c r="R498" i="1" s="1"/>
  <c r="P500" i="1" a="1"/>
  <c r="P500" i="1" s="1"/>
  <c r="P496" i="1" a="1"/>
  <c r="P496" i="1" s="1"/>
  <c r="P501" i="1" a="1"/>
  <c r="P501" i="1" s="1"/>
  <c r="P497" i="1" a="1"/>
  <c r="P497" i="1" s="1"/>
  <c r="P499" i="1" a="1"/>
  <c r="P499" i="1" s="1"/>
  <c r="P498" i="1" a="1"/>
  <c r="P498" i="1" s="1"/>
  <c r="Q501" i="1" a="1"/>
  <c r="Q501" i="1" s="1"/>
  <c r="Q496" i="1" a="1"/>
  <c r="Q496" i="1" s="1"/>
  <c r="Q500" i="1" a="1"/>
  <c r="Q500" i="1" s="1"/>
  <c r="Q499" i="1" a="1"/>
  <c r="Q499" i="1" s="1"/>
  <c r="Q498" i="1" a="1"/>
  <c r="Q498" i="1" s="1"/>
  <c r="Q497" i="1" a="1"/>
  <c r="Q497" i="1" s="1"/>
  <c r="S497" i="1" a="1"/>
  <c r="S497" i="1" s="1"/>
  <c r="S498" i="1" a="1"/>
  <c r="S498" i="1" s="1"/>
  <c r="S496" i="1" a="1"/>
  <c r="S496" i="1" s="1"/>
  <c r="S501" i="1" a="1"/>
  <c r="S501" i="1" s="1"/>
  <c r="S500" i="1" a="1"/>
  <c r="S500" i="1" s="1"/>
  <c r="S499" i="1" a="1"/>
  <c r="S499" i="1" s="1"/>
  <c r="AF341" i="1"/>
  <c r="AF392" i="1" s="1" a="1"/>
  <c r="AF392" i="1" s="1"/>
  <c r="P509" i="1" a="1"/>
  <c r="P509" i="1" s="1"/>
  <c r="P492" i="1" a="1"/>
  <c r="P492" i="1" s="1"/>
  <c r="P489" i="1" a="1"/>
  <c r="P489" i="1" s="1"/>
  <c r="P490" i="1" a="1"/>
  <c r="P490" i="1" s="1"/>
  <c r="P493" i="1" a="1"/>
  <c r="P493" i="1" s="1"/>
  <c r="P491" i="1" a="1"/>
  <c r="P491" i="1" s="1"/>
  <c r="Q509" i="1" a="1"/>
  <c r="Q509" i="1" s="1"/>
  <c r="Q490" i="1" a="1"/>
  <c r="Q490" i="1" s="1"/>
  <c r="Q491" i="1" a="1"/>
  <c r="Q491" i="1" s="1"/>
  <c r="Q493" i="1" a="1"/>
  <c r="Q493" i="1" s="1"/>
  <c r="Q489" i="1" a="1"/>
  <c r="Q489" i="1" s="1"/>
  <c r="Q492" i="1" a="1"/>
  <c r="Q492" i="1" s="1"/>
  <c r="R509" i="1" a="1"/>
  <c r="R509" i="1" s="1"/>
  <c r="R489" i="1" a="1"/>
  <c r="R489" i="1" s="1"/>
  <c r="R490" i="1" a="1"/>
  <c r="R490" i="1" s="1"/>
  <c r="R491" i="1" a="1"/>
  <c r="R491" i="1" s="1"/>
  <c r="R492" i="1" a="1"/>
  <c r="R492" i="1" s="1"/>
  <c r="R493" i="1" a="1"/>
  <c r="R493" i="1" s="1"/>
  <c r="S509" i="1" a="1"/>
  <c r="S509" i="1" s="1"/>
  <c r="S491" i="1" a="1"/>
  <c r="S491" i="1" s="1"/>
  <c r="S492" i="1" a="1"/>
  <c r="S492" i="1" s="1"/>
  <c r="S489" i="1" a="1"/>
  <c r="S489" i="1" s="1"/>
  <c r="S490" i="1" a="1"/>
  <c r="S490" i="1" s="1"/>
  <c r="S493" i="1" a="1"/>
  <c r="S49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507" i="1" a="1"/>
  <c r="P507" i="1" s="1"/>
  <c r="S507" i="1" a="1"/>
  <c r="S507" i="1" s="1"/>
  <c r="Q507" i="1" a="1"/>
  <c r="Q507" i="1" s="1"/>
  <c r="R507" i="1" a="1"/>
  <c r="R507" i="1" s="1"/>
  <c r="P503" i="1" a="1"/>
  <c r="P503" i="1" s="1"/>
  <c r="P505" i="1" a="1"/>
  <c r="P505" i="1" s="1"/>
  <c r="S503" i="1" a="1"/>
  <c r="S503" i="1" s="1"/>
  <c r="S505" i="1" a="1"/>
  <c r="S505" i="1" s="1"/>
  <c r="Q503" i="1" a="1"/>
  <c r="Q503" i="1" s="1"/>
  <c r="Q505" i="1" a="1"/>
  <c r="Q505" i="1" s="1"/>
  <c r="R503" i="1" a="1"/>
  <c r="R503" i="1" s="1"/>
  <c r="R505" i="1" a="1"/>
  <c r="R505" i="1" s="1"/>
  <c r="P494" i="1" a="1"/>
  <c r="P494" i="1" s="1"/>
  <c r="S494" i="1" a="1"/>
  <c r="S494" i="1" s="1"/>
  <c r="Q494" i="1" a="1"/>
  <c r="Q494" i="1" s="1"/>
  <c r="R494" i="1" a="1"/>
  <c r="R494" i="1" s="1"/>
  <c r="P486" i="1" a="1"/>
  <c r="P486" i="1" s="1"/>
  <c r="S486" i="1" a="1"/>
  <c r="S486" i="1" s="1"/>
  <c r="Q486" i="1" a="1"/>
  <c r="Q486" i="1" s="1"/>
  <c r="R486" i="1" a="1"/>
  <c r="R486" i="1" s="1"/>
  <c r="P479" i="1" a="1"/>
  <c r="P479" i="1" s="1"/>
  <c r="P481" i="1" a="1"/>
  <c r="P481" i="1" s="1"/>
  <c r="S479" i="1" a="1"/>
  <c r="S479" i="1" s="1"/>
  <c r="S481" i="1" a="1"/>
  <c r="S481" i="1" s="1"/>
  <c r="Q479" i="1" a="1"/>
  <c r="Q479" i="1" s="1"/>
  <c r="Q481" i="1" a="1"/>
  <c r="Q481" i="1" s="1"/>
  <c r="R479" i="1" a="1"/>
  <c r="R479" i="1" s="1"/>
  <c r="R481" i="1" a="1"/>
  <c r="R481" i="1" s="1"/>
  <c r="P475" i="1" a="1"/>
  <c r="P475" i="1" s="1"/>
  <c r="P477" i="1" a="1"/>
  <c r="P477" i="1" s="1"/>
  <c r="S475" i="1" a="1"/>
  <c r="S475" i="1" s="1"/>
  <c r="S477" i="1" a="1"/>
  <c r="S477" i="1" s="1"/>
  <c r="Q475" i="1" a="1"/>
  <c r="Q475" i="1" s="1"/>
  <c r="Q477" i="1" a="1"/>
  <c r="Q477" i="1" s="1"/>
  <c r="R475" i="1" a="1"/>
  <c r="R475" i="1" s="1"/>
  <c r="R477" i="1" a="1"/>
  <c r="R477" i="1" s="1"/>
  <c r="P506" i="1" a="1"/>
  <c r="P506" i="1" s="1"/>
  <c r="P502" i="1" a="1"/>
  <c r="P502" i="1" s="1"/>
  <c r="P487" i="1" a="1"/>
  <c r="P487" i="1" s="1"/>
  <c r="P488" i="1" a="1"/>
  <c r="P488" i="1" s="1"/>
  <c r="P504" i="1" a="1"/>
  <c r="P504" i="1" s="1"/>
  <c r="P495" i="1" a="1"/>
  <c r="P495" i="1" s="1"/>
  <c r="S487" i="1" a="1"/>
  <c r="S487" i="1" s="1"/>
  <c r="S495" i="1" a="1"/>
  <c r="S495" i="1" s="1"/>
  <c r="S488" i="1" a="1"/>
  <c r="S488" i="1" s="1"/>
  <c r="S506" i="1" a="1"/>
  <c r="S506" i="1" s="1"/>
  <c r="S502" i="1" a="1"/>
  <c r="S502" i="1" s="1"/>
  <c r="S504" i="1" a="1"/>
  <c r="S504" i="1" s="1"/>
  <c r="Q506" i="1" a="1"/>
  <c r="Q506" i="1" s="1"/>
  <c r="Q495" i="1" a="1"/>
  <c r="Q495" i="1" s="1"/>
  <c r="Q504" i="1" a="1"/>
  <c r="Q504" i="1" s="1"/>
  <c r="Q502" i="1" a="1"/>
  <c r="Q502" i="1" s="1"/>
  <c r="Q487" i="1" a="1"/>
  <c r="Q487" i="1" s="1"/>
  <c r="Q488" i="1" a="1"/>
  <c r="Q488" i="1" s="1"/>
  <c r="R504" i="1" a="1"/>
  <c r="R504" i="1" s="1"/>
  <c r="R488" i="1" a="1"/>
  <c r="R488" i="1" s="1"/>
  <c r="R506" i="1" a="1"/>
  <c r="R506" i="1" s="1"/>
  <c r="R495" i="1" a="1"/>
  <c r="R495" i="1" s="1"/>
  <c r="R502" i="1" a="1"/>
  <c r="R502" i="1" s="1"/>
  <c r="R487" i="1" a="1"/>
  <c r="R487" i="1" s="1"/>
  <c r="R473" i="1" a="1"/>
  <c r="R473" i="1" s="1"/>
  <c r="R465" i="1" a="1"/>
  <c r="R465" i="1" s="1"/>
  <c r="R472" i="1" a="1"/>
  <c r="R472" i="1" s="1"/>
  <c r="R466" i="1" a="1"/>
  <c r="R466" i="1" s="1"/>
  <c r="R464" i="1" a="1"/>
  <c r="R464" i="1" s="1"/>
  <c r="R469" i="1" a="1"/>
  <c r="R469" i="1" s="1"/>
  <c r="R471" i="1" a="1"/>
  <c r="R471" i="1" s="1"/>
  <c r="R467" i="1" a="1"/>
  <c r="R467" i="1" s="1"/>
  <c r="R470" i="1" a="1"/>
  <c r="R470" i="1" s="1"/>
  <c r="R468" i="1" a="1"/>
  <c r="R468" i="1" s="1"/>
  <c r="S473" i="1" a="1"/>
  <c r="S473" i="1" s="1"/>
  <c r="S465" i="1" a="1"/>
  <c r="S465" i="1" s="1"/>
  <c r="S472" i="1" a="1"/>
  <c r="S472" i="1" s="1"/>
  <c r="S469" i="1" a="1"/>
  <c r="S469" i="1" s="1"/>
  <c r="S468" i="1" a="1"/>
  <c r="S468" i="1" s="1"/>
  <c r="S467" i="1" a="1"/>
  <c r="S467" i="1" s="1"/>
  <c r="S470" i="1" a="1"/>
  <c r="S470" i="1" s="1"/>
  <c r="S464" i="1" a="1"/>
  <c r="S464" i="1" s="1"/>
  <c r="S466" i="1" a="1"/>
  <c r="S466" i="1" s="1"/>
  <c r="S471" i="1" a="1"/>
  <c r="S471" i="1" s="1"/>
  <c r="Q473" i="1" a="1"/>
  <c r="Q473" i="1" s="1"/>
  <c r="Q465" i="1" a="1"/>
  <c r="Q465" i="1" s="1"/>
  <c r="Q471" i="1" a="1"/>
  <c r="Q471" i="1" s="1"/>
  <c r="Q472" i="1" a="1"/>
  <c r="Q472" i="1" s="1"/>
  <c r="Q466" i="1" a="1"/>
  <c r="Q466" i="1" s="1"/>
  <c r="Q470" i="1" a="1"/>
  <c r="Q470" i="1" s="1"/>
  <c r="Q469" i="1" a="1"/>
  <c r="Q469" i="1" s="1"/>
  <c r="Q464" i="1" a="1"/>
  <c r="Q464" i="1" s="1"/>
  <c r="Q467" i="1" a="1"/>
  <c r="Q467" i="1" s="1"/>
  <c r="Q468" i="1" a="1"/>
  <c r="Q468" i="1" s="1"/>
  <c r="P473" i="1" a="1"/>
  <c r="P473" i="1" s="1"/>
  <c r="P465" i="1" a="1"/>
  <c r="P465" i="1" s="1"/>
  <c r="P471" i="1" a="1"/>
  <c r="P471" i="1" s="1"/>
  <c r="P468" i="1" a="1"/>
  <c r="P468" i="1" s="1"/>
  <c r="P467" i="1" a="1"/>
  <c r="P467" i="1" s="1"/>
  <c r="P466" i="1" a="1"/>
  <c r="P466" i="1" s="1"/>
  <c r="P469" i="1" a="1"/>
  <c r="P469" i="1" s="1"/>
  <c r="P464" i="1" a="1"/>
  <c r="P464" i="1" s="1"/>
  <c r="P470" i="1" a="1"/>
  <c r="P470" i="1" s="1"/>
  <c r="P472" i="1" a="1"/>
  <c r="P472" i="1" s="1"/>
  <c r="AO108" i="18"/>
  <c r="AH341" i="1"/>
  <c r="AH392" i="1" s="1" a="1"/>
  <c r="AH392" i="1" s="1"/>
  <c r="AG341" i="1"/>
  <c r="AG392" i="1" s="1" a="1"/>
  <c r="AG392" i="1" s="1"/>
  <c r="V403" i="1"/>
  <c r="V454" i="1" s="1" a="1"/>
  <c r="V454" i="1" s="1"/>
  <c r="T462" i="1"/>
  <c r="T513" i="1" s="1" a="1"/>
  <c r="T513" i="1" s="1"/>
  <c r="P463" i="1" a="1"/>
  <c r="P463" i="1" s="1"/>
  <c r="V462" i="1"/>
  <c r="V513" i="1" s="1" a="1"/>
  <c r="V513" i="1" s="1"/>
  <c r="R463" i="1" a="1"/>
  <c r="R463" i="1" s="1"/>
  <c r="T403" i="1"/>
  <c r="T454" i="1" s="1" a="1"/>
  <c r="T454" i="1" s="1"/>
  <c r="U462" i="1"/>
  <c r="U513" i="1" s="1" a="1"/>
  <c r="U513" i="1" s="1"/>
  <c r="Q463" i="1" a="1"/>
  <c r="Q463" i="1" s="1"/>
  <c r="W403" i="1"/>
  <c r="W454" i="1" s="1" a="1"/>
  <c r="W454" i="1" s="1"/>
  <c r="U403" i="1"/>
  <c r="U454" i="1" s="1" a="1"/>
  <c r="U454" i="1" s="1"/>
  <c r="W462" i="1"/>
  <c r="W513" i="1" s="1" a="1"/>
  <c r="W513" i="1" s="1"/>
  <c r="S463" i="1" a="1"/>
  <c r="S463" i="1" s="1"/>
  <c r="AI341" i="1"/>
  <c r="AI392" i="1" s="1" a="1"/>
  <c r="AI392" i="1" s="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12" i="1" a="1"/>
  <c r="T412" i="1" s="1"/>
  <c r="T432" i="1" a="1"/>
  <c r="T432" i="1" s="1"/>
  <c r="T420" i="1" a="1"/>
  <c r="T420" i="1" s="1"/>
  <c r="T443" i="1" a="1"/>
  <c r="T443" i="1" s="1"/>
  <c r="T426" i="1" a="1"/>
  <c r="T426" i="1" s="1"/>
  <c r="T427" i="1" a="1"/>
  <c r="T427" i="1" s="1"/>
  <c r="T431" i="1" a="1"/>
  <c r="T431" i="1" s="1"/>
  <c r="T406" i="1" a="1"/>
  <c r="T406" i="1" s="1"/>
  <c r="T410" i="1" a="1"/>
  <c r="T410" i="1" s="1"/>
  <c r="T445" i="1" a="1"/>
  <c r="T445" i="1" s="1"/>
  <c r="T441" i="1" a="1"/>
  <c r="T441" i="1" s="1"/>
  <c r="T450" i="1" a="1"/>
  <c r="T450" i="1" s="1"/>
  <c r="T442" i="1" a="1"/>
  <c r="T442" i="1" s="1"/>
  <c r="T422" i="1" a="1"/>
  <c r="T422" i="1" s="1"/>
  <c r="T425" i="1" a="1"/>
  <c r="T425" i="1" s="1"/>
  <c r="T440" i="1" a="1"/>
  <c r="T440" i="1" s="1"/>
  <c r="T451" i="1" a="1"/>
  <c r="T451" i="1" s="1"/>
  <c r="T430" i="1" a="1"/>
  <c r="T430" i="1" s="1"/>
  <c r="T446" i="1" a="1"/>
  <c r="T446" i="1" s="1"/>
  <c r="T404" i="1" a="1"/>
  <c r="T404" i="1" s="1"/>
  <c r="T405" i="1" a="1"/>
  <c r="T405" i="1" s="1"/>
  <c r="T423" i="1" a="1"/>
  <c r="T423" i="1" s="1"/>
  <c r="T435" i="1" a="1"/>
  <c r="T435" i="1" s="1"/>
  <c r="T415" i="1" a="1"/>
  <c r="T415" i="1" s="1"/>
  <c r="T421" i="1" a="1"/>
  <c r="T421" i="1" s="1"/>
  <c r="T407" i="1" a="1"/>
  <c r="T407" i="1" s="1"/>
  <c r="T411" i="1" a="1"/>
  <c r="T411" i="1" s="1"/>
  <c r="T416" i="1" a="1"/>
  <c r="T416" i="1" s="1"/>
  <c r="T436" i="1" a="1"/>
  <c r="T436" i="1" s="1"/>
  <c r="T447" i="1" a="1"/>
  <c r="T447" i="1" s="1"/>
  <c r="T452" i="1" a="1"/>
  <c r="T452" i="1" s="1"/>
  <c r="T437" i="1" a="1"/>
  <c r="T437" i="1" s="1"/>
  <c r="T453" i="1" a="1"/>
  <c r="T453" i="1" s="1"/>
  <c r="T433" i="1" a="1"/>
  <c r="T433" i="1" s="1"/>
  <c r="T418" i="1" a="1"/>
  <c r="T418" i="1" s="1"/>
  <c r="T424" i="1" a="1"/>
  <c r="T424" i="1" s="1"/>
  <c r="T429" i="1" a="1"/>
  <c r="T429" i="1" s="1"/>
  <c r="T409" i="1" a="1"/>
  <c r="T409" i="1" s="1"/>
  <c r="T438" i="1" a="1"/>
  <c r="T438" i="1" s="1"/>
  <c r="T413" i="1" a="1"/>
  <c r="T413" i="1" s="1"/>
  <c r="T455" i="1" a="1"/>
  <c r="T455" i="1" s="1"/>
  <c r="T449" i="1" a="1"/>
  <c r="T449" i="1" s="1"/>
  <c r="T439" i="1" a="1"/>
  <c r="T439" i="1" s="1"/>
  <c r="T428" i="1" a="1"/>
  <c r="T428" i="1" s="1"/>
  <c r="T448" i="1" a="1"/>
  <c r="T448" i="1" s="1"/>
  <c r="T444" i="1" a="1"/>
  <c r="T444" i="1" s="1"/>
  <c r="T417" i="1" a="1"/>
  <c r="T417" i="1" s="1"/>
  <c r="T408" i="1" a="1"/>
  <c r="T408" i="1" s="1"/>
  <c r="T434" i="1" a="1"/>
  <c r="T434" i="1" s="1"/>
  <c r="T414" i="1" a="1"/>
  <c r="T414" i="1" s="1"/>
  <c r="T419" i="1" a="1"/>
  <c r="T419" i="1" s="1"/>
  <c r="AF347" i="1" a="1"/>
  <c r="AF347" i="1" s="1"/>
  <c r="AF355" i="1" a="1"/>
  <c r="AF355" i="1" s="1"/>
  <c r="AF363" i="1" a="1"/>
  <c r="AF363" i="1" s="1"/>
  <c r="AF353" i="1" a="1"/>
  <c r="AF353" i="1" s="1"/>
  <c r="AF360" i="1" a="1"/>
  <c r="AF360" i="1" s="1"/>
  <c r="AF368" i="1" a="1"/>
  <c r="AF368" i="1" s="1"/>
  <c r="AF349" i="1" a="1"/>
  <c r="AF349" i="1" s="1"/>
  <c r="AF342" i="1" a="1"/>
  <c r="AF342" i="1" s="1"/>
  <c r="AF344" i="1" a="1"/>
  <c r="AF344" i="1" s="1"/>
  <c r="AF345" i="1" a="1"/>
  <c r="AF345" i="1" s="1"/>
  <c r="AF362" i="1" a="1"/>
  <c r="AF362" i="1" s="1"/>
  <c r="AF354" i="1" a="1"/>
  <c r="AF354" i="1" s="1"/>
  <c r="AF348" i="1" a="1"/>
  <c r="AF348" i="1" s="1"/>
  <c r="AF343" i="1" a="1"/>
  <c r="AF343" i="1" s="1"/>
  <c r="AF346" i="1" a="1"/>
  <c r="AF346" i="1" s="1"/>
  <c r="AF369" i="1" a="1"/>
  <c r="AF369" i="1" s="1"/>
  <c r="AF388" i="1" a="1"/>
  <c r="AF388" i="1" s="1"/>
  <c r="AF357" i="1" a="1"/>
  <c r="AF357" i="1" s="1"/>
  <c r="AF361" i="1" a="1"/>
  <c r="AF361" i="1" s="1"/>
  <c r="AF377" i="1" a="1"/>
  <c r="AF377" i="1" s="1"/>
  <c r="AF386" i="1" a="1"/>
  <c r="AF386" i="1" s="1"/>
  <c r="AF350" i="1" a="1"/>
  <c r="AF350" i="1" s="1"/>
  <c r="AF358" i="1" a="1"/>
  <c r="AF358" i="1" s="1"/>
  <c r="AF370" i="1" a="1"/>
  <c r="AF370" i="1" s="1"/>
  <c r="AF383" i="1" a="1"/>
  <c r="AF383" i="1" s="1"/>
  <c r="AF389" i="1" a="1"/>
  <c r="AF389" i="1" s="1"/>
  <c r="AF382" i="1" a="1"/>
  <c r="AF382" i="1" s="1"/>
  <c r="AF380" i="1" a="1"/>
  <c r="AF380" i="1" s="1"/>
  <c r="AF352" i="1" a="1"/>
  <c r="AF352" i="1" s="1"/>
  <c r="AF384" i="1" a="1"/>
  <c r="AF384" i="1" s="1"/>
  <c r="AF390" i="1" a="1"/>
  <c r="AF390" i="1" s="1"/>
  <c r="AF378" i="1" a="1"/>
  <c r="AF378" i="1" s="1"/>
  <c r="AF351" i="1" a="1"/>
  <c r="AF351" i="1" s="1"/>
  <c r="AF373" i="1" a="1"/>
  <c r="AF373" i="1" s="1"/>
  <c r="AF374" i="1" a="1"/>
  <c r="AF374" i="1" s="1"/>
  <c r="AF391" i="1" a="1"/>
  <c r="AF391" i="1" s="1"/>
  <c r="AF366" i="1" a="1"/>
  <c r="AF366" i="1" s="1"/>
  <c r="AF376" i="1" a="1"/>
  <c r="AF376" i="1" s="1"/>
  <c r="AF367" i="1" a="1"/>
  <c r="AF367" i="1" s="1"/>
  <c r="AF387" i="1" a="1"/>
  <c r="AF387" i="1" s="1"/>
  <c r="AF381" i="1" a="1"/>
  <c r="AF381" i="1" s="1"/>
  <c r="AF379" i="1" a="1"/>
  <c r="AF379" i="1" s="1"/>
  <c r="AF359" i="1" a="1"/>
  <c r="AF359" i="1" s="1"/>
  <c r="AF371" i="1" a="1"/>
  <c r="AF371" i="1" s="1"/>
  <c r="AF356" i="1" a="1"/>
  <c r="AF356" i="1" s="1"/>
  <c r="AF364" i="1" a="1"/>
  <c r="AF364" i="1" s="1"/>
  <c r="AF372" i="1" a="1"/>
  <c r="AF372" i="1" s="1"/>
  <c r="AF375" i="1" a="1"/>
  <c r="AF375" i="1" s="1"/>
  <c r="AF385" i="1" a="1"/>
  <c r="AF385" i="1" s="1"/>
  <c r="AF365" i="1" a="1"/>
  <c r="AF365" i="1" s="1"/>
  <c r="AF393" i="1" a="1"/>
  <c r="AF393" i="1" s="1"/>
  <c r="AH352" i="1" a="1"/>
  <c r="AH352" i="1" s="1"/>
  <c r="AH345" i="1" a="1"/>
  <c r="AH345" i="1" s="1"/>
  <c r="AH357" i="1" a="1"/>
  <c r="AH357" i="1" s="1"/>
  <c r="AH370" i="1" a="1"/>
  <c r="AH370" i="1" s="1"/>
  <c r="AH343" i="1" a="1"/>
  <c r="AH343" i="1" s="1"/>
  <c r="AH361" i="1" a="1"/>
  <c r="AH361" i="1" s="1"/>
  <c r="AH379" i="1" a="1"/>
  <c r="AH379" i="1" s="1"/>
  <c r="AH388" i="1" a="1"/>
  <c r="AH388" i="1" s="1"/>
  <c r="AH346" i="1" a="1"/>
  <c r="AH346" i="1" s="1"/>
  <c r="AH358" i="1" a="1"/>
  <c r="AH358" i="1" s="1"/>
  <c r="AH359" i="1" a="1"/>
  <c r="AH359" i="1" s="1"/>
  <c r="AH390" i="1" a="1"/>
  <c r="AH390" i="1" s="1"/>
  <c r="AH393" i="1" a="1"/>
  <c r="AH393" i="1" s="1"/>
  <c r="AH342" i="1" a="1"/>
  <c r="AH342" i="1" s="1"/>
  <c r="AH355" i="1" a="1"/>
  <c r="AH355" i="1" s="1"/>
  <c r="AH360" i="1" a="1"/>
  <c r="AH360" i="1" s="1"/>
  <c r="AH375" i="1" a="1"/>
  <c r="AH375" i="1" s="1"/>
  <c r="AH381" i="1" a="1"/>
  <c r="AH381" i="1" s="1"/>
  <c r="AH363" i="1" a="1"/>
  <c r="AH363" i="1" s="1"/>
  <c r="AH362" i="1" a="1"/>
  <c r="AH362" i="1" s="1"/>
  <c r="AH368" i="1" a="1"/>
  <c r="AH368" i="1" s="1"/>
  <c r="AH344" i="1" a="1"/>
  <c r="AH344" i="1" s="1"/>
  <c r="AH347" i="1" a="1"/>
  <c r="AH347" i="1" s="1"/>
  <c r="AH376" i="1" a="1"/>
  <c r="AH376" i="1" s="1"/>
  <c r="AH377" i="1" a="1"/>
  <c r="AH377" i="1" s="1"/>
  <c r="AH353" i="1" a="1"/>
  <c r="AH353" i="1" s="1"/>
  <c r="AH354" i="1" a="1"/>
  <c r="AH354" i="1" s="1"/>
  <c r="AH369" i="1" a="1"/>
  <c r="AH369" i="1" s="1"/>
  <c r="AH387" i="1" a="1"/>
  <c r="AH387" i="1" s="1"/>
  <c r="AH373" i="1" a="1"/>
  <c r="AH373" i="1" s="1"/>
  <c r="AH365" i="1" a="1"/>
  <c r="AH365" i="1" s="1"/>
  <c r="AH366" i="1" a="1"/>
  <c r="AH366" i="1" s="1"/>
  <c r="AH378" i="1" a="1"/>
  <c r="AH378" i="1" s="1"/>
  <c r="AH380" i="1" a="1"/>
  <c r="AH380" i="1" s="1"/>
  <c r="AH350" i="1" a="1"/>
  <c r="AH350" i="1" s="1"/>
  <c r="AH386" i="1" a="1"/>
  <c r="AH386" i="1" s="1"/>
  <c r="AH351" i="1" a="1"/>
  <c r="AH351" i="1" s="1"/>
  <c r="AH382" i="1" a="1"/>
  <c r="AH382" i="1" s="1"/>
  <c r="AH384" i="1" a="1"/>
  <c r="AH384" i="1" s="1"/>
  <c r="AH389" i="1" a="1"/>
  <c r="AH389" i="1" s="1"/>
  <c r="AH356" i="1" a="1"/>
  <c r="AH356" i="1" s="1"/>
  <c r="AH371" i="1" a="1"/>
  <c r="AH371" i="1" s="1"/>
  <c r="AH367" i="1" a="1"/>
  <c r="AH367" i="1" s="1"/>
  <c r="AH348" i="1" a="1"/>
  <c r="AH348" i="1" s="1"/>
  <c r="AH383" i="1" a="1"/>
  <c r="AH383" i="1" s="1"/>
  <c r="AH372" i="1" a="1"/>
  <c r="AH372" i="1" s="1"/>
  <c r="AH385" i="1" a="1"/>
  <c r="AH385" i="1" s="1"/>
  <c r="AH349" i="1" a="1"/>
  <c r="AH349" i="1" s="1"/>
  <c r="AH364" i="1" a="1"/>
  <c r="AH364" i="1" s="1"/>
  <c r="AH374" i="1" a="1"/>
  <c r="AH374" i="1" s="1"/>
  <c r="AH391" i="1" a="1"/>
  <c r="AH391" i="1" s="1"/>
  <c r="U412" i="1" a="1"/>
  <c r="U412" i="1" s="1"/>
  <c r="U433" i="1" a="1"/>
  <c r="U433" i="1" s="1"/>
  <c r="U431" i="1" a="1"/>
  <c r="U431" i="1" s="1"/>
  <c r="U426" i="1" a="1"/>
  <c r="U426" i="1" s="1"/>
  <c r="U405" i="1" a="1"/>
  <c r="U405" i="1" s="1"/>
  <c r="U411" i="1" a="1"/>
  <c r="U411" i="1" s="1"/>
  <c r="U404" i="1" a="1"/>
  <c r="U404" i="1" s="1"/>
  <c r="U415" i="1" a="1"/>
  <c r="U415" i="1" s="1"/>
  <c r="U421" i="1" a="1"/>
  <c r="U421" i="1" s="1"/>
  <c r="U436" i="1" a="1"/>
  <c r="U436" i="1" s="1"/>
  <c r="U441" i="1" a="1"/>
  <c r="U441" i="1" s="1"/>
  <c r="U450" i="1" a="1"/>
  <c r="U450" i="1" s="1"/>
  <c r="U422" i="1" a="1"/>
  <c r="U422" i="1" s="1"/>
  <c r="U440" i="1" a="1"/>
  <c r="U440" i="1" s="1"/>
  <c r="U416" i="1" a="1"/>
  <c r="U416" i="1" s="1"/>
  <c r="U410" i="1" a="1"/>
  <c r="U410" i="1" s="1"/>
  <c r="U442" i="1" a="1"/>
  <c r="U442" i="1" s="1"/>
  <c r="U446" i="1" a="1"/>
  <c r="U446" i="1" s="1"/>
  <c r="U451" i="1" a="1"/>
  <c r="U451" i="1" s="1"/>
  <c r="U435" i="1" a="1"/>
  <c r="U435" i="1" s="1"/>
  <c r="U425" i="1" a="1"/>
  <c r="U425" i="1" s="1"/>
  <c r="U407" i="1" a="1"/>
  <c r="U407" i="1" s="1"/>
  <c r="U430" i="1" a="1"/>
  <c r="U430" i="1" s="1"/>
  <c r="U445" i="1" a="1"/>
  <c r="U445" i="1" s="1"/>
  <c r="U408" i="1" a="1"/>
  <c r="U408" i="1" s="1"/>
  <c r="U418" i="1" a="1"/>
  <c r="U418" i="1" s="1"/>
  <c r="U420" i="1" a="1"/>
  <c r="U420" i="1" s="1"/>
  <c r="U455" i="1" a="1"/>
  <c r="U455" i="1" s="1"/>
  <c r="U429" i="1" a="1"/>
  <c r="U429" i="1" s="1"/>
  <c r="U432" i="1" a="1"/>
  <c r="U432" i="1" s="1"/>
  <c r="U423" i="1" a="1"/>
  <c r="U423" i="1" s="1"/>
  <c r="U439" i="1" a="1"/>
  <c r="U439" i="1" s="1"/>
  <c r="U447" i="1" a="1"/>
  <c r="U447" i="1" s="1"/>
  <c r="U453" i="1" a="1"/>
  <c r="U453" i="1" s="1"/>
  <c r="U448" i="1" a="1"/>
  <c r="U448" i="1" s="1"/>
  <c r="U437" i="1" a="1"/>
  <c r="U437" i="1" s="1"/>
  <c r="U427" i="1" a="1"/>
  <c r="U427" i="1" s="1"/>
  <c r="U428" i="1" a="1"/>
  <c r="U428" i="1" s="1"/>
  <c r="U406" i="1" a="1"/>
  <c r="U406" i="1" s="1"/>
  <c r="U417" i="1" a="1"/>
  <c r="U417" i="1" s="1"/>
  <c r="U438" i="1" a="1"/>
  <c r="U438" i="1" s="1"/>
  <c r="U419" i="1" a="1"/>
  <c r="U419" i="1" s="1"/>
  <c r="U443" i="1" a="1"/>
  <c r="U443" i="1" s="1"/>
  <c r="U452" i="1" a="1"/>
  <c r="U452" i="1" s="1"/>
  <c r="U413" i="1" a="1"/>
  <c r="U413" i="1" s="1"/>
  <c r="U444" i="1" a="1"/>
  <c r="U444" i="1" s="1"/>
  <c r="U409" i="1" a="1"/>
  <c r="U409" i="1" s="1"/>
  <c r="U434" i="1" a="1"/>
  <c r="U434" i="1" s="1"/>
  <c r="U449" i="1" a="1"/>
  <c r="U449" i="1" s="1"/>
  <c r="U424" i="1" a="1"/>
  <c r="U424" i="1" s="1"/>
  <c r="U414" i="1" a="1"/>
  <c r="U414" i="1" s="1"/>
  <c r="V440" i="1" a="1"/>
  <c r="V440" i="1" s="1"/>
  <c r="V447" i="1" a="1"/>
  <c r="V447" i="1" s="1"/>
  <c r="V432" i="1" a="1"/>
  <c r="V432" i="1" s="1"/>
  <c r="V412" i="1" a="1"/>
  <c r="V412" i="1" s="1"/>
  <c r="V420" i="1" a="1"/>
  <c r="V420" i="1" s="1"/>
  <c r="V443" i="1" a="1"/>
  <c r="V443" i="1" s="1"/>
  <c r="V427" i="1" a="1"/>
  <c r="V427" i="1" s="1"/>
  <c r="V418" i="1" a="1"/>
  <c r="V418" i="1" s="1"/>
  <c r="V411" i="1" a="1"/>
  <c r="V411" i="1" s="1"/>
  <c r="V437" i="1" a="1"/>
  <c r="V437" i="1" s="1"/>
  <c r="V442" i="1" a="1"/>
  <c r="V442" i="1" s="1"/>
  <c r="V425" i="1" a="1"/>
  <c r="V425" i="1" s="1"/>
  <c r="V407" i="1" a="1"/>
  <c r="V407" i="1" s="1"/>
  <c r="V435" i="1" a="1"/>
  <c r="V435" i="1" s="1"/>
  <c r="V422" i="1" a="1"/>
  <c r="V422" i="1" s="1"/>
  <c r="V404" i="1" a="1"/>
  <c r="V404" i="1" s="1"/>
  <c r="V450" i="1" a="1"/>
  <c r="V450" i="1" s="1"/>
  <c r="V410" i="1" a="1"/>
  <c r="V410" i="1" s="1"/>
  <c r="V415" i="1" a="1"/>
  <c r="V415" i="1" s="1"/>
  <c r="V417" i="1" a="1"/>
  <c r="V417" i="1" s="1"/>
  <c r="V430" i="1" a="1"/>
  <c r="V430" i="1" s="1"/>
  <c r="V405" i="1" a="1"/>
  <c r="V405" i="1" s="1"/>
  <c r="V451" i="1" a="1"/>
  <c r="V451" i="1" s="1"/>
  <c r="V445" i="1" a="1"/>
  <c r="V445" i="1" s="1"/>
  <c r="V452" i="1" a="1"/>
  <c r="V452" i="1" s="1"/>
  <c r="V428" i="1" a="1"/>
  <c r="V428" i="1" s="1"/>
  <c r="V424" i="1" a="1"/>
  <c r="V424" i="1" s="1"/>
  <c r="V433" i="1" a="1"/>
  <c r="V433" i="1" s="1"/>
  <c r="V409" i="1" a="1"/>
  <c r="V409" i="1" s="1"/>
  <c r="V444" i="1" a="1"/>
  <c r="V444" i="1" s="1"/>
  <c r="V453" i="1" a="1"/>
  <c r="V453" i="1" s="1"/>
  <c r="V434" i="1" a="1"/>
  <c r="V434" i="1" s="1"/>
  <c r="V423" i="1" a="1"/>
  <c r="V423" i="1" s="1"/>
  <c r="V406" i="1" a="1"/>
  <c r="V406" i="1" s="1"/>
  <c r="V448" i="1" a="1"/>
  <c r="V448" i="1" s="1"/>
  <c r="V413" i="1" a="1"/>
  <c r="V413" i="1" s="1"/>
  <c r="V436" i="1" a="1"/>
  <c r="V436" i="1" s="1"/>
  <c r="V421" i="1" a="1"/>
  <c r="V421" i="1" s="1"/>
  <c r="V446" i="1" a="1"/>
  <c r="V446" i="1" s="1"/>
  <c r="V419" i="1" a="1"/>
  <c r="V419" i="1" s="1"/>
  <c r="V408" i="1" a="1"/>
  <c r="V408" i="1" s="1"/>
  <c r="V449" i="1" a="1"/>
  <c r="V449" i="1" s="1"/>
  <c r="V414" i="1" a="1"/>
  <c r="V414" i="1" s="1"/>
  <c r="V441" i="1" a="1"/>
  <c r="V441" i="1" s="1"/>
  <c r="V439" i="1" a="1"/>
  <c r="V439" i="1" s="1"/>
  <c r="V431" i="1" a="1"/>
  <c r="V431" i="1" s="1"/>
  <c r="V416" i="1" a="1"/>
  <c r="V416" i="1" s="1"/>
  <c r="V426" i="1" a="1"/>
  <c r="V426" i="1" s="1"/>
  <c r="V455" i="1" a="1"/>
  <c r="V455" i="1" s="1"/>
  <c r="V438" i="1" a="1"/>
  <c r="V438" i="1" s="1"/>
  <c r="V429" i="1" a="1"/>
  <c r="V429" i="1" s="1"/>
  <c r="AG343" i="1" a="1"/>
  <c r="AG343" i="1" s="1"/>
  <c r="AG357" i="1" a="1"/>
  <c r="AG357" i="1" s="1"/>
  <c r="AG361" i="1" a="1"/>
  <c r="AG361" i="1" s="1"/>
  <c r="AG347" i="1" a="1"/>
  <c r="AG347" i="1" s="1"/>
  <c r="AG363" i="1" a="1"/>
  <c r="AG363" i="1" s="1"/>
  <c r="AG358" i="1" a="1"/>
  <c r="AG358" i="1" s="1"/>
  <c r="AG375" i="1" a="1"/>
  <c r="AG375" i="1" s="1"/>
  <c r="AG381" i="1" a="1"/>
  <c r="AG381" i="1" s="1"/>
  <c r="AG390" i="1" a="1"/>
  <c r="AG390" i="1" s="1"/>
  <c r="AG355" i="1" a="1"/>
  <c r="AG355" i="1" s="1"/>
  <c r="AG377" i="1" a="1"/>
  <c r="AG377" i="1" s="1"/>
  <c r="AG360" i="1" a="1"/>
  <c r="AG360" i="1" s="1"/>
  <c r="AG362" i="1" a="1"/>
  <c r="AG362" i="1" s="1"/>
  <c r="AG368" i="1" a="1"/>
  <c r="AG368" i="1" s="1"/>
  <c r="AG353" i="1" a="1"/>
  <c r="AG353" i="1" s="1"/>
  <c r="AG354" i="1" a="1"/>
  <c r="AG354" i="1" s="1"/>
  <c r="AG342" i="1" a="1"/>
  <c r="AG342" i="1" s="1"/>
  <c r="AG344" i="1" a="1"/>
  <c r="AG344" i="1" s="1"/>
  <c r="AG345" i="1" a="1"/>
  <c r="AG345" i="1" s="1"/>
  <c r="AG369" i="1" a="1"/>
  <c r="AG369" i="1" s="1"/>
  <c r="AG388" i="1" a="1"/>
  <c r="AG388" i="1" s="1"/>
  <c r="AG346" i="1" a="1"/>
  <c r="AG346" i="1" s="1"/>
  <c r="AG350" i="1" a="1"/>
  <c r="AG350" i="1" s="1"/>
  <c r="AG370" i="1" a="1"/>
  <c r="AG370" i="1" s="1"/>
  <c r="AG389" i="1" a="1"/>
  <c r="AG389" i="1" s="1"/>
  <c r="AG348" i="1" a="1"/>
  <c r="AG348" i="1" s="1"/>
  <c r="AG349" i="1" a="1"/>
  <c r="AG349" i="1" s="1"/>
  <c r="AG374" i="1" a="1"/>
  <c r="AG374" i="1" s="1"/>
  <c r="AG386" i="1" a="1"/>
  <c r="AG386" i="1" s="1"/>
  <c r="AG359" i="1" a="1"/>
  <c r="AG359" i="1" s="1"/>
  <c r="AG365" i="1" a="1"/>
  <c r="AG365" i="1" s="1"/>
  <c r="AG393" i="1" a="1"/>
  <c r="AG393" i="1" s="1"/>
  <c r="AG366" i="1" a="1"/>
  <c r="AG366" i="1" s="1"/>
  <c r="AG382" i="1" a="1"/>
  <c r="AG382" i="1" s="1"/>
  <c r="AG384" i="1" a="1"/>
  <c r="AG384" i="1" s="1"/>
  <c r="AG380" i="1" a="1"/>
  <c r="AG380" i="1" s="1"/>
  <c r="AG367" i="1" a="1"/>
  <c r="AG367" i="1" s="1"/>
  <c r="AG391" i="1" a="1"/>
  <c r="AG391" i="1" s="1"/>
  <c r="AG351" i="1" a="1"/>
  <c r="AG351" i="1" s="1"/>
  <c r="AG373" i="1" a="1"/>
  <c r="AG373" i="1" s="1"/>
  <c r="AG376" i="1" a="1"/>
  <c r="AG376" i="1" s="1"/>
  <c r="AG378" i="1" a="1"/>
  <c r="AG378" i="1" s="1"/>
  <c r="AG352" i="1" a="1"/>
  <c r="AG352" i="1" s="1"/>
  <c r="AG356" i="1" a="1"/>
  <c r="AG356" i="1" s="1"/>
  <c r="AG383" i="1" a="1"/>
  <c r="AG383" i="1" s="1"/>
  <c r="AG385" i="1" a="1"/>
  <c r="AG385" i="1" s="1"/>
  <c r="AG379" i="1" a="1"/>
  <c r="AG379" i="1" s="1"/>
  <c r="AG371" i="1" a="1"/>
  <c r="AG371" i="1" s="1"/>
  <c r="AG387" i="1" a="1"/>
  <c r="AG387" i="1" s="1"/>
  <c r="AG364" i="1" a="1"/>
  <c r="AG364" i="1" s="1"/>
  <c r="AG372" i="1" a="1"/>
  <c r="AG372" i="1" s="1"/>
  <c r="AI350" i="1" a="1"/>
  <c r="AI350" i="1" s="1"/>
  <c r="AI364" i="1" a="1"/>
  <c r="AI364" i="1" s="1"/>
  <c r="AI352" i="1" a="1"/>
  <c r="AI352" i="1" s="1"/>
  <c r="AI345" i="1" a="1"/>
  <c r="AI345" i="1" s="1"/>
  <c r="AI370" i="1" a="1"/>
  <c r="AI370" i="1" s="1"/>
  <c r="AI343" i="1" a="1"/>
  <c r="AI343" i="1" s="1"/>
  <c r="AI357" i="1" a="1"/>
  <c r="AI357" i="1" s="1"/>
  <c r="AI383" i="1" a="1"/>
  <c r="AI383" i="1" s="1"/>
  <c r="AI361" i="1" a="1"/>
  <c r="AI361" i="1" s="1"/>
  <c r="AI344" i="1" a="1"/>
  <c r="AI344" i="1" s="1"/>
  <c r="AI379" i="1" a="1"/>
  <c r="AI379" i="1" s="1"/>
  <c r="AI363" i="1" a="1"/>
  <c r="AI363" i="1" s="1"/>
  <c r="AI358" i="1" a="1"/>
  <c r="AI358" i="1" s="1"/>
  <c r="AI359" i="1" a="1"/>
  <c r="AI359" i="1" s="1"/>
  <c r="AI362" i="1" a="1"/>
  <c r="AI362" i="1" s="1"/>
  <c r="AI360" i="1" a="1"/>
  <c r="AI360" i="1" s="1"/>
  <c r="AI375" i="1" a="1"/>
  <c r="AI375" i="1" s="1"/>
  <c r="AI381" i="1" a="1"/>
  <c r="AI381" i="1" s="1"/>
  <c r="AI390" i="1" a="1"/>
  <c r="AI390" i="1" s="1"/>
  <c r="AI393" i="1" a="1"/>
  <c r="AI393" i="1" s="1"/>
  <c r="AI342" i="1" a="1"/>
  <c r="AI342" i="1" s="1"/>
  <c r="AI368" i="1" a="1"/>
  <c r="AI368" i="1" s="1"/>
  <c r="AI373" i="1" a="1"/>
  <c r="AI373" i="1" s="1"/>
  <c r="AI376" i="1" a="1"/>
  <c r="AI376" i="1" s="1"/>
  <c r="AI377" i="1" a="1"/>
  <c r="AI377" i="1" s="1"/>
  <c r="AI351" i="1" a="1"/>
  <c r="AI351" i="1" s="1"/>
  <c r="AI356" i="1" a="1"/>
  <c r="AI356" i="1" s="1"/>
  <c r="AI369" i="1" a="1"/>
  <c r="AI369" i="1" s="1"/>
  <c r="AI388" i="1" a="1"/>
  <c r="AI388" i="1" s="1"/>
  <c r="AI384" i="1" a="1"/>
  <c r="AI384" i="1" s="1"/>
  <c r="AI378" i="1" a="1"/>
  <c r="AI378" i="1" s="1"/>
  <c r="AI354" i="1" a="1"/>
  <c r="AI354" i="1" s="1"/>
  <c r="AI380" i="1" a="1"/>
  <c r="AI380" i="1" s="1"/>
  <c r="AI353" i="1" a="1"/>
  <c r="AI353" i="1" s="1"/>
  <c r="AI366" i="1" a="1"/>
  <c r="AI366" i="1" s="1"/>
  <c r="AI365" i="1" a="1"/>
  <c r="AI365" i="1" s="1"/>
  <c r="AI386" i="1" a="1"/>
  <c r="AI386" i="1" s="1"/>
  <c r="AI382" i="1" a="1"/>
  <c r="AI382" i="1" s="1"/>
  <c r="AI355" i="1" a="1"/>
  <c r="AI355" i="1" s="1"/>
  <c r="AI387" i="1" a="1"/>
  <c r="AI387" i="1" s="1"/>
  <c r="AI347" i="1" a="1"/>
  <c r="AI347" i="1" s="1"/>
  <c r="AI371" i="1" a="1"/>
  <c r="AI371" i="1" s="1"/>
  <c r="AI349" i="1" a="1"/>
  <c r="AI349" i="1" s="1"/>
  <c r="AI389" i="1" a="1"/>
  <c r="AI389" i="1" s="1"/>
  <c r="AI346" i="1" a="1"/>
  <c r="AI346" i="1" s="1"/>
  <c r="AI391" i="1" a="1"/>
  <c r="AI391" i="1" s="1"/>
  <c r="AI348" i="1" a="1"/>
  <c r="AI348" i="1" s="1"/>
  <c r="AI372" i="1" a="1"/>
  <c r="AI372" i="1" s="1"/>
  <c r="AI374" i="1" a="1"/>
  <c r="AI374" i="1" s="1"/>
  <c r="AI385" i="1" a="1"/>
  <c r="AI385" i="1" s="1"/>
  <c r="AI367" i="1" a="1"/>
  <c r="AI367" i="1" s="1"/>
  <c r="W416" i="1" a="1"/>
  <c r="W416" i="1" s="1"/>
  <c r="W451" i="1" a="1"/>
  <c r="W451" i="1" s="1"/>
  <c r="W440" i="1" a="1"/>
  <c r="W440" i="1" s="1"/>
  <c r="W420" i="1" a="1"/>
  <c r="W420" i="1" s="1"/>
  <c r="W431" i="1" a="1"/>
  <c r="W431" i="1" s="1"/>
  <c r="W443" i="1" a="1"/>
  <c r="W443" i="1" s="1"/>
  <c r="W406" i="1" a="1"/>
  <c r="W406" i="1" s="1"/>
  <c r="W436" i="1" a="1"/>
  <c r="W436" i="1" s="1"/>
  <c r="W445" i="1" a="1"/>
  <c r="W445" i="1" s="1"/>
  <c r="W450" i="1" a="1"/>
  <c r="W450" i="1" s="1"/>
  <c r="W418" i="1" a="1"/>
  <c r="W418" i="1" s="1"/>
  <c r="W410" i="1" a="1"/>
  <c r="W410" i="1" s="1"/>
  <c r="W415" i="1" a="1"/>
  <c r="W415" i="1" s="1"/>
  <c r="W421" i="1" a="1"/>
  <c r="W421" i="1" s="1"/>
  <c r="W446" i="1" a="1"/>
  <c r="W446" i="1" s="1"/>
  <c r="W425" i="1" a="1"/>
  <c r="W425" i="1" s="1"/>
  <c r="W411" i="1" a="1"/>
  <c r="W411" i="1" s="1"/>
  <c r="W453" i="1" a="1"/>
  <c r="W453" i="1" s="1"/>
  <c r="W404" i="1" a="1"/>
  <c r="W404" i="1" s="1"/>
  <c r="W426" i="1" a="1"/>
  <c r="W426" i="1" s="1"/>
  <c r="W435" i="1" a="1"/>
  <c r="W435" i="1" s="1"/>
  <c r="W422" i="1" a="1"/>
  <c r="W422" i="1" s="1"/>
  <c r="W405" i="1" a="1"/>
  <c r="W405" i="1" s="1"/>
  <c r="W441" i="1" a="1"/>
  <c r="W441" i="1" s="1"/>
  <c r="W430" i="1" a="1"/>
  <c r="W430" i="1" s="1"/>
  <c r="W407" i="1" a="1"/>
  <c r="W407" i="1" s="1"/>
  <c r="W432" i="1" a="1"/>
  <c r="W432" i="1" s="1"/>
  <c r="W423" i="1" a="1"/>
  <c r="W423" i="1" s="1"/>
  <c r="W409" i="1" a="1"/>
  <c r="W409" i="1" s="1"/>
  <c r="W447" i="1" a="1"/>
  <c r="W447" i="1" s="1"/>
  <c r="W434" i="1" a="1"/>
  <c r="W434" i="1" s="1"/>
  <c r="W412" i="1" a="1"/>
  <c r="W412" i="1" s="1"/>
  <c r="W429" i="1" a="1"/>
  <c r="W429" i="1" s="1"/>
  <c r="W437" i="1" a="1"/>
  <c r="W437" i="1" s="1"/>
  <c r="W424" i="1" a="1"/>
  <c r="W424" i="1" s="1"/>
  <c r="W442" i="1" a="1"/>
  <c r="W442" i="1" s="1"/>
  <c r="W452" i="1" a="1"/>
  <c r="W452" i="1" s="1"/>
  <c r="W417" i="1" a="1"/>
  <c r="W417" i="1" s="1"/>
  <c r="W428" i="1" a="1"/>
  <c r="W428" i="1" s="1"/>
  <c r="W439" i="1" a="1"/>
  <c r="W439" i="1" s="1"/>
  <c r="W413" i="1" a="1"/>
  <c r="W413" i="1" s="1"/>
  <c r="W448" i="1" a="1"/>
  <c r="W448" i="1" s="1"/>
  <c r="W408" i="1" a="1"/>
  <c r="W408" i="1" s="1"/>
  <c r="W433" i="1" a="1"/>
  <c r="W433" i="1" s="1"/>
  <c r="W444" i="1" a="1"/>
  <c r="W444" i="1" s="1"/>
  <c r="W414" i="1" a="1"/>
  <c r="W414" i="1" s="1"/>
  <c r="W427" i="1" a="1"/>
  <c r="W427" i="1" s="1"/>
  <c r="W455" i="1" a="1"/>
  <c r="W455" i="1" s="1"/>
  <c r="W449" i="1" a="1"/>
  <c r="W449" i="1" s="1"/>
  <c r="W438" i="1" a="1"/>
  <c r="W438" i="1" s="1"/>
  <c r="W419" i="1" a="1"/>
  <c r="W419"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41" i="1"/>
  <c r="AJ392" i="1" s="1" a="1"/>
  <c r="AJ392" i="1" s="1"/>
  <c r="U498" i="1" a="1"/>
  <c r="U498" i="1" s="1"/>
  <c r="U497" i="1" a="1"/>
  <c r="U497" i="1" s="1"/>
  <c r="U499" i="1" a="1"/>
  <c r="U499" i="1" s="1"/>
  <c r="U500" i="1" a="1"/>
  <c r="U500" i="1" s="1"/>
  <c r="U501" i="1" a="1"/>
  <c r="U501" i="1" s="1"/>
  <c r="U496" i="1" a="1"/>
  <c r="U496" i="1" s="1"/>
  <c r="V500" i="1" a="1"/>
  <c r="V500" i="1" s="1"/>
  <c r="V498" i="1" a="1"/>
  <c r="V498" i="1" s="1"/>
  <c r="V499" i="1" a="1"/>
  <c r="V499" i="1" s="1"/>
  <c r="V496" i="1" a="1"/>
  <c r="V496" i="1" s="1"/>
  <c r="V497" i="1" a="1"/>
  <c r="V497" i="1" s="1"/>
  <c r="V501" i="1" a="1"/>
  <c r="V501" i="1" s="1"/>
  <c r="W498" i="1" a="1"/>
  <c r="W498" i="1" s="1"/>
  <c r="W499" i="1" a="1"/>
  <c r="W499" i="1" s="1"/>
  <c r="W500" i="1" a="1"/>
  <c r="W500" i="1" s="1"/>
  <c r="W501" i="1" a="1"/>
  <c r="W501" i="1" s="1"/>
  <c r="W497" i="1" a="1"/>
  <c r="W497" i="1" s="1"/>
  <c r="W496" i="1" a="1"/>
  <c r="W496" i="1" s="1"/>
  <c r="T496" i="1" a="1"/>
  <c r="T496" i="1" s="1"/>
  <c r="T497" i="1" a="1"/>
  <c r="T497" i="1" s="1"/>
  <c r="T498" i="1" a="1"/>
  <c r="T498" i="1" s="1"/>
  <c r="T500" i="1" a="1"/>
  <c r="T500" i="1" s="1"/>
  <c r="T499" i="1" a="1"/>
  <c r="T499" i="1" s="1"/>
  <c r="T501" i="1" a="1"/>
  <c r="T501" i="1" s="1"/>
  <c r="V509" i="1" a="1"/>
  <c r="V509" i="1" s="1"/>
  <c r="V493" i="1" a="1"/>
  <c r="V493" i="1" s="1"/>
  <c r="V490" i="1" a="1"/>
  <c r="V490" i="1" s="1"/>
  <c r="V492" i="1" a="1"/>
  <c r="V492" i="1" s="1"/>
  <c r="V491" i="1" a="1"/>
  <c r="V491" i="1" s="1"/>
  <c r="V489" i="1" a="1"/>
  <c r="V489" i="1" s="1"/>
  <c r="W509" i="1" a="1"/>
  <c r="W509" i="1" s="1"/>
  <c r="W490" i="1" a="1"/>
  <c r="W490" i="1" s="1"/>
  <c r="W491" i="1" a="1"/>
  <c r="W491" i="1" s="1"/>
  <c r="W492" i="1" a="1"/>
  <c r="W492" i="1" s="1"/>
  <c r="W493" i="1" a="1"/>
  <c r="W493" i="1" s="1"/>
  <c r="W489" i="1" a="1"/>
  <c r="W489" i="1" s="1"/>
  <c r="U509" i="1" a="1"/>
  <c r="U509" i="1" s="1"/>
  <c r="U491" i="1" a="1"/>
  <c r="U491" i="1" s="1"/>
  <c r="U489" i="1" a="1"/>
  <c r="U489" i="1" s="1"/>
  <c r="U490" i="1" a="1"/>
  <c r="U490" i="1" s="1"/>
  <c r="U492" i="1" a="1"/>
  <c r="U492" i="1" s="1"/>
  <c r="U493" i="1" a="1"/>
  <c r="U493" i="1" s="1"/>
  <c r="T509" i="1" a="1"/>
  <c r="T509" i="1" s="1"/>
  <c r="T491" i="1" a="1"/>
  <c r="T491" i="1" s="1"/>
  <c r="T489" i="1" a="1"/>
  <c r="T489" i="1" s="1"/>
  <c r="T492" i="1" a="1"/>
  <c r="T492" i="1" s="1"/>
  <c r="T490" i="1" a="1"/>
  <c r="T490" i="1" s="1"/>
  <c r="T493" i="1" a="1"/>
  <c r="T49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507" i="1" a="1"/>
  <c r="W507" i="1" s="1"/>
  <c r="U507" i="1" a="1"/>
  <c r="U507" i="1" s="1"/>
  <c r="V507" i="1" a="1"/>
  <c r="V507" i="1" s="1"/>
  <c r="T507" i="1" a="1"/>
  <c r="T507" i="1" s="1"/>
  <c r="W503" i="1" a="1"/>
  <c r="W503" i="1" s="1"/>
  <c r="W505" i="1" a="1"/>
  <c r="W505" i="1" s="1"/>
  <c r="U503" i="1" a="1"/>
  <c r="U503" i="1" s="1"/>
  <c r="U505" i="1" a="1"/>
  <c r="U505" i="1" s="1"/>
  <c r="V503" i="1" a="1"/>
  <c r="V503" i="1" s="1"/>
  <c r="V505" i="1" a="1"/>
  <c r="V505" i="1" s="1"/>
  <c r="T503" i="1" a="1"/>
  <c r="T503" i="1" s="1"/>
  <c r="T505" i="1" a="1"/>
  <c r="T505" i="1" s="1"/>
  <c r="W494" i="1" a="1"/>
  <c r="W494" i="1" s="1"/>
  <c r="U494" i="1" a="1"/>
  <c r="U494" i="1" s="1"/>
  <c r="V494" i="1" a="1"/>
  <c r="V494" i="1" s="1"/>
  <c r="T494" i="1" a="1"/>
  <c r="T494" i="1" s="1"/>
  <c r="W486" i="1" a="1"/>
  <c r="W486" i="1" s="1"/>
  <c r="U486" i="1" a="1"/>
  <c r="U486" i="1" s="1"/>
  <c r="V486" i="1" a="1"/>
  <c r="V486" i="1" s="1"/>
  <c r="T486" i="1" a="1"/>
  <c r="T486" i="1" s="1"/>
  <c r="W479" i="1" a="1"/>
  <c r="W479" i="1" s="1"/>
  <c r="W481" i="1" a="1"/>
  <c r="W481" i="1" s="1"/>
  <c r="U479" i="1" a="1"/>
  <c r="U479" i="1" s="1"/>
  <c r="U481" i="1" a="1"/>
  <c r="U481" i="1" s="1"/>
  <c r="V479" i="1" a="1"/>
  <c r="V479" i="1" s="1"/>
  <c r="V481" i="1" a="1"/>
  <c r="V481" i="1" s="1"/>
  <c r="T479" i="1" a="1"/>
  <c r="T479" i="1" s="1"/>
  <c r="T481" i="1" a="1"/>
  <c r="T481" i="1" s="1"/>
  <c r="W475" i="1" a="1"/>
  <c r="W475" i="1" s="1"/>
  <c r="W477" i="1" a="1"/>
  <c r="W477" i="1" s="1"/>
  <c r="U475" i="1" a="1"/>
  <c r="U475" i="1" s="1"/>
  <c r="U477" i="1" a="1"/>
  <c r="U477" i="1" s="1"/>
  <c r="V475" i="1" a="1"/>
  <c r="V475" i="1" s="1"/>
  <c r="V477" i="1" a="1"/>
  <c r="V477" i="1" s="1"/>
  <c r="T475" i="1" a="1"/>
  <c r="T475" i="1" s="1"/>
  <c r="T477" i="1" a="1"/>
  <c r="T477" i="1" s="1"/>
  <c r="V506" i="1" a="1"/>
  <c r="V506" i="1" s="1"/>
  <c r="V488" i="1" a="1"/>
  <c r="V488" i="1" s="1"/>
  <c r="V502" i="1" a="1"/>
  <c r="V502" i="1" s="1"/>
  <c r="V504" i="1" a="1"/>
  <c r="V504" i="1" s="1"/>
  <c r="V495" i="1" a="1"/>
  <c r="V495" i="1" s="1"/>
  <c r="V487" i="1" a="1"/>
  <c r="V487" i="1" s="1"/>
  <c r="T506" i="1" a="1"/>
  <c r="T506" i="1" s="1"/>
  <c r="T502" i="1" a="1"/>
  <c r="T502" i="1" s="1"/>
  <c r="T504" i="1" a="1"/>
  <c r="T504" i="1" s="1"/>
  <c r="T487" i="1" a="1"/>
  <c r="T487" i="1" s="1"/>
  <c r="T488" i="1" a="1"/>
  <c r="T488" i="1" s="1"/>
  <c r="T495" i="1" a="1"/>
  <c r="T495" i="1" s="1"/>
  <c r="W504" i="1" a="1"/>
  <c r="W504" i="1" s="1"/>
  <c r="W487" i="1" a="1"/>
  <c r="W487" i="1" s="1"/>
  <c r="W506" i="1" a="1"/>
  <c r="W506" i="1" s="1"/>
  <c r="W495" i="1" a="1"/>
  <c r="W495" i="1" s="1"/>
  <c r="W502" i="1" a="1"/>
  <c r="W502" i="1" s="1"/>
  <c r="W488" i="1" a="1"/>
  <c r="W488" i="1" s="1"/>
  <c r="U506" i="1" a="1"/>
  <c r="U506" i="1" s="1"/>
  <c r="U504" i="1" a="1"/>
  <c r="U504" i="1" s="1"/>
  <c r="U495" i="1" a="1"/>
  <c r="U495" i="1" s="1"/>
  <c r="U487" i="1" a="1"/>
  <c r="U487" i="1" s="1"/>
  <c r="U488" i="1" a="1"/>
  <c r="U488" i="1" s="1"/>
  <c r="U502" i="1" a="1"/>
  <c r="U502" i="1" s="1"/>
  <c r="T473" i="1" a="1"/>
  <c r="T473" i="1" s="1"/>
  <c r="T465" i="1" a="1"/>
  <c r="T465" i="1" s="1"/>
  <c r="T472" i="1" a="1"/>
  <c r="T472" i="1" s="1"/>
  <c r="T471" i="1" a="1"/>
  <c r="T471" i="1" s="1"/>
  <c r="T467" i="1" a="1"/>
  <c r="T467" i="1" s="1"/>
  <c r="T470" i="1" a="1"/>
  <c r="T470" i="1" s="1"/>
  <c r="T464" i="1" a="1"/>
  <c r="T464" i="1" s="1"/>
  <c r="T468" i="1" a="1"/>
  <c r="T468" i="1" s="1"/>
  <c r="T469" i="1" a="1"/>
  <c r="T469" i="1" s="1"/>
  <c r="T466" i="1" a="1"/>
  <c r="T466" i="1" s="1"/>
  <c r="W473" i="1" a="1"/>
  <c r="W473" i="1" s="1"/>
  <c r="W465" i="1" a="1"/>
  <c r="W465" i="1" s="1"/>
  <c r="W471" i="1" a="1"/>
  <c r="W471" i="1" s="1"/>
  <c r="W472" i="1" a="1"/>
  <c r="W472" i="1" s="1"/>
  <c r="W464" i="1" a="1"/>
  <c r="W464" i="1" s="1"/>
  <c r="W468" i="1" a="1"/>
  <c r="W468" i="1" s="1"/>
  <c r="W470" i="1" a="1"/>
  <c r="W470" i="1" s="1"/>
  <c r="W466" i="1" a="1"/>
  <c r="W466" i="1" s="1"/>
  <c r="W469" i="1" a="1"/>
  <c r="W469" i="1" s="1"/>
  <c r="W467" i="1" a="1"/>
  <c r="W467" i="1" s="1"/>
  <c r="V473" i="1" a="1"/>
  <c r="V473" i="1" s="1"/>
  <c r="V465" i="1" a="1"/>
  <c r="V465" i="1" s="1"/>
  <c r="V471" i="1" a="1"/>
  <c r="V471" i="1" s="1"/>
  <c r="V470" i="1" a="1"/>
  <c r="V470" i="1" s="1"/>
  <c r="V464" i="1" a="1"/>
  <c r="V464" i="1" s="1"/>
  <c r="V468" i="1" a="1"/>
  <c r="V468" i="1" s="1"/>
  <c r="V472" i="1" a="1"/>
  <c r="V472" i="1" s="1"/>
  <c r="V466" i="1" a="1"/>
  <c r="V466" i="1" s="1"/>
  <c r="V467" i="1" a="1"/>
  <c r="V467" i="1" s="1"/>
  <c r="V469" i="1" a="1"/>
  <c r="V469" i="1" s="1"/>
  <c r="U473" i="1" a="1"/>
  <c r="U473" i="1" s="1"/>
  <c r="U465" i="1" a="1"/>
  <c r="U465" i="1" s="1"/>
  <c r="U467" i="1" a="1"/>
  <c r="U467" i="1" s="1"/>
  <c r="U470" i="1" a="1"/>
  <c r="U470" i="1" s="1"/>
  <c r="U464" i="1" a="1"/>
  <c r="U464" i="1" s="1"/>
  <c r="U468" i="1" a="1"/>
  <c r="U468" i="1" s="1"/>
  <c r="U471" i="1" a="1"/>
  <c r="U471" i="1" s="1"/>
  <c r="U466" i="1" a="1"/>
  <c r="U466" i="1" s="1"/>
  <c r="U472" i="1" a="1"/>
  <c r="U472" i="1" s="1"/>
  <c r="U469" i="1" a="1"/>
  <c r="U469" i="1" s="1"/>
  <c r="AO109" i="18"/>
  <c r="AM341" i="1"/>
  <c r="AM392" i="1" s="1" a="1"/>
  <c r="AM392" i="1" s="1"/>
  <c r="Y462" i="1"/>
  <c r="Y513" i="1" s="1" a="1"/>
  <c r="Y513" i="1" s="1"/>
  <c r="U463" i="1" a="1"/>
  <c r="U463" i="1" s="1"/>
  <c r="Z403" i="1"/>
  <c r="Z454" i="1" s="1" a="1"/>
  <c r="Z454" i="1" s="1"/>
  <c r="AA462" i="1"/>
  <c r="AA513" i="1" s="1" a="1"/>
  <c r="AA513" i="1" s="1"/>
  <c r="W463" i="1" a="1"/>
  <c r="W463" i="1" s="1"/>
  <c r="X403" i="1"/>
  <c r="X454" i="1" s="1" a="1"/>
  <c r="X454" i="1" s="1"/>
  <c r="Y403" i="1"/>
  <c r="Y454" i="1" s="1" a="1"/>
  <c r="Y454" i="1" s="1"/>
  <c r="Z462" i="1"/>
  <c r="Z513" i="1" s="1" a="1"/>
  <c r="Z513" i="1" s="1"/>
  <c r="V463" i="1" a="1"/>
  <c r="V463" i="1" s="1"/>
  <c r="AK341" i="1"/>
  <c r="AK392" i="1" s="1" a="1"/>
  <c r="AK392" i="1" s="1"/>
  <c r="AA403" i="1"/>
  <c r="AA454" i="1" s="1" a="1"/>
  <c r="AA454" i="1" s="1"/>
  <c r="X462" i="1"/>
  <c r="X513" i="1" s="1" a="1"/>
  <c r="X513" i="1" s="1"/>
  <c r="T463" i="1" a="1"/>
  <c r="T463" i="1" s="1"/>
  <c r="AL341" i="1"/>
  <c r="AL392" i="1" s="1" a="1"/>
  <c r="AL392" i="1" s="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6" i="1" a="1"/>
  <c r="AM346" i="1" s="1"/>
  <c r="AM354" i="1" a="1"/>
  <c r="AM354" i="1" s="1"/>
  <c r="AM362" i="1" a="1"/>
  <c r="AM362" i="1" s="1"/>
  <c r="AM374" i="1" a="1"/>
  <c r="AM374" i="1" s="1"/>
  <c r="AM356" i="1" a="1"/>
  <c r="AM356" i="1" s="1"/>
  <c r="AM365" i="1" a="1"/>
  <c r="AM365" i="1" s="1"/>
  <c r="AM372" i="1" a="1"/>
  <c r="AM372" i="1" s="1"/>
  <c r="AM380" i="1" a="1"/>
  <c r="AM380" i="1" s="1"/>
  <c r="AM387" i="1" a="1"/>
  <c r="AM387" i="1" s="1"/>
  <c r="AM389" i="1" a="1"/>
  <c r="AM389" i="1" s="1"/>
  <c r="AM359" i="1" a="1"/>
  <c r="AM359" i="1" s="1"/>
  <c r="AM367" i="1" a="1"/>
  <c r="AM367" i="1" s="1"/>
  <c r="AM366" i="1" a="1"/>
  <c r="AM366" i="1" s="1"/>
  <c r="AM385" i="1" a="1"/>
  <c r="AM385" i="1" s="1"/>
  <c r="AM347" i="1" a="1"/>
  <c r="AM347" i="1" s="1"/>
  <c r="AM352" i="1" a="1"/>
  <c r="AM352" i="1" s="1"/>
  <c r="AM360" i="1" a="1"/>
  <c r="AM360" i="1" s="1"/>
  <c r="AM371" i="1" a="1"/>
  <c r="AM371" i="1" s="1"/>
  <c r="AM373" i="1" a="1"/>
  <c r="AM373" i="1" s="1"/>
  <c r="AM364" i="1" a="1"/>
  <c r="AM364" i="1" s="1"/>
  <c r="AM349" i="1" a="1"/>
  <c r="AM349" i="1" s="1"/>
  <c r="AM370" i="1" a="1"/>
  <c r="AM370" i="1" s="1"/>
  <c r="AM379" i="1" a="1"/>
  <c r="AM379" i="1" s="1"/>
  <c r="AM350" i="1" a="1"/>
  <c r="AM350" i="1" s="1"/>
  <c r="AM382" i="1" a="1"/>
  <c r="AM382" i="1" s="1"/>
  <c r="AM386" i="1" a="1"/>
  <c r="AM386" i="1" s="1"/>
  <c r="AM377" i="1" a="1"/>
  <c r="AM377" i="1" s="1"/>
  <c r="AM388" i="1" a="1"/>
  <c r="AM388" i="1" s="1"/>
  <c r="AM369" i="1" a="1"/>
  <c r="AM369" i="1" s="1"/>
  <c r="AM361" i="1" a="1"/>
  <c r="AM361" i="1" s="1"/>
  <c r="AM384" i="1" a="1"/>
  <c r="AM384" i="1" s="1"/>
  <c r="AM390" i="1" a="1"/>
  <c r="AM390" i="1" s="1"/>
  <c r="AM393" i="1" a="1"/>
  <c r="AM393" i="1" s="1"/>
  <c r="AM383" i="1" a="1"/>
  <c r="AM383" i="1" s="1"/>
  <c r="AM378" i="1" a="1"/>
  <c r="AM378" i="1" s="1"/>
  <c r="AM368" i="1" a="1"/>
  <c r="AM368" i="1" s="1"/>
  <c r="AM381" i="1" a="1"/>
  <c r="AM381" i="1" s="1"/>
  <c r="AM353" i="1" a="1"/>
  <c r="AM353" i="1" s="1"/>
  <c r="AM348" i="1" a="1"/>
  <c r="AM348" i="1" s="1"/>
  <c r="AM357" i="1" a="1"/>
  <c r="AM357" i="1" s="1"/>
  <c r="AM376" i="1" a="1"/>
  <c r="AM376" i="1" s="1"/>
  <c r="AM391" i="1" a="1"/>
  <c r="AM391" i="1" s="1"/>
  <c r="AM375" i="1" a="1"/>
  <c r="AM375" i="1" s="1"/>
  <c r="AM345" i="1" a="1"/>
  <c r="AM345" i="1" s="1"/>
  <c r="AM358" i="1" a="1"/>
  <c r="AM358" i="1" s="1"/>
  <c r="AM342" i="1" a="1"/>
  <c r="AM342" i="1" s="1"/>
  <c r="AM344" i="1" a="1"/>
  <c r="AM344" i="1" s="1"/>
  <c r="AM355" i="1" a="1"/>
  <c r="AM355" i="1" s="1"/>
  <c r="AM343" i="1" a="1"/>
  <c r="AM343" i="1" s="1"/>
  <c r="AM363" i="1" a="1"/>
  <c r="AM363" i="1" s="1"/>
  <c r="AM351" i="1" a="1"/>
  <c r="AM351" i="1" s="1"/>
  <c r="AL356" i="1" a="1"/>
  <c r="AL356" i="1" s="1"/>
  <c r="AL365" i="1" a="1"/>
  <c r="AL365" i="1" s="1"/>
  <c r="AL348" i="1" a="1"/>
  <c r="AL348" i="1" s="1"/>
  <c r="AL368" i="1" a="1"/>
  <c r="AL368" i="1" s="1"/>
  <c r="AL371" i="1" a="1"/>
  <c r="AL371" i="1" s="1"/>
  <c r="AL373" i="1" a="1"/>
  <c r="AL373" i="1" s="1"/>
  <c r="AL367" i="1" a="1"/>
  <c r="AL367" i="1" s="1"/>
  <c r="AL387" i="1" a="1"/>
  <c r="AL387" i="1" s="1"/>
  <c r="AL366" i="1" a="1"/>
  <c r="AL366" i="1" s="1"/>
  <c r="AL359" i="1" a="1"/>
  <c r="AL359" i="1" s="1"/>
  <c r="AL358" i="1" a="1"/>
  <c r="AL358" i="1" s="1"/>
  <c r="AL374" i="1" a="1"/>
  <c r="AL374" i="1" s="1"/>
  <c r="AL385" i="1" a="1"/>
  <c r="AL385" i="1" s="1"/>
  <c r="AL345" i="1" a="1"/>
  <c r="AL345" i="1" s="1"/>
  <c r="AL352" i="1" a="1"/>
  <c r="AL352" i="1" s="1"/>
  <c r="AL378" i="1" a="1"/>
  <c r="AL378" i="1" s="1"/>
  <c r="AL390" i="1" a="1"/>
  <c r="AL390" i="1" s="1"/>
  <c r="AL346" i="1" a="1"/>
  <c r="AL346" i="1" s="1"/>
  <c r="AL382" i="1" a="1"/>
  <c r="AL382" i="1" s="1"/>
  <c r="AL343" i="1" a="1"/>
  <c r="AL343" i="1" s="1"/>
  <c r="AL377" i="1" a="1"/>
  <c r="AL377" i="1" s="1"/>
  <c r="AL388" i="1" a="1"/>
  <c r="AL388" i="1" s="1"/>
  <c r="AL369" i="1" a="1"/>
  <c r="AL369" i="1" s="1"/>
  <c r="AL370" i="1" a="1"/>
  <c r="AL370" i="1" s="1"/>
  <c r="AL376" i="1" a="1"/>
  <c r="AL376" i="1" s="1"/>
  <c r="AL393" i="1" a="1"/>
  <c r="AL393" i="1" s="1"/>
  <c r="AL361" i="1" a="1"/>
  <c r="AL361" i="1" s="1"/>
  <c r="AL351" i="1" a="1"/>
  <c r="AL351" i="1" s="1"/>
  <c r="AL372" i="1" a="1"/>
  <c r="AL372" i="1" s="1"/>
  <c r="AL349" i="1" a="1"/>
  <c r="AL349" i="1" s="1"/>
  <c r="AL350" i="1" a="1"/>
  <c r="AL350" i="1" s="1"/>
  <c r="AL360" i="1" a="1"/>
  <c r="AL360" i="1" s="1"/>
  <c r="AL384" i="1" a="1"/>
  <c r="AL384" i="1" s="1"/>
  <c r="AL386" i="1" a="1"/>
  <c r="AL386" i="1" s="1"/>
  <c r="AL380" i="1" a="1"/>
  <c r="AL380" i="1" s="1"/>
  <c r="AL379" i="1" a="1"/>
  <c r="AL379" i="1" s="1"/>
  <c r="AL362" i="1" a="1"/>
  <c r="AL362" i="1" s="1"/>
  <c r="AL342" i="1" a="1"/>
  <c r="AL342" i="1" s="1"/>
  <c r="AL344" i="1" a="1"/>
  <c r="AL344" i="1" s="1"/>
  <c r="AL391" i="1" a="1"/>
  <c r="AL391" i="1" s="1"/>
  <c r="AL375" i="1" a="1"/>
  <c r="AL375" i="1" s="1"/>
  <c r="AL364" i="1" a="1"/>
  <c r="AL364" i="1" s="1"/>
  <c r="AL363" i="1" a="1"/>
  <c r="AL363" i="1" s="1"/>
  <c r="AL389" i="1" a="1"/>
  <c r="AL389" i="1" s="1"/>
  <c r="AL381" i="1" a="1"/>
  <c r="AL381" i="1" s="1"/>
  <c r="AL353" i="1" a="1"/>
  <c r="AL353" i="1" s="1"/>
  <c r="AL383" i="1" a="1"/>
  <c r="AL383" i="1" s="1"/>
  <c r="AL357" i="1" a="1"/>
  <c r="AL357" i="1" s="1"/>
  <c r="AL354" i="1" a="1"/>
  <c r="AL354" i="1" s="1"/>
  <c r="AL355" i="1" a="1"/>
  <c r="AL355" i="1" s="1"/>
  <c r="AL347" i="1" a="1"/>
  <c r="AL347" i="1" s="1"/>
  <c r="Z415" i="1" a="1"/>
  <c r="Z415" i="1" s="1"/>
  <c r="Z422" i="1" a="1"/>
  <c r="Z422" i="1" s="1"/>
  <c r="Z446" i="1" a="1"/>
  <c r="Z446" i="1" s="1"/>
  <c r="Z425" i="1" a="1"/>
  <c r="Z425" i="1" s="1"/>
  <c r="Z430" i="1" a="1"/>
  <c r="Z430" i="1" s="1"/>
  <c r="Z440" i="1" a="1"/>
  <c r="Z440" i="1" s="1"/>
  <c r="Z442" i="1" a="1"/>
  <c r="Z442" i="1" s="1"/>
  <c r="Z447" i="1" a="1"/>
  <c r="Z447" i="1" s="1"/>
  <c r="Z452" i="1" a="1"/>
  <c r="Z452" i="1" s="1"/>
  <c r="Z412" i="1" a="1"/>
  <c r="Z412" i="1" s="1"/>
  <c r="Z433" i="1" a="1"/>
  <c r="Z433" i="1" s="1"/>
  <c r="Z435" i="1" a="1"/>
  <c r="Z435" i="1" s="1"/>
  <c r="Z432" i="1" a="1"/>
  <c r="Z432" i="1" s="1"/>
  <c r="Z445" i="1" a="1"/>
  <c r="Z445" i="1" s="1"/>
  <c r="Z437" i="1" a="1"/>
  <c r="Z437" i="1" s="1"/>
  <c r="Z410" i="1" a="1"/>
  <c r="Z410" i="1" s="1"/>
  <c r="Z417" i="1" a="1"/>
  <c r="Z417" i="1" s="1"/>
  <c r="Z404" i="1" a="1"/>
  <c r="Z404" i="1" s="1"/>
  <c r="Z420" i="1" a="1"/>
  <c r="Z420" i="1" s="1"/>
  <c r="Z450" i="1" a="1"/>
  <c r="Z450" i="1" s="1"/>
  <c r="Z407" i="1" a="1"/>
  <c r="Z407" i="1" s="1"/>
  <c r="Z427" i="1" a="1"/>
  <c r="Z427" i="1" s="1"/>
  <c r="Z424" i="1" a="1"/>
  <c r="Z424" i="1" s="1"/>
  <c r="Z431" i="1" a="1"/>
  <c r="Z431" i="1" s="1"/>
  <c r="Z453" i="1" a="1"/>
  <c r="Z453" i="1" s="1"/>
  <c r="Z451" i="1" a="1"/>
  <c r="Z451" i="1" s="1"/>
  <c r="Z438" i="1" a="1"/>
  <c r="Z438" i="1" s="1"/>
  <c r="Z408" i="1" a="1"/>
  <c r="Z408" i="1" s="1"/>
  <c r="Z441" i="1" a="1"/>
  <c r="Z441" i="1" s="1"/>
  <c r="Z413" i="1" a="1"/>
  <c r="Z413" i="1" s="1"/>
  <c r="Z419" i="1" a="1"/>
  <c r="Z419" i="1" s="1"/>
  <c r="Z411" i="1" a="1"/>
  <c r="Z411" i="1" s="1"/>
  <c r="Z405" i="1" a="1"/>
  <c r="Z405" i="1" s="1"/>
  <c r="Z409" i="1" a="1"/>
  <c r="Z409" i="1" s="1"/>
  <c r="Z449" i="1" a="1"/>
  <c r="Z449" i="1" s="1"/>
  <c r="Z439" i="1" a="1"/>
  <c r="Z439" i="1" s="1"/>
  <c r="Z423" i="1" a="1"/>
  <c r="Z423" i="1" s="1"/>
  <c r="Z428" i="1" a="1"/>
  <c r="Z428" i="1" s="1"/>
  <c r="Z429" i="1" a="1"/>
  <c r="Z429" i="1" s="1"/>
  <c r="Z434" i="1" a="1"/>
  <c r="Z434" i="1" s="1"/>
  <c r="Z443" i="1" a="1"/>
  <c r="Z443" i="1" s="1"/>
  <c r="Z455" i="1" a="1"/>
  <c r="Z455" i="1" s="1"/>
  <c r="Z448" i="1" a="1"/>
  <c r="Z448" i="1" s="1"/>
  <c r="Z406" i="1" a="1"/>
  <c r="Z406" i="1" s="1"/>
  <c r="Z426" i="1" a="1"/>
  <c r="Z426" i="1" s="1"/>
  <c r="Z444" i="1" a="1"/>
  <c r="Z444" i="1" s="1"/>
  <c r="Z416" i="1" a="1"/>
  <c r="Z416" i="1" s="1"/>
  <c r="Z414" i="1" a="1"/>
  <c r="Z414" i="1" s="1"/>
  <c r="Z436" i="1" a="1"/>
  <c r="Z436" i="1" s="1"/>
  <c r="Z421" i="1" a="1"/>
  <c r="Z421" i="1" s="1"/>
  <c r="Z418" i="1" a="1"/>
  <c r="Z418" i="1" s="1"/>
  <c r="Y425" i="1" a="1"/>
  <c r="Y425" i="1" s="1"/>
  <c r="Y430" i="1" a="1"/>
  <c r="Y430" i="1" s="1"/>
  <c r="Y442" i="1" a="1"/>
  <c r="Y442" i="1" s="1"/>
  <c r="Y421" i="1" a="1"/>
  <c r="Y421" i="1" s="1"/>
  <c r="Y435" i="1" a="1"/>
  <c r="Y435" i="1" s="1"/>
  <c r="Y447" i="1" a="1"/>
  <c r="Y447" i="1" s="1"/>
  <c r="Y452" i="1" a="1"/>
  <c r="Y452" i="1" s="1"/>
  <c r="Y420" i="1" a="1"/>
  <c r="Y420" i="1" s="1"/>
  <c r="Y411" i="1" a="1"/>
  <c r="Y411" i="1" s="1"/>
  <c r="Y416" i="1" a="1"/>
  <c r="Y416" i="1" s="1"/>
  <c r="Y451" i="1" a="1"/>
  <c r="Y451" i="1" s="1"/>
  <c r="Y440" i="1" a="1"/>
  <c r="Y440" i="1" s="1"/>
  <c r="Y426" i="1" a="1"/>
  <c r="Y426" i="1" s="1"/>
  <c r="Y410" i="1" a="1"/>
  <c r="Y410" i="1" s="1"/>
  <c r="Y445" i="1" a="1"/>
  <c r="Y445" i="1" s="1"/>
  <c r="Y450" i="1" a="1"/>
  <c r="Y450" i="1" s="1"/>
  <c r="Y404" i="1" a="1"/>
  <c r="Y404" i="1" s="1"/>
  <c r="Y406" i="1" a="1"/>
  <c r="Y406" i="1" s="1"/>
  <c r="Y415" i="1" a="1"/>
  <c r="Y415" i="1" s="1"/>
  <c r="Y441" i="1" a="1"/>
  <c r="Y441" i="1" s="1"/>
  <c r="Y446" i="1" a="1"/>
  <c r="Y446" i="1" s="1"/>
  <c r="Y431" i="1" a="1"/>
  <c r="Y431" i="1" s="1"/>
  <c r="Y437" i="1" a="1"/>
  <c r="Y437" i="1" s="1"/>
  <c r="Y436" i="1" a="1"/>
  <c r="Y436" i="1" s="1"/>
  <c r="Y453" i="1" a="1"/>
  <c r="Y453" i="1" s="1"/>
  <c r="Y405" i="1" a="1"/>
  <c r="Y405" i="1" s="1"/>
  <c r="Y409" i="1" a="1"/>
  <c r="Y409" i="1" s="1"/>
  <c r="Y413" i="1" a="1"/>
  <c r="Y413" i="1" s="1"/>
  <c r="Y432" i="1" a="1"/>
  <c r="Y432" i="1" s="1"/>
  <c r="Y412" i="1" a="1"/>
  <c r="Y412" i="1" s="1"/>
  <c r="Y448" i="1" a="1"/>
  <c r="Y448" i="1" s="1"/>
  <c r="Y439" i="1" a="1"/>
  <c r="Y439" i="1" s="1"/>
  <c r="Y455" i="1" a="1"/>
  <c r="Y455" i="1" s="1"/>
  <c r="Y423" i="1" a="1"/>
  <c r="Y423" i="1" s="1"/>
  <c r="Y419" i="1" a="1"/>
  <c r="Y419" i="1" s="1"/>
  <c r="Y408" i="1" a="1"/>
  <c r="Y408" i="1" s="1"/>
  <c r="Y444" i="1" a="1"/>
  <c r="Y444" i="1" s="1"/>
  <c r="Y434" i="1" a="1"/>
  <c r="Y434" i="1" s="1"/>
  <c r="Y422" i="1" a="1"/>
  <c r="Y422" i="1" s="1"/>
  <c r="Y438" i="1" a="1"/>
  <c r="Y438" i="1" s="1"/>
  <c r="Y407" i="1" a="1"/>
  <c r="Y407" i="1" s="1"/>
  <c r="Y429" i="1" a="1"/>
  <c r="Y429" i="1" s="1"/>
  <c r="Y424" i="1" a="1"/>
  <c r="Y424" i="1" s="1"/>
  <c r="Y449" i="1" a="1"/>
  <c r="Y449" i="1" s="1"/>
  <c r="Y414" i="1" a="1"/>
  <c r="Y414" i="1" s="1"/>
  <c r="Y417" i="1" a="1"/>
  <c r="Y417" i="1" s="1"/>
  <c r="Y443" i="1" a="1"/>
  <c r="Y443" i="1" s="1"/>
  <c r="Y428" i="1" a="1"/>
  <c r="Y428" i="1" s="1"/>
  <c r="Y418" i="1" a="1"/>
  <c r="Y418" i="1" s="1"/>
  <c r="Y427" i="1" a="1"/>
  <c r="Y427" i="1" s="1"/>
  <c r="Y433" i="1" a="1"/>
  <c r="Y433" i="1" s="1"/>
  <c r="X422" i="1" a="1"/>
  <c r="X422" i="1" s="1"/>
  <c r="X430" i="1" a="1"/>
  <c r="X430" i="1" s="1"/>
  <c r="X416" i="1" a="1"/>
  <c r="X416" i="1" s="1"/>
  <c r="X421" i="1" a="1"/>
  <c r="X421" i="1" s="1"/>
  <c r="X435" i="1" a="1"/>
  <c r="X435" i="1" s="1"/>
  <c r="X447" i="1" a="1"/>
  <c r="X447" i="1" s="1"/>
  <c r="X452" i="1" a="1"/>
  <c r="X452" i="1" s="1"/>
  <c r="X432" i="1" a="1"/>
  <c r="X432" i="1" s="1"/>
  <c r="X451" i="1" a="1"/>
  <c r="X451" i="1" s="1"/>
  <c r="X440" i="1" a="1"/>
  <c r="X440" i="1" s="1"/>
  <c r="X443" i="1" a="1"/>
  <c r="X443" i="1" s="1"/>
  <c r="X420" i="1" a="1"/>
  <c r="X420" i="1" s="1"/>
  <c r="X410" i="1" a="1"/>
  <c r="X410" i="1" s="1"/>
  <c r="X442" i="1" a="1"/>
  <c r="X442" i="1" s="1"/>
  <c r="X405" i="1" a="1"/>
  <c r="X405" i="1" s="1"/>
  <c r="X437" i="1" a="1"/>
  <c r="X437" i="1" s="1"/>
  <c r="X441" i="1" a="1"/>
  <c r="X441" i="1" s="1"/>
  <c r="X450" i="1" a="1"/>
  <c r="X450" i="1" s="1"/>
  <c r="X431" i="1" a="1"/>
  <c r="X431" i="1" s="1"/>
  <c r="X404" i="1" a="1"/>
  <c r="X404" i="1" s="1"/>
  <c r="X406" i="1" a="1"/>
  <c r="X406" i="1" s="1"/>
  <c r="X417" i="1" a="1"/>
  <c r="X417" i="1" s="1"/>
  <c r="X446" i="1" a="1"/>
  <c r="X446" i="1" s="1"/>
  <c r="X415" i="1" a="1"/>
  <c r="X415" i="1" s="1"/>
  <c r="X425" i="1" a="1"/>
  <c r="X425" i="1" s="1"/>
  <c r="X411" i="1" a="1"/>
  <c r="X411" i="1" s="1"/>
  <c r="X436" i="1" a="1"/>
  <c r="X436" i="1" s="1"/>
  <c r="X426" i="1" a="1"/>
  <c r="X426" i="1" s="1"/>
  <c r="X427" i="1" a="1"/>
  <c r="X427" i="1" s="1"/>
  <c r="X445" i="1" a="1"/>
  <c r="X445" i="1" s="1"/>
  <c r="X453" i="1" a="1"/>
  <c r="X453" i="1" s="1"/>
  <c r="X409" i="1" a="1"/>
  <c r="X409" i="1" s="1"/>
  <c r="X412" i="1" a="1"/>
  <c r="X412" i="1" s="1"/>
  <c r="X449" i="1" a="1"/>
  <c r="X449" i="1" s="1"/>
  <c r="X455" i="1" a="1"/>
  <c r="X455" i="1" s="1"/>
  <c r="X439" i="1" a="1"/>
  <c r="X439" i="1" s="1"/>
  <c r="X414" i="1" a="1"/>
  <c r="X414" i="1" s="1"/>
  <c r="X428" i="1" a="1"/>
  <c r="X428" i="1" s="1"/>
  <c r="X423" i="1" a="1"/>
  <c r="X423" i="1" s="1"/>
  <c r="X413" i="1" a="1"/>
  <c r="X413" i="1" s="1"/>
  <c r="X407" i="1" a="1"/>
  <c r="X407" i="1" s="1"/>
  <c r="X418" i="1" a="1"/>
  <c r="X418" i="1" s="1"/>
  <c r="X438" i="1" a="1"/>
  <c r="X438" i="1" s="1"/>
  <c r="X433" i="1" a="1"/>
  <c r="X433" i="1" s="1"/>
  <c r="X419" i="1" a="1"/>
  <c r="X419" i="1" s="1"/>
  <c r="X434" i="1" a="1"/>
  <c r="X434" i="1" s="1"/>
  <c r="X448" i="1" a="1"/>
  <c r="X448" i="1" s="1"/>
  <c r="X444" i="1" a="1"/>
  <c r="X444" i="1" s="1"/>
  <c r="X408" i="1" a="1"/>
  <c r="X408" i="1" s="1"/>
  <c r="X429" i="1" a="1"/>
  <c r="X429" i="1" s="1"/>
  <c r="X424" i="1" a="1"/>
  <c r="X424" i="1" s="1"/>
  <c r="AJ359" i="1" a="1"/>
  <c r="AJ359" i="1" s="1"/>
  <c r="AJ367" i="1" a="1"/>
  <c r="AJ367" i="1" s="1"/>
  <c r="AJ373" i="1" a="1"/>
  <c r="AJ373" i="1" s="1"/>
  <c r="AJ350" i="1" a="1"/>
  <c r="AJ350" i="1" s="1"/>
  <c r="AJ352" i="1" a="1"/>
  <c r="AJ352" i="1" s="1"/>
  <c r="AJ364" i="1" a="1"/>
  <c r="AJ364" i="1" s="1"/>
  <c r="AJ345" i="1" a="1"/>
  <c r="AJ345" i="1" s="1"/>
  <c r="AJ370" i="1" a="1"/>
  <c r="AJ370" i="1" s="1"/>
  <c r="AJ374" i="1" a="1"/>
  <c r="AJ374" i="1" s="1"/>
  <c r="AJ385" i="1" a="1"/>
  <c r="AJ385" i="1" s="1"/>
  <c r="AJ343" i="1" a="1"/>
  <c r="AJ343" i="1" s="1"/>
  <c r="AJ383" i="1" a="1"/>
  <c r="AJ383" i="1" s="1"/>
  <c r="AJ360" i="1" a="1"/>
  <c r="AJ360" i="1" s="1"/>
  <c r="AJ381" i="1" a="1"/>
  <c r="AJ381" i="1" s="1"/>
  <c r="AJ390" i="1" a="1"/>
  <c r="AJ390" i="1" s="1"/>
  <c r="AJ358" i="1" a="1"/>
  <c r="AJ358" i="1" s="1"/>
  <c r="AJ379" i="1" a="1"/>
  <c r="AJ379" i="1" s="1"/>
  <c r="AJ357" i="1" a="1"/>
  <c r="AJ357" i="1" s="1"/>
  <c r="AJ393" i="1" a="1"/>
  <c r="AJ393" i="1" s="1"/>
  <c r="AJ371" i="1" a="1"/>
  <c r="AJ371" i="1" s="1"/>
  <c r="AJ384" i="1" a="1"/>
  <c r="AJ384" i="1" s="1"/>
  <c r="AJ355" i="1" a="1"/>
  <c r="AJ355" i="1" s="1"/>
  <c r="AJ368" i="1" a="1"/>
  <c r="AJ368" i="1" s="1"/>
  <c r="AJ344" i="1" a="1"/>
  <c r="AJ344" i="1" s="1"/>
  <c r="AJ365" i="1" a="1"/>
  <c r="AJ365" i="1" s="1"/>
  <c r="AJ372" i="1" a="1"/>
  <c r="AJ372" i="1" s="1"/>
  <c r="AJ351" i="1" a="1"/>
  <c r="AJ351" i="1" s="1"/>
  <c r="AJ382" i="1" a="1"/>
  <c r="AJ382" i="1" s="1"/>
  <c r="AJ349" i="1" a="1"/>
  <c r="AJ349" i="1" s="1"/>
  <c r="AJ342" i="1" a="1"/>
  <c r="AJ342" i="1" s="1"/>
  <c r="AJ378" i="1" a="1"/>
  <c r="AJ378" i="1" s="1"/>
  <c r="AJ388" i="1" a="1"/>
  <c r="AJ388" i="1" s="1"/>
  <c r="AJ361" i="1" a="1"/>
  <c r="AJ361" i="1" s="1"/>
  <c r="AJ386" i="1" a="1"/>
  <c r="AJ386" i="1" s="1"/>
  <c r="AJ376" i="1" a="1"/>
  <c r="AJ376" i="1" s="1"/>
  <c r="AJ362" i="1" a="1"/>
  <c r="AJ362" i="1" s="1"/>
  <c r="AJ366" i="1" a="1"/>
  <c r="AJ366" i="1" s="1"/>
  <c r="AJ369" i="1" a="1"/>
  <c r="AJ369" i="1" s="1"/>
  <c r="AJ353" i="1" a="1"/>
  <c r="AJ353" i="1" s="1"/>
  <c r="AJ346" i="1" a="1"/>
  <c r="AJ346" i="1" s="1"/>
  <c r="AJ391" i="1" a="1"/>
  <c r="AJ391" i="1" s="1"/>
  <c r="AJ389" i="1" a="1"/>
  <c r="AJ389" i="1" s="1"/>
  <c r="AJ347" i="1" a="1"/>
  <c r="AJ347" i="1" s="1"/>
  <c r="AJ380" i="1" a="1"/>
  <c r="AJ380" i="1" s="1"/>
  <c r="AJ387" i="1" a="1"/>
  <c r="AJ387" i="1" s="1"/>
  <c r="AJ354" i="1" a="1"/>
  <c r="AJ354" i="1" s="1"/>
  <c r="AJ363" i="1" a="1"/>
  <c r="AJ363" i="1" s="1"/>
  <c r="AJ377" i="1" a="1"/>
  <c r="AJ377" i="1" s="1"/>
  <c r="AJ375" i="1" a="1"/>
  <c r="AJ375" i="1" s="1"/>
  <c r="AJ348" i="1" a="1"/>
  <c r="AJ348" i="1" s="1"/>
  <c r="AJ356" i="1" a="1"/>
  <c r="AJ356" i="1" s="1"/>
  <c r="AA415" i="1" a="1"/>
  <c r="AA415" i="1" s="1"/>
  <c r="AA451" i="1" a="1"/>
  <c r="AA451" i="1" s="1"/>
  <c r="AA421" i="1" a="1"/>
  <c r="AA421" i="1" s="1"/>
  <c r="AA425" i="1" a="1"/>
  <c r="AA425" i="1" s="1"/>
  <c r="AA446" i="1" a="1"/>
  <c r="AA446" i="1" s="1"/>
  <c r="AA416" i="1" a="1"/>
  <c r="AA416" i="1" s="1"/>
  <c r="AA430" i="1" a="1"/>
  <c r="AA430" i="1" s="1"/>
  <c r="AA435" i="1" a="1"/>
  <c r="AA435" i="1" s="1"/>
  <c r="AA452" i="1" a="1"/>
  <c r="AA452" i="1" s="1"/>
  <c r="AA406" i="1" a="1"/>
  <c r="AA406" i="1" s="1"/>
  <c r="AA440" i="1" a="1"/>
  <c r="AA440" i="1" s="1"/>
  <c r="AA431" i="1" a="1"/>
  <c r="AA431" i="1" s="1"/>
  <c r="AA441" i="1" a="1"/>
  <c r="AA441" i="1" s="1"/>
  <c r="AA410" i="1" a="1"/>
  <c r="AA410" i="1" s="1"/>
  <c r="AA445" i="1" a="1"/>
  <c r="AA445" i="1" s="1"/>
  <c r="AA450" i="1" a="1"/>
  <c r="AA450" i="1" s="1"/>
  <c r="AA420" i="1" a="1"/>
  <c r="AA420" i="1" s="1"/>
  <c r="AA411" i="1" a="1"/>
  <c r="AA411" i="1" s="1"/>
  <c r="AA404" i="1" a="1"/>
  <c r="AA404" i="1" s="1"/>
  <c r="AA405" i="1" a="1"/>
  <c r="AA405" i="1" s="1"/>
  <c r="AA436" i="1" a="1"/>
  <c r="AA436" i="1" s="1"/>
  <c r="AA426" i="1" a="1"/>
  <c r="AA426" i="1" s="1"/>
  <c r="AA422" i="1" a="1"/>
  <c r="AA422" i="1" s="1"/>
  <c r="AA413" i="1" a="1"/>
  <c r="AA413" i="1" s="1"/>
  <c r="AA447" i="1" a="1"/>
  <c r="AA447" i="1" s="1"/>
  <c r="AA427" i="1" a="1"/>
  <c r="AA427" i="1" s="1"/>
  <c r="AA439" i="1" a="1"/>
  <c r="AA439" i="1" s="1"/>
  <c r="AA438" i="1" a="1"/>
  <c r="AA438" i="1" s="1"/>
  <c r="AA444" i="1" a="1"/>
  <c r="AA444" i="1" s="1"/>
  <c r="AA437" i="1" a="1"/>
  <c r="AA437" i="1" s="1"/>
  <c r="AA433" i="1" a="1"/>
  <c r="AA433" i="1" s="1"/>
  <c r="AA428" i="1" a="1"/>
  <c r="AA428" i="1" s="1"/>
  <c r="AA418" i="1" a="1"/>
  <c r="AA418" i="1" s="1"/>
  <c r="AA412" i="1" a="1"/>
  <c r="AA412" i="1" s="1"/>
  <c r="AA417" i="1" a="1"/>
  <c r="AA417" i="1" s="1"/>
  <c r="AA419" i="1" a="1"/>
  <c r="AA419" i="1" s="1"/>
  <c r="AA453" i="1" a="1"/>
  <c r="AA453" i="1" s="1"/>
  <c r="AA407" i="1" a="1"/>
  <c r="AA407" i="1" s="1"/>
  <c r="AA432" i="1" a="1"/>
  <c r="AA432" i="1" s="1"/>
  <c r="AA434" i="1" a="1"/>
  <c r="AA434" i="1" s="1"/>
  <c r="AA424" i="1" a="1"/>
  <c r="AA424" i="1" s="1"/>
  <c r="AA455" i="1" a="1"/>
  <c r="AA455" i="1" s="1"/>
  <c r="AA448" i="1" a="1"/>
  <c r="AA448" i="1" s="1"/>
  <c r="AA429" i="1" a="1"/>
  <c r="AA429" i="1" s="1"/>
  <c r="AA442" i="1" a="1"/>
  <c r="AA442" i="1" s="1"/>
  <c r="AA414" i="1" a="1"/>
  <c r="AA414" i="1" s="1"/>
  <c r="AA449" i="1" a="1"/>
  <c r="AA449" i="1" s="1"/>
  <c r="AA423" i="1" a="1"/>
  <c r="AA423" i="1" s="1"/>
  <c r="AA409" i="1" a="1"/>
  <c r="AA409" i="1" s="1"/>
  <c r="AA443" i="1" a="1"/>
  <c r="AA443" i="1" s="1"/>
  <c r="AA408" i="1" a="1"/>
  <c r="AA408" i="1" s="1"/>
  <c r="AK348" i="1" a="1"/>
  <c r="AK348" i="1" s="1"/>
  <c r="AK356" i="1" a="1"/>
  <c r="AK356" i="1" s="1"/>
  <c r="AK371" i="1" a="1"/>
  <c r="AK371" i="1" s="1"/>
  <c r="AK368" i="1" a="1"/>
  <c r="AK368" i="1" s="1"/>
  <c r="AK373" i="1" a="1"/>
  <c r="AK373" i="1" s="1"/>
  <c r="AK359" i="1" a="1"/>
  <c r="AK359" i="1" s="1"/>
  <c r="AK367" i="1" a="1"/>
  <c r="AK367" i="1" s="1"/>
  <c r="AK350" i="1" a="1"/>
  <c r="AK350" i="1" s="1"/>
  <c r="AK352" i="1" a="1"/>
  <c r="AK352" i="1" s="1"/>
  <c r="AK364" i="1" a="1"/>
  <c r="AK364" i="1" s="1"/>
  <c r="AK366" i="1" a="1"/>
  <c r="AK366" i="1" s="1"/>
  <c r="AK374" i="1" a="1"/>
  <c r="AK374" i="1" s="1"/>
  <c r="AK385" i="1" a="1"/>
  <c r="AK385" i="1" s="1"/>
  <c r="AK358" i="1" a="1"/>
  <c r="AK358" i="1" s="1"/>
  <c r="AK360" i="1" a="1"/>
  <c r="AK360" i="1" s="1"/>
  <c r="AK383" i="1" a="1"/>
  <c r="AK383" i="1" s="1"/>
  <c r="AK345" i="1" a="1"/>
  <c r="AK345" i="1" s="1"/>
  <c r="AK390" i="1" a="1"/>
  <c r="AK390" i="1" s="1"/>
  <c r="AK378" i="1" a="1"/>
  <c r="AK378" i="1" s="1"/>
  <c r="AK384" i="1" a="1"/>
  <c r="AK384" i="1" s="1"/>
  <c r="AK391" i="1" a="1"/>
  <c r="AK391" i="1" s="1"/>
  <c r="AK343" i="1" a="1"/>
  <c r="AK343" i="1" s="1"/>
  <c r="AK381" i="1" a="1"/>
  <c r="AK381" i="1" s="1"/>
  <c r="AK393" i="1" a="1"/>
  <c r="AK393" i="1" s="1"/>
  <c r="AK369" i="1" a="1"/>
  <c r="AK369" i="1" s="1"/>
  <c r="AK351" i="1" a="1"/>
  <c r="AK351" i="1" s="1"/>
  <c r="AK372" i="1" a="1"/>
  <c r="AK372" i="1" s="1"/>
  <c r="AK365" i="1" a="1"/>
  <c r="AK365" i="1" s="1"/>
  <c r="AK370" i="1" a="1"/>
  <c r="AK370" i="1" s="1"/>
  <c r="AK382" i="1" a="1"/>
  <c r="AK382" i="1" s="1"/>
  <c r="AK353" i="1" a="1"/>
  <c r="AK353" i="1" s="1"/>
  <c r="AK349" i="1" a="1"/>
  <c r="AK349" i="1" s="1"/>
  <c r="AK388" i="1" a="1"/>
  <c r="AK388" i="1" s="1"/>
  <c r="AK361" i="1" a="1"/>
  <c r="AK361" i="1" s="1"/>
  <c r="AK386" i="1" a="1"/>
  <c r="AK386" i="1" s="1"/>
  <c r="AK376" i="1" a="1"/>
  <c r="AK376" i="1" s="1"/>
  <c r="AK342" i="1" a="1"/>
  <c r="AK342" i="1" s="1"/>
  <c r="AK363" i="1" a="1"/>
  <c r="AK363" i="1" s="1"/>
  <c r="AK347" i="1" a="1"/>
  <c r="AK347" i="1" s="1"/>
  <c r="AK355" i="1" a="1"/>
  <c r="AK355" i="1" s="1"/>
  <c r="AK354" i="1" a="1"/>
  <c r="AK354" i="1" s="1"/>
  <c r="AK389" i="1" a="1"/>
  <c r="AK389" i="1" s="1"/>
  <c r="AK346" i="1" a="1"/>
  <c r="AK346" i="1" s="1"/>
  <c r="AK387" i="1" a="1"/>
  <c r="AK387" i="1" s="1"/>
  <c r="AK362" i="1" a="1"/>
  <c r="AK362" i="1" s="1"/>
  <c r="AK344" i="1" a="1"/>
  <c r="AK344" i="1" s="1"/>
  <c r="AK357" i="1" a="1"/>
  <c r="AK357" i="1" s="1"/>
  <c r="AK375" i="1" a="1"/>
  <c r="AK375" i="1" s="1"/>
  <c r="AK379" i="1" a="1"/>
  <c r="AK379" i="1" s="1"/>
  <c r="AK377" i="1" a="1"/>
  <c r="AK377" i="1" s="1"/>
  <c r="AK380" i="1" a="1"/>
  <c r="AK380" i="1" s="1"/>
  <c r="AN341"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500" i="1" a="1"/>
  <c r="Z500" i="1" s="1"/>
  <c r="Z496" i="1" a="1"/>
  <c r="Z496" i="1" s="1"/>
  <c r="Z501" i="1" a="1"/>
  <c r="Z501" i="1" s="1"/>
  <c r="Z499" i="1" a="1"/>
  <c r="Z499" i="1" s="1"/>
  <c r="Z498" i="1" a="1"/>
  <c r="Z498" i="1" s="1"/>
  <c r="Z497" i="1" a="1"/>
  <c r="Z497" i="1" s="1"/>
  <c r="Y501" i="1" a="1"/>
  <c r="Y501" i="1" s="1"/>
  <c r="Y500" i="1" a="1"/>
  <c r="Y500" i="1" s="1"/>
  <c r="Y496" i="1" a="1"/>
  <c r="Y496" i="1" s="1"/>
  <c r="Y499" i="1" a="1"/>
  <c r="Y499" i="1" s="1"/>
  <c r="Y498" i="1" a="1"/>
  <c r="Y498" i="1" s="1"/>
  <c r="Y497" i="1" a="1"/>
  <c r="Y497" i="1" s="1"/>
  <c r="AA501" i="1" a="1"/>
  <c r="AA501" i="1" s="1"/>
  <c r="AA496" i="1" a="1"/>
  <c r="AA496" i="1" s="1"/>
  <c r="AA498" i="1" a="1"/>
  <c r="AA498" i="1" s="1"/>
  <c r="AA500" i="1" a="1"/>
  <c r="AA500" i="1" s="1"/>
  <c r="AA499" i="1" a="1"/>
  <c r="AA499" i="1" s="1"/>
  <c r="AA497" i="1" a="1"/>
  <c r="AA497" i="1" s="1"/>
  <c r="X500" i="1" a="1"/>
  <c r="X500" i="1" s="1"/>
  <c r="X499" i="1" a="1"/>
  <c r="X499" i="1" s="1"/>
  <c r="X501" i="1" a="1"/>
  <c r="X501" i="1" s="1"/>
  <c r="X496" i="1" a="1"/>
  <c r="X496" i="1" s="1"/>
  <c r="X498" i="1" a="1"/>
  <c r="X498" i="1" s="1"/>
  <c r="X497" i="1" a="1"/>
  <c r="X497" i="1" s="1"/>
  <c r="Z509" i="1" a="1"/>
  <c r="Z509" i="1" s="1"/>
  <c r="Z492" i="1" a="1"/>
  <c r="Z492" i="1" s="1"/>
  <c r="Z489" i="1" a="1"/>
  <c r="Z489" i="1" s="1"/>
  <c r="Z490" i="1" a="1"/>
  <c r="Z490" i="1" s="1"/>
  <c r="Z493" i="1" a="1"/>
  <c r="Z493" i="1" s="1"/>
  <c r="Z491" i="1" a="1"/>
  <c r="Z491" i="1" s="1"/>
  <c r="X509" i="1" a="1"/>
  <c r="X509" i="1" s="1"/>
  <c r="X491" i="1" a="1"/>
  <c r="X491" i="1" s="1"/>
  <c r="X493" i="1" a="1"/>
  <c r="X493" i="1" s="1"/>
  <c r="X492" i="1" a="1"/>
  <c r="X492" i="1" s="1"/>
  <c r="X489" i="1" a="1"/>
  <c r="X489" i="1" s="1"/>
  <c r="X490" i="1" a="1"/>
  <c r="X490" i="1" s="1"/>
  <c r="Y509" i="1" a="1"/>
  <c r="Y509" i="1" s="1"/>
  <c r="Y492" i="1" a="1"/>
  <c r="Y492" i="1" s="1"/>
  <c r="Y493" i="1" a="1"/>
  <c r="Y493" i="1" s="1"/>
  <c r="Y489" i="1" a="1"/>
  <c r="Y489" i="1" s="1"/>
  <c r="Y490" i="1" a="1"/>
  <c r="Y490" i="1" s="1"/>
  <c r="Y491" i="1" a="1"/>
  <c r="Y491" i="1" s="1"/>
  <c r="AA509" i="1" a="1"/>
  <c r="AA509" i="1" s="1"/>
  <c r="AA489" i="1" a="1"/>
  <c r="AA489" i="1" s="1"/>
  <c r="AA490" i="1" a="1"/>
  <c r="AA490" i="1" s="1"/>
  <c r="AA491" i="1" a="1"/>
  <c r="AA491" i="1" s="1"/>
  <c r="AA493" i="1" a="1"/>
  <c r="AA493" i="1" s="1"/>
  <c r="AA492" i="1" a="1"/>
  <c r="AA49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07" i="1" a="1"/>
  <c r="AA507" i="1" s="1"/>
  <c r="X507" i="1" a="1"/>
  <c r="X507" i="1" s="1"/>
  <c r="Z507" i="1" a="1"/>
  <c r="Z507" i="1" s="1"/>
  <c r="Y507" i="1" a="1"/>
  <c r="Y507" i="1" s="1"/>
  <c r="AA503" i="1" a="1"/>
  <c r="AA503" i="1" s="1"/>
  <c r="AA505" i="1" a="1"/>
  <c r="AA505" i="1" s="1"/>
  <c r="X503" i="1" a="1"/>
  <c r="X503" i="1" s="1"/>
  <c r="X505" i="1" a="1"/>
  <c r="X505" i="1" s="1"/>
  <c r="Z503" i="1" a="1"/>
  <c r="Z503" i="1" s="1"/>
  <c r="Z505" i="1" a="1"/>
  <c r="Z505" i="1" s="1"/>
  <c r="Y503" i="1" a="1"/>
  <c r="Y503" i="1" s="1"/>
  <c r="Y505" i="1" a="1"/>
  <c r="Y505" i="1" s="1"/>
  <c r="AA494" i="1" a="1"/>
  <c r="AA494" i="1" s="1"/>
  <c r="X494" i="1" a="1"/>
  <c r="X494" i="1" s="1"/>
  <c r="Z494" i="1" a="1"/>
  <c r="Z494" i="1" s="1"/>
  <c r="Y494" i="1" a="1"/>
  <c r="Y494" i="1" s="1"/>
  <c r="AA486" i="1" a="1"/>
  <c r="AA486" i="1" s="1"/>
  <c r="X486" i="1" a="1"/>
  <c r="X486" i="1" s="1"/>
  <c r="Z486" i="1" a="1"/>
  <c r="Z486" i="1" s="1"/>
  <c r="Y486" i="1" a="1"/>
  <c r="Y486" i="1" s="1"/>
  <c r="AA479" i="1" a="1"/>
  <c r="AA479" i="1" s="1"/>
  <c r="AA481" i="1" a="1"/>
  <c r="AA481" i="1" s="1"/>
  <c r="X479" i="1" a="1"/>
  <c r="X479" i="1" s="1"/>
  <c r="X481" i="1" a="1"/>
  <c r="X481" i="1" s="1"/>
  <c r="Z479" i="1" a="1"/>
  <c r="Z479" i="1" s="1"/>
  <c r="Z481" i="1" a="1"/>
  <c r="Z481" i="1" s="1"/>
  <c r="Y479" i="1" a="1"/>
  <c r="Y479" i="1" s="1"/>
  <c r="Y481" i="1" a="1"/>
  <c r="Y481" i="1" s="1"/>
  <c r="AA475" i="1" a="1"/>
  <c r="AA475" i="1" s="1"/>
  <c r="AA477" i="1" a="1"/>
  <c r="AA477" i="1" s="1"/>
  <c r="X475" i="1" a="1"/>
  <c r="X475" i="1" s="1"/>
  <c r="X477" i="1" a="1"/>
  <c r="X477" i="1" s="1"/>
  <c r="Z475" i="1" a="1"/>
  <c r="Z475" i="1" s="1"/>
  <c r="Z477" i="1" a="1"/>
  <c r="Z477" i="1" s="1"/>
  <c r="Y475" i="1" a="1"/>
  <c r="Y475" i="1" s="1"/>
  <c r="Y477" i="1" a="1"/>
  <c r="Y477" i="1" s="1"/>
  <c r="AA504" i="1" a="1"/>
  <c r="AA504" i="1" s="1"/>
  <c r="AA487" i="1" a="1"/>
  <c r="AA487" i="1" s="1"/>
  <c r="AA488" i="1" a="1"/>
  <c r="AA488" i="1" s="1"/>
  <c r="AA495" i="1" a="1"/>
  <c r="AA495" i="1" s="1"/>
  <c r="AA506" i="1" a="1"/>
  <c r="AA506" i="1" s="1"/>
  <c r="AA502" i="1" a="1"/>
  <c r="AA502" i="1" s="1"/>
  <c r="X506" i="1" a="1"/>
  <c r="X506" i="1" s="1"/>
  <c r="X504" i="1" a="1"/>
  <c r="X504" i="1" s="1"/>
  <c r="X502" i="1" a="1"/>
  <c r="X502" i="1" s="1"/>
  <c r="X495" i="1" a="1"/>
  <c r="X495" i="1" s="1"/>
  <c r="X487" i="1" a="1"/>
  <c r="X487" i="1" s="1"/>
  <c r="X488" i="1" a="1"/>
  <c r="X488" i="1" s="1"/>
  <c r="Z488" i="1" a="1"/>
  <c r="Z488" i="1" s="1"/>
  <c r="Z504" i="1" a="1"/>
  <c r="Z504" i="1" s="1"/>
  <c r="Z487" i="1" a="1"/>
  <c r="Z487" i="1" s="1"/>
  <c r="Z495" i="1" a="1"/>
  <c r="Z495" i="1" s="1"/>
  <c r="Z506" i="1" a="1"/>
  <c r="Z506" i="1" s="1"/>
  <c r="Z502" i="1" a="1"/>
  <c r="Z502" i="1" s="1"/>
  <c r="Y506" i="1" a="1"/>
  <c r="Y506" i="1" s="1"/>
  <c r="Y504" i="1" a="1"/>
  <c r="Y504" i="1" s="1"/>
  <c r="Y495" i="1" a="1"/>
  <c r="Y495" i="1" s="1"/>
  <c r="Y502" i="1" a="1"/>
  <c r="Y502" i="1" s="1"/>
  <c r="Y487" i="1" a="1"/>
  <c r="Y487" i="1" s="1"/>
  <c r="Y488" i="1" a="1"/>
  <c r="Y488" i="1" s="1"/>
  <c r="Y473" i="1" a="1"/>
  <c r="Y473" i="1" s="1"/>
  <c r="Y465" i="1" a="1"/>
  <c r="Y465" i="1" s="1"/>
  <c r="Y471" i="1" a="1"/>
  <c r="Y471" i="1" s="1"/>
  <c r="Y472" i="1" a="1"/>
  <c r="Y472" i="1" s="1"/>
  <c r="Y466" i="1" a="1"/>
  <c r="Y466" i="1" s="1"/>
  <c r="Y469" i="1" a="1"/>
  <c r="Y469" i="1" s="1"/>
  <c r="Y470" i="1" a="1"/>
  <c r="Y470" i="1" s="1"/>
  <c r="Y467" i="1" a="1"/>
  <c r="Y467" i="1" s="1"/>
  <c r="Y468" i="1" a="1"/>
  <c r="Y468" i="1" s="1"/>
  <c r="Y464" i="1" a="1"/>
  <c r="Y464" i="1" s="1"/>
  <c r="AA473" i="1" a="1"/>
  <c r="AA473" i="1" s="1"/>
  <c r="AA465" i="1" a="1"/>
  <c r="AA465" i="1" s="1"/>
  <c r="AA472" i="1" a="1"/>
  <c r="AA472" i="1" s="1"/>
  <c r="AA470" i="1" a="1"/>
  <c r="AA470" i="1" s="1"/>
  <c r="AA469" i="1" a="1"/>
  <c r="AA469" i="1" s="1"/>
  <c r="AA471" i="1" a="1"/>
  <c r="AA471" i="1" s="1"/>
  <c r="AA467" i="1" a="1"/>
  <c r="AA467" i="1" s="1"/>
  <c r="AA464" i="1" a="1"/>
  <c r="AA464" i="1" s="1"/>
  <c r="AA468" i="1" a="1"/>
  <c r="AA468" i="1" s="1"/>
  <c r="AA466" i="1" a="1"/>
  <c r="AA466" i="1" s="1"/>
  <c r="X473" i="1" a="1"/>
  <c r="X473" i="1" s="1"/>
  <c r="X465" i="1" a="1"/>
  <c r="X465" i="1" s="1"/>
  <c r="X471" i="1" a="1"/>
  <c r="X471" i="1" s="1"/>
  <c r="X468" i="1" a="1"/>
  <c r="X468" i="1" s="1"/>
  <c r="X466" i="1" a="1"/>
  <c r="X466" i="1" s="1"/>
  <c r="X469" i="1" a="1"/>
  <c r="X469" i="1" s="1"/>
  <c r="X467" i="1" a="1"/>
  <c r="X467" i="1" s="1"/>
  <c r="X472" i="1" a="1"/>
  <c r="X472" i="1" s="1"/>
  <c r="X470" i="1" a="1"/>
  <c r="X470" i="1" s="1"/>
  <c r="X464" i="1" a="1"/>
  <c r="X464" i="1" s="1"/>
  <c r="Z473" i="1" a="1"/>
  <c r="Z473" i="1" s="1"/>
  <c r="Z465" i="1" a="1"/>
  <c r="Z465" i="1" s="1"/>
  <c r="Z472" i="1" a="1"/>
  <c r="Z472" i="1" s="1"/>
  <c r="Z466" i="1" a="1"/>
  <c r="Z466" i="1" s="1"/>
  <c r="Z469" i="1" a="1"/>
  <c r="Z469" i="1" s="1"/>
  <c r="Z464" i="1" a="1"/>
  <c r="Z464" i="1" s="1"/>
  <c r="Z471" i="1" a="1"/>
  <c r="Z471" i="1" s="1"/>
  <c r="Z467" i="1" a="1"/>
  <c r="Z467" i="1" s="1"/>
  <c r="Z470" i="1" a="1"/>
  <c r="Z470" i="1" s="1"/>
  <c r="Z468" i="1" a="1"/>
  <c r="Z468" i="1" s="1"/>
  <c r="AO110" i="18"/>
  <c r="AP341" i="1"/>
  <c r="AP392" i="1" s="1" a="1"/>
  <c r="AP392" i="1" s="1"/>
  <c r="AD462" i="1"/>
  <c r="AD513" i="1" s="1" a="1"/>
  <c r="AD513" i="1" s="1"/>
  <c r="Z463" i="1" a="1"/>
  <c r="Z463" i="1" s="1"/>
  <c r="AE462" i="1"/>
  <c r="AE513" i="1" s="1" a="1"/>
  <c r="AE513" i="1" s="1"/>
  <c r="AA463" i="1" a="1"/>
  <c r="AA463" i="1" s="1"/>
  <c r="AB462" i="1"/>
  <c r="AB513" i="1" s="1" a="1"/>
  <c r="AB513" i="1" s="1"/>
  <c r="X463" i="1" a="1"/>
  <c r="X463" i="1" s="1"/>
  <c r="AC403" i="1"/>
  <c r="AC454" i="1" s="1" a="1"/>
  <c r="AC454" i="1" s="1"/>
  <c r="AD403" i="1"/>
  <c r="AD454" i="1" s="1" a="1"/>
  <c r="AD454" i="1" s="1"/>
  <c r="AE403" i="1"/>
  <c r="AE454" i="1" s="1" a="1"/>
  <c r="AE454" i="1" s="1"/>
  <c r="AC462" i="1"/>
  <c r="AC513" i="1" s="1" a="1"/>
  <c r="AC513" i="1" s="1"/>
  <c r="Y463" i="1" a="1"/>
  <c r="Y463" i="1" s="1"/>
  <c r="AO341" i="1"/>
  <c r="AO392" i="1" s="1" a="1"/>
  <c r="AO392" i="1" s="1"/>
  <c r="AB403" i="1"/>
  <c r="AB454" i="1" s="1" a="1"/>
  <c r="AB454" i="1" s="1"/>
  <c r="AQ341" i="1"/>
  <c r="AQ392" i="1" s="1" a="1"/>
  <c r="AQ392" i="1" s="1"/>
  <c r="G19" i="6"/>
  <c r="G638" i="9"/>
  <c r="AR341" i="1" l="1"/>
  <c r="AR392" i="1" s="1" a="1"/>
  <c r="AR392" i="1" s="1"/>
  <c r="AN392" i="1" a="1"/>
  <c r="AN392" i="1" s="1"/>
  <c r="Q944" i="27"/>
  <c r="S943" i="27"/>
  <c r="K935" i="27"/>
  <c r="L958" i="9"/>
  <c r="P961" i="9"/>
  <c r="M939" i="27"/>
  <c r="Q962" i="9"/>
  <c r="K941" i="27"/>
  <c r="K965" i="9"/>
  <c r="K975" i="9" s="1"/>
  <c r="L942" i="27"/>
  <c r="L943" i="27"/>
  <c r="O940" i="27"/>
  <c r="K960" i="9"/>
  <c r="N967" i="9"/>
  <c r="N977" i="9" s="1"/>
  <c r="AD405" i="1" a="1"/>
  <c r="AD405" i="1" s="1"/>
  <c r="AD450" i="1" a="1"/>
  <c r="AD450" i="1" s="1"/>
  <c r="AD451" i="1" a="1"/>
  <c r="AD451" i="1" s="1"/>
  <c r="AD437" i="1" a="1"/>
  <c r="AD437" i="1" s="1"/>
  <c r="AD442" i="1" a="1"/>
  <c r="AD442" i="1" s="1"/>
  <c r="AD422" i="1" a="1"/>
  <c r="AD422" i="1" s="1"/>
  <c r="AD415" i="1" a="1"/>
  <c r="AD415" i="1" s="1"/>
  <c r="AD447" i="1" a="1"/>
  <c r="AD447" i="1" s="1"/>
  <c r="AD427" i="1" a="1"/>
  <c r="AD427" i="1" s="1"/>
  <c r="AD420" i="1" a="1"/>
  <c r="AD420" i="1" s="1"/>
  <c r="AD445" i="1" a="1"/>
  <c r="AD445" i="1" s="1"/>
  <c r="AD428" i="1" a="1"/>
  <c r="AD428" i="1" s="1"/>
  <c r="AD452" i="1" a="1"/>
  <c r="AD452" i="1" s="1"/>
  <c r="AD435" i="1" a="1"/>
  <c r="AD435" i="1" s="1"/>
  <c r="AD407" i="1" a="1"/>
  <c r="AD407" i="1" s="1"/>
  <c r="AD410" i="1" a="1"/>
  <c r="AD410" i="1" s="1"/>
  <c r="AD430" i="1" a="1"/>
  <c r="AD430" i="1" s="1"/>
  <c r="AD432" i="1" a="1"/>
  <c r="AD432" i="1" s="1"/>
  <c r="AD412" i="1" a="1"/>
  <c r="AD412" i="1" s="1"/>
  <c r="AD417" i="1" a="1"/>
  <c r="AD417" i="1" s="1"/>
  <c r="AD425" i="1" a="1"/>
  <c r="AD425" i="1" s="1"/>
  <c r="AD436" i="1" a="1"/>
  <c r="AD436" i="1" s="1"/>
  <c r="AD416" i="1" a="1"/>
  <c r="AD416" i="1" s="1"/>
  <c r="AD440" i="1" a="1"/>
  <c r="AD440" i="1" s="1"/>
  <c r="AD404" i="1" a="1"/>
  <c r="AD404" i="1" s="1"/>
  <c r="AD408" i="1" a="1"/>
  <c r="AD408" i="1" s="1"/>
  <c r="AD406" i="1" a="1"/>
  <c r="AD406" i="1" s="1"/>
  <c r="AD426" i="1" a="1"/>
  <c r="AD426" i="1" s="1"/>
  <c r="AD453" i="1" a="1"/>
  <c r="AD453" i="1" s="1"/>
  <c r="AD434" i="1" a="1"/>
  <c r="AD434" i="1" s="1"/>
  <c r="AD448" i="1" a="1"/>
  <c r="AD448" i="1" s="1"/>
  <c r="AD429" i="1" a="1"/>
  <c r="AD429" i="1" s="1"/>
  <c r="AD441" i="1" a="1"/>
  <c r="AD441" i="1" s="1"/>
  <c r="AD414" i="1" a="1"/>
  <c r="AD414" i="1" s="1"/>
  <c r="AD438" i="1" a="1"/>
  <c r="AD438" i="1" s="1"/>
  <c r="AD446" i="1" a="1"/>
  <c r="AD446" i="1" s="1"/>
  <c r="AD443" i="1" a="1"/>
  <c r="AD443" i="1" s="1"/>
  <c r="AD431" i="1" a="1"/>
  <c r="AD431" i="1" s="1"/>
  <c r="AD418" i="1" a="1"/>
  <c r="AD418" i="1" s="1"/>
  <c r="AD444" i="1" a="1"/>
  <c r="AD444" i="1" s="1"/>
  <c r="AD419" i="1" a="1"/>
  <c r="AD419" i="1" s="1"/>
  <c r="AD439" i="1" a="1"/>
  <c r="AD439" i="1" s="1"/>
  <c r="AD409" i="1" a="1"/>
  <c r="AD409" i="1" s="1"/>
  <c r="AD433" i="1" a="1"/>
  <c r="AD433" i="1" s="1"/>
  <c r="AD455" i="1" a="1"/>
  <c r="AD455" i="1" s="1"/>
  <c r="AD413" i="1" a="1"/>
  <c r="AD413" i="1" s="1"/>
  <c r="AD421" i="1" a="1"/>
  <c r="AD421" i="1" s="1"/>
  <c r="AD424" i="1" a="1"/>
  <c r="AD424" i="1" s="1"/>
  <c r="AD411" i="1" a="1"/>
  <c r="AD411" i="1" s="1"/>
  <c r="AD423" i="1" a="1"/>
  <c r="AD423" i="1" s="1"/>
  <c r="AD449" i="1" a="1"/>
  <c r="AD449" i="1" s="1"/>
  <c r="AN342" i="1" a="1"/>
  <c r="AN342" i="1" s="1"/>
  <c r="AN344" i="1" a="1"/>
  <c r="AN344" i="1" s="1"/>
  <c r="AN346" i="1" a="1"/>
  <c r="AN346" i="1" s="1"/>
  <c r="AN354" i="1" a="1"/>
  <c r="AN354" i="1" s="1"/>
  <c r="AN362" i="1" a="1"/>
  <c r="AN362" i="1" s="1"/>
  <c r="AN374" i="1" a="1"/>
  <c r="AN374" i="1" s="1"/>
  <c r="AN356" i="1" a="1"/>
  <c r="AN356" i="1" s="1"/>
  <c r="AN365" i="1" a="1"/>
  <c r="AN365" i="1" s="1"/>
  <c r="AN378" i="1" a="1"/>
  <c r="AN378" i="1" s="1"/>
  <c r="AN391" i="1" a="1"/>
  <c r="AN391" i="1" s="1"/>
  <c r="AN372" i="1" a="1"/>
  <c r="AN372" i="1" s="1"/>
  <c r="AN380" i="1" a="1"/>
  <c r="AN380" i="1" s="1"/>
  <c r="AN366" i="1" a="1"/>
  <c r="AN366" i="1" s="1"/>
  <c r="AN387" i="1" a="1"/>
  <c r="AN387" i="1" s="1"/>
  <c r="AN389" i="1" a="1"/>
  <c r="AN389" i="1" s="1"/>
  <c r="AN367" i="1" a="1"/>
  <c r="AN367" i="1" s="1"/>
  <c r="AN349" i="1" a="1"/>
  <c r="AN349" i="1" s="1"/>
  <c r="AN364" i="1" a="1"/>
  <c r="AN364" i="1" s="1"/>
  <c r="AN386" i="1" a="1"/>
  <c r="AN386" i="1" s="1"/>
  <c r="AN347" i="1" a="1"/>
  <c r="AN347" i="1" s="1"/>
  <c r="AN379" i="1" a="1"/>
  <c r="AN379" i="1" s="1"/>
  <c r="AN385" i="1" a="1"/>
  <c r="AN385" i="1" s="1"/>
  <c r="AN352" i="1" a="1"/>
  <c r="AN352" i="1" s="1"/>
  <c r="AN373" i="1" a="1"/>
  <c r="AN373" i="1" s="1"/>
  <c r="AN348" i="1" a="1"/>
  <c r="AN348" i="1" s="1"/>
  <c r="AN359" i="1" a="1"/>
  <c r="AN359" i="1" s="1"/>
  <c r="AN361" i="1" a="1"/>
  <c r="AN361" i="1" s="1"/>
  <c r="AN363" i="1" a="1"/>
  <c r="AN363" i="1" s="1"/>
  <c r="AN357" i="1" a="1"/>
  <c r="AN357" i="1" s="1"/>
  <c r="AN358" i="1" a="1"/>
  <c r="AN358" i="1" s="1"/>
  <c r="AN375" i="1" a="1"/>
  <c r="AN375" i="1" s="1"/>
  <c r="AN381" i="1" a="1"/>
  <c r="AN381" i="1" s="1"/>
  <c r="AN383" i="1" a="1"/>
  <c r="AN383" i="1" s="1"/>
  <c r="AN360" i="1" a="1"/>
  <c r="AN360" i="1" s="1"/>
  <c r="AN390" i="1" a="1"/>
  <c r="AN390" i="1" s="1"/>
  <c r="AN350" i="1" a="1"/>
  <c r="AN350" i="1" s="1"/>
  <c r="AN377" i="1" a="1"/>
  <c r="AN377" i="1" s="1"/>
  <c r="AN393" i="1" a="1"/>
  <c r="AN393" i="1" s="1"/>
  <c r="AN388" i="1" a="1"/>
  <c r="AN388" i="1" s="1"/>
  <c r="AN369" i="1" a="1"/>
  <c r="AN369" i="1" s="1"/>
  <c r="AN384" i="1" a="1"/>
  <c r="AN384" i="1" s="1"/>
  <c r="AN355" i="1" a="1"/>
  <c r="AN355" i="1" s="1"/>
  <c r="AN370" i="1" a="1"/>
  <c r="AN370" i="1" s="1"/>
  <c r="AN353" i="1" a="1"/>
  <c r="AN353" i="1" s="1"/>
  <c r="AN376" i="1" a="1"/>
  <c r="AN376" i="1" s="1"/>
  <c r="AN382" i="1" a="1"/>
  <c r="AN382" i="1" s="1"/>
  <c r="AN343" i="1" a="1"/>
  <c r="AN343" i="1" s="1"/>
  <c r="AN371" i="1" a="1"/>
  <c r="AN371" i="1" s="1"/>
  <c r="AN368" i="1" a="1"/>
  <c r="AN368" i="1" s="1"/>
  <c r="AN345" i="1" a="1"/>
  <c r="AN345" i="1" s="1"/>
  <c r="AN351" i="1" a="1"/>
  <c r="AN351" i="1" s="1"/>
  <c r="AQ366" i="1" a="1"/>
  <c r="AQ366" i="1" s="1"/>
  <c r="AQ349" i="1" a="1"/>
  <c r="AQ349" i="1" s="1"/>
  <c r="AQ351" i="1" a="1"/>
  <c r="AQ351" i="1" s="1"/>
  <c r="AQ358" i="1" a="1"/>
  <c r="AQ358" i="1" s="1"/>
  <c r="AQ369" i="1" a="1"/>
  <c r="AQ369" i="1" s="1"/>
  <c r="AQ372" i="1" a="1"/>
  <c r="AQ372" i="1" s="1"/>
  <c r="AQ350" i="1" a="1"/>
  <c r="AQ350" i="1" s="1"/>
  <c r="AQ352" i="1" a="1"/>
  <c r="AQ352" i="1" s="1"/>
  <c r="AQ384" i="1" a="1"/>
  <c r="AQ384" i="1" s="1"/>
  <c r="AQ378" i="1" a="1"/>
  <c r="AQ378" i="1" s="1"/>
  <c r="AQ373" i="1" a="1"/>
  <c r="AQ373" i="1" s="1"/>
  <c r="AQ364" i="1" a="1"/>
  <c r="AQ364" i="1" s="1"/>
  <c r="AQ371" i="1" a="1"/>
  <c r="AQ371" i="1" s="1"/>
  <c r="AQ382" i="1" a="1"/>
  <c r="AQ382" i="1" s="1"/>
  <c r="AQ391" i="1" a="1"/>
  <c r="AQ391" i="1" s="1"/>
  <c r="AQ380" i="1" a="1"/>
  <c r="AQ380" i="1" s="1"/>
  <c r="AQ342" i="1" a="1"/>
  <c r="AQ342" i="1" s="1"/>
  <c r="AQ357" i="1" a="1"/>
  <c r="AQ357" i="1" s="1"/>
  <c r="AQ362" i="1" a="1"/>
  <c r="AQ362" i="1" s="1"/>
  <c r="AQ393" i="1" a="1"/>
  <c r="AQ393" i="1" s="1"/>
  <c r="AQ376" i="1" a="1"/>
  <c r="AQ376" i="1" s="1"/>
  <c r="AQ390" i="1" a="1"/>
  <c r="AQ390" i="1" s="1"/>
  <c r="AQ346" i="1" a="1"/>
  <c r="AQ346" i="1" s="1"/>
  <c r="AQ347" i="1" a="1"/>
  <c r="AQ347" i="1" s="1"/>
  <c r="AQ379" i="1" a="1"/>
  <c r="AQ379" i="1" s="1"/>
  <c r="AQ355" i="1" a="1"/>
  <c r="AQ355" i="1" s="1"/>
  <c r="AQ363" i="1" a="1"/>
  <c r="AQ363" i="1" s="1"/>
  <c r="AQ381" i="1" a="1"/>
  <c r="AQ381" i="1" s="1"/>
  <c r="AQ365" i="1" a="1"/>
  <c r="AQ365" i="1" s="1"/>
  <c r="AQ375" i="1" a="1"/>
  <c r="AQ375" i="1" s="1"/>
  <c r="AQ383" i="1" a="1"/>
  <c r="AQ383" i="1" s="1"/>
  <c r="AQ377" i="1" a="1"/>
  <c r="AQ377" i="1" s="1"/>
  <c r="AQ356" i="1" a="1"/>
  <c r="AQ356" i="1" s="1"/>
  <c r="AQ368" i="1" a="1"/>
  <c r="AQ368" i="1" s="1"/>
  <c r="AQ348" i="1" a="1"/>
  <c r="AQ348" i="1" s="1"/>
  <c r="AQ359" i="1" a="1"/>
  <c r="AQ359" i="1" s="1"/>
  <c r="AQ360" i="1" a="1"/>
  <c r="AQ360" i="1" s="1"/>
  <c r="AQ344" i="1" a="1"/>
  <c r="AQ344" i="1" s="1"/>
  <c r="AQ387" i="1" a="1"/>
  <c r="AQ387" i="1" s="1"/>
  <c r="AQ354" i="1" a="1"/>
  <c r="AQ354" i="1" s="1"/>
  <c r="AQ367" i="1" a="1"/>
  <c r="AQ367" i="1" s="1"/>
  <c r="AQ361" i="1" a="1"/>
  <c r="AQ361" i="1" s="1"/>
  <c r="AQ345" i="1" a="1"/>
  <c r="AQ345" i="1" s="1"/>
  <c r="AQ370" i="1" a="1"/>
  <c r="AQ370" i="1" s="1"/>
  <c r="AQ374" i="1" a="1"/>
  <c r="AQ374" i="1" s="1"/>
  <c r="AQ343" i="1" a="1"/>
  <c r="AQ343" i="1" s="1"/>
  <c r="AQ388" i="1" a="1"/>
  <c r="AQ388" i="1" s="1"/>
  <c r="AQ353" i="1" a="1"/>
  <c r="AQ353" i="1" s="1"/>
  <c r="AQ386" i="1" a="1"/>
  <c r="AQ386" i="1" s="1"/>
  <c r="AQ389" i="1" a="1"/>
  <c r="AQ389" i="1" s="1"/>
  <c r="AQ385" i="1" a="1"/>
  <c r="AQ385" i="1" s="1"/>
  <c r="AB441" i="1" a="1"/>
  <c r="AB441" i="1" s="1"/>
  <c r="AB412" i="1" a="1"/>
  <c r="AB412" i="1" s="1"/>
  <c r="AB422" i="1" a="1"/>
  <c r="AB422" i="1" s="1"/>
  <c r="AB415" i="1" a="1"/>
  <c r="AB415" i="1" s="1"/>
  <c r="AB425" i="1" a="1"/>
  <c r="AB425" i="1" s="1"/>
  <c r="AB442" i="1" a="1"/>
  <c r="AB442" i="1" s="1"/>
  <c r="AB447" i="1" a="1"/>
  <c r="AB447" i="1" s="1"/>
  <c r="AB416" i="1" a="1"/>
  <c r="AB416" i="1" s="1"/>
  <c r="AB421" i="1" a="1"/>
  <c r="AB421" i="1" s="1"/>
  <c r="AB446" i="1" a="1"/>
  <c r="AB446" i="1" s="1"/>
  <c r="AB430" i="1" a="1"/>
  <c r="AB430" i="1" s="1"/>
  <c r="AB440" i="1" a="1"/>
  <c r="AB440" i="1" s="1"/>
  <c r="AB431" i="1" a="1"/>
  <c r="AB431" i="1" s="1"/>
  <c r="AB405" i="1" a="1"/>
  <c r="AB405" i="1" s="1"/>
  <c r="AB413" i="1" a="1"/>
  <c r="AB413" i="1" s="1"/>
  <c r="AB427" i="1" a="1"/>
  <c r="AB427" i="1" s="1"/>
  <c r="AB436" i="1" a="1"/>
  <c r="AB436" i="1" s="1"/>
  <c r="AB417" i="1" a="1"/>
  <c r="AB417" i="1" s="1"/>
  <c r="AB406" i="1" a="1"/>
  <c r="AB406" i="1" s="1"/>
  <c r="AB426" i="1" a="1"/>
  <c r="AB426" i="1" s="1"/>
  <c r="AB452" i="1" a="1"/>
  <c r="AB452" i="1" s="1"/>
  <c r="AB435" i="1" a="1"/>
  <c r="AB435" i="1" s="1"/>
  <c r="AB420" i="1" a="1"/>
  <c r="AB420" i="1" s="1"/>
  <c r="AB450" i="1" a="1"/>
  <c r="AB450" i="1" s="1"/>
  <c r="AB410" i="1" a="1"/>
  <c r="AB410" i="1" s="1"/>
  <c r="AB432" i="1" a="1"/>
  <c r="AB432" i="1" s="1"/>
  <c r="AB437" i="1" a="1"/>
  <c r="AB437" i="1" s="1"/>
  <c r="AB411" i="1" a="1"/>
  <c r="AB411" i="1" s="1"/>
  <c r="AB451" i="1" a="1"/>
  <c r="AB451" i="1" s="1"/>
  <c r="AB404" i="1" a="1"/>
  <c r="AB404" i="1" s="1"/>
  <c r="AB445" i="1" a="1"/>
  <c r="AB445" i="1" s="1"/>
  <c r="AB438" i="1" a="1"/>
  <c r="AB438" i="1" s="1"/>
  <c r="AB439" i="1" a="1"/>
  <c r="AB439" i="1" s="1"/>
  <c r="AB443" i="1" a="1"/>
  <c r="AB443" i="1" s="1"/>
  <c r="AB424" i="1" a="1"/>
  <c r="AB424" i="1" s="1"/>
  <c r="AB455" i="1" a="1"/>
  <c r="AB455" i="1" s="1"/>
  <c r="AB453" i="1" a="1"/>
  <c r="AB453" i="1" s="1"/>
  <c r="AB429" i="1" a="1"/>
  <c r="AB429" i="1" s="1"/>
  <c r="AB428" i="1" a="1"/>
  <c r="AB428" i="1" s="1"/>
  <c r="AB434" i="1" a="1"/>
  <c r="AB434" i="1" s="1"/>
  <c r="AB409" i="1" a="1"/>
  <c r="AB409" i="1" s="1"/>
  <c r="AB419" i="1" a="1"/>
  <c r="AB419" i="1" s="1"/>
  <c r="AB448" i="1" a="1"/>
  <c r="AB448" i="1" s="1"/>
  <c r="AB444" i="1" a="1"/>
  <c r="AB444" i="1" s="1"/>
  <c r="AB418" i="1" a="1"/>
  <c r="AB418" i="1" s="1"/>
  <c r="AB408" i="1" a="1"/>
  <c r="AB408" i="1" s="1"/>
  <c r="AB414" i="1" a="1"/>
  <c r="AB414" i="1" s="1"/>
  <c r="AB449" i="1" a="1"/>
  <c r="AB449" i="1" s="1"/>
  <c r="AB423" i="1" a="1"/>
  <c r="AB423" i="1" s="1"/>
  <c r="AB433" i="1" a="1"/>
  <c r="AB433" i="1" s="1"/>
  <c r="AB407" i="1" a="1"/>
  <c r="AB407" i="1" s="1"/>
  <c r="AR353" i="1" a="1"/>
  <c r="AR353" i="1" s="1"/>
  <c r="AR355" i="1" a="1"/>
  <c r="AR355" i="1" s="1"/>
  <c r="AR363" i="1" a="1"/>
  <c r="AR363" i="1" s="1"/>
  <c r="AR366" i="1" a="1"/>
  <c r="AR366" i="1" s="1"/>
  <c r="AR351" i="1" a="1"/>
  <c r="AR351" i="1" s="1"/>
  <c r="AR358" i="1" a="1"/>
  <c r="AR358" i="1" s="1"/>
  <c r="AR349" i="1" a="1"/>
  <c r="AR349" i="1" s="1"/>
  <c r="AR372" i="1" a="1"/>
  <c r="AR372" i="1" s="1"/>
  <c r="AR391" i="1" a="1"/>
  <c r="AR391" i="1" s="1"/>
  <c r="AR350" i="1" a="1"/>
  <c r="AR350" i="1" s="1"/>
  <c r="AR352" i="1" a="1"/>
  <c r="AR352" i="1" s="1"/>
  <c r="AR384" i="1" a="1"/>
  <c r="AR384" i="1" s="1"/>
  <c r="AR386" i="1" a="1"/>
  <c r="AR386" i="1" s="1"/>
  <c r="AR382" i="1" a="1"/>
  <c r="AR382" i="1" s="1"/>
  <c r="AR371" i="1" a="1"/>
  <c r="AR371" i="1" s="1"/>
  <c r="AR364" i="1" a="1"/>
  <c r="AR364" i="1" s="1"/>
  <c r="AR373" i="1" a="1"/>
  <c r="AR373" i="1" s="1"/>
  <c r="AR381" i="1" a="1"/>
  <c r="AR381" i="1" s="1"/>
  <c r="AR342" i="1" a="1"/>
  <c r="AR342" i="1" s="1"/>
  <c r="AR369" i="1" a="1"/>
  <c r="AR369" i="1" s="1"/>
  <c r="AR380" i="1" a="1"/>
  <c r="AR380" i="1" s="1"/>
  <c r="AR368" i="1" a="1"/>
  <c r="AR368" i="1" s="1"/>
  <c r="AR383" i="1" a="1"/>
  <c r="AR383" i="1" s="1"/>
  <c r="AR393" i="1" a="1"/>
  <c r="AR393" i="1" s="1"/>
  <c r="AR377" i="1" a="1"/>
  <c r="AR377" i="1" s="1"/>
  <c r="AR346" i="1" a="1"/>
  <c r="AR346" i="1" s="1"/>
  <c r="AR385" i="1" a="1"/>
  <c r="AR385" i="1" s="1"/>
  <c r="AR387" i="1" a="1"/>
  <c r="AR387" i="1" s="1"/>
  <c r="AR375" i="1" a="1"/>
  <c r="AR375" i="1" s="1"/>
  <c r="AR365" i="1" a="1"/>
  <c r="AR365" i="1" s="1"/>
  <c r="AR360" i="1" a="1"/>
  <c r="AR360" i="1" s="1"/>
  <c r="AR347" i="1" a="1"/>
  <c r="AR347" i="1" s="1"/>
  <c r="AR348" i="1" a="1"/>
  <c r="AR348" i="1" s="1"/>
  <c r="AR359" i="1" a="1"/>
  <c r="AR359" i="1" s="1"/>
  <c r="AR357" i="1" a="1"/>
  <c r="AR357" i="1" s="1"/>
  <c r="AR356" i="1" a="1"/>
  <c r="AR356" i="1" s="1"/>
  <c r="AR379" i="1" a="1"/>
  <c r="AR379" i="1" s="1"/>
  <c r="AR390" i="1" a="1"/>
  <c r="AR390" i="1" s="1"/>
  <c r="AR388" i="1" a="1"/>
  <c r="AR388" i="1" s="1"/>
  <c r="AR344" i="1" a="1"/>
  <c r="AR344" i="1" s="1"/>
  <c r="AR361" i="1" a="1"/>
  <c r="AR361" i="1" s="1"/>
  <c r="AR389" i="1" a="1"/>
  <c r="AR389" i="1" s="1"/>
  <c r="AR362" i="1" a="1"/>
  <c r="AR362" i="1" s="1"/>
  <c r="AR376" i="1" a="1"/>
  <c r="AR376" i="1" s="1"/>
  <c r="AR345" i="1" a="1"/>
  <c r="AR345" i="1" s="1"/>
  <c r="AR354" i="1" a="1"/>
  <c r="AR354" i="1" s="1"/>
  <c r="AR343" i="1" a="1"/>
  <c r="AR343" i="1" s="1"/>
  <c r="AR367" i="1" a="1"/>
  <c r="AR367" i="1" s="1"/>
  <c r="AR370" i="1" a="1"/>
  <c r="AR370" i="1" s="1"/>
  <c r="AR378" i="1" a="1"/>
  <c r="AR378" i="1" s="1"/>
  <c r="AR374" i="1" a="1"/>
  <c r="AR374" i="1" s="1"/>
  <c r="AE411" i="1" a="1"/>
  <c r="AE411" i="1" s="1"/>
  <c r="AE436" i="1" a="1"/>
  <c r="AE436" i="1" s="1"/>
  <c r="AE404" i="1" a="1"/>
  <c r="AE404" i="1" s="1"/>
  <c r="AE450" i="1" a="1"/>
  <c r="AE450" i="1" s="1"/>
  <c r="AE441" i="1" a="1"/>
  <c r="AE441" i="1" s="1"/>
  <c r="AE430" i="1" a="1"/>
  <c r="AE430" i="1" s="1"/>
  <c r="AE431" i="1" a="1"/>
  <c r="AE431" i="1" s="1"/>
  <c r="AE445" i="1" a="1"/>
  <c r="AE445" i="1" s="1"/>
  <c r="AE420" i="1" a="1"/>
  <c r="AE420" i="1" s="1"/>
  <c r="AE415" i="1" a="1"/>
  <c r="AE415" i="1" s="1"/>
  <c r="AE416" i="1" a="1"/>
  <c r="AE416" i="1" s="1"/>
  <c r="AE435" i="1" a="1"/>
  <c r="AE435" i="1" s="1"/>
  <c r="AE405" i="1" a="1"/>
  <c r="AE405" i="1" s="1"/>
  <c r="AE432" i="1" a="1"/>
  <c r="AE432" i="1" s="1"/>
  <c r="AE425" i="1" a="1"/>
  <c r="AE425" i="1" s="1"/>
  <c r="AE410" i="1" a="1"/>
  <c r="AE410" i="1" s="1"/>
  <c r="AE426" i="1" a="1"/>
  <c r="AE426" i="1" s="1"/>
  <c r="AE421" i="1" a="1"/>
  <c r="AE421" i="1" s="1"/>
  <c r="AE446" i="1" a="1"/>
  <c r="AE446" i="1" s="1"/>
  <c r="AE440" i="1" a="1"/>
  <c r="AE440" i="1" s="1"/>
  <c r="AE406" i="1" a="1"/>
  <c r="AE406" i="1" s="1"/>
  <c r="AE451" i="1" a="1"/>
  <c r="AE451" i="1" s="1"/>
  <c r="AE439" i="1" a="1"/>
  <c r="AE439" i="1" s="1"/>
  <c r="AE423" i="1" a="1"/>
  <c r="AE423" i="1" s="1"/>
  <c r="AE442" i="1" a="1"/>
  <c r="AE442" i="1" s="1"/>
  <c r="AE447" i="1" a="1"/>
  <c r="AE447" i="1" s="1"/>
  <c r="AE418" i="1" a="1"/>
  <c r="AE418" i="1" s="1"/>
  <c r="AE408" i="1" a="1"/>
  <c r="AE408" i="1" s="1"/>
  <c r="AE452" i="1" a="1"/>
  <c r="AE452" i="1" s="1"/>
  <c r="AE455" i="1" a="1"/>
  <c r="AE455" i="1" s="1"/>
  <c r="AE424" i="1" a="1"/>
  <c r="AE424" i="1" s="1"/>
  <c r="AE449" i="1" a="1"/>
  <c r="AE449" i="1" s="1"/>
  <c r="AE419" i="1" a="1"/>
  <c r="AE419" i="1" s="1"/>
  <c r="AE444" i="1" a="1"/>
  <c r="AE444" i="1" s="1"/>
  <c r="AE448" i="1" a="1"/>
  <c r="AE448" i="1" s="1"/>
  <c r="AE427" i="1" a="1"/>
  <c r="AE427" i="1" s="1"/>
  <c r="AE443" i="1" a="1"/>
  <c r="AE443" i="1" s="1"/>
  <c r="AE453" i="1" a="1"/>
  <c r="AE453" i="1" s="1"/>
  <c r="AE428" i="1" a="1"/>
  <c r="AE428" i="1" s="1"/>
  <c r="AE412" i="1" a="1"/>
  <c r="AE412" i="1" s="1"/>
  <c r="AE422" i="1" a="1"/>
  <c r="AE422" i="1" s="1"/>
  <c r="AE438" i="1" a="1"/>
  <c r="AE438" i="1" s="1"/>
  <c r="AE409" i="1" a="1"/>
  <c r="AE409" i="1" s="1"/>
  <c r="AE437" i="1" a="1"/>
  <c r="AE437" i="1" s="1"/>
  <c r="AE417" i="1" a="1"/>
  <c r="AE417" i="1" s="1"/>
  <c r="AE429" i="1" a="1"/>
  <c r="AE429" i="1" s="1"/>
  <c r="AE407" i="1" a="1"/>
  <c r="AE407" i="1" s="1"/>
  <c r="AE413" i="1" a="1"/>
  <c r="AE413" i="1" s="1"/>
  <c r="AE414" i="1" a="1"/>
  <c r="AE414" i="1" s="1"/>
  <c r="AE434" i="1" a="1"/>
  <c r="AE434" i="1" s="1"/>
  <c r="AE433" i="1" a="1"/>
  <c r="AE433" i="1" s="1"/>
  <c r="AC437" i="1" a="1"/>
  <c r="AC437" i="1" s="1"/>
  <c r="AC450" i="1" a="1"/>
  <c r="AC450" i="1" s="1"/>
  <c r="AC441" i="1" a="1"/>
  <c r="AC441" i="1" s="1"/>
  <c r="AC425" i="1" a="1"/>
  <c r="AC425" i="1" s="1"/>
  <c r="AC415" i="1" a="1"/>
  <c r="AC415" i="1" s="1"/>
  <c r="AC447" i="1" a="1"/>
  <c r="AC447" i="1" s="1"/>
  <c r="AC421" i="1" a="1"/>
  <c r="AC421" i="1" s="1"/>
  <c r="AC446" i="1" a="1"/>
  <c r="AC446" i="1" s="1"/>
  <c r="AC420" i="1" a="1"/>
  <c r="AC420" i="1" s="1"/>
  <c r="AC405" i="1" a="1"/>
  <c r="AC405" i="1" s="1"/>
  <c r="AC430" i="1" a="1"/>
  <c r="AC430" i="1" s="1"/>
  <c r="AC436" i="1" a="1"/>
  <c r="AC436" i="1" s="1"/>
  <c r="AC431" i="1" a="1"/>
  <c r="AC431" i="1" s="1"/>
  <c r="AC406" i="1" a="1"/>
  <c r="AC406" i="1" s="1"/>
  <c r="AC426" i="1" a="1"/>
  <c r="AC426" i="1" s="1"/>
  <c r="AC445" i="1" a="1"/>
  <c r="AC445" i="1" s="1"/>
  <c r="AC417" i="1" a="1"/>
  <c r="AC417" i="1" s="1"/>
  <c r="AC410" i="1" a="1"/>
  <c r="AC410" i="1" s="1"/>
  <c r="AC440" i="1" a="1"/>
  <c r="AC440" i="1" s="1"/>
  <c r="AC452" i="1" a="1"/>
  <c r="AC452" i="1" s="1"/>
  <c r="AC435" i="1" a="1"/>
  <c r="AC435" i="1" s="1"/>
  <c r="AC416" i="1" a="1"/>
  <c r="AC416" i="1" s="1"/>
  <c r="AC451" i="1" a="1"/>
  <c r="AC451" i="1" s="1"/>
  <c r="AC411" i="1" a="1"/>
  <c r="AC411" i="1" s="1"/>
  <c r="AC404" i="1" a="1"/>
  <c r="AC404" i="1" s="1"/>
  <c r="AC439" i="1" a="1"/>
  <c r="AC439" i="1" s="1"/>
  <c r="AC453" i="1" a="1"/>
  <c r="AC453" i="1" s="1"/>
  <c r="AC433" i="1" a="1"/>
  <c r="AC433" i="1" s="1"/>
  <c r="AC418" i="1" a="1"/>
  <c r="AC418" i="1" s="1"/>
  <c r="AC438" i="1" a="1"/>
  <c r="AC438" i="1" s="1"/>
  <c r="AC409" i="1" a="1"/>
  <c r="AC409" i="1" s="1"/>
  <c r="AC432" i="1" a="1"/>
  <c r="AC432" i="1" s="1"/>
  <c r="AC429" i="1" a="1"/>
  <c r="AC429" i="1" s="1"/>
  <c r="AC413" i="1" a="1"/>
  <c r="AC413" i="1" s="1"/>
  <c r="AC423" i="1" a="1"/>
  <c r="AC423" i="1" s="1"/>
  <c r="AC449" i="1" a="1"/>
  <c r="AC449" i="1" s="1"/>
  <c r="AC434" i="1" a="1"/>
  <c r="AC434" i="1" s="1"/>
  <c r="AC427" i="1" a="1"/>
  <c r="AC427" i="1" s="1"/>
  <c r="AC408" i="1" a="1"/>
  <c r="AC408" i="1" s="1"/>
  <c r="AC414" i="1" a="1"/>
  <c r="AC414" i="1" s="1"/>
  <c r="AC443" i="1" a="1"/>
  <c r="AC443" i="1" s="1"/>
  <c r="AC428" i="1" a="1"/>
  <c r="AC428" i="1" s="1"/>
  <c r="AC422" i="1" a="1"/>
  <c r="AC422" i="1" s="1"/>
  <c r="AC442" i="1" a="1"/>
  <c r="AC442" i="1" s="1"/>
  <c r="AC448" i="1" a="1"/>
  <c r="AC448" i="1" s="1"/>
  <c r="AC424" i="1" a="1"/>
  <c r="AC424" i="1" s="1"/>
  <c r="AC455" i="1" a="1"/>
  <c r="AC455" i="1" s="1"/>
  <c r="AC412" i="1" a="1"/>
  <c r="AC412" i="1" s="1"/>
  <c r="AC444" i="1" a="1"/>
  <c r="AC444" i="1" s="1"/>
  <c r="AC419" i="1" a="1"/>
  <c r="AC419" i="1" s="1"/>
  <c r="AC407" i="1" a="1"/>
  <c r="AC407" i="1" s="1"/>
  <c r="AP351" i="1" a="1"/>
  <c r="AP351" i="1" s="1"/>
  <c r="AP372" i="1" a="1"/>
  <c r="AP372" i="1" s="1"/>
  <c r="AP369" i="1" a="1"/>
  <c r="AP369" i="1" s="1"/>
  <c r="AP360" i="1" a="1"/>
  <c r="AP360" i="1" s="1"/>
  <c r="AP364" i="1" a="1"/>
  <c r="AP364" i="1" s="1"/>
  <c r="AP373" i="1" a="1"/>
  <c r="AP373" i="1" s="1"/>
  <c r="AP371" i="1" a="1"/>
  <c r="AP371" i="1" s="1"/>
  <c r="AP378" i="1" a="1"/>
  <c r="AP378" i="1" s="1"/>
  <c r="AP382" i="1" a="1"/>
  <c r="AP382" i="1" s="1"/>
  <c r="AP391" i="1" a="1"/>
  <c r="AP391" i="1" s="1"/>
  <c r="AP365" i="1" a="1"/>
  <c r="AP365" i="1" s="1"/>
  <c r="AP374" i="1" a="1"/>
  <c r="AP374" i="1" s="1"/>
  <c r="AP376" i="1" a="1"/>
  <c r="AP376" i="1" s="1"/>
  <c r="AP342" i="1" a="1"/>
  <c r="AP342" i="1" s="1"/>
  <c r="AP357" i="1" a="1"/>
  <c r="AP357" i="1" s="1"/>
  <c r="AP362" i="1" a="1"/>
  <c r="AP362" i="1" s="1"/>
  <c r="AP380" i="1" a="1"/>
  <c r="AP380" i="1" s="1"/>
  <c r="AP393" i="1" a="1"/>
  <c r="AP393" i="1" s="1"/>
  <c r="AP347" i="1" a="1"/>
  <c r="AP347" i="1" s="1"/>
  <c r="AP345" i="1" a="1"/>
  <c r="AP345" i="1" s="1"/>
  <c r="AP366" i="1" a="1"/>
  <c r="AP366" i="1" s="1"/>
  <c r="AP389" i="1" a="1"/>
  <c r="AP389" i="1" s="1"/>
  <c r="AP355" i="1" a="1"/>
  <c r="AP355" i="1" s="1"/>
  <c r="AP377" i="1" a="1"/>
  <c r="AP377" i="1" s="1"/>
  <c r="AP390" i="1" a="1"/>
  <c r="AP390" i="1" s="1"/>
  <c r="AP350" i="1" a="1"/>
  <c r="AP350" i="1" s="1"/>
  <c r="AP356" i="1" a="1"/>
  <c r="AP356" i="1" s="1"/>
  <c r="AP375" i="1" a="1"/>
  <c r="AP375" i="1" s="1"/>
  <c r="AP383" i="1" a="1"/>
  <c r="AP383" i="1" s="1"/>
  <c r="AP358" i="1" a="1"/>
  <c r="AP358" i="1" s="1"/>
  <c r="AP368" i="1" a="1"/>
  <c r="AP368" i="1" s="1"/>
  <c r="AP348" i="1" a="1"/>
  <c r="AP348" i="1" s="1"/>
  <c r="AP359" i="1" a="1"/>
  <c r="AP359" i="1" s="1"/>
  <c r="AP379" i="1" a="1"/>
  <c r="AP379" i="1" s="1"/>
  <c r="AP381" i="1" a="1"/>
  <c r="AP381" i="1" s="1"/>
  <c r="AP349" i="1" a="1"/>
  <c r="AP349" i="1" s="1"/>
  <c r="AP367" i="1" a="1"/>
  <c r="AP367" i="1" s="1"/>
  <c r="AP370" i="1" a="1"/>
  <c r="AP370" i="1" s="1"/>
  <c r="AP352" i="1" a="1"/>
  <c r="AP352" i="1" s="1"/>
  <c r="AP353" i="1" a="1"/>
  <c r="AP353" i="1" s="1"/>
  <c r="AP344" i="1" a="1"/>
  <c r="AP344" i="1" s="1"/>
  <c r="AP387" i="1" a="1"/>
  <c r="AP387" i="1" s="1"/>
  <c r="AP386" i="1" a="1"/>
  <c r="AP386" i="1" s="1"/>
  <c r="AP388" i="1" a="1"/>
  <c r="AP388" i="1" s="1"/>
  <c r="AP384" i="1" a="1"/>
  <c r="AP384" i="1" s="1"/>
  <c r="AP346" i="1" a="1"/>
  <c r="AP346" i="1" s="1"/>
  <c r="AP354" i="1" a="1"/>
  <c r="AP354" i="1" s="1"/>
  <c r="AP385" i="1" a="1"/>
  <c r="AP385" i="1" s="1"/>
  <c r="AP361" i="1" a="1"/>
  <c r="AP361" i="1" s="1"/>
  <c r="AP343" i="1" a="1"/>
  <c r="AP343" i="1" s="1"/>
  <c r="AP363" i="1" a="1"/>
  <c r="AP363" i="1" s="1"/>
  <c r="AO369" i="1" a="1"/>
  <c r="AO369" i="1" s="1"/>
  <c r="AO360" i="1" a="1"/>
  <c r="AO360" i="1" s="1"/>
  <c r="AO342" i="1" a="1"/>
  <c r="AO342" i="1" s="1"/>
  <c r="AO344" i="1" a="1"/>
  <c r="AO344" i="1" s="1"/>
  <c r="AO346" i="1" a="1"/>
  <c r="AO346" i="1" s="1"/>
  <c r="AO354" i="1" a="1"/>
  <c r="AO354" i="1" s="1"/>
  <c r="AO362" i="1" a="1"/>
  <c r="AO362" i="1" s="1"/>
  <c r="AO374" i="1" a="1"/>
  <c r="AO374" i="1" s="1"/>
  <c r="AO371" i="1" a="1"/>
  <c r="AO371" i="1" s="1"/>
  <c r="AO382" i="1" a="1"/>
  <c r="AO382" i="1" s="1"/>
  <c r="AO389" i="1" a="1"/>
  <c r="AO389" i="1" s="1"/>
  <c r="AO376" i="1" a="1"/>
  <c r="AO376" i="1" s="1"/>
  <c r="AO378" i="1" a="1"/>
  <c r="AO378" i="1" s="1"/>
  <c r="AO391" i="1" a="1"/>
  <c r="AO391" i="1" s="1"/>
  <c r="AO365" i="1" a="1"/>
  <c r="AO365" i="1" s="1"/>
  <c r="AO372" i="1" a="1"/>
  <c r="AO372" i="1" s="1"/>
  <c r="AO380" i="1" a="1"/>
  <c r="AO380" i="1" s="1"/>
  <c r="AO387" i="1" a="1"/>
  <c r="AO387" i="1" s="1"/>
  <c r="AO345" i="1" a="1"/>
  <c r="AO345" i="1" s="1"/>
  <c r="AO366" i="1" a="1"/>
  <c r="AO366" i="1" s="1"/>
  <c r="AO349" i="1" a="1"/>
  <c r="AO349" i="1" s="1"/>
  <c r="AO386" i="1" a="1"/>
  <c r="AO386" i="1" s="1"/>
  <c r="AO347" i="1" a="1"/>
  <c r="AO347" i="1" s="1"/>
  <c r="AO364" i="1" a="1"/>
  <c r="AO364" i="1" s="1"/>
  <c r="AO385" i="1" a="1"/>
  <c r="AO385" i="1" s="1"/>
  <c r="AO350" i="1" a="1"/>
  <c r="AO350" i="1" s="1"/>
  <c r="AO353" i="1" a="1"/>
  <c r="AO353" i="1" s="1"/>
  <c r="AO367" i="1" a="1"/>
  <c r="AO367" i="1" s="1"/>
  <c r="AO375" i="1" a="1"/>
  <c r="AO375" i="1" s="1"/>
  <c r="AO377" i="1" a="1"/>
  <c r="AO377" i="1" s="1"/>
  <c r="AO383" i="1" a="1"/>
  <c r="AO383" i="1" s="1"/>
  <c r="AO368" i="1" a="1"/>
  <c r="AO368" i="1" s="1"/>
  <c r="AO373" i="1" a="1"/>
  <c r="AO373" i="1" s="1"/>
  <c r="AO388" i="1" a="1"/>
  <c r="AO388" i="1" s="1"/>
  <c r="AO361" i="1" a="1"/>
  <c r="AO361" i="1" s="1"/>
  <c r="AO348" i="1" a="1"/>
  <c r="AO348" i="1" s="1"/>
  <c r="AO357" i="1" a="1"/>
  <c r="AO357" i="1" s="1"/>
  <c r="AO358" i="1" a="1"/>
  <c r="AO358" i="1" s="1"/>
  <c r="AO359" i="1" a="1"/>
  <c r="AO359" i="1" s="1"/>
  <c r="AO381" i="1" a="1"/>
  <c r="AO381" i="1" s="1"/>
  <c r="AO390" i="1" a="1"/>
  <c r="AO390" i="1" s="1"/>
  <c r="AO379" i="1" a="1"/>
  <c r="AO379" i="1" s="1"/>
  <c r="AO393" i="1" a="1"/>
  <c r="AO393" i="1" s="1"/>
  <c r="AO343" i="1" a="1"/>
  <c r="AO343" i="1" s="1"/>
  <c r="AO370" i="1" a="1"/>
  <c r="AO370" i="1" s="1"/>
  <c r="AO352" i="1" a="1"/>
  <c r="AO352" i="1" s="1"/>
  <c r="AO351" i="1" a="1"/>
  <c r="AO351" i="1" s="1"/>
  <c r="AO355" i="1" a="1"/>
  <c r="AO355" i="1" s="1"/>
  <c r="AO363" i="1" a="1"/>
  <c r="AO363" i="1" s="1"/>
  <c r="AO356" i="1" a="1"/>
  <c r="AO356" i="1" s="1"/>
  <c r="AO384" i="1" a="1"/>
  <c r="AO384" i="1" s="1"/>
  <c r="Q938" i="27"/>
  <c r="O937" i="27"/>
  <c r="Q943" i="27"/>
  <c r="N958" i="9"/>
  <c r="N968" i="9" s="1"/>
  <c r="AC498" i="1" a="1"/>
  <c r="AC498" i="1" s="1"/>
  <c r="AC496" i="1" a="1"/>
  <c r="AC496" i="1" s="1"/>
  <c r="AC497" i="1" a="1"/>
  <c r="AC497" i="1" s="1"/>
  <c r="AC501" i="1" a="1"/>
  <c r="AC501" i="1" s="1"/>
  <c r="AC500" i="1" a="1"/>
  <c r="AC500" i="1" s="1"/>
  <c r="AC499" i="1" a="1"/>
  <c r="AC499" i="1" s="1"/>
  <c r="AB497" i="1" a="1"/>
  <c r="AB497" i="1" s="1"/>
  <c r="AB496" i="1" a="1"/>
  <c r="AB496" i="1" s="1"/>
  <c r="AB498" i="1" a="1"/>
  <c r="AB498" i="1" s="1"/>
  <c r="AB500" i="1" a="1"/>
  <c r="AB500" i="1" s="1"/>
  <c r="AB499" i="1" a="1"/>
  <c r="AB499" i="1" s="1"/>
  <c r="AB501" i="1" a="1"/>
  <c r="AB501" i="1" s="1"/>
  <c r="AE499" i="1" a="1"/>
  <c r="AE499" i="1" s="1"/>
  <c r="AE497" i="1" a="1"/>
  <c r="AE497" i="1" s="1"/>
  <c r="AE498" i="1" a="1"/>
  <c r="AE498" i="1" s="1"/>
  <c r="AE496" i="1" a="1"/>
  <c r="AE496" i="1" s="1"/>
  <c r="AE500" i="1" a="1"/>
  <c r="AE500" i="1" s="1"/>
  <c r="AE501" i="1" a="1"/>
  <c r="AE501" i="1" s="1"/>
  <c r="AD496" i="1" a="1"/>
  <c r="AD496" i="1" s="1"/>
  <c r="AD497" i="1" a="1"/>
  <c r="AD497" i="1" s="1"/>
  <c r="AD499" i="1" a="1"/>
  <c r="AD499" i="1" s="1"/>
  <c r="AD498" i="1" a="1"/>
  <c r="AD498" i="1" s="1"/>
  <c r="AD500" i="1" a="1"/>
  <c r="AD500" i="1" s="1"/>
  <c r="AD501" i="1" a="1"/>
  <c r="AD501" i="1" s="1"/>
  <c r="AB509" i="1" a="1"/>
  <c r="AB509" i="1" s="1"/>
  <c r="AB489" i="1" a="1"/>
  <c r="AB489" i="1" s="1"/>
  <c r="AB490" i="1" a="1"/>
  <c r="AB490" i="1" s="1"/>
  <c r="AB491" i="1" a="1"/>
  <c r="AB491" i="1" s="1"/>
  <c r="AB492" i="1" a="1"/>
  <c r="AB492" i="1" s="1"/>
  <c r="AB493" i="1" a="1"/>
  <c r="AB493" i="1" s="1"/>
  <c r="AD509" i="1" a="1"/>
  <c r="AD509" i="1" s="1"/>
  <c r="AD491" i="1" a="1"/>
  <c r="AD491" i="1" s="1"/>
  <c r="AD489" i="1" a="1"/>
  <c r="AD489" i="1" s="1"/>
  <c r="AD492" i="1" a="1"/>
  <c r="AD492" i="1" s="1"/>
  <c r="AD490" i="1" a="1"/>
  <c r="AD490" i="1" s="1"/>
  <c r="AD493" i="1" a="1"/>
  <c r="AD493" i="1" s="1"/>
  <c r="AE509" i="1" a="1"/>
  <c r="AE509" i="1" s="1"/>
  <c r="AE489" i="1" a="1"/>
  <c r="AE489" i="1" s="1"/>
  <c r="AE491" i="1" a="1"/>
  <c r="AE491" i="1" s="1"/>
  <c r="AE492" i="1" a="1"/>
  <c r="AE492" i="1" s="1"/>
  <c r="AE490" i="1" a="1"/>
  <c r="AE490" i="1" s="1"/>
  <c r="AE493" i="1" a="1"/>
  <c r="AE493" i="1" s="1"/>
  <c r="AC509" i="1" a="1"/>
  <c r="AC509" i="1" s="1"/>
  <c r="AC491" i="1" a="1"/>
  <c r="AC491" i="1" s="1"/>
  <c r="AC490" i="1" a="1"/>
  <c r="AC490" i="1" s="1"/>
  <c r="AC489" i="1" a="1"/>
  <c r="AC489" i="1" s="1"/>
  <c r="AC492" i="1" a="1"/>
  <c r="AC492" i="1" s="1"/>
  <c r="AC493" i="1" a="1"/>
  <c r="AC49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07" i="1" a="1"/>
  <c r="AD507" i="1" s="1"/>
  <c r="AB507" i="1" a="1"/>
  <c r="AB507" i="1" s="1"/>
  <c r="AC507" i="1" a="1"/>
  <c r="AC507" i="1" s="1"/>
  <c r="AE507" i="1" a="1"/>
  <c r="AE507" i="1" s="1"/>
  <c r="AD503" i="1" a="1"/>
  <c r="AD503" i="1" s="1"/>
  <c r="AD505" i="1" a="1"/>
  <c r="AD505" i="1" s="1"/>
  <c r="AB503" i="1" a="1"/>
  <c r="AB503" i="1" s="1"/>
  <c r="AB505" i="1" a="1"/>
  <c r="AB505" i="1" s="1"/>
  <c r="AC503" i="1" a="1"/>
  <c r="AC503" i="1" s="1"/>
  <c r="AC505" i="1" a="1"/>
  <c r="AC505" i="1" s="1"/>
  <c r="AE503" i="1" a="1"/>
  <c r="AE503" i="1" s="1"/>
  <c r="AE505" i="1" a="1"/>
  <c r="AE505" i="1" s="1"/>
  <c r="AD494" i="1" a="1"/>
  <c r="AD494" i="1" s="1"/>
  <c r="AB494" i="1" a="1"/>
  <c r="AB494" i="1" s="1"/>
  <c r="AC494" i="1" a="1"/>
  <c r="AC494" i="1" s="1"/>
  <c r="AE494" i="1" a="1"/>
  <c r="AE494" i="1" s="1"/>
  <c r="AD486" i="1" a="1"/>
  <c r="AD486" i="1" s="1"/>
  <c r="AB486" i="1" a="1"/>
  <c r="AB486" i="1" s="1"/>
  <c r="AC486" i="1" a="1"/>
  <c r="AC486" i="1" s="1"/>
  <c r="AE486" i="1" a="1"/>
  <c r="AE486" i="1" s="1"/>
  <c r="AD479" i="1" a="1"/>
  <c r="AD479" i="1" s="1"/>
  <c r="AD481" i="1" a="1"/>
  <c r="AD481" i="1" s="1"/>
  <c r="AB479" i="1" a="1"/>
  <c r="AB479" i="1" s="1"/>
  <c r="AB481" i="1" a="1"/>
  <c r="AB481" i="1" s="1"/>
  <c r="AC479" i="1" a="1"/>
  <c r="AC479" i="1" s="1"/>
  <c r="AC481" i="1" a="1"/>
  <c r="AC481" i="1" s="1"/>
  <c r="AE479" i="1" a="1"/>
  <c r="AE479" i="1" s="1"/>
  <c r="AE481" i="1" a="1"/>
  <c r="AE481" i="1" s="1"/>
  <c r="AB475" i="1" a="1"/>
  <c r="AB475" i="1" s="1"/>
  <c r="AB477" i="1" a="1"/>
  <c r="AB477" i="1" s="1"/>
  <c r="AD475" i="1" a="1"/>
  <c r="AD475" i="1" s="1"/>
  <c r="AD477" i="1" a="1"/>
  <c r="AD477" i="1" s="1"/>
  <c r="AC475" i="1" a="1"/>
  <c r="AC475" i="1" s="1"/>
  <c r="AC477" i="1" a="1"/>
  <c r="AC477" i="1" s="1"/>
  <c r="AE475" i="1" a="1"/>
  <c r="AE475" i="1" s="1"/>
  <c r="AE477" i="1" a="1"/>
  <c r="AE477" i="1" s="1"/>
  <c r="AB506" i="1" a="1"/>
  <c r="AB506" i="1" s="1"/>
  <c r="AB504" i="1" a="1"/>
  <c r="AB504" i="1" s="1"/>
  <c r="AB502" i="1" a="1"/>
  <c r="AB502" i="1" s="1"/>
  <c r="AB495" i="1" a="1"/>
  <c r="AB495" i="1" s="1"/>
  <c r="AB488" i="1" a="1"/>
  <c r="AB488" i="1" s="1"/>
  <c r="AB487" i="1" a="1"/>
  <c r="AB487" i="1" s="1"/>
  <c r="AC506" i="1" a="1"/>
  <c r="AC506" i="1" s="1"/>
  <c r="AC504" i="1" a="1"/>
  <c r="AC504" i="1" s="1"/>
  <c r="AC495" i="1" a="1"/>
  <c r="AC495" i="1" s="1"/>
  <c r="AC488" i="1" a="1"/>
  <c r="AC488" i="1" s="1"/>
  <c r="AC502" i="1" a="1"/>
  <c r="AC502" i="1" s="1"/>
  <c r="AC487" i="1" a="1"/>
  <c r="AC487" i="1" s="1"/>
  <c r="AE504" i="1" a="1"/>
  <c r="AE504" i="1" s="1"/>
  <c r="AE487" i="1" a="1"/>
  <c r="AE487" i="1" s="1"/>
  <c r="AE506" i="1" a="1"/>
  <c r="AE506" i="1" s="1"/>
  <c r="AE488" i="1" a="1"/>
  <c r="AE488" i="1" s="1"/>
  <c r="AE495" i="1" a="1"/>
  <c r="AE495" i="1" s="1"/>
  <c r="AE502" i="1" a="1"/>
  <c r="AE502" i="1" s="1"/>
  <c r="AD488" i="1" a="1"/>
  <c r="AD488" i="1" s="1"/>
  <c r="AD495" i="1" a="1"/>
  <c r="AD495" i="1" s="1"/>
  <c r="AD502" i="1" a="1"/>
  <c r="AD502" i="1" s="1"/>
  <c r="AD487" i="1" a="1"/>
  <c r="AD487" i="1" s="1"/>
  <c r="AD506" i="1" a="1"/>
  <c r="AD506" i="1" s="1"/>
  <c r="AD504" i="1" a="1"/>
  <c r="AD504" i="1" s="1"/>
  <c r="AD473" i="1" a="1"/>
  <c r="AD473" i="1" s="1"/>
  <c r="AD465" i="1" a="1"/>
  <c r="AD465" i="1" s="1"/>
  <c r="AD470" i="1" a="1"/>
  <c r="AD470" i="1" s="1"/>
  <c r="AD471" i="1" a="1"/>
  <c r="AD471" i="1" s="1"/>
  <c r="AD464" i="1" a="1"/>
  <c r="AD464" i="1" s="1"/>
  <c r="AD472" i="1" a="1"/>
  <c r="AD472" i="1" s="1"/>
  <c r="AD468" i="1" a="1"/>
  <c r="AD468" i="1" s="1"/>
  <c r="AD466" i="1" a="1"/>
  <c r="AD466" i="1" s="1"/>
  <c r="AD469" i="1" a="1"/>
  <c r="AD469" i="1" s="1"/>
  <c r="AD467" i="1" a="1"/>
  <c r="AD467" i="1" s="1"/>
  <c r="AC473" i="1" a="1"/>
  <c r="AC473" i="1" s="1"/>
  <c r="AC465" i="1" a="1"/>
  <c r="AC465" i="1" s="1"/>
  <c r="AC467" i="1" a="1"/>
  <c r="AC467" i="1" s="1"/>
  <c r="AC466" i="1" a="1"/>
  <c r="AC466" i="1" s="1"/>
  <c r="AC471" i="1" a="1"/>
  <c r="AC471" i="1" s="1"/>
  <c r="AC464" i="1" a="1"/>
  <c r="AC464" i="1" s="1"/>
  <c r="AC469" i="1" a="1"/>
  <c r="AC469" i="1" s="1"/>
  <c r="AC472" i="1" a="1"/>
  <c r="AC472" i="1" s="1"/>
  <c r="AC470" i="1" a="1"/>
  <c r="AC470" i="1" s="1"/>
  <c r="AC468" i="1" a="1"/>
  <c r="AC468" i="1" s="1"/>
  <c r="AE473" i="1" a="1"/>
  <c r="AE473" i="1" s="1"/>
  <c r="AE465" i="1" a="1"/>
  <c r="AE465" i="1" s="1"/>
  <c r="AE471" i="1" a="1"/>
  <c r="AE471" i="1" s="1"/>
  <c r="AE472" i="1" a="1"/>
  <c r="AE472" i="1" s="1"/>
  <c r="AE464" i="1" a="1"/>
  <c r="AE464" i="1" s="1"/>
  <c r="AE468" i="1" a="1"/>
  <c r="AE468" i="1" s="1"/>
  <c r="AE467" i="1" a="1"/>
  <c r="AE467" i="1" s="1"/>
  <c r="AE470" i="1" a="1"/>
  <c r="AE470" i="1" s="1"/>
  <c r="AE466" i="1" a="1"/>
  <c r="AE466" i="1" s="1"/>
  <c r="AE469" i="1" a="1"/>
  <c r="AE469" i="1" s="1"/>
  <c r="AB473" i="1" a="1"/>
  <c r="AB473" i="1" s="1"/>
  <c r="AB465" i="1" a="1"/>
  <c r="AB465" i="1" s="1"/>
  <c r="AB472" i="1" a="1"/>
  <c r="AB472" i="1" s="1"/>
  <c r="AB470" i="1" a="1"/>
  <c r="AB470" i="1" s="1"/>
  <c r="AB471" i="1" a="1"/>
  <c r="AB471" i="1" s="1"/>
  <c r="AB467" i="1" a="1"/>
  <c r="AB467" i="1" s="1"/>
  <c r="AB466" i="1" a="1"/>
  <c r="AB466" i="1" s="1"/>
  <c r="AB464" i="1" a="1"/>
  <c r="AB464" i="1" s="1"/>
  <c r="AB468" i="1" a="1"/>
  <c r="AB468" i="1" s="1"/>
  <c r="AB469" i="1" a="1"/>
  <c r="AB469" i="1" s="1"/>
  <c r="AO111" i="18"/>
  <c r="AU341" i="1"/>
  <c r="AU392" i="1" s="1" a="1"/>
  <c r="AU392" i="1" s="1"/>
  <c r="AF462" i="1"/>
  <c r="AF513" i="1" s="1" a="1"/>
  <c r="AF513" i="1" s="1"/>
  <c r="AB463" i="1" a="1"/>
  <c r="AB463" i="1" s="1"/>
  <c r="AF403" i="1"/>
  <c r="AF454" i="1" s="1" a="1"/>
  <c r="AF454" i="1" s="1"/>
  <c r="AI403" i="1"/>
  <c r="AI454" i="1" s="1" a="1"/>
  <c r="AI454" i="1" s="1"/>
  <c r="AI462" i="1"/>
  <c r="AI513" i="1" s="1" a="1"/>
  <c r="AI513" i="1" s="1"/>
  <c r="AE463" i="1" a="1"/>
  <c r="AE463" i="1" s="1"/>
  <c r="AS341" i="1"/>
  <c r="AS392" i="1" s="1" a="1"/>
  <c r="AS392" i="1" s="1"/>
  <c r="AH403" i="1"/>
  <c r="AH454" i="1" s="1" a="1"/>
  <c r="AH454" i="1" s="1"/>
  <c r="AH462" i="1"/>
  <c r="AH513" i="1" s="1" a="1"/>
  <c r="AH513" i="1" s="1"/>
  <c r="AD463" i="1" a="1"/>
  <c r="AD463" i="1" s="1"/>
  <c r="AG462" i="1"/>
  <c r="AG513" i="1" s="1" a="1"/>
  <c r="AG513" i="1" s="1"/>
  <c r="AC463" i="1" a="1"/>
  <c r="AC463" i="1" s="1"/>
  <c r="AG403" i="1"/>
  <c r="AG454" i="1" s="1" a="1"/>
  <c r="AG454" i="1" s="1"/>
  <c r="AT341" i="1"/>
  <c r="AT392" i="1" s="1" a="1"/>
  <c r="AT392" i="1" s="1"/>
  <c r="I643" i="1" a="1"/>
  <c r="I643" i="1" s="1"/>
  <c r="N945" i="27" l="1"/>
  <c r="N954" i="27"/>
  <c r="K952" i="27"/>
  <c r="AT343" i="1" a="1"/>
  <c r="AT343" i="1" s="1"/>
  <c r="AT361" i="1" a="1"/>
  <c r="AT361" i="1" s="1"/>
  <c r="AT347" i="1" a="1"/>
  <c r="AT347" i="1" s="1"/>
  <c r="AT353" i="1" a="1"/>
  <c r="AT353" i="1" s="1"/>
  <c r="AT355" i="1" a="1"/>
  <c r="AT355" i="1" s="1"/>
  <c r="AT356" i="1" a="1"/>
  <c r="AT356" i="1" s="1"/>
  <c r="AT363" i="1" a="1"/>
  <c r="AT363" i="1" s="1"/>
  <c r="AT379" i="1" a="1"/>
  <c r="AT379" i="1" s="1"/>
  <c r="AT384" i="1" a="1"/>
  <c r="AT384" i="1" s="1"/>
  <c r="AT364" i="1" a="1"/>
  <c r="AT364" i="1" s="1"/>
  <c r="AT348" i="1" a="1"/>
  <c r="AT348" i="1" s="1"/>
  <c r="AT377" i="1" a="1"/>
  <c r="AT377" i="1" s="1"/>
  <c r="AT388" i="1" a="1"/>
  <c r="AT388" i="1" s="1"/>
  <c r="AT349" i="1" a="1"/>
  <c r="AT349" i="1" s="1"/>
  <c r="AT351" i="1" a="1"/>
  <c r="AT351" i="1" s="1"/>
  <c r="AT350" i="1" a="1"/>
  <c r="AT350" i="1" s="1"/>
  <c r="AT352" i="1" a="1"/>
  <c r="AT352" i="1" s="1"/>
  <c r="AT370" i="1" a="1"/>
  <c r="AT370" i="1" s="1"/>
  <c r="AT386" i="1" a="1"/>
  <c r="AT386" i="1" s="1"/>
  <c r="AT344" i="1" a="1"/>
  <c r="AT344" i="1" s="1"/>
  <c r="AT354" i="1" a="1"/>
  <c r="AT354" i="1" s="1"/>
  <c r="AT374" i="1" a="1"/>
  <c r="AT374" i="1" s="1"/>
  <c r="AT381" i="1" a="1"/>
  <c r="AT381" i="1" s="1"/>
  <c r="AT387" i="1" a="1"/>
  <c r="AT387" i="1" s="1"/>
  <c r="AT345" i="1" a="1"/>
  <c r="AT345" i="1" s="1"/>
  <c r="AT357" i="1" a="1"/>
  <c r="AT357" i="1" s="1"/>
  <c r="AT373" i="1" a="1"/>
  <c r="AT373" i="1" s="1"/>
  <c r="AT393" i="1" a="1"/>
  <c r="AT393" i="1" s="1"/>
  <c r="AT371" i="1" a="1"/>
  <c r="AT371" i="1" s="1"/>
  <c r="AT389" i="1" a="1"/>
  <c r="AT389" i="1" s="1"/>
  <c r="AT385" i="1" a="1"/>
  <c r="AT385" i="1" s="1"/>
  <c r="AT372" i="1" a="1"/>
  <c r="AT372" i="1" s="1"/>
  <c r="AT383" i="1" a="1"/>
  <c r="AT383" i="1" s="1"/>
  <c r="AT359" i="1" a="1"/>
  <c r="AT359" i="1" s="1"/>
  <c r="AT346" i="1" a="1"/>
  <c r="AT346" i="1" s="1"/>
  <c r="AT358" i="1" a="1"/>
  <c r="AT358" i="1" s="1"/>
  <c r="AT375" i="1" a="1"/>
  <c r="AT375" i="1" s="1"/>
  <c r="AT368" i="1" a="1"/>
  <c r="AT368" i="1" s="1"/>
  <c r="AT376" i="1" a="1"/>
  <c r="AT376" i="1" s="1"/>
  <c r="AT367" i="1" a="1"/>
  <c r="AT367" i="1" s="1"/>
  <c r="AT390" i="1" a="1"/>
  <c r="AT390" i="1" s="1"/>
  <c r="AT360" i="1" a="1"/>
  <c r="AT360" i="1" s="1"/>
  <c r="AT380" i="1" a="1"/>
  <c r="AT380" i="1" s="1"/>
  <c r="AT362" i="1" a="1"/>
  <c r="AT362" i="1" s="1"/>
  <c r="AT369" i="1" a="1"/>
  <c r="AT369" i="1" s="1"/>
  <c r="AT382" i="1" a="1"/>
  <c r="AT382" i="1" s="1"/>
  <c r="AT391" i="1" a="1"/>
  <c r="AT391" i="1" s="1"/>
  <c r="AT378" i="1" a="1"/>
  <c r="AT378" i="1" s="1"/>
  <c r="AT365" i="1" a="1"/>
  <c r="AT365" i="1" s="1"/>
  <c r="AT342" i="1" a="1"/>
  <c r="AT342" i="1" s="1"/>
  <c r="AT366" i="1" a="1"/>
  <c r="AT366" i="1" s="1"/>
  <c r="AS347" i="1" a="1"/>
  <c r="AS347" i="1" s="1"/>
  <c r="AS353" i="1" a="1"/>
  <c r="AS353" i="1" s="1"/>
  <c r="AS355" i="1" a="1"/>
  <c r="AS355" i="1" s="1"/>
  <c r="AS366" i="1" a="1"/>
  <c r="AS366" i="1" s="1"/>
  <c r="AS358" i="1" a="1"/>
  <c r="AS358" i="1" s="1"/>
  <c r="AS363" i="1" a="1"/>
  <c r="AS363" i="1" s="1"/>
  <c r="AS348" i="1" a="1"/>
  <c r="AS348" i="1" s="1"/>
  <c r="AS351" i="1" a="1"/>
  <c r="AS351" i="1" s="1"/>
  <c r="AS377" i="1" a="1"/>
  <c r="AS377" i="1" s="1"/>
  <c r="AS388" i="1" a="1"/>
  <c r="AS388" i="1" s="1"/>
  <c r="AS349" i="1" a="1"/>
  <c r="AS349" i="1" s="1"/>
  <c r="AS370" i="1" a="1"/>
  <c r="AS370" i="1" s="1"/>
  <c r="AS350" i="1" a="1"/>
  <c r="AS350" i="1" s="1"/>
  <c r="AS352" i="1" a="1"/>
  <c r="AS352" i="1" s="1"/>
  <c r="AS384" i="1" a="1"/>
  <c r="AS384" i="1" s="1"/>
  <c r="AS386" i="1" a="1"/>
  <c r="AS386" i="1" s="1"/>
  <c r="AS364" i="1" a="1"/>
  <c r="AS364" i="1" s="1"/>
  <c r="AS373" i="1" a="1"/>
  <c r="AS373" i="1" s="1"/>
  <c r="AS344" i="1" a="1"/>
  <c r="AS344" i="1" s="1"/>
  <c r="AS354" i="1" a="1"/>
  <c r="AS354" i="1" s="1"/>
  <c r="AS381" i="1" a="1"/>
  <c r="AS381" i="1" s="1"/>
  <c r="AS387" i="1" a="1"/>
  <c r="AS387" i="1" s="1"/>
  <c r="AS371" i="1" a="1"/>
  <c r="AS371" i="1" s="1"/>
  <c r="AS389" i="1" a="1"/>
  <c r="AS389" i="1" s="1"/>
  <c r="AS375" i="1" a="1"/>
  <c r="AS375" i="1" s="1"/>
  <c r="AS359" i="1" a="1"/>
  <c r="AS359" i="1" s="1"/>
  <c r="AS365" i="1" a="1"/>
  <c r="AS365" i="1" s="1"/>
  <c r="AS356" i="1" a="1"/>
  <c r="AS356" i="1" s="1"/>
  <c r="AS393" i="1" a="1"/>
  <c r="AS393" i="1" s="1"/>
  <c r="AS346" i="1" a="1"/>
  <c r="AS346" i="1" s="1"/>
  <c r="AS385" i="1" a="1"/>
  <c r="AS385" i="1" s="1"/>
  <c r="AS357" i="1" a="1"/>
  <c r="AS357" i="1" s="1"/>
  <c r="AS372" i="1" a="1"/>
  <c r="AS372" i="1" s="1"/>
  <c r="AS383" i="1" a="1"/>
  <c r="AS383" i="1" s="1"/>
  <c r="AS368" i="1" a="1"/>
  <c r="AS368" i="1" s="1"/>
  <c r="AS379" i="1" a="1"/>
  <c r="AS379" i="1" s="1"/>
  <c r="AS342" i="1" a="1"/>
  <c r="AS342" i="1" s="1"/>
  <c r="AS367" i="1" a="1"/>
  <c r="AS367" i="1" s="1"/>
  <c r="AS361" i="1" a="1"/>
  <c r="AS361" i="1" s="1"/>
  <c r="AS378" i="1" a="1"/>
  <c r="AS378" i="1" s="1"/>
  <c r="AS382" i="1" a="1"/>
  <c r="AS382" i="1" s="1"/>
  <c r="AS345" i="1" a="1"/>
  <c r="AS345" i="1" s="1"/>
  <c r="AS360" i="1" a="1"/>
  <c r="AS360" i="1" s="1"/>
  <c r="AS380" i="1" a="1"/>
  <c r="AS380" i="1" s="1"/>
  <c r="AS374" i="1" a="1"/>
  <c r="AS374" i="1" s="1"/>
  <c r="AS343" i="1" a="1"/>
  <c r="AS343" i="1" s="1"/>
  <c r="AS362" i="1" a="1"/>
  <c r="AS362" i="1" s="1"/>
  <c r="AS376" i="1" a="1"/>
  <c r="AS376" i="1" s="1"/>
  <c r="AS391" i="1" a="1"/>
  <c r="AS391" i="1" s="1"/>
  <c r="AS369" i="1" a="1"/>
  <c r="AS369" i="1" s="1"/>
  <c r="AS390" i="1" a="1"/>
  <c r="AS390" i="1" s="1"/>
  <c r="AI440" i="1" a="1"/>
  <c r="AI440" i="1" s="1"/>
  <c r="AI445" i="1" a="1"/>
  <c r="AI445" i="1" s="1"/>
  <c r="AI411" i="1" a="1"/>
  <c r="AI411" i="1" s="1"/>
  <c r="AI426" i="1" a="1"/>
  <c r="AI426" i="1" s="1"/>
  <c r="AI438" i="1" a="1"/>
  <c r="AI438" i="1" s="1"/>
  <c r="AI410" i="1" a="1"/>
  <c r="AI410" i="1" s="1"/>
  <c r="AI404" i="1" a="1"/>
  <c r="AI404" i="1" s="1"/>
  <c r="AI405" i="1" a="1"/>
  <c r="AI405" i="1" s="1"/>
  <c r="AI436" i="1" a="1"/>
  <c r="AI436" i="1" s="1"/>
  <c r="AI447" i="1" a="1"/>
  <c r="AI447" i="1" s="1"/>
  <c r="AI450" i="1" a="1"/>
  <c r="AI450" i="1" s="1"/>
  <c r="AI421" i="1" a="1"/>
  <c r="AI421" i="1" s="1"/>
  <c r="AI416" i="1" a="1"/>
  <c r="AI416" i="1" s="1"/>
  <c r="AI425" i="1" a="1"/>
  <c r="AI425" i="1" s="1"/>
  <c r="AI451" i="1" a="1"/>
  <c r="AI451" i="1" s="1"/>
  <c r="AI413" i="1" a="1"/>
  <c r="AI413" i="1" s="1"/>
  <c r="AI415" i="1" a="1"/>
  <c r="AI415" i="1" s="1"/>
  <c r="AI406" i="1" a="1"/>
  <c r="AI406" i="1" s="1"/>
  <c r="AI441" i="1" a="1"/>
  <c r="AI441" i="1" s="1"/>
  <c r="AI431" i="1" a="1"/>
  <c r="AI431" i="1" s="1"/>
  <c r="AI446" i="1" a="1"/>
  <c r="AI446" i="1" s="1"/>
  <c r="AI420" i="1" a="1"/>
  <c r="AI420" i="1" s="1"/>
  <c r="AI430" i="1" a="1"/>
  <c r="AI430" i="1" s="1"/>
  <c r="AI435" i="1" a="1"/>
  <c r="AI435" i="1" s="1"/>
  <c r="AI432" i="1" a="1"/>
  <c r="AI432" i="1" s="1"/>
  <c r="AI409" i="1" a="1"/>
  <c r="AI409" i="1" s="1"/>
  <c r="AI423" i="1" a="1"/>
  <c r="AI423" i="1" s="1"/>
  <c r="AI428" i="1" a="1"/>
  <c r="AI428" i="1" s="1"/>
  <c r="AI448" i="1" a="1"/>
  <c r="AI448" i="1" s="1"/>
  <c r="AI433" i="1" a="1"/>
  <c r="AI433" i="1" s="1"/>
  <c r="AI418" i="1" a="1"/>
  <c r="AI418" i="1" s="1"/>
  <c r="AI439" i="1" a="1"/>
  <c r="AI439" i="1" s="1"/>
  <c r="AI444" i="1" a="1"/>
  <c r="AI444" i="1" s="1"/>
  <c r="AI442" i="1" a="1"/>
  <c r="AI442" i="1" s="1"/>
  <c r="AI449" i="1" a="1"/>
  <c r="AI449" i="1" s="1"/>
  <c r="AI424" i="1" a="1"/>
  <c r="AI424" i="1" s="1"/>
  <c r="AI417" i="1" a="1"/>
  <c r="AI417" i="1" s="1"/>
  <c r="AI414" i="1" a="1"/>
  <c r="AI414" i="1" s="1"/>
  <c r="AI453" i="1" a="1"/>
  <c r="AI453" i="1" s="1"/>
  <c r="AI419" i="1" a="1"/>
  <c r="AI419" i="1" s="1"/>
  <c r="AI422" i="1" a="1"/>
  <c r="AI422" i="1" s="1"/>
  <c r="AI407" i="1" a="1"/>
  <c r="AI407" i="1" s="1"/>
  <c r="AI429" i="1" a="1"/>
  <c r="AI429" i="1" s="1"/>
  <c r="AI437" i="1" a="1"/>
  <c r="AI437" i="1" s="1"/>
  <c r="AI427" i="1" a="1"/>
  <c r="AI427" i="1" s="1"/>
  <c r="AI455" i="1" a="1"/>
  <c r="AI455" i="1" s="1"/>
  <c r="AI408" i="1" a="1"/>
  <c r="AI408" i="1" s="1"/>
  <c r="AI452" i="1" a="1"/>
  <c r="AI452" i="1" s="1"/>
  <c r="AI443" i="1" a="1"/>
  <c r="AI443" i="1" s="1"/>
  <c r="AI434" i="1" a="1"/>
  <c r="AI434" i="1" s="1"/>
  <c r="AI412" i="1" a="1"/>
  <c r="AI412" i="1" s="1"/>
  <c r="AU370" i="1" a="1"/>
  <c r="AU370" i="1" s="1"/>
  <c r="AU357" i="1" a="1"/>
  <c r="AU357" i="1" s="1"/>
  <c r="AU361" i="1" a="1"/>
  <c r="AU361" i="1" s="1"/>
  <c r="AU343" i="1" a="1"/>
  <c r="AU343" i="1" s="1"/>
  <c r="AU353" i="1" a="1"/>
  <c r="AU353" i="1" s="1"/>
  <c r="AU346" i="1" a="1"/>
  <c r="AU346" i="1" s="1"/>
  <c r="AU347" i="1" a="1"/>
  <c r="AU347" i="1" s="1"/>
  <c r="AU362" i="1" a="1"/>
  <c r="AU362" i="1" s="1"/>
  <c r="AU369" i="1" a="1"/>
  <c r="AU369" i="1" s="1"/>
  <c r="AU352" i="1" a="1"/>
  <c r="AU352" i="1" s="1"/>
  <c r="AU355" i="1" a="1"/>
  <c r="AU355" i="1" s="1"/>
  <c r="AU368" i="1" a="1"/>
  <c r="AU368" i="1" s="1"/>
  <c r="AU351" i="1" a="1"/>
  <c r="AU351" i="1" s="1"/>
  <c r="AU356" i="1" a="1"/>
  <c r="AU356" i="1" s="1"/>
  <c r="AU363" i="1" a="1"/>
  <c r="AU363" i="1" s="1"/>
  <c r="AU377" i="1" a="1"/>
  <c r="AU377" i="1" s="1"/>
  <c r="AU379" i="1" a="1"/>
  <c r="AU379" i="1" s="1"/>
  <c r="AU388" i="1" a="1"/>
  <c r="AU388" i="1" s="1"/>
  <c r="AU348" i="1" a="1"/>
  <c r="AU348" i="1" s="1"/>
  <c r="AU349" i="1" a="1"/>
  <c r="AU349" i="1" s="1"/>
  <c r="AU350" i="1" a="1"/>
  <c r="AU350" i="1" s="1"/>
  <c r="AU344" i="1" a="1"/>
  <c r="AU344" i="1" s="1"/>
  <c r="AU359" i="1" a="1"/>
  <c r="AU359" i="1" s="1"/>
  <c r="AU374" i="1" a="1"/>
  <c r="AU374" i="1" s="1"/>
  <c r="AU360" i="1" a="1"/>
  <c r="AU360" i="1" s="1"/>
  <c r="AU384" i="1" a="1"/>
  <c r="AU384" i="1" s="1"/>
  <c r="AU376" i="1" a="1"/>
  <c r="AU376" i="1" s="1"/>
  <c r="AU391" i="1" a="1"/>
  <c r="AU391" i="1" s="1"/>
  <c r="AU364" i="1" a="1"/>
  <c r="AU364" i="1" s="1"/>
  <c r="AU383" i="1" a="1"/>
  <c r="AU383" i="1" s="1"/>
  <c r="AU345" i="1" a="1"/>
  <c r="AU345" i="1" s="1"/>
  <c r="AU367" i="1" a="1"/>
  <c r="AU367" i="1" s="1"/>
  <c r="AU381" i="1" a="1"/>
  <c r="AU381" i="1" s="1"/>
  <c r="AU371" i="1" a="1"/>
  <c r="AU371" i="1" s="1"/>
  <c r="AU387" i="1" a="1"/>
  <c r="AU387" i="1" s="1"/>
  <c r="AU389" i="1" a="1"/>
  <c r="AU389" i="1" s="1"/>
  <c r="AU372" i="1" a="1"/>
  <c r="AU372" i="1" s="1"/>
  <c r="AU375" i="1" a="1"/>
  <c r="AU375" i="1" s="1"/>
  <c r="AU358" i="1" a="1"/>
  <c r="AU358" i="1" s="1"/>
  <c r="AU385" i="1" a="1"/>
  <c r="AU385" i="1" s="1"/>
  <c r="AU365" i="1" a="1"/>
  <c r="AU365" i="1" s="1"/>
  <c r="AU373" i="1" a="1"/>
  <c r="AU373" i="1" s="1"/>
  <c r="AU382" i="1" a="1"/>
  <c r="AU382" i="1" s="1"/>
  <c r="AU380" i="1" a="1"/>
  <c r="AU380" i="1" s="1"/>
  <c r="AU366" i="1" a="1"/>
  <c r="AU366" i="1" s="1"/>
  <c r="AU386" i="1" a="1"/>
  <c r="AU386" i="1" s="1"/>
  <c r="AU378" i="1" a="1"/>
  <c r="AU378" i="1" s="1"/>
  <c r="AU393" i="1" a="1"/>
  <c r="AU393" i="1" s="1"/>
  <c r="AU342" i="1" a="1"/>
  <c r="AU342" i="1" s="1"/>
  <c r="AU390" i="1" a="1"/>
  <c r="AU390" i="1" s="1"/>
  <c r="AU354" i="1" a="1"/>
  <c r="AU354" i="1" s="1"/>
  <c r="AH407" i="1" a="1"/>
  <c r="AH407" i="1" s="1"/>
  <c r="AH440" i="1" a="1"/>
  <c r="AH440" i="1" s="1"/>
  <c r="AH426" i="1" a="1"/>
  <c r="AH426" i="1" s="1"/>
  <c r="AH410" i="1" a="1"/>
  <c r="AH410" i="1" s="1"/>
  <c r="AH438" i="1" a="1"/>
  <c r="AH438" i="1" s="1"/>
  <c r="AH404" i="1" a="1"/>
  <c r="AH404" i="1" s="1"/>
  <c r="AH405" i="1" a="1"/>
  <c r="AH405" i="1" s="1"/>
  <c r="AH437" i="1" a="1"/>
  <c r="AH437" i="1" s="1"/>
  <c r="AH445" i="1" a="1"/>
  <c r="AH445" i="1" s="1"/>
  <c r="AH442" i="1" a="1"/>
  <c r="AH442" i="1" s="1"/>
  <c r="AH412" i="1" a="1"/>
  <c r="AH412" i="1" s="1"/>
  <c r="AH415" i="1" a="1"/>
  <c r="AH415" i="1" s="1"/>
  <c r="AH432" i="1" a="1"/>
  <c r="AH432" i="1" s="1"/>
  <c r="AH422" i="1" a="1"/>
  <c r="AH422" i="1" s="1"/>
  <c r="AH448" i="1" a="1"/>
  <c r="AH448" i="1" s="1"/>
  <c r="AH420" i="1" a="1"/>
  <c r="AH420" i="1" s="1"/>
  <c r="AH427" i="1" a="1"/>
  <c r="AH427" i="1" s="1"/>
  <c r="AH417" i="1" a="1"/>
  <c r="AH417" i="1" s="1"/>
  <c r="AH450" i="1" a="1"/>
  <c r="AH450" i="1" s="1"/>
  <c r="AH451" i="1" a="1"/>
  <c r="AH451" i="1" s="1"/>
  <c r="AH430" i="1" a="1"/>
  <c r="AH430" i="1" s="1"/>
  <c r="AH452" i="1" a="1"/>
  <c r="AH452" i="1" s="1"/>
  <c r="AH447" i="1" a="1"/>
  <c r="AH447" i="1" s="1"/>
  <c r="AH435" i="1" a="1"/>
  <c r="AH435" i="1" s="1"/>
  <c r="AH425" i="1" a="1"/>
  <c r="AH425" i="1" s="1"/>
  <c r="AH421" i="1" a="1"/>
  <c r="AH421" i="1" s="1"/>
  <c r="AH431" i="1" a="1"/>
  <c r="AH431" i="1" s="1"/>
  <c r="AH409" i="1" a="1"/>
  <c r="AH409" i="1" s="1"/>
  <c r="AH419" i="1" a="1"/>
  <c r="AH419" i="1" s="1"/>
  <c r="AH406" i="1" a="1"/>
  <c r="AH406" i="1" s="1"/>
  <c r="AH434" i="1" a="1"/>
  <c r="AH434" i="1" s="1"/>
  <c r="AH423" i="1" a="1"/>
  <c r="AH423" i="1" s="1"/>
  <c r="AH433" i="1" a="1"/>
  <c r="AH433" i="1" s="1"/>
  <c r="AH408" i="1" a="1"/>
  <c r="AH408" i="1" s="1"/>
  <c r="AH441" i="1" a="1"/>
  <c r="AH441" i="1" s="1"/>
  <c r="AH418" i="1" a="1"/>
  <c r="AH418" i="1" s="1"/>
  <c r="AH428" i="1" a="1"/>
  <c r="AH428" i="1" s="1"/>
  <c r="AH416" i="1" a="1"/>
  <c r="AH416" i="1" s="1"/>
  <c r="AH444" i="1" a="1"/>
  <c r="AH444" i="1" s="1"/>
  <c r="AH413" i="1" a="1"/>
  <c r="AH413" i="1" s="1"/>
  <c r="AH436" i="1" a="1"/>
  <c r="AH436" i="1" s="1"/>
  <c r="AH449" i="1" a="1"/>
  <c r="AH449" i="1" s="1"/>
  <c r="AH424" i="1" a="1"/>
  <c r="AH424" i="1" s="1"/>
  <c r="AH446" i="1" a="1"/>
  <c r="AH446" i="1" s="1"/>
  <c r="AH443" i="1" a="1"/>
  <c r="AH443" i="1" s="1"/>
  <c r="AH453" i="1" a="1"/>
  <c r="AH453" i="1" s="1"/>
  <c r="AH455" i="1" a="1"/>
  <c r="AH455" i="1" s="1"/>
  <c r="AH429" i="1" a="1"/>
  <c r="AH429" i="1" s="1"/>
  <c r="AH439" i="1" a="1"/>
  <c r="AH439" i="1" s="1"/>
  <c r="AH414" i="1" a="1"/>
  <c r="AH414" i="1" s="1"/>
  <c r="AH411" i="1" a="1"/>
  <c r="AH411" i="1" s="1"/>
  <c r="AF410" i="1" a="1"/>
  <c r="AF410" i="1" s="1"/>
  <c r="AF438" i="1" a="1"/>
  <c r="AF438" i="1" s="1"/>
  <c r="AF411" i="1" a="1"/>
  <c r="AF411" i="1" s="1"/>
  <c r="AF445" i="1" a="1"/>
  <c r="AF445" i="1" s="1"/>
  <c r="AF404" i="1" a="1"/>
  <c r="AF404" i="1" s="1"/>
  <c r="AF405" i="1" a="1"/>
  <c r="AF405" i="1" s="1"/>
  <c r="AF436" i="1" a="1"/>
  <c r="AF436" i="1" s="1"/>
  <c r="AF437" i="1" a="1"/>
  <c r="AF437" i="1" s="1"/>
  <c r="AF422" i="1" a="1"/>
  <c r="AF422" i="1" s="1"/>
  <c r="AF441" i="1" a="1"/>
  <c r="AF441" i="1" s="1"/>
  <c r="AF450" i="1" a="1"/>
  <c r="AF450" i="1" s="1"/>
  <c r="AF408" i="1" a="1"/>
  <c r="AF408" i="1" s="1"/>
  <c r="AF416" i="1" a="1"/>
  <c r="AF416" i="1" s="1"/>
  <c r="AF425" i="1" a="1"/>
  <c r="AF425" i="1" s="1"/>
  <c r="AF427" i="1" a="1"/>
  <c r="AF427" i="1" s="1"/>
  <c r="AF406" i="1" a="1"/>
  <c r="AF406" i="1" s="1"/>
  <c r="AF440" i="1" a="1"/>
  <c r="AF440" i="1" s="1"/>
  <c r="AF451" i="1" a="1"/>
  <c r="AF451" i="1" s="1"/>
  <c r="AF430" i="1" a="1"/>
  <c r="AF430" i="1" s="1"/>
  <c r="AF426" i="1" a="1"/>
  <c r="AF426" i="1" s="1"/>
  <c r="AF452" i="1" a="1"/>
  <c r="AF452" i="1" s="1"/>
  <c r="AF432" i="1" a="1"/>
  <c r="AF432" i="1" s="1"/>
  <c r="AF415" i="1" a="1"/>
  <c r="AF415" i="1" s="1"/>
  <c r="AF421" i="1" a="1"/>
  <c r="AF421" i="1" s="1"/>
  <c r="AF435" i="1" a="1"/>
  <c r="AF435" i="1" s="1"/>
  <c r="AF420" i="1" a="1"/>
  <c r="AF420" i="1" s="1"/>
  <c r="AF412" i="1" a="1"/>
  <c r="AF412" i="1" s="1"/>
  <c r="AF442" i="1" a="1"/>
  <c r="AF442" i="1" s="1"/>
  <c r="AF446" i="1" a="1"/>
  <c r="AF446" i="1" s="1"/>
  <c r="AF447" i="1" a="1"/>
  <c r="AF447" i="1" s="1"/>
  <c r="AF431" i="1" a="1"/>
  <c r="AF431" i="1" s="1"/>
  <c r="AF448" i="1" a="1"/>
  <c r="AF448" i="1" s="1"/>
  <c r="AF407" i="1" a="1"/>
  <c r="AF407" i="1" s="1"/>
  <c r="AF433" i="1" a="1"/>
  <c r="AF433" i="1" s="1"/>
  <c r="AF439" i="1" a="1"/>
  <c r="AF439" i="1" s="1"/>
  <c r="AF449" i="1" a="1"/>
  <c r="AF449" i="1" s="1"/>
  <c r="AF443" i="1" a="1"/>
  <c r="AF443" i="1" s="1"/>
  <c r="AF444" i="1" a="1"/>
  <c r="AF444" i="1" s="1"/>
  <c r="AF423" i="1" a="1"/>
  <c r="AF423" i="1" s="1"/>
  <c r="AF414" i="1" a="1"/>
  <c r="AF414" i="1" s="1"/>
  <c r="AF418" i="1" a="1"/>
  <c r="AF418" i="1" s="1"/>
  <c r="AF424" i="1" a="1"/>
  <c r="AF424" i="1" s="1"/>
  <c r="AF453" i="1" a="1"/>
  <c r="AF453" i="1" s="1"/>
  <c r="AF417" i="1" a="1"/>
  <c r="AF417" i="1" s="1"/>
  <c r="AF428" i="1" a="1"/>
  <c r="AF428" i="1" s="1"/>
  <c r="AF409" i="1" a="1"/>
  <c r="AF409" i="1" s="1"/>
  <c r="AF413" i="1" a="1"/>
  <c r="AF413" i="1" s="1"/>
  <c r="AF455" i="1" a="1"/>
  <c r="AF455" i="1" s="1"/>
  <c r="AF419" i="1" a="1"/>
  <c r="AF419" i="1" s="1"/>
  <c r="AF434" i="1" a="1"/>
  <c r="AF434" i="1" s="1"/>
  <c r="AF429" i="1" a="1"/>
  <c r="AF429" i="1" s="1"/>
  <c r="AG410" i="1" a="1"/>
  <c r="AG410" i="1" s="1"/>
  <c r="AG438" i="1" a="1"/>
  <c r="AG438" i="1" s="1"/>
  <c r="AG411" i="1" a="1"/>
  <c r="AG411" i="1" s="1"/>
  <c r="AG404" i="1" a="1"/>
  <c r="AG404" i="1" s="1"/>
  <c r="AG405" i="1" a="1"/>
  <c r="AG405" i="1" s="1"/>
  <c r="AG445" i="1" a="1"/>
  <c r="AG445" i="1" s="1"/>
  <c r="AG436" i="1" a="1"/>
  <c r="AG436" i="1" s="1"/>
  <c r="AG441" i="1" a="1"/>
  <c r="AG441" i="1" s="1"/>
  <c r="AG421" i="1" a="1"/>
  <c r="AG421" i="1" s="1"/>
  <c r="AG446" i="1" a="1"/>
  <c r="AG446" i="1" s="1"/>
  <c r="AG430" i="1" a="1"/>
  <c r="AG430" i="1" s="1"/>
  <c r="AG431" i="1" a="1"/>
  <c r="AG431" i="1" s="1"/>
  <c r="AG451" i="1" a="1"/>
  <c r="AG451" i="1" s="1"/>
  <c r="AG426" i="1" a="1"/>
  <c r="AG426" i="1" s="1"/>
  <c r="AG420" i="1" a="1"/>
  <c r="AG420" i="1" s="1"/>
  <c r="AG415" i="1" a="1"/>
  <c r="AG415" i="1" s="1"/>
  <c r="AG425" i="1" a="1"/>
  <c r="AG425" i="1" s="1"/>
  <c r="AG440" i="1" a="1"/>
  <c r="AG440" i="1" s="1"/>
  <c r="AG450" i="1" a="1"/>
  <c r="AG450" i="1" s="1"/>
  <c r="AG435" i="1" a="1"/>
  <c r="AG435" i="1" s="1"/>
  <c r="AG452" i="1" a="1"/>
  <c r="AG452" i="1" s="1"/>
  <c r="AG448" i="1" a="1"/>
  <c r="AG448" i="1" s="1"/>
  <c r="AG416" i="1" a="1"/>
  <c r="AG416" i="1" s="1"/>
  <c r="AG447" i="1" a="1"/>
  <c r="AG447" i="1" s="1"/>
  <c r="AG409" i="1" a="1"/>
  <c r="AG409" i="1" s="1"/>
  <c r="AG413" i="1" a="1"/>
  <c r="AG413" i="1" s="1"/>
  <c r="AG455" i="1" a="1"/>
  <c r="AG455" i="1" s="1"/>
  <c r="AG442" i="1" a="1"/>
  <c r="AG442" i="1" s="1"/>
  <c r="AG453" i="1" a="1"/>
  <c r="AG453" i="1" s="1"/>
  <c r="AG437" i="1" a="1"/>
  <c r="AG437" i="1" s="1"/>
  <c r="AG449" i="1" a="1"/>
  <c r="AG449" i="1" s="1"/>
  <c r="AG418" i="1" a="1"/>
  <c r="AG418" i="1" s="1"/>
  <c r="AG406" i="1" a="1"/>
  <c r="AG406" i="1" s="1"/>
  <c r="AG428" i="1" a="1"/>
  <c r="AG428" i="1" s="1"/>
  <c r="AG408" i="1" a="1"/>
  <c r="AG408" i="1" s="1"/>
  <c r="AG433" i="1" a="1"/>
  <c r="AG433" i="1" s="1"/>
  <c r="AG424" i="1" a="1"/>
  <c r="AG424" i="1" s="1"/>
  <c r="AG414" i="1" a="1"/>
  <c r="AG414" i="1" s="1"/>
  <c r="AG429" i="1" a="1"/>
  <c r="AG429" i="1" s="1"/>
  <c r="AG407" i="1" a="1"/>
  <c r="AG407" i="1" s="1"/>
  <c r="AG434" i="1" a="1"/>
  <c r="AG434" i="1" s="1"/>
  <c r="AG412" i="1" a="1"/>
  <c r="AG412" i="1" s="1"/>
  <c r="AG427" i="1" a="1"/>
  <c r="AG427" i="1" s="1"/>
  <c r="AG423" i="1" a="1"/>
  <c r="AG423" i="1" s="1"/>
  <c r="AG444" i="1" a="1"/>
  <c r="AG444" i="1" s="1"/>
  <c r="AG443" i="1" a="1"/>
  <c r="AG443" i="1" s="1"/>
  <c r="AG432" i="1" a="1"/>
  <c r="AG432" i="1" s="1"/>
  <c r="AG439" i="1" a="1"/>
  <c r="AG439" i="1" s="1"/>
  <c r="AG422" i="1" a="1"/>
  <c r="AG422" i="1" s="1"/>
  <c r="AG417" i="1" a="1"/>
  <c r="AG417" i="1" s="1"/>
  <c r="AG419" i="1" a="1"/>
  <c r="AG419" i="1" s="1"/>
  <c r="AG498" i="1" a="1"/>
  <c r="AG498" i="1" s="1"/>
  <c r="AG501" i="1" a="1"/>
  <c r="AG501" i="1" s="1"/>
  <c r="AG499" i="1" a="1"/>
  <c r="AG499" i="1" s="1"/>
  <c r="AG500" i="1" a="1"/>
  <c r="AG500" i="1" s="1"/>
  <c r="AG497" i="1" a="1"/>
  <c r="AG497" i="1" s="1"/>
  <c r="AG496" i="1" a="1"/>
  <c r="AG496" i="1" s="1"/>
  <c r="AH500" i="1" a="1"/>
  <c r="AH500" i="1" s="1"/>
  <c r="AH499" i="1" a="1"/>
  <c r="AH499" i="1" s="1"/>
  <c r="AH501" i="1" a="1"/>
  <c r="AH501" i="1" s="1"/>
  <c r="AH497" i="1" a="1"/>
  <c r="AH497" i="1" s="1"/>
  <c r="AH498" i="1" a="1"/>
  <c r="AH498" i="1" s="1"/>
  <c r="AH496" i="1" a="1"/>
  <c r="AH496" i="1" s="1"/>
  <c r="AF500" i="1" a="1"/>
  <c r="AF500" i="1" s="1"/>
  <c r="AF498" i="1" a="1"/>
  <c r="AF498" i="1" s="1"/>
  <c r="AF499" i="1" a="1"/>
  <c r="AF499" i="1" s="1"/>
  <c r="AF497" i="1" a="1"/>
  <c r="AF497" i="1" s="1"/>
  <c r="AF501" i="1" a="1"/>
  <c r="AF501" i="1" s="1"/>
  <c r="AF496" i="1" a="1"/>
  <c r="AF496" i="1" s="1"/>
  <c r="AI501" i="1" a="1"/>
  <c r="AI501" i="1" s="1"/>
  <c r="AI500" i="1" a="1"/>
  <c r="AI500" i="1" s="1"/>
  <c r="AI497" i="1" a="1"/>
  <c r="AI497" i="1" s="1"/>
  <c r="AI498" i="1" a="1"/>
  <c r="AI498" i="1" s="1"/>
  <c r="AI496" i="1" a="1"/>
  <c r="AI496" i="1" s="1"/>
  <c r="AI499" i="1" a="1"/>
  <c r="AI499" i="1" s="1"/>
  <c r="AI509" i="1" a="1"/>
  <c r="AI509" i="1" s="1"/>
  <c r="AI492" i="1" a="1"/>
  <c r="AI492" i="1" s="1"/>
  <c r="AI493" i="1" a="1"/>
  <c r="AI493" i="1" s="1"/>
  <c r="AI489" i="1" a="1"/>
  <c r="AI489" i="1" s="1"/>
  <c r="AI491" i="1" a="1"/>
  <c r="AI491" i="1" s="1"/>
  <c r="AI490" i="1" a="1"/>
  <c r="AI490" i="1" s="1"/>
  <c r="AF509" i="1" a="1"/>
  <c r="AF509" i="1" s="1"/>
  <c r="AF490" i="1" a="1"/>
  <c r="AF490" i="1" s="1"/>
  <c r="AF492" i="1" a="1"/>
  <c r="AF492" i="1" s="1"/>
  <c r="AF491" i="1" a="1"/>
  <c r="AF491" i="1" s="1"/>
  <c r="AF493" i="1" a="1"/>
  <c r="AF493" i="1" s="1"/>
  <c r="AF489" i="1" a="1"/>
  <c r="AF489" i="1" s="1"/>
  <c r="AG509" i="1" a="1"/>
  <c r="AG509" i="1" s="1"/>
  <c r="AG490" i="1" a="1"/>
  <c r="AG490" i="1" s="1"/>
  <c r="AG493" i="1" a="1"/>
  <c r="AG493" i="1" s="1"/>
  <c r="AG491" i="1" a="1"/>
  <c r="AG491" i="1" s="1"/>
  <c r="AG492" i="1" a="1"/>
  <c r="AG492" i="1" s="1"/>
  <c r="AG489" i="1" a="1"/>
  <c r="AG489" i="1" s="1"/>
  <c r="AH509" i="1" a="1"/>
  <c r="AH509" i="1" s="1"/>
  <c r="AH491" i="1" a="1"/>
  <c r="AH491" i="1" s="1"/>
  <c r="AH492" i="1" a="1"/>
  <c r="AH492" i="1" s="1"/>
  <c r="AH493" i="1" a="1"/>
  <c r="AH493" i="1" s="1"/>
  <c r="AH489" i="1" a="1"/>
  <c r="AH489" i="1" s="1"/>
  <c r="AH490" i="1" a="1"/>
  <c r="AH49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07" i="1" a="1"/>
  <c r="AG507" i="1" s="1"/>
  <c r="AH507" i="1" a="1"/>
  <c r="AH507" i="1" s="1"/>
  <c r="AI507" i="1" a="1"/>
  <c r="AI507" i="1" s="1"/>
  <c r="AF507" i="1" a="1"/>
  <c r="AF507" i="1" s="1"/>
  <c r="AG503" i="1" a="1"/>
  <c r="AG503" i="1" s="1"/>
  <c r="AG505" i="1" a="1"/>
  <c r="AG505" i="1" s="1"/>
  <c r="AH503" i="1" a="1"/>
  <c r="AH503" i="1" s="1"/>
  <c r="AH505" i="1" a="1"/>
  <c r="AH505" i="1" s="1"/>
  <c r="AI503" i="1" a="1"/>
  <c r="AI503" i="1" s="1"/>
  <c r="AI505" i="1" a="1"/>
  <c r="AI505" i="1" s="1"/>
  <c r="AF503" i="1" a="1"/>
  <c r="AF503" i="1" s="1"/>
  <c r="AF505" i="1" a="1"/>
  <c r="AF505" i="1" s="1"/>
  <c r="AI494" i="1" a="1"/>
  <c r="AI494" i="1" s="1"/>
  <c r="AF494" i="1" a="1"/>
  <c r="AF494" i="1" s="1"/>
  <c r="AG494" i="1" a="1"/>
  <c r="AG494" i="1" s="1"/>
  <c r="AH494" i="1" a="1"/>
  <c r="AH494" i="1" s="1"/>
  <c r="AG486" i="1" a="1"/>
  <c r="AG486" i="1" s="1"/>
  <c r="AH486" i="1" a="1"/>
  <c r="AH486" i="1" s="1"/>
  <c r="AI486" i="1" a="1"/>
  <c r="AI486" i="1" s="1"/>
  <c r="AF486" i="1" a="1"/>
  <c r="AF486" i="1" s="1"/>
  <c r="AG479" i="1" a="1"/>
  <c r="AG479" i="1" s="1"/>
  <c r="AG481" i="1" a="1"/>
  <c r="AG481" i="1" s="1"/>
  <c r="AH479" i="1" a="1"/>
  <c r="AH479" i="1" s="1"/>
  <c r="AH481" i="1" a="1"/>
  <c r="AH481" i="1" s="1"/>
  <c r="AI479" i="1" a="1"/>
  <c r="AI479" i="1" s="1"/>
  <c r="AI481" i="1" a="1"/>
  <c r="AI481" i="1" s="1"/>
  <c r="AF479" i="1" a="1"/>
  <c r="AF479" i="1" s="1"/>
  <c r="AF481" i="1" a="1"/>
  <c r="AF481" i="1" s="1"/>
  <c r="AG475" i="1" a="1"/>
  <c r="AG475" i="1" s="1"/>
  <c r="AG477" i="1" a="1"/>
  <c r="AG477" i="1" s="1"/>
  <c r="AH475" i="1" a="1"/>
  <c r="AH475" i="1" s="1"/>
  <c r="AH477" i="1" a="1"/>
  <c r="AH477" i="1" s="1"/>
  <c r="AI475" i="1" a="1"/>
  <c r="AI475" i="1" s="1"/>
  <c r="AI477" i="1" a="1"/>
  <c r="AI477" i="1" s="1"/>
  <c r="AF475" i="1" a="1"/>
  <c r="AF475" i="1" s="1"/>
  <c r="AF477" i="1" a="1"/>
  <c r="AF477" i="1" s="1"/>
  <c r="AH488" i="1" a="1"/>
  <c r="AH488" i="1" s="1"/>
  <c r="AH506" i="1" a="1"/>
  <c r="AH506" i="1" s="1"/>
  <c r="AH504" i="1" a="1"/>
  <c r="AH504" i="1" s="1"/>
  <c r="AH495" i="1" a="1"/>
  <c r="AH495" i="1" s="1"/>
  <c r="AH502" i="1" a="1"/>
  <c r="AH502" i="1" s="1"/>
  <c r="AH487" i="1" a="1"/>
  <c r="AH487" i="1" s="1"/>
  <c r="AI504" i="1" a="1"/>
  <c r="AI504" i="1" s="1"/>
  <c r="AI487" i="1" a="1"/>
  <c r="AI487" i="1" s="1"/>
  <c r="AI495" i="1" a="1"/>
  <c r="AI495" i="1" s="1"/>
  <c r="AI506" i="1" a="1"/>
  <c r="AI506" i="1" s="1"/>
  <c r="AI502" i="1" a="1"/>
  <c r="AI502" i="1" s="1"/>
  <c r="AI488" i="1" a="1"/>
  <c r="AI488" i="1" s="1"/>
  <c r="AF506" i="1" a="1"/>
  <c r="AF506" i="1" s="1"/>
  <c r="AF504" i="1" a="1"/>
  <c r="AF504" i="1" s="1"/>
  <c r="AF502" i="1" a="1"/>
  <c r="AF502" i="1" s="1"/>
  <c r="AF487" i="1" a="1"/>
  <c r="AF487" i="1" s="1"/>
  <c r="AF488" i="1" a="1"/>
  <c r="AF488" i="1" s="1"/>
  <c r="AF495" i="1" a="1"/>
  <c r="AF495" i="1" s="1"/>
  <c r="AG506" i="1" a="1"/>
  <c r="AG506" i="1" s="1"/>
  <c r="AG504" i="1" a="1"/>
  <c r="AG504" i="1" s="1"/>
  <c r="AG495" i="1" a="1"/>
  <c r="AG495" i="1" s="1"/>
  <c r="AG502" i="1" a="1"/>
  <c r="AG502" i="1" s="1"/>
  <c r="AG487" i="1" a="1"/>
  <c r="AG487" i="1" s="1"/>
  <c r="AG488" i="1" a="1"/>
  <c r="AG488" i="1" s="1"/>
  <c r="AF473" i="1" a="1"/>
  <c r="AF473" i="1" s="1"/>
  <c r="AF465" i="1" a="1"/>
  <c r="AF465" i="1" s="1"/>
  <c r="AF471" i="1" a="1"/>
  <c r="AF471" i="1" s="1"/>
  <c r="AF468" i="1" a="1"/>
  <c r="AF468" i="1" s="1"/>
  <c r="AF472" i="1" a="1"/>
  <c r="AF472" i="1" s="1"/>
  <c r="AF470" i="1" a="1"/>
  <c r="AF470" i="1" s="1"/>
  <c r="AF467" i="1" a="1"/>
  <c r="AF467" i="1" s="1"/>
  <c r="AF464" i="1" a="1"/>
  <c r="AF464" i="1" s="1"/>
  <c r="AF466" i="1" a="1"/>
  <c r="AF466" i="1" s="1"/>
  <c r="AF469" i="1" a="1"/>
  <c r="AF469" i="1" s="1"/>
  <c r="AG473" i="1" a="1"/>
  <c r="AG473" i="1" s="1"/>
  <c r="AG465" i="1" a="1"/>
  <c r="AG465" i="1" s="1"/>
  <c r="AG471" i="1" a="1"/>
  <c r="AG471" i="1" s="1"/>
  <c r="AG472" i="1" a="1"/>
  <c r="AG472" i="1" s="1"/>
  <c r="AG470" i="1" a="1"/>
  <c r="AG470" i="1" s="1"/>
  <c r="AG466" i="1" a="1"/>
  <c r="AG466" i="1" s="1"/>
  <c r="AG469" i="1" a="1"/>
  <c r="AG469" i="1" s="1"/>
  <c r="AG467" i="1" a="1"/>
  <c r="AG467" i="1" s="1"/>
  <c r="AG464" i="1" a="1"/>
  <c r="AG464" i="1" s="1"/>
  <c r="AG468" i="1" a="1"/>
  <c r="AG468" i="1" s="1"/>
  <c r="AH473" i="1" a="1"/>
  <c r="AH473" i="1" s="1"/>
  <c r="AH465" i="1" a="1"/>
  <c r="AH465" i="1" s="1"/>
  <c r="AH472" i="1" a="1"/>
  <c r="AH472" i="1" s="1"/>
  <c r="AH471" i="1" a="1"/>
  <c r="AH471" i="1" s="1"/>
  <c r="AH466" i="1" a="1"/>
  <c r="AH466" i="1" s="1"/>
  <c r="AH469" i="1" a="1"/>
  <c r="AH469" i="1" s="1"/>
  <c r="AH468" i="1" a="1"/>
  <c r="AH468" i="1" s="1"/>
  <c r="AH464" i="1" a="1"/>
  <c r="AH464" i="1" s="1"/>
  <c r="AH467" i="1" a="1"/>
  <c r="AH467" i="1" s="1"/>
  <c r="AH470" i="1" a="1"/>
  <c r="AH470" i="1" s="1"/>
  <c r="AI473" i="1" a="1"/>
  <c r="AI473" i="1" s="1"/>
  <c r="AI465" i="1" a="1"/>
  <c r="AI465" i="1" s="1"/>
  <c r="AI472" i="1" a="1"/>
  <c r="AI472" i="1" s="1"/>
  <c r="AI470" i="1" a="1"/>
  <c r="AI470" i="1" s="1"/>
  <c r="AI469" i="1" a="1"/>
  <c r="AI469" i="1" s="1"/>
  <c r="AI468" i="1" a="1"/>
  <c r="AI468" i="1" s="1"/>
  <c r="AI471" i="1" a="1"/>
  <c r="AI471" i="1" s="1"/>
  <c r="AI467" i="1" a="1"/>
  <c r="AI467" i="1" s="1"/>
  <c r="AI466" i="1" a="1"/>
  <c r="AI466" i="1" s="1"/>
  <c r="AI464" i="1" a="1"/>
  <c r="AI464" i="1" s="1"/>
  <c r="AO112" i="18"/>
  <c r="AM403" i="1"/>
  <c r="AM454" i="1" s="1" a="1"/>
  <c r="AM454" i="1" s="1"/>
  <c r="AL403" i="1"/>
  <c r="AL454" i="1" s="1" a="1"/>
  <c r="AL454" i="1" s="1"/>
  <c r="AJ403" i="1"/>
  <c r="AJ454" i="1" s="1" a="1"/>
  <c r="AJ454" i="1" s="1"/>
  <c r="AK403" i="1"/>
  <c r="AK454" i="1" s="1" a="1"/>
  <c r="AK454" i="1" s="1"/>
  <c r="AJ462" i="1"/>
  <c r="AJ513" i="1" s="1" a="1"/>
  <c r="AJ513" i="1" s="1"/>
  <c r="AF463" i="1" a="1"/>
  <c r="AF463" i="1" s="1"/>
  <c r="AL462" i="1"/>
  <c r="AL513" i="1" s="1" a="1"/>
  <c r="AL513" i="1" s="1"/>
  <c r="AH463" i="1" a="1"/>
  <c r="AH463" i="1" s="1"/>
  <c r="AK462" i="1"/>
  <c r="AK513" i="1" s="1" a="1"/>
  <c r="AK513" i="1" s="1"/>
  <c r="AG463" i="1" a="1"/>
  <c r="AG463" i="1" s="1"/>
  <c r="AM462" i="1"/>
  <c r="AM513" i="1" s="1" a="1"/>
  <c r="AM513" i="1" s="1"/>
  <c r="AI463" i="1" a="1"/>
  <c r="AI463" i="1" s="1"/>
  <c r="G332" i="1"/>
  <c r="G330" i="1"/>
  <c r="G329" i="1"/>
  <c r="G328" i="1"/>
  <c r="G326" i="1"/>
  <c r="G303" i="1"/>
  <c r="G302" i="1"/>
  <c r="G301" i="1"/>
  <c r="G300" i="1"/>
  <c r="G298" i="1"/>
  <c r="G296" i="1"/>
  <c r="G294" i="1"/>
  <c r="G292" i="1"/>
  <c r="G281" i="1"/>
  <c r="AK430" i="1" l="1" a="1"/>
  <c r="AK430" i="1" s="1"/>
  <c r="AK431" i="1" a="1"/>
  <c r="AK431" i="1" s="1"/>
  <c r="AK435" i="1" a="1"/>
  <c r="AK435" i="1" s="1"/>
  <c r="AK417" i="1" a="1"/>
  <c r="AK417" i="1" s="1"/>
  <c r="AK440" i="1" a="1"/>
  <c r="AK440" i="1" s="1"/>
  <c r="AK411" i="1" a="1"/>
  <c r="AK411" i="1" s="1"/>
  <c r="AK426" i="1" a="1"/>
  <c r="AK426" i="1" s="1"/>
  <c r="AK408" i="1" a="1"/>
  <c r="AK408" i="1" s="1"/>
  <c r="AK447" i="1" a="1"/>
  <c r="AK447" i="1" s="1"/>
  <c r="AK436" i="1" a="1"/>
  <c r="AK436" i="1" s="1"/>
  <c r="AK422" i="1" a="1"/>
  <c r="AK422" i="1" s="1"/>
  <c r="AK405" i="1" a="1"/>
  <c r="AK405" i="1" s="1"/>
  <c r="AK425" i="1" a="1"/>
  <c r="AK425" i="1" s="1"/>
  <c r="AK451" i="1" a="1"/>
  <c r="AK451" i="1" s="1"/>
  <c r="AK420" i="1" a="1"/>
  <c r="AK420" i="1" s="1"/>
  <c r="AK406" i="1" a="1"/>
  <c r="AK406" i="1" s="1"/>
  <c r="AK445" i="1" a="1"/>
  <c r="AK445" i="1" s="1"/>
  <c r="AK441" i="1" a="1"/>
  <c r="AK441" i="1" s="1"/>
  <c r="AK416" i="1" a="1"/>
  <c r="AK416" i="1" s="1"/>
  <c r="AK452" i="1" a="1"/>
  <c r="AK452" i="1" s="1"/>
  <c r="AK421" i="1" a="1"/>
  <c r="AK421" i="1" s="1"/>
  <c r="AK446" i="1" a="1"/>
  <c r="AK446" i="1" s="1"/>
  <c r="AK450" i="1" a="1"/>
  <c r="AK450" i="1" s="1"/>
  <c r="AK415" i="1" a="1"/>
  <c r="AK415" i="1" s="1"/>
  <c r="AK404" i="1" a="1"/>
  <c r="AK404" i="1" s="1"/>
  <c r="AK442" i="1" a="1"/>
  <c r="AK442" i="1" s="1"/>
  <c r="AK410" i="1" a="1"/>
  <c r="AK410" i="1" s="1"/>
  <c r="AK418" i="1" a="1"/>
  <c r="AK418" i="1" s="1"/>
  <c r="AK432" i="1" a="1"/>
  <c r="AK432" i="1" s="1"/>
  <c r="AK427" i="1" a="1"/>
  <c r="AK427" i="1" s="1"/>
  <c r="AK423" i="1" a="1"/>
  <c r="AK423" i="1" s="1"/>
  <c r="AK412" i="1" a="1"/>
  <c r="AK412" i="1" s="1"/>
  <c r="AK433" i="1" a="1"/>
  <c r="AK433" i="1" s="1"/>
  <c r="AK444" i="1" a="1"/>
  <c r="AK444" i="1" s="1"/>
  <c r="AK424" i="1" a="1"/>
  <c r="AK424" i="1" s="1"/>
  <c r="AK434" i="1" a="1"/>
  <c r="AK434" i="1" s="1"/>
  <c r="AK419" i="1" a="1"/>
  <c r="AK419" i="1" s="1"/>
  <c r="AK439" i="1" a="1"/>
  <c r="AK439" i="1" s="1"/>
  <c r="AK438" i="1" a="1"/>
  <c r="AK438" i="1" s="1"/>
  <c r="AK453" i="1" a="1"/>
  <c r="AK453" i="1" s="1"/>
  <c r="AK428" i="1" a="1"/>
  <c r="AK428" i="1" s="1"/>
  <c r="AK407" i="1" a="1"/>
  <c r="AK407" i="1" s="1"/>
  <c r="AK413" i="1" a="1"/>
  <c r="AK413" i="1" s="1"/>
  <c r="AK449" i="1" a="1"/>
  <c r="AK449" i="1" s="1"/>
  <c r="AK448" i="1" a="1"/>
  <c r="AK448" i="1" s="1"/>
  <c r="AK437" i="1" a="1"/>
  <c r="AK437" i="1" s="1"/>
  <c r="AK455" i="1" a="1"/>
  <c r="AK455" i="1" s="1"/>
  <c r="AK429" i="1" a="1"/>
  <c r="AK429" i="1" s="1"/>
  <c r="AK414" i="1" a="1"/>
  <c r="AK414" i="1" s="1"/>
  <c r="AK409" i="1" a="1"/>
  <c r="AK409" i="1" s="1"/>
  <c r="AK443" i="1" a="1"/>
  <c r="AK443" i="1" s="1"/>
  <c r="AJ417" i="1" a="1"/>
  <c r="AJ417" i="1" s="1"/>
  <c r="AJ411" i="1" a="1"/>
  <c r="AJ411" i="1" s="1"/>
  <c r="AJ440" i="1" a="1"/>
  <c r="AJ440" i="1" s="1"/>
  <c r="AJ410" i="1" a="1"/>
  <c r="AJ410" i="1" s="1"/>
  <c r="AJ426" i="1" a="1"/>
  <c r="AJ426" i="1" s="1"/>
  <c r="AJ405" i="1" a="1"/>
  <c r="AJ405" i="1" s="1"/>
  <c r="AJ436" i="1" a="1"/>
  <c r="AJ436" i="1" s="1"/>
  <c r="AJ437" i="1" a="1"/>
  <c r="AJ437" i="1" s="1"/>
  <c r="AJ404" i="1" a="1"/>
  <c r="AJ404" i="1" s="1"/>
  <c r="AJ441" i="1" a="1"/>
  <c r="AJ441" i="1" s="1"/>
  <c r="AJ452" i="1" a="1"/>
  <c r="AJ452" i="1" s="1"/>
  <c r="AJ446" i="1" a="1"/>
  <c r="AJ446" i="1" s="1"/>
  <c r="AJ445" i="1" a="1"/>
  <c r="AJ445" i="1" s="1"/>
  <c r="AJ416" i="1" a="1"/>
  <c r="AJ416" i="1" s="1"/>
  <c r="AJ425" i="1" a="1"/>
  <c r="AJ425" i="1" s="1"/>
  <c r="AJ451" i="1" a="1"/>
  <c r="AJ451" i="1" s="1"/>
  <c r="AJ431" i="1" a="1"/>
  <c r="AJ431" i="1" s="1"/>
  <c r="AJ421" i="1" a="1"/>
  <c r="AJ421" i="1" s="1"/>
  <c r="AJ442" i="1" a="1"/>
  <c r="AJ442" i="1" s="1"/>
  <c r="AJ420" i="1" a="1"/>
  <c r="AJ420" i="1" s="1"/>
  <c r="AJ406" i="1" a="1"/>
  <c r="AJ406" i="1" s="1"/>
  <c r="AJ430" i="1" a="1"/>
  <c r="AJ430" i="1" s="1"/>
  <c r="AJ450" i="1" a="1"/>
  <c r="AJ450" i="1" s="1"/>
  <c r="AJ447" i="1" a="1"/>
  <c r="AJ447" i="1" s="1"/>
  <c r="AJ435" i="1" a="1"/>
  <c r="AJ435" i="1" s="1"/>
  <c r="AJ415" i="1" a="1"/>
  <c r="AJ415" i="1" s="1"/>
  <c r="AJ433" i="1" a="1"/>
  <c r="AJ433" i="1" s="1"/>
  <c r="AJ412" i="1" a="1"/>
  <c r="AJ412" i="1" s="1"/>
  <c r="AJ455" i="1" a="1"/>
  <c r="AJ455" i="1" s="1"/>
  <c r="AJ443" i="1" a="1"/>
  <c r="AJ443" i="1" s="1"/>
  <c r="AJ448" i="1" a="1"/>
  <c r="AJ448" i="1" s="1"/>
  <c r="AJ414" i="1" a="1"/>
  <c r="AJ414" i="1" s="1"/>
  <c r="AJ407" i="1" a="1"/>
  <c r="AJ407" i="1" s="1"/>
  <c r="AJ449" i="1" a="1"/>
  <c r="AJ449" i="1" s="1"/>
  <c r="AJ428" i="1" a="1"/>
  <c r="AJ428" i="1" s="1"/>
  <c r="AJ419" i="1" a="1"/>
  <c r="AJ419" i="1" s="1"/>
  <c r="AJ422" i="1" a="1"/>
  <c r="AJ422" i="1" s="1"/>
  <c r="AJ432" i="1" a="1"/>
  <c r="AJ432" i="1" s="1"/>
  <c r="AJ424" i="1" a="1"/>
  <c r="AJ424" i="1" s="1"/>
  <c r="AJ418" i="1" a="1"/>
  <c r="AJ418" i="1" s="1"/>
  <c r="AJ413" i="1" a="1"/>
  <c r="AJ413" i="1" s="1"/>
  <c r="AJ444" i="1" a="1"/>
  <c r="AJ444" i="1" s="1"/>
  <c r="AJ409" i="1" a="1"/>
  <c r="AJ409" i="1" s="1"/>
  <c r="AJ423" i="1" a="1"/>
  <c r="AJ423" i="1" s="1"/>
  <c r="AJ427" i="1" a="1"/>
  <c r="AJ427" i="1" s="1"/>
  <c r="AJ408" i="1" a="1"/>
  <c r="AJ408" i="1" s="1"/>
  <c r="AJ439" i="1" a="1"/>
  <c r="AJ439" i="1" s="1"/>
  <c r="AJ453" i="1" a="1"/>
  <c r="AJ453" i="1" s="1"/>
  <c r="AJ429" i="1" a="1"/>
  <c r="AJ429" i="1" s="1"/>
  <c r="AJ434" i="1" a="1"/>
  <c r="AJ434" i="1" s="1"/>
  <c r="AJ438" i="1" a="1"/>
  <c r="AJ438" i="1" s="1"/>
  <c r="AM420" i="1" a="1"/>
  <c r="AM420" i="1" s="1"/>
  <c r="AM410" i="1" a="1"/>
  <c r="AM410" i="1" s="1"/>
  <c r="AM406" i="1" a="1"/>
  <c r="AM406" i="1" s="1"/>
  <c r="AM425" i="1" a="1"/>
  <c r="AM425" i="1" s="1"/>
  <c r="AM431" i="1" a="1"/>
  <c r="AM431" i="1" s="1"/>
  <c r="AM451" i="1" a="1"/>
  <c r="AM451" i="1" s="1"/>
  <c r="AM430" i="1" a="1"/>
  <c r="AM430" i="1" s="1"/>
  <c r="AM435" i="1" a="1"/>
  <c r="AM435" i="1" s="1"/>
  <c r="AM411" i="1" a="1"/>
  <c r="AM411" i="1" s="1"/>
  <c r="AM436" i="1" a="1"/>
  <c r="AM436" i="1" s="1"/>
  <c r="AM450" i="1" a="1"/>
  <c r="AM450" i="1" s="1"/>
  <c r="AM416" i="1" a="1"/>
  <c r="AM416" i="1" s="1"/>
  <c r="AM440" i="1" a="1"/>
  <c r="AM440" i="1" s="1"/>
  <c r="AM404" i="1" a="1"/>
  <c r="AM404" i="1" s="1"/>
  <c r="AM415" i="1" a="1"/>
  <c r="AM415" i="1" s="1"/>
  <c r="AM446" i="1" a="1"/>
  <c r="AM446" i="1" s="1"/>
  <c r="AM426" i="1" a="1"/>
  <c r="AM426" i="1" s="1"/>
  <c r="AM405" i="1" a="1"/>
  <c r="AM405" i="1" s="1"/>
  <c r="AM445" i="1" a="1"/>
  <c r="AM445" i="1" s="1"/>
  <c r="AM441" i="1" a="1"/>
  <c r="AM441" i="1" s="1"/>
  <c r="AM421" i="1" a="1"/>
  <c r="AM421" i="1" s="1"/>
  <c r="AM409" i="1" a="1"/>
  <c r="AM409" i="1" s="1"/>
  <c r="AM453" i="1" a="1"/>
  <c r="AM453" i="1" s="1"/>
  <c r="AM444" i="1" a="1"/>
  <c r="AM444" i="1" s="1"/>
  <c r="AM434" i="1" a="1"/>
  <c r="AM434" i="1" s="1"/>
  <c r="AM428" i="1" a="1"/>
  <c r="AM428" i="1" s="1"/>
  <c r="AM447" i="1" a="1"/>
  <c r="AM447" i="1" s="1"/>
  <c r="AM429" i="1" a="1"/>
  <c r="AM429" i="1" s="1"/>
  <c r="AM438" i="1" a="1"/>
  <c r="AM438" i="1" s="1"/>
  <c r="AM437" i="1" a="1"/>
  <c r="AM437" i="1" s="1"/>
  <c r="AM412" i="1" a="1"/>
  <c r="AM412" i="1" s="1"/>
  <c r="AM407" i="1" a="1"/>
  <c r="AM407" i="1" s="1"/>
  <c r="AM417" i="1" a="1"/>
  <c r="AM417" i="1" s="1"/>
  <c r="AM423" i="1" a="1"/>
  <c r="AM423" i="1" s="1"/>
  <c r="AM422" i="1" a="1"/>
  <c r="AM422" i="1" s="1"/>
  <c r="AM455" i="1" a="1"/>
  <c r="AM455" i="1" s="1"/>
  <c r="AM414" i="1" a="1"/>
  <c r="AM414" i="1" s="1"/>
  <c r="AM452" i="1" a="1"/>
  <c r="AM452" i="1" s="1"/>
  <c r="AM442" i="1" a="1"/>
  <c r="AM442" i="1" s="1"/>
  <c r="AM449" i="1" a="1"/>
  <c r="AM449" i="1" s="1"/>
  <c r="AM439" i="1" a="1"/>
  <c r="AM439" i="1" s="1"/>
  <c r="AM413" i="1" a="1"/>
  <c r="AM413" i="1" s="1"/>
  <c r="AM419" i="1" a="1"/>
  <c r="AM419" i="1" s="1"/>
  <c r="AM408" i="1" a="1"/>
  <c r="AM408" i="1" s="1"/>
  <c r="AM418" i="1" a="1"/>
  <c r="AM418" i="1" s="1"/>
  <c r="AM433" i="1" a="1"/>
  <c r="AM433" i="1" s="1"/>
  <c r="AM448" i="1" a="1"/>
  <c r="AM448" i="1" s="1"/>
  <c r="AM427" i="1" a="1"/>
  <c r="AM427" i="1" s="1"/>
  <c r="AM424" i="1" a="1"/>
  <c r="AM424" i="1" s="1"/>
  <c r="AM443" i="1" a="1"/>
  <c r="AM443" i="1" s="1"/>
  <c r="AM432" i="1" a="1"/>
  <c r="AM432" i="1" s="1"/>
  <c r="AL406" i="1" a="1"/>
  <c r="AL406" i="1" s="1"/>
  <c r="AL425" i="1" a="1"/>
  <c r="AL425" i="1" s="1"/>
  <c r="AL430" i="1" a="1"/>
  <c r="AL430" i="1" s="1"/>
  <c r="AL407" i="1" a="1"/>
  <c r="AL407" i="1" s="1"/>
  <c r="AL435" i="1" a="1"/>
  <c r="AL435" i="1" s="1"/>
  <c r="AL417" i="1" a="1"/>
  <c r="AL417" i="1" s="1"/>
  <c r="AL440" i="1" a="1"/>
  <c r="AL440" i="1" s="1"/>
  <c r="AL437" i="1" a="1"/>
  <c r="AL437" i="1" s="1"/>
  <c r="AL405" i="1" a="1"/>
  <c r="AL405" i="1" s="1"/>
  <c r="AL422" i="1" a="1"/>
  <c r="AL422" i="1" s="1"/>
  <c r="AL410" i="1" a="1"/>
  <c r="AL410" i="1" s="1"/>
  <c r="AL446" i="1" a="1"/>
  <c r="AL446" i="1" s="1"/>
  <c r="AL404" i="1" a="1"/>
  <c r="AL404" i="1" s="1"/>
  <c r="AL432" i="1" a="1"/>
  <c r="AL432" i="1" s="1"/>
  <c r="AL452" i="1" a="1"/>
  <c r="AL452" i="1" s="1"/>
  <c r="AL412" i="1" a="1"/>
  <c r="AL412" i="1" s="1"/>
  <c r="AL415" i="1" a="1"/>
  <c r="AL415" i="1" s="1"/>
  <c r="AL447" i="1" a="1"/>
  <c r="AL447" i="1" s="1"/>
  <c r="AL427" i="1" a="1"/>
  <c r="AL427" i="1" s="1"/>
  <c r="AL445" i="1" a="1"/>
  <c r="AL445" i="1" s="1"/>
  <c r="AL420" i="1" a="1"/>
  <c r="AL420" i="1" s="1"/>
  <c r="AL442" i="1" a="1"/>
  <c r="AL442" i="1" s="1"/>
  <c r="AL450" i="1" a="1"/>
  <c r="AL450" i="1" s="1"/>
  <c r="AL408" i="1" a="1"/>
  <c r="AL408" i="1" s="1"/>
  <c r="AL449" i="1" a="1"/>
  <c r="AL449" i="1" s="1"/>
  <c r="AL433" i="1" a="1"/>
  <c r="AL433" i="1" s="1"/>
  <c r="AL431" i="1" a="1"/>
  <c r="AL431" i="1" s="1"/>
  <c r="AL453" i="1" a="1"/>
  <c r="AL453" i="1" s="1"/>
  <c r="AL443" i="1" a="1"/>
  <c r="AL443" i="1" s="1"/>
  <c r="AL451" i="1" a="1"/>
  <c r="AL451" i="1" s="1"/>
  <c r="AL455" i="1" a="1"/>
  <c r="AL455" i="1" s="1"/>
  <c r="AL423" i="1" a="1"/>
  <c r="AL423" i="1" s="1"/>
  <c r="AL429" i="1" a="1"/>
  <c r="AL429" i="1" s="1"/>
  <c r="AL424" i="1" a="1"/>
  <c r="AL424" i="1" s="1"/>
  <c r="AL428" i="1" a="1"/>
  <c r="AL428" i="1" s="1"/>
  <c r="AL418" i="1" a="1"/>
  <c r="AL418" i="1" s="1"/>
  <c r="AL441" i="1" a="1"/>
  <c r="AL441" i="1" s="1"/>
  <c r="AL448" i="1" a="1"/>
  <c r="AL448" i="1" s="1"/>
  <c r="AL411" i="1" a="1"/>
  <c r="AL411" i="1" s="1"/>
  <c r="AL436" i="1" a="1"/>
  <c r="AL436" i="1" s="1"/>
  <c r="AL421" i="1" a="1"/>
  <c r="AL421" i="1" s="1"/>
  <c r="AL426" i="1" a="1"/>
  <c r="AL426" i="1" s="1"/>
  <c r="AL434" i="1" a="1"/>
  <c r="AL434" i="1" s="1"/>
  <c r="AL416" i="1" a="1"/>
  <c r="AL416" i="1" s="1"/>
  <c r="AL444" i="1" a="1"/>
  <c r="AL444" i="1" s="1"/>
  <c r="AL413" i="1" a="1"/>
  <c r="AL413" i="1" s="1"/>
  <c r="AL439" i="1" a="1"/>
  <c r="AL439" i="1" s="1"/>
  <c r="AL409" i="1" a="1"/>
  <c r="AL409" i="1" s="1"/>
  <c r="AL438" i="1" a="1"/>
  <c r="AL438" i="1" s="1"/>
  <c r="AL419" i="1" a="1"/>
  <c r="AL419" i="1" s="1"/>
  <c r="AL414" i="1" a="1"/>
  <c r="AL414" i="1" s="1"/>
  <c r="AL497" i="1" a="1"/>
  <c r="AL497" i="1" s="1"/>
  <c r="AL496" i="1" a="1"/>
  <c r="AL496" i="1" s="1"/>
  <c r="AL500" i="1" a="1"/>
  <c r="AL500" i="1" s="1"/>
  <c r="AL499" i="1" a="1"/>
  <c r="AL499" i="1" s="1"/>
  <c r="AL501" i="1" a="1"/>
  <c r="AL501" i="1" s="1"/>
  <c r="AL498" i="1" a="1"/>
  <c r="AL498" i="1" s="1"/>
  <c r="AK501" i="1" a="1"/>
  <c r="AK501" i="1" s="1"/>
  <c r="AK496" i="1" a="1"/>
  <c r="AK496" i="1" s="1"/>
  <c r="AK500" i="1" a="1"/>
  <c r="AK500" i="1" s="1"/>
  <c r="AK497" i="1" a="1"/>
  <c r="AK497" i="1" s="1"/>
  <c r="AK499" i="1" a="1"/>
  <c r="AK499" i="1" s="1"/>
  <c r="AK498" i="1" a="1"/>
  <c r="AK498" i="1" s="1"/>
  <c r="AJ500" i="1" a="1"/>
  <c r="AJ500" i="1" s="1"/>
  <c r="AJ501" i="1" a="1"/>
  <c r="AJ501" i="1" s="1"/>
  <c r="AJ496" i="1" a="1"/>
  <c r="AJ496" i="1" s="1"/>
  <c r="AJ499" i="1" a="1"/>
  <c r="AJ499" i="1" s="1"/>
  <c r="AJ498" i="1" a="1"/>
  <c r="AJ498" i="1" s="1"/>
  <c r="AJ497" i="1" a="1"/>
  <c r="AJ497" i="1" s="1"/>
  <c r="AM498" i="1" a="1"/>
  <c r="AM498" i="1" s="1"/>
  <c r="AM496" i="1" a="1"/>
  <c r="AM496" i="1" s="1"/>
  <c r="AM497" i="1" a="1"/>
  <c r="AM497" i="1" s="1"/>
  <c r="AM499" i="1" a="1"/>
  <c r="AM499" i="1" s="1"/>
  <c r="AM500" i="1" a="1"/>
  <c r="AM500" i="1" s="1"/>
  <c r="AM501" i="1" a="1"/>
  <c r="AM501" i="1" s="1"/>
  <c r="AK509" i="1" a="1"/>
  <c r="AK509" i="1" s="1"/>
  <c r="AK490" i="1" a="1"/>
  <c r="AK490" i="1" s="1"/>
  <c r="AK491" i="1" a="1"/>
  <c r="AK491" i="1" s="1"/>
  <c r="AK493" i="1" a="1"/>
  <c r="AK493" i="1" s="1"/>
  <c r="AK489" i="1" a="1"/>
  <c r="AK489" i="1" s="1"/>
  <c r="AK492" i="1" a="1"/>
  <c r="AK492" i="1" s="1"/>
  <c r="AL509" i="1" a="1"/>
  <c r="AL509" i="1" s="1"/>
  <c r="AL489" i="1" a="1"/>
  <c r="AL489" i="1" s="1"/>
  <c r="AL490" i="1" a="1"/>
  <c r="AL490" i="1" s="1"/>
  <c r="AL491" i="1" a="1"/>
  <c r="AL491" i="1" s="1"/>
  <c r="AL492" i="1" a="1"/>
  <c r="AL492" i="1" s="1"/>
  <c r="AL493" i="1" a="1"/>
  <c r="AL493" i="1" s="1"/>
  <c r="AJ509" i="1" a="1"/>
  <c r="AJ509" i="1" s="1"/>
  <c r="AJ492" i="1" a="1"/>
  <c r="AJ492" i="1" s="1"/>
  <c r="AJ489" i="1" a="1"/>
  <c r="AJ489" i="1" s="1"/>
  <c r="AJ490" i="1" a="1"/>
  <c r="AJ490" i="1" s="1"/>
  <c r="AJ493" i="1" a="1"/>
  <c r="AJ493" i="1" s="1"/>
  <c r="AJ491" i="1" a="1"/>
  <c r="AJ491" i="1" s="1"/>
  <c r="AM509" i="1" a="1"/>
  <c r="AM509" i="1" s="1"/>
  <c r="AM490" i="1" a="1"/>
  <c r="AM490" i="1" s="1"/>
  <c r="AM491" i="1" a="1"/>
  <c r="AM491" i="1" s="1"/>
  <c r="AM489" i="1" a="1"/>
  <c r="AM489" i="1" s="1"/>
  <c r="AM492" i="1" a="1"/>
  <c r="AM492" i="1" s="1"/>
  <c r="AM493" i="1" a="1"/>
  <c r="AM49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07" i="1" a="1"/>
  <c r="AK507" i="1" s="1"/>
  <c r="AL507" i="1" a="1"/>
  <c r="AL507" i="1" s="1"/>
  <c r="AJ507" i="1" a="1"/>
  <c r="AJ507" i="1" s="1"/>
  <c r="AM507" i="1" a="1"/>
  <c r="AM507" i="1" s="1"/>
  <c r="AK503" i="1" a="1"/>
  <c r="AK503" i="1" s="1"/>
  <c r="AK505" i="1" a="1"/>
  <c r="AK505" i="1" s="1"/>
  <c r="AL503" i="1" a="1"/>
  <c r="AL503" i="1" s="1"/>
  <c r="AL505" i="1" a="1"/>
  <c r="AL505" i="1" s="1"/>
  <c r="AJ503" i="1" a="1"/>
  <c r="AJ503" i="1" s="1"/>
  <c r="AJ505" i="1" a="1"/>
  <c r="AJ505" i="1" s="1"/>
  <c r="AM503" i="1" a="1"/>
  <c r="AM503" i="1" s="1"/>
  <c r="AM505" i="1" a="1"/>
  <c r="AM505" i="1" s="1"/>
  <c r="AK494" i="1" a="1"/>
  <c r="AK494" i="1" s="1"/>
  <c r="AL494" i="1" a="1"/>
  <c r="AL494" i="1" s="1"/>
  <c r="AJ494" i="1" a="1"/>
  <c r="AJ494" i="1" s="1"/>
  <c r="AM494" i="1" a="1"/>
  <c r="AM494" i="1" s="1"/>
  <c r="AK486" i="1" a="1"/>
  <c r="AK486" i="1" s="1"/>
  <c r="AL486" i="1" a="1"/>
  <c r="AL486" i="1" s="1"/>
  <c r="AJ486" i="1" a="1"/>
  <c r="AJ486" i="1" s="1"/>
  <c r="AM486" i="1" a="1"/>
  <c r="AM486" i="1" s="1"/>
  <c r="AK479" i="1" a="1"/>
  <c r="AK479" i="1" s="1"/>
  <c r="AK481" i="1" a="1"/>
  <c r="AK481" i="1" s="1"/>
  <c r="AL479" i="1" a="1"/>
  <c r="AL479" i="1" s="1"/>
  <c r="AL481" i="1" a="1"/>
  <c r="AL481" i="1" s="1"/>
  <c r="AJ479" i="1" a="1"/>
  <c r="AJ479" i="1" s="1"/>
  <c r="AJ481" i="1" a="1"/>
  <c r="AJ481" i="1" s="1"/>
  <c r="AM479" i="1" a="1"/>
  <c r="AM479" i="1" s="1"/>
  <c r="AM481" i="1" a="1"/>
  <c r="AM481" i="1" s="1"/>
  <c r="AK475" i="1" a="1"/>
  <c r="AK475" i="1" s="1"/>
  <c r="AK477" i="1" a="1"/>
  <c r="AK477" i="1" s="1"/>
  <c r="AL475" i="1" a="1"/>
  <c r="AL475" i="1" s="1"/>
  <c r="AL477" i="1" a="1"/>
  <c r="AL477" i="1" s="1"/>
  <c r="AJ475" i="1" a="1"/>
  <c r="AJ475" i="1" s="1"/>
  <c r="AJ477" i="1" a="1"/>
  <c r="AJ477" i="1" s="1"/>
  <c r="AM475" i="1" a="1"/>
  <c r="AM475" i="1" s="1"/>
  <c r="AM477" i="1" a="1"/>
  <c r="AM477" i="1" s="1"/>
  <c r="AJ506" i="1" a="1"/>
  <c r="AJ506" i="1" s="1"/>
  <c r="AJ504" i="1" a="1"/>
  <c r="AJ504" i="1" s="1"/>
  <c r="AJ502" i="1" a="1"/>
  <c r="AJ502" i="1" s="1"/>
  <c r="AJ495" i="1" a="1"/>
  <c r="AJ495" i="1" s="1"/>
  <c r="AJ487" i="1" a="1"/>
  <c r="AJ487" i="1" s="1"/>
  <c r="AJ488" i="1" a="1"/>
  <c r="AJ488" i="1" s="1"/>
  <c r="AM504" i="1" a="1"/>
  <c r="AM504" i="1" s="1"/>
  <c r="AM487" i="1" a="1"/>
  <c r="AM487" i="1" s="1"/>
  <c r="AM506" i="1" a="1"/>
  <c r="AM506" i="1" s="1"/>
  <c r="AM495" i="1" a="1"/>
  <c r="AM495" i="1" s="1"/>
  <c r="AM502" i="1" a="1"/>
  <c r="AM502" i="1" s="1"/>
  <c r="AM488" i="1" a="1"/>
  <c r="AM488" i="1" s="1"/>
  <c r="AK506" i="1" a="1"/>
  <c r="AK506" i="1" s="1"/>
  <c r="AK504" i="1" a="1"/>
  <c r="AK504" i="1" s="1"/>
  <c r="AK495" i="1" a="1"/>
  <c r="AK495" i="1" s="1"/>
  <c r="AK487" i="1" a="1"/>
  <c r="AK487" i="1" s="1"/>
  <c r="AK488" i="1" a="1"/>
  <c r="AK488" i="1" s="1"/>
  <c r="AK502" i="1" a="1"/>
  <c r="AK502" i="1" s="1"/>
  <c r="AL502" i="1" a="1"/>
  <c r="AL502" i="1" s="1"/>
  <c r="AL488" i="1" a="1"/>
  <c r="AL488" i="1" s="1"/>
  <c r="AL504" i="1" a="1"/>
  <c r="AL504" i="1" s="1"/>
  <c r="AL495" i="1" a="1"/>
  <c r="AL495" i="1" s="1"/>
  <c r="AL506" i="1" a="1"/>
  <c r="AL506" i="1" s="1"/>
  <c r="AL487" i="1" a="1"/>
  <c r="AL487" i="1" s="1"/>
  <c r="AK473" i="1" a="1"/>
  <c r="AK473" i="1" s="1"/>
  <c r="AK465" i="1" a="1"/>
  <c r="AK465" i="1" s="1"/>
  <c r="AK470" i="1" a="1"/>
  <c r="AK470" i="1" s="1"/>
  <c r="AK472" i="1" a="1"/>
  <c r="AK472" i="1" s="1"/>
  <c r="AK467" i="1" a="1"/>
  <c r="AK467" i="1" s="1"/>
  <c r="AK466" i="1" a="1"/>
  <c r="AK466" i="1" s="1"/>
  <c r="AK464" i="1" a="1"/>
  <c r="AK464" i="1" s="1"/>
  <c r="AK469" i="1" a="1"/>
  <c r="AK469" i="1" s="1"/>
  <c r="AK468" i="1" a="1"/>
  <c r="AK468" i="1" s="1"/>
  <c r="AK471" i="1" a="1"/>
  <c r="AK471" i="1" s="1"/>
  <c r="AJ473" i="1" a="1"/>
  <c r="AJ473" i="1" s="1"/>
  <c r="AJ465" i="1" a="1"/>
  <c r="AJ465" i="1" s="1"/>
  <c r="AJ472" i="1" a="1"/>
  <c r="AJ472" i="1" s="1"/>
  <c r="AJ470" i="1" a="1"/>
  <c r="AJ470" i="1" s="1"/>
  <c r="AJ471" i="1" a="1"/>
  <c r="AJ471" i="1" s="1"/>
  <c r="AJ467" i="1" a="1"/>
  <c r="AJ467" i="1" s="1"/>
  <c r="AJ464" i="1" a="1"/>
  <c r="AJ464" i="1" s="1"/>
  <c r="AJ468" i="1" a="1"/>
  <c r="AJ468" i="1" s="1"/>
  <c r="AJ466" i="1" a="1"/>
  <c r="AJ466" i="1" s="1"/>
  <c r="AJ469" i="1" a="1"/>
  <c r="AJ469" i="1" s="1"/>
  <c r="AM473" i="1" a="1"/>
  <c r="AM473" i="1" s="1"/>
  <c r="AM465" i="1" a="1"/>
  <c r="AM465" i="1" s="1"/>
  <c r="AM471" i="1" a="1"/>
  <c r="AM471" i="1" s="1"/>
  <c r="AM472" i="1" a="1"/>
  <c r="AM472" i="1" s="1"/>
  <c r="AM464" i="1" a="1"/>
  <c r="AM464" i="1" s="1"/>
  <c r="AM468" i="1" a="1"/>
  <c r="AM468" i="1" s="1"/>
  <c r="AM470" i="1" a="1"/>
  <c r="AM470" i="1" s="1"/>
  <c r="AM466" i="1" a="1"/>
  <c r="AM466" i="1" s="1"/>
  <c r="AM469" i="1" a="1"/>
  <c r="AM469" i="1" s="1"/>
  <c r="AM467" i="1" a="1"/>
  <c r="AM467" i="1" s="1"/>
  <c r="AL473" i="1" a="1"/>
  <c r="AL473" i="1" s="1"/>
  <c r="AL465" i="1" a="1"/>
  <c r="AL465" i="1" s="1"/>
  <c r="AL470" i="1" a="1"/>
  <c r="AL470" i="1" s="1"/>
  <c r="AL471" i="1" a="1"/>
  <c r="AL471" i="1" s="1"/>
  <c r="AL464" i="1" a="1"/>
  <c r="AL464" i="1" s="1"/>
  <c r="AL468" i="1" a="1"/>
  <c r="AL468" i="1" s="1"/>
  <c r="AL472" i="1" a="1"/>
  <c r="AL472" i="1" s="1"/>
  <c r="AL467" i="1" a="1"/>
  <c r="AL467" i="1" s="1"/>
  <c r="AL469" i="1" a="1"/>
  <c r="AL469" i="1" s="1"/>
  <c r="AL466" i="1" a="1"/>
  <c r="AL466" i="1" s="1"/>
  <c r="AO113" i="18"/>
  <c r="AO462" i="1"/>
  <c r="AO513" i="1" s="1" a="1"/>
  <c r="AO513" i="1" s="1"/>
  <c r="AK463" i="1" a="1"/>
  <c r="AK463" i="1" s="1"/>
  <c r="AN403" i="1"/>
  <c r="AN454" i="1" s="1" a="1"/>
  <c r="AN454" i="1" s="1"/>
  <c r="AP462" i="1"/>
  <c r="AP513" i="1" s="1" a="1"/>
  <c r="AP513" i="1" s="1"/>
  <c r="AL463" i="1" a="1"/>
  <c r="AL463" i="1" s="1"/>
  <c r="AO403" i="1"/>
  <c r="AO454" i="1" s="1" a="1"/>
  <c r="AO454" i="1" s="1"/>
  <c r="AP403" i="1"/>
  <c r="AP454" i="1" s="1" a="1"/>
  <c r="AP454" i="1" s="1"/>
  <c r="AN462" i="1"/>
  <c r="AN513" i="1" s="1" a="1"/>
  <c r="AN513" i="1" s="1"/>
  <c r="AJ463" i="1" a="1"/>
  <c r="AJ463" i="1" s="1"/>
  <c r="AQ462" i="1"/>
  <c r="AQ513" i="1" s="1" a="1"/>
  <c r="AQ513" i="1" s="1"/>
  <c r="AM463" i="1" a="1"/>
  <c r="AM463" i="1" s="1"/>
  <c r="AQ403" i="1"/>
  <c r="AQ454" i="1" s="1" a="1"/>
  <c r="AQ454" i="1" s="1"/>
  <c r="G9" i="22"/>
  <c r="AN446" i="1" l="1" a="1"/>
  <c r="AN446" i="1" s="1"/>
  <c r="AN420" i="1" a="1"/>
  <c r="AN420" i="1" s="1"/>
  <c r="AN452" i="1" a="1"/>
  <c r="AN452" i="1" s="1"/>
  <c r="AN406" i="1" a="1"/>
  <c r="AN406" i="1" s="1"/>
  <c r="AN425" i="1" a="1"/>
  <c r="AN425" i="1" s="1"/>
  <c r="AN431" i="1" a="1"/>
  <c r="AN431" i="1" s="1"/>
  <c r="AN407" i="1" a="1"/>
  <c r="AN407" i="1" s="1"/>
  <c r="AN451" i="1" a="1"/>
  <c r="AN451" i="1" s="1"/>
  <c r="AN430" i="1" a="1"/>
  <c r="AN430" i="1" s="1"/>
  <c r="AN435" i="1" a="1"/>
  <c r="AN435" i="1" s="1"/>
  <c r="AN410" i="1" a="1"/>
  <c r="AN410" i="1" s="1"/>
  <c r="AN442" i="1" a="1"/>
  <c r="AN442" i="1" s="1"/>
  <c r="AN416" i="1" a="1"/>
  <c r="AN416" i="1" s="1"/>
  <c r="AN405" i="1" a="1"/>
  <c r="AN405" i="1" s="1"/>
  <c r="AN426" i="1" a="1"/>
  <c r="AN426" i="1" s="1"/>
  <c r="AN411" i="1" a="1"/>
  <c r="AN411" i="1" s="1"/>
  <c r="AN450" i="1" a="1"/>
  <c r="AN450" i="1" s="1"/>
  <c r="AN440" i="1" a="1"/>
  <c r="AN440" i="1" s="1"/>
  <c r="AN445" i="1" a="1"/>
  <c r="AN445" i="1" s="1"/>
  <c r="AN421" i="1" a="1"/>
  <c r="AN421" i="1" s="1"/>
  <c r="AN447" i="1" a="1"/>
  <c r="AN447" i="1" s="1"/>
  <c r="AN404" i="1" a="1"/>
  <c r="AN404" i="1" s="1"/>
  <c r="AN437" i="1" a="1"/>
  <c r="AN437" i="1" s="1"/>
  <c r="AN441" i="1" a="1"/>
  <c r="AN441" i="1" s="1"/>
  <c r="AN415" i="1" a="1"/>
  <c r="AN415" i="1" s="1"/>
  <c r="AN427" i="1" a="1"/>
  <c r="AN427" i="1" s="1"/>
  <c r="AN436" i="1" a="1"/>
  <c r="AN436" i="1" s="1"/>
  <c r="AN432" i="1" a="1"/>
  <c r="AN432" i="1" s="1"/>
  <c r="AN422" i="1" a="1"/>
  <c r="AN422" i="1" s="1"/>
  <c r="AN408" i="1" a="1"/>
  <c r="AN408" i="1" s="1"/>
  <c r="AN413" i="1" a="1"/>
  <c r="AN413" i="1" s="1"/>
  <c r="AN443" i="1" a="1"/>
  <c r="AN443" i="1" s="1"/>
  <c r="AN433" i="1" a="1"/>
  <c r="AN433" i="1" s="1"/>
  <c r="AN453" i="1" a="1"/>
  <c r="AN453" i="1" s="1"/>
  <c r="AN429" i="1" a="1"/>
  <c r="AN429" i="1" s="1"/>
  <c r="AN434" i="1" a="1"/>
  <c r="AN434" i="1" s="1"/>
  <c r="AN419" i="1" a="1"/>
  <c r="AN419" i="1" s="1"/>
  <c r="AN439" i="1" a="1"/>
  <c r="AN439" i="1" s="1"/>
  <c r="AN448" i="1" a="1"/>
  <c r="AN448" i="1" s="1"/>
  <c r="AN428" i="1" a="1"/>
  <c r="AN428" i="1" s="1"/>
  <c r="AN438" i="1" a="1"/>
  <c r="AN438" i="1" s="1"/>
  <c r="AN455" i="1" a="1"/>
  <c r="AN455" i="1" s="1"/>
  <c r="AN412" i="1" a="1"/>
  <c r="AN412" i="1" s="1"/>
  <c r="AN409" i="1" a="1"/>
  <c r="AN409" i="1" s="1"/>
  <c r="AN444" i="1" a="1"/>
  <c r="AN444" i="1" s="1"/>
  <c r="AN417" i="1" a="1"/>
  <c r="AN417" i="1" s="1"/>
  <c r="AN414" i="1" a="1"/>
  <c r="AN414" i="1" s="1"/>
  <c r="AN424" i="1" a="1"/>
  <c r="AN424" i="1" s="1"/>
  <c r="AN449" i="1" a="1"/>
  <c r="AN449" i="1" s="1"/>
  <c r="AN418" i="1" a="1"/>
  <c r="AN418" i="1" s="1"/>
  <c r="AN423" i="1" a="1"/>
  <c r="AN423" i="1" s="1"/>
  <c r="AO416" i="1" a="1"/>
  <c r="AO416" i="1" s="1"/>
  <c r="AO455" i="1" a="1"/>
  <c r="AO455" i="1" s="1"/>
  <c r="AO415" i="1" a="1"/>
  <c r="AO415" i="1" s="1"/>
  <c r="AO446" i="1" a="1"/>
  <c r="AO446" i="1" s="1"/>
  <c r="AO430" i="1" a="1"/>
  <c r="AO430" i="1" s="1"/>
  <c r="AO406" i="1" a="1"/>
  <c r="AO406" i="1" s="1"/>
  <c r="AO425" i="1" a="1"/>
  <c r="AO425" i="1" s="1"/>
  <c r="AO407" i="1" a="1"/>
  <c r="AO407" i="1" s="1"/>
  <c r="AO431" i="1" a="1"/>
  <c r="AO431" i="1" s="1"/>
  <c r="AO451" i="1" a="1"/>
  <c r="AO451" i="1" s="1"/>
  <c r="AO411" i="1" a="1"/>
  <c r="AO411" i="1" s="1"/>
  <c r="AO426" i="1" a="1"/>
  <c r="AO426" i="1" s="1"/>
  <c r="AO437" i="1" a="1"/>
  <c r="AO437" i="1" s="1"/>
  <c r="AO404" i="1" a="1"/>
  <c r="AO404" i="1" s="1"/>
  <c r="AO435" i="1" a="1"/>
  <c r="AO435" i="1" s="1"/>
  <c r="AO440" i="1" a="1"/>
  <c r="AO440" i="1" s="1"/>
  <c r="AO445" i="1" a="1"/>
  <c r="AO445" i="1" s="1"/>
  <c r="AO410" i="1" a="1"/>
  <c r="AO410" i="1" s="1"/>
  <c r="AO436" i="1" a="1"/>
  <c r="AO436" i="1" s="1"/>
  <c r="AO441" i="1" a="1"/>
  <c r="AO441" i="1" s="1"/>
  <c r="AO450" i="1" a="1"/>
  <c r="AO450" i="1" s="1"/>
  <c r="AO405" i="1" a="1"/>
  <c r="AO405" i="1" s="1"/>
  <c r="AO453" i="1" a="1"/>
  <c r="AO453" i="1" s="1"/>
  <c r="AO421" i="1" a="1"/>
  <c r="AO421" i="1" s="1"/>
  <c r="AO423" i="1" a="1"/>
  <c r="AO423" i="1" s="1"/>
  <c r="AO432" i="1" a="1"/>
  <c r="AO432" i="1" s="1"/>
  <c r="AO412" i="1" a="1"/>
  <c r="AO412" i="1" s="1"/>
  <c r="AO434" i="1" a="1"/>
  <c r="AO434" i="1" s="1"/>
  <c r="AO433" i="1" a="1"/>
  <c r="AO433" i="1" s="1"/>
  <c r="AO424" i="1" a="1"/>
  <c r="AO424" i="1" s="1"/>
  <c r="AO422" i="1" a="1"/>
  <c r="AO422" i="1" s="1"/>
  <c r="AO442" i="1" a="1"/>
  <c r="AO442" i="1" s="1"/>
  <c r="AO413" i="1" a="1"/>
  <c r="AO413" i="1" s="1"/>
  <c r="AO429" i="1" a="1"/>
  <c r="AO429" i="1" s="1"/>
  <c r="AO418" i="1" a="1"/>
  <c r="AO418" i="1" s="1"/>
  <c r="AO448" i="1" a="1"/>
  <c r="AO448" i="1" s="1"/>
  <c r="AO452" i="1" a="1"/>
  <c r="AO452" i="1" s="1"/>
  <c r="AO420" i="1" a="1"/>
  <c r="AO420" i="1" s="1"/>
  <c r="AO447" i="1" a="1"/>
  <c r="AO447" i="1" s="1"/>
  <c r="AO427" i="1" a="1"/>
  <c r="AO427" i="1" s="1"/>
  <c r="AO419" i="1" a="1"/>
  <c r="AO419" i="1" s="1"/>
  <c r="AO428" i="1" a="1"/>
  <c r="AO428" i="1" s="1"/>
  <c r="AO414" i="1" a="1"/>
  <c r="AO414" i="1" s="1"/>
  <c r="AO438" i="1" a="1"/>
  <c r="AO438" i="1" s="1"/>
  <c r="AO444" i="1" a="1"/>
  <c r="AO444" i="1" s="1"/>
  <c r="AO408" i="1" a="1"/>
  <c r="AO408" i="1" s="1"/>
  <c r="AO417" i="1" a="1"/>
  <c r="AO417" i="1" s="1"/>
  <c r="AO449" i="1" a="1"/>
  <c r="AO449" i="1" s="1"/>
  <c r="AO443" i="1" a="1"/>
  <c r="AO443" i="1" s="1"/>
  <c r="AO439" i="1" a="1"/>
  <c r="AO439" i="1" s="1"/>
  <c r="AO409" i="1" a="1"/>
  <c r="AO409" i="1" s="1"/>
  <c r="AP421" i="1" a="1"/>
  <c r="AP421" i="1" s="1"/>
  <c r="AP415" i="1" a="1"/>
  <c r="AP415" i="1" s="1"/>
  <c r="AP420" i="1" a="1"/>
  <c r="AP420" i="1" s="1"/>
  <c r="AP446" i="1" a="1"/>
  <c r="AP446" i="1" s="1"/>
  <c r="AP452" i="1" a="1"/>
  <c r="AP452" i="1" s="1"/>
  <c r="AP431" i="1" a="1"/>
  <c r="AP431" i="1" s="1"/>
  <c r="AP407" i="1" a="1"/>
  <c r="AP407" i="1" s="1"/>
  <c r="AP417" i="1" a="1"/>
  <c r="AP417" i="1" s="1"/>
  <c r="AP425" i="1" a="1"/>
  <c r="AP425" i="1" s="1"/>
  <c r="AP411" i="1" a="1"/>
  <c r="AP411" i="1" s="1"/>
  <c r="AP437" i="1" a="1"/>
  <c r="AP437" i="1" s="1"/>
  <c r="AP432" i="1" a="1"/>
  <c r="AP432" i="1" s="1"/>
  <c r="AP412" i="1" a="1"/>
  <c r="AP412" i="1" s="1"/>
  <c r="AP422" i="1" a="1"/>
  <c r="AP422" i="1" s="1"/>
  <c r="AP453" i="1" a="1"/>
  <c r="AP453" i="1" s="1"/>
  <c r="AP427" i="1" a="1"/>
  <c r="AP427" i="1" s="1"/>
  <c r="AP404" i="1" a="1"/>
  <c r="AP404" i="1" s="1"/>
  <c r="AP440" i="1" a="1"/>
  <c r="AP440" i="1" s="1"/>
  <c r="AP430" i="1" a="1"/>
  <c r="AP430" i="1" s="1"/>
  <c r="AP435" i="1" a="1"/>
  <c r="AP435" i="1" s="1"/>
  <c r="AP442" i="1" a="1"/>
  <c r="AP442" i="1" s="1"/>
  <c r="AP436" i="1" a="1"/>
  <c r="AP436" i="1" s="1"/>
  <c r="AP445" i="1" a="1"/>
  <c r="AP445" i="1" s="1"/>
  <c r="AP410" i="1" a="1"/>
  <c r="AP410" i="1" s="1"/>
  <c r="AP447" i="1" a="1"/>
  <c r="AP447" i="1" s="1"/>
  <c r="AP450" i="1" a="1"/>
  <c r="AP450" i="1" s="1"/>
  <c r="AP405" i="1" a="1"/>
  <c r="AP405" i="1" s="1"/>
  <c r="AP409" i="1" a="1"/>
  <c r="AP409" i="1" s="1"/>
  <c r="AP444" i="1" a="1"/>
  <c r="AP444" i="1" s="1"/>
  <c r="AP423" i="1" a="1"/>
  <c r="AP423" i="1" s="1"/>
  <c r="AP439" i="1" a="1"/>
  <c r="AP439" i="1" s="1"/>
  <c r="AP414" i="1" a="1"/>
  <c r="AP414" i="1" s="1"/>
  <c r="AP426" i="1" a="1"/>
  <c r="AP426" i="1" s="1"/>
  <c r="AP434" i="1" a="1"/>
  <c r="AP434" i="1" s="1"/>
  <c r="AP429" i="1" a="1"/>
  <c r="AP429" i="1" s="1"/>
  <c r="AP424" i="1" a="1"/>
  <c r="AP424" i="1" s="1"/>
  <c r="AP448" i="1" a="1"/>
  <c r="AP448" i="1" s="1"/>
  <c r="AP438" i="1" a="1"/>
  <c r="AP438" i="1" s="1"/>
  <c r="AP419" i="1" a="1"/>
  <c r="AP419" i="1" s="1"/>
  <c r="AP416" i="1" a="1"/>
  <c r="AP416" i="1" s="1"/>
  <c r="AP449" i="1" a="1"/>
  <c r="AP449" i="1" s="1"/>
  <c r="AP455" i="1" a="1"/>
  <c r="AP455" i="1" s="1"/>
  <c r="AP418" i="1" a="1"/>
  <c r="AP418" i="1" s="1"/>
  <c r="AP441" i="1" a="1"/>
  <c r="AP441" i="1" s="1"/>
  <c r="AP413" i="1" a="1"/>
  <c r="AP413" i="1" s="1"/>
  <c r="AP408" i="1" a="1"/>
  <c r="AP408" i="1" s="1"/>
  <c r="AP406" i="1" a="1"/>
  <c r="AP406" i="1" s="1"/>
  <c r="AP451" i="1" a="1"/>
  <c r="AP451" i="1" s="1"/>
  <c r="AP428" i="1" a="1"/>
  <c r="AP428" i="1" s="1"/>
  <c r="AP443" i="1" a="1"/>
  <c r="AP443" i="1" s="1"/>
  <c r="AP433" i="1" a="1"/>
  <c r="AP433" i="1" s="1"/>
  <c r="AQ450" i="1" a="1"/>
  <c r="AQ450" i="1" s="1"/>
  <c r="AQ421" i="1" a="1"/>
  <c r="AQ421" i="1" s="1"/>
  <c r="AQ428" i="1" a="1"/>
  <c r="AQ428" i="1" s="1"/>
  <c r="AQ416" i="1" a="1"/>
  <c r="AQ416" i="1" s="1"/>
  <c r="AQ415" i="1" a="1"/>
  <c r="AQ415" i="1" s="1"/>
  <c r="AQ420" i="1" a="1"/>
  <c r="AQ420" i="1" s="1"/>
  <c r="AQ412" i="1" a="1"/>
  <c r="AQ412" i="1" s="1"/>
  <c r="AQ406" i="1" a="1"/>
  <c r="AQ406" i="1" s="1"/>
  <c r="AQ446" i="1" a="1"/>
  <c r="AQ446" i="1" s="1"/>
  <c r="AQ425" i="1" a="1"/>
  <c r="AQ425" i="1" s="1"/>
  <c r="AQ451" i="1" a="1"/>
  <c r="AQ451" i="1" s="1"/>
  <c r="AQ435" i="1" a="1"/>
  <c r="AQ435" i="1" s="1"/>
  <c r="AQ430" i="1" a="1"/>
  <c r="AQ430" i="1" s="1"/>
  <c r="AQ410" i="1" a="1"/>
  <c r="AQ410" i="1" s="1"/>
  <c r="AQ436" i="1" a="1"/>
  <c r="AQ436" i="1" s="1"/>
  <c r="AQ431" i="1" a="1"/>
  <c r="AQ431" i="1" s="1"/>
  <c r="AQ437" i="1" a="1"/>
  <c r="AQ437" i="1" s="1"/>
  <c r="AQ411" i="1" a="1"/>
  <c r="AQ411" i="1" s="1"/>
  <c r="AQ453" i="1" a="1"/>
  <c r="AQ453" i="1" s="1"/>
  <c r="AQ427" i="1" a="1"/>
  <c r="AQ427" i="1" s="1"/>
  <c r="AQ404" i="1" a="1"/>
  <c r="AQ404" i="1" s="1"/>
  <c r="AQ426" i="1" a="1"/>
  <c r="AQ426" i="1" s="1"/>
  <c r="AQ440" i="1" a="1"/>
  <c r="AQ440" i="1" s="1"/>
  <c r="AQ445" i="1" a="1"/>
  <c r="AQ445" i="1" s="1"/>
  <c r="AQ441" i="1" a="1"/>
  <c r="AQ441" i="1" s="1"/>
  <c r="AQ455" i="1" a="1"/>
  <c r="AQ455" i="1" s="1"/>
  <c r="AQ407" i="1" a="1"/>
  <c r="AQ407" i="1" s="1"/>
  <c r="AQ408" i="1" a="1"/>
  <c r="AQ408" i="1" s="1"/>
  <c r="AQ439" i="1" a="1"/>
  <c r="AQ439" i="1" s="1"/>
  <c r="AQ422" i="1" a="1"/>
  <c r="AQ422" i="1" s="1"/>
  <c r="AQ447" i="1" a="1"/>
  <c r="AQ447" i="1" s="1"/>
  <c r="AQ434" i="1" a="1"/>
  <c r="AQ434" i="1" s="1"/>
  <c r="AQ444" i="1" a="1"/>
  <c r="AQ444" i="1" s="1"/>
  <c r="AQ418" i="1" a="1"/>
  <c r="AQ418" i="1" s="1"/>
  <c r="AQ452" i="1" a="1"/>
  <c r="AQ452" i="1" s="1"/>
  <c r="AQ432" i="1" a="1"/>
  <c r="AQ432" i="1" s="1"/>
  <c r="AQ423" i="1" a="1"/>
  <c r="AQ423" i="1" s="1"/>
  <c r="AQ429" i="1" a="1"/>
  <c r="AQ429" i="1" s="1"/>
  <c r="AQ442" i="1" a="1"/>
  <c r="AQ442" i="1" s="1"/>
  <c r="AQ438" i="1" a="1"/>
  <c r="AQ438" i="1" s="1"/>
  <c r="AQ443" i="1" a="1"/>
  <c r="AQ443" i="1" s="1"/>
  <c r="AQ449" i="1" a="1"/>
  <c r="AQ449" i="1" s="1"/>
  <c r="AQ414" i="1" a="1"/>
  <c r="AQ414" i="1" s="1"/>
  <c r="AQ417" i="1" a="1"/>
  <c r="AQ417" i="1" s="1"/>
  <c r="AQ405" i="1" a="1"/>
  <c r="AQ405" i="1" s="1"/>
  <c r="AQ413" i="1" a="1"/>
  <c r="AQ413" i="1" s="1"/>
  <c r="AQ448" i="1" a="1"/>
  <c r="AQ448" i="1" s="1"/>
  <c r="AQ409" i="1" a="1"/>
  <c r="AQ409" i="1" s="1"/>
  <c r="AQ433" i="1" a="1"/>
  <c r="AQ433" i="1" s="1"/>
  <c r="AQ419" i="1" a="1"/>
  <c r="AQ419" i="1" s="1"/>
  <c r="AQ424" i="1" a="1"/>
  <c r="AQ424" i="1" s="1"/>
  <c r="AO498" i="1" a="1"/>
  <c r="AO498" i="1" s="1"/>
  <c r="AO497" i="1" a="1"/>
  <c r="AO497" i="1" s="1"/>
  <c r="AO499" i="1" a="1"/>
  <c r="AO499" i="1" s="1"/>
  <c r="AO500" i="1" a="1"/>
  <c r="AO500" i="1" s="1"/>
  <c r="AO501" i="1" a="1"/>
  <c r="AO501" i="1" s="1"/>
  <c r="AO496" i="1" a="1"/>
  <c r="AO496" i="1" s="1"/>
  <c r="AQ498" i="1" a="1"/>
  <c r="AQ498" i="1" s="1"/>
  <c r="AQ499" i="1" a="1"/>
  <c r="AQ499" i="1" s="1"/>
  <c r="AQ500" i="1" a="1"/>
  <c r="AQ500" i="1" s="1"/>
  <c r="AQ501" i="1" a="1"/>
  <c r="AQ501" i="1" s="1"/>
  <c r="AQ496" i="1" a="1"/>
  <c r="AQ496" i="1" s="1"/>
  <c r="AQ497" i="1" a="1"/>
  <c r="AQ497" i="1" s="1"/>
  <c r="AN496" i="1" a="1"/>
  <c r="AN496" i="1" s="1"/>
  <c r="AN497" i="1" a="1"/>
  <c r="AN497" i="1" s="1"/>
  <c r="AN498" i="1" a="1"/>
  <c r="AN498" i="1" s="1"/>
  <c r="AN500" i="1" a="1"/>
  <c r="AN500" i="1" s="1"/>
  <c r="AN499" i="1" a="1"/>
  <c r="AN499" i="1" s="1"/>
  <c r="AN501" i="1" a="1"/>
  <c r="AN501" i="1" s="1"/>
  <c r="AP499" i="1" a="1"/>
  <c r="AP499" i="1" s="1"/>
  <c r="AP500" i="1" a="1"/>
  <c r="AP500" i="1" s="1"/>
  <c r="AP498" i="1" a="1"/>
  <c r="AP498" i="1" s="1"/>
  <c r="AP501" i="1" a="1"/>
  <c r="AP501" i="1" s="1"/>
  <c r="AP497" i="1" a="1"/>
  <c r="AP497" i="1" s="1"/>
  <c r="AP496" i="1" a="1"/>
  <c r="AP496" i="1" s="1"/>
  <c r="AQ509" i="1" a="1"/>
  <c r="AQ509" i="1" s="1"/>
  <c r="AQ490" i="1" a="1"/>
  <c r="AQ490" i="1" s="1"/>
  <c r="AQ493" i="1" a="1"/>
  <c r="AQ493" i="1" s="1"/>
  <c r="AQ491" i="1" a="1"/>
  <c r="AQ491" i="1" s="1"/>
  <c r="AQ492" i="1" a="1"/>
  <c r="AQ492" i="1" s="1"/>
  <c r="AQ489" i="1" a="1"/>
  <c r="AQ489" i="1" s="1"/>
  <c r="AN509" i="1" a="1"/>
  <c r="AN509" i="1" s="1"/>
  <c r="AN491" i="1" a="1"/>
  <c r="AN491" i="1" s="1"/>
  <c r="AN493" i="1" a="1"/>
  <c r="AN493" i="1" s="1"/>
  <c r="AN489" i="1" a="1"/>
  <c r="AN489" i="1" s="1"/>
  <c r="AN492" i="1" a="1"/>
  <c r="AN492" i="1" s="1"/>
  <c r="AN490" i="1" a="1"/>
  <c r="AN490" i="1" s="1"/>
  <c r="AP509" i="1" a="1"/>
  <c r="AP509" i="1" s="1"/>
  <c r="AP493" i="1" a="1"/>
  <c r="AP493" i="1" s="1"/>
  <c r="AP490" i="1" a="1"/>
  <c r="AP490" i="1" s="1"/>
  <c r="AP491" i="1" a="1"/>
  <c r="AP491" i="1" s="1"/>
  <c r="AP492" i="1" a="1"/>
  <c r="AP492" i="1" s="1"/>
  <c r="AP489" i="1" a="1"/>
  <c r="AP489" i="1" s="1"/>
  <c r="AO509" i="1" a="1"/>
  <c r="AO509" i="1" s="1"/>
  <c r="AO491" i="1" a="1"/>
  <c r="AO491" i="1" s="1"/>
  <c r="AO489" i="1" a="1"/>
  <c r="AO489" i="1" s="1"/>
  <c r="AO490" i="1" a="1"/>
  <c r="AO490" i="1" s="1"/>
  <c r="AO492" i="1" a="1"/>
  <c r="AO492" i="1" s="1"/>
  <c r="AO493" i="1" a="1"/>
  <c r="AO49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07" i="1" a="1"/>
  <c r="AO507" i="1" s="1"/>
  <c r="AQ507" i="1" a="1"/>
  <c r="AQ507" i="1" s="1"/>
  <c r="AN507" i="1" a="1"/>
  <c r="AN507" i="1" s="1"/>
  <c r="AP507" i="1" a="1"/>
  <c r="AP507" i="1" s="1"/>
  <c r="AO503" i="1" a="1"/>
  <c r="AO503" i="1" s="1"/>
  <c r="AO505" i="1" a="1"/>
  <c r="AO505" i="1" s="1"/>
  <c r="AQ503" i="1" a="1"/>
  <c r="AQ503" i="1" s="1"/>
  <c r="AQ505" i="1" a="1"/>
  <c r="AQ505" i="1" s="1"/>
  <c r="AN503" i="1" a="1"/>
  <c r="AN503" i="1" s="1"/>
  <c r="AN505" i="1" a="1"/>
  <c r="AN505" i="1" s="1"/>
  <c r="AP503" i="1" a="1"/>
  <c r="AP503" i="1" s="1"/>
  <c r="AP505" i="1" a="1"/>
  <c r="AP505" i="1" s="1"/>
  <c r="AO494" i="1" a="1"/>
  <c r="AO494" i="1" s="1"/>
  <c r="AQ494" i="1" a="1"/>
  <c r="AQ494" i="1" s="1"/>
  <c r="AN494" i="1" a="1"/>
  <c r="AN494" i="1" s="1"/>
  <c r="AP494" i="1" a="1"/>
  <c r="AP494" i="1" s="1"/>
  <c r="AO486" i="1" a="1"/>
  <c r="AO486" i="1" s="1"/>
  <c r="AQ486" i="1" a="1"/>
  <c r="AQ486" i="1" s="1"/>
  <c r="AN486" i="1" a="1"/>
  <c r="AN486" i="1" s="1"/>
  <c r="AP486" i="1" a="1"/>
  <c r="AP486" i="1" s="1"/>
  <c r="AO479" i="1" a="1"/>
  <c r="AO479" i="1" s="1"/>
  <c r="AO481" i="1" a="1"/>
  <c r="AO481" i="1" s="1"/>
  <c r="AQ479" i="1" a="1"/>
  <c r="AQ479" i="1" s="1"/>
  <c r="AQ481" i="1" a="1"/>
  <c r="AQ481" i="1" s="1"/>
  <c r="AN479" i="1" a="1"/>
  <c r="AN479" i="1" s="1"/>
  <c r="AN481" i="1" a="1"/>
  <c r="AN481" i="1" s="1"/>
  <c r="AP479" i="1" a="1"/>
  <c r="AP479" i="1" s="1"/>
  <c r="AP481" i="1" a="1"/>
  <c r="AP481" i="1" s="1"/>
  <c r="AO475" i="1" a="1"/>
  <c r="AO475" i="1" s="1"/>
  <c r="AO477" i="1" a="1"/>
  <c r="AO477" i="1" s="1"/>
  <c r="AQ475" i="1" a="1"/>
  <c r="AQ475" i="1" s="1"/>
  <c r="AQ477" i="1" a="1"/>
  <c r="AQ477" i="1" s="1"/>
  <c r="AN475" i="1" a="1"/>
  <c r="AN475" i="1" s="1"/>
  <c r="AN477" i="1" a="1"/>
  <c r="AN477" i="1" s="1"/>
  <c r="AP475" i="1" a="1"/>
  <c r="AP475" i="1" s="1"/>
  <c r="AP477" i="1" a="1"/>
  <c r="AP477" i="1" s="1"/>
  <c r="AQ504" i="1" a="1"/>
  <c r="AQ504" i="1" s="1"/>
  <c r="AQ506" i="1" a="1"/>
  <c r="AQ506" i="1" s="1"/>
  <c r="AQ487" i="1" a="1"/>
  <c r="AQ487" i="1" s="1"/>
  <c r="AQ488" i="1" a="1"/>
  <c r="AQ488" i="1" s="1"/>
  <c r="AQ495" i="1" a="1"/>
  <c r="AQ495" i="1" s="1"/>
  <c r="AQ502" i="1" a="1"/>
  <c r="AQ502" i="1" s="1"/>
  <c r="AN506" i="1" a="1"/>
  <c r="AN506" i="1" s="1"/>
  <c r="AN504" i="1" a="1"/>
  <c r="AN504" i="1" s="1"/>
  <c r="AN495" i="1" a="1"/>
  <c r="AN495" i="1" s="1"/>
  <c r="AN502" i="1" a="1"/>
  <c r="AN502" i="1" s="1"/>
  <c r="AN488" i="1" a="1"/>
  <c r="AN488" i="1" s="1"/>
  <c r="AN487" i="1" a="1"/>
  <c r="AN487" i="1" s="1"/>
  <c r="AP502" i="1" a="1"/>
  <c r="AP502" i="1" s="1"/>
  <c r="AP506" i="1" a="1"/>
  <c r="AP506" i="1" s="1"/>
  <c r="AP488" i="1" a="1"/>
  <c r="AP488" i="1" s="1"/>
  <c r="AP487" i="1" a="1"/>
  <c r="AP487" i="1" s="1"/>
  <c r="AP495" i="1" a="1"/>
  <c r="AP495" i="1" s="1"/>
  <c r="AP504" i="1" a="1"/>
  <c r="AP504" i="1" s="1"/>
  <c r="AO506" i="1" a="1"/>
  <c r="AO506" i="1" s="1"/>
  <c r="AO504" i="1" a="1"/>
  <c r="AO504" i="1" s="1"/>
  <c r="AO502" i="1" a="1"/>
  <c r="AO502" i="1" s="1"/>
  <c r="AO495" i="1" a="1"/>
  <c r="AO495" i="1" s="1"/>
  <c r="AO487" i="1" a="1"/>
  <c r="AO487" i="1" s="1"/>
  <c r="AO488" i="1" a="1"/>
  <c r="AO488" i="1" s="1"/>
  <c r="AN473" i="1" a="1"/>
  <c r="AN473" i="1" s="1"/>
  <c r="AN465" i="1" a="1"/>
  <c r="AN465" i="1" s="1"/>
  <c r="AN471" i="1" a="1"/>
  <c r="AN471" i="1" s="1"/>
  <c r="AN468" i="1" a="1"/>
  <c r="AN468" i="1" s="1"/>
  <c r="AN470" i="1" a="1"/>
  <c r="AN470" i="1" s="1"/>
  <c r="AN466" i="1" a="1"/>
  <c r="AN466" i="1" s="1"/>
  <c r="AN472" i="1" a="1"/>
  <c r="AN472" i="1" s="1"/>
  <c r="AN467" i="1" a="1"/>
  <c r="AN467" i="1" s="1"/>
  <c r="AN464" i="1" a="1"/>
  <c r="AN464" i="1" s="1"/>
  <c r="AN469" i="1" a="1"/>
  <c r="AN469" i="1" s="1"/>
  <c r="AO473" i="1" a="1"/>
  <c r="AO473" i="1" s="1"/>
  <c r="AO465" i="1" a="1"/>
  <c r="AO465" i="1" s="1"/>
  <c r="AO471" i="1" a="1"/>
  <c r="AO471" i="1" s="1"/>
  <c r="AO472" i="1" a="1"/>
  <c r="AO472" i="1" s="1"/>
  <c r="AO466" i="1" a="1"/>
  <c r="AO466" i="1" s="1"/>
  <c r="AO469" i="1" a="1"/>
  <c r="AO469" i="1" s="1"/>
  <c r="AO468" i="1" a="1"/>
  <c r="AO468" i="1" s="1"/>
  <c r="AO470" i="1" a="1"/>
  <c r="AO470" i="1" s="1"/>
  <c r="AO467" i="1" a="1"/>
  <c r="AO467" i="1" s="1"/>
  <c r="AO464" i="1" a="1"/>
  <c r="AO464" i="1" s="1"/>
  <c r="AP473" i="1" a="1"/>
  <c r="AP473" i="1" s="1"/>
  <c r="AP465" i="1" a="1"/>
  <c r="AP465" i="1" s="1"/>
  <c r="AP472" i="1" a="1"/>
  <c r="AP472" i="1" s="1"/>
  <c r="AP466" i="1" a="1"/>
  <c r="AP466" i="1" s="1"/>
  <c r="AP464" i="1" a="1"/>
  <c r="AP464" i="1" s="1"/>
  <c r="AP469" i="1" a="1"/>
  <c r="AP469" i="1" s="1"/>
  <c r="AP470" i="1" a="1"/>
  <c r="AP470" i="1" s="1"/>
  <c r="AP467" i="1" a="1"/>
  <c r="AP467" i="1" s="1"/>
  <c r="AP471" i="1" a="1"/>
  <c r="AP471" i="1" s="1"/>
  <c r="AP468" i="1" a="1"/>
  <c r="AP468" i="1" s="1"/>
  <c r="AQ473" i="1" a="1"/>
  <c r="AQ473" i="1" s="1"/>
  <c r="AQ465" i="1" a="1"/>
  <c r="AQ465" i="1" s="1"/>
  <c r="AQ472" i="1" a="1"/>
  <c r="AQ472" i="1" s="1"/>
  <c r="AQ470" i="1" a="1"/>
  <c r="AQ470" i="1" s="1"/>
  <c r="AQ469" i="1" a="1"/>
  <c r="AQ469" i="1" s="1"/>
  <c r="AQ467" i="1" a="1"/>
  <c r="AQ467" i="1" s="1"/>
  <c r="AQ468" i="1" a="1"/>
  <c r="AQ468" i="1" s="1"/>
  <c r="AQ471" i="1" a="1"/>
  <c r="AQ471" i="1" s="1"/>
  <c r="AQ464" i="1" a="1"/>
  <c r="AQ464" i="1" s="1"/>
  <c r="AQ466" i="1" a="1"/>
  <c r="AQ466" i="1" s="1"/>
  <c r="AO114" i="18"/>
  <c r="AU403" i="1"/>
  <c r="AU454" i="1" s="1" a="1"/>
  <c r="AU454" i="1" s="1"/>
  <c r="AS403" i="1"/>
  <c r="AS454" i="1" s="1" a="1"/>
  <c r="AS454" i="1" s="1"/>
  <c r="AU462" i="1"/>
  <c r="AU513" i="1" s="1" a="1"/>
  <c r="AU513" i="1" s="1"/>
  <c r="AQ463" i="1" a="1"/>
  <c r="AQ463" i="1" s="1"/>
  <c r="AT462" i="1"/>
  <c r="AT513" i="1" s="1" a="1"/>
  <c r="AT513" i="1" s="1"/>
  <c r="AP463" i="1" a="1"/>
  <c r="AP463" i="1" s="1"/>
  <c r="AR462" i="1"/>
  <c r="AR513" i="1" s="1" a="1"/>
  <c r="AR513" i="1" s="1"/>
  <c r="AN463" i="1" a="1"/>
  <c r="AN463" i="1" s="1"/>
  <c r="AR403" i="1"/>
  <c r="AR454" i="1" s="1" a="1"/>
  <c r="AR454" i="1" s="1"/>
  <c r="AT403" i="1"/>
  <c r="AT454" i="1" s="1" a="1"/>
  <c r="AT454" i="1" s="1"/>
  <c r="AS462" i="1"/>
  <c r="AS513" i="1" s="1" a="1"/>
  <c r="AS513" i="1" s="1"/>
  <c r="AO463" i="1" a="1"/>
  <c r="AO463" i="1" s="1"/>
  <c r="SJ77" i="19"/>
  <c r="SJ76" i="19"/>
  <c r="SJ75" i="19"/>
  <c r="SJ71" i="19"/>
  <c r="SJ70" i="19"/>
  <c r="SJ69" i="19"/>
  <c r="AS436" i="1" l="1" a="1"/>
  <c r="AS436" i="1" s="1"/>
  <c r="AS442" i="1" a="1"/>
  <c r="AS442" i="1" s="1"/>
  <c r="AS441" i="1" a="1"/>
  <c r="AS441" i="1" s="1"/>
  <c r="AS445" i="1" a="1"/>
  <c r="AS445" i="1" s="1"/>
  <c r="AS446" i="1" a="1"/>
  <c r="AS446" i="1" s="1"/>
  <c r="AS450" i="1" a="1"/>
  <c r="AS450" i="1" s="1"/>
  <c r="AS406" i="1" a="1"/>
  <c r="AS406" i="1" s="1"/>
  <c r="AS415" i="1" a="1"/>
  <c r="AS415" i="1" s="1"/>
  <c r="AS416" i="1" a="1"/>
  <c r="AS416" i="1" s="1"/>
  <c r="AS421" i="1" a="1"/>
  <c r="AS421" i="1" s="1"/>
  <c r="AS425" i="1" a="1"/>
  <c r="AS425" i="1" s="1"/>
  <c r="AS443" i="1" a="1"/>
  <c r="AS443" i="1" s="1"/>
  <c r="AS430" i="1" a="1"/>
  <c r="AS430" i="1" s="1"/>
  <c r="AS411" i="1" a="1"/>
  <c r="AS411" i="1" s="1"/>
  <c r="AS451" i="1" a="1"/>
  <c r="AS451" i="1" s="1"/>
  <c r="AS440" i="1" a="1"/>
  <c r="AS440" i="1" s="1"/>
  <c r="AS431" i="1" a="1"/>
  <c r="AS431" i="1" s="1"/>
  <c r="AS437" i="1" a="1"/>
  <c r="AS437" i="1" s="1"/>
  <c r="AS435" i="1" a="1"/>
  <c r="AS435" i="1" s="1"/>
  <c r="AS405" i="1" a="1"/>
  <c r="AS405" i="1" s="1"/>
  <c r="AS452" i="1" a="1"/>
  <c r="AS452" i="1" s="1"/>
  <c r="AS427" i="1" a="1"/>
  <c r="AS427" i="1" s="1"/>
  <c r="AS404" i="1" a="1"/>
  <c r="AS404" i="1" s="1"/>
  <c r="AS426" i="1" a="1"/>
  <c r="AS426" i="1" s="1"/>
  <c r="AS410" i="1" a="1"/>
  <c r="AS410" i="1" s="1"/>
  <c r="AS412" i="1" a="1"/>
  <c r="AS412" i="1" s="1"/>
  <c r="AS420" i="1" a="1"/>
  <c r="AS420" i="1" s="1"/>
  <c r="AS409" i="1" a="1"/>
  <c r="AS409" i="1" s="1"/>
  <c r="AS429" i="1" a="1"/>
  <c r="AS429" i="1" s="1"/>
  <c r="AS413" i="1" a="1"/>
  <c r="AS413" i="1" s="1"/>
  <c r="AS423" i="1" a="1"/>
  <c r="AS423" i="1" s="1"/>
  <c r="AS439" i="1" a="1"/>
  <c r="AS439" i="1" s="1"/>
  <c r="AS455" i="1" a="1"/>
  <c r="AS455" i="1" s="1"/>
  <c r="AS438" i="1" a="1"/>
  <c r="AS438" i="1" s="1"/>
  <c r="AS417" i="1" a="1"/>
  <c r="AS417" i="1" s="1"/>
  <c r="AS418" i="1" a="1"/>
  <c r="AS418" i="1" s="1"/>
  <c r="AS433" i="1" a="1"/>
  <c r="AS433" i="1" s="1"/>
  <c r="AS448" i="1" a="1"/>
  <c r="AS448" i="1" s="1"/>
  <c r="AS449" i="1" a="1"/>
  <c r="AS449" i="1" s="1"/>
  <c r="AS424" i="1" a="1"/>
  <c r="AS424" i="1" s="1"/>
  <c r="AS444" i="1" a="1"/>
  <c r="AS444" i="1" s="1"/>
  <c r="AS407" i="1" a="1"/>
  <c r="AS407" i="1" s="1"/>
  <c r="AS428" i="1" a="1"/>
  <c r="AS428" i="1" s="1"/>
  <c r="AS447" i="1" a="1"/>
  <c r="AS447" i="1" s="1"/>
  <c r="AS422" i="1" a="1"/>
  <c r="AS422" i="1" s="1"/>
  <c r="AS419" i="1" a="1"/>
  <c r="AS419" i="1" s="1"/>
  <c r="AS453" i="1" a="1"/>
  <c r="AS453" i="1" s="1"/>
  <c r="AS414" i="1" a="1"/>
  <c r="AS414" i="1" s="1"/>
  <c r="AS408" i="1" a="1"/>
  <c r="AS408" i="1" s="1"/>
  <c r="AS432" i="1" a="1"/>
  <c r="AS432" i="1" s="1"/>
  <c r="AS434" i="1" a="1"/>
  <c r="AS434" i="1" s="1"/>
  <c r="AU423" i="1" a="1"/>
  <c r="AU423" i="1" s="1"/>
  <c r="AU447" i="1" a="1"/>
  <c r="AU447" i="1" s="1"/>
  <c r="AU410" i="1" a="1"/>
  <c r="AU410" i="1" s="1"/>
  <c r="AU436" i="1" a="1"/>
  <c r="AU436" i="1" s="1"/>
  <c r="AU440" i="1" a="1"/>
  <c r="AU440" i="1" s="1"/>
  <c r="AU406" i="1" a="1"/>
  <c r="AU406" i="1" s="1"/>
  <c r="AU445" i="1" a="1"/>
  <c r="AU445" i="1" s="1"/>
  <c r="AU416" i="1" a="1"/>
  <c r="AU416" i="1" s="1"/>
  <c r="AU420" i="1" a="1"/>
  <c r="AU420" i="1" s="1"/>
  <c r="AU441" i="1" a="1"/>
  <c r="AU441" i="1" s="1"/>
  <c r="AU411" i="1" a="1"/>
  <c r="AU411" i="1" s="1"/>
  <c r="AU430" i="1" a="1"/>
  <c r="AU430" i="1" s="1"/>
  <c r="AU421" i="1" a="1"/>
  <c r="AU421" i="1" s="1"/>
  <c r="AU415" i="1" a="1"/>
  <c r="AU415" i="1" s="1"/>
  <c r="AU446" i="1" a="1"/>
  <c r="AU446" i="1" s="1"/>
  <c r="AU448" i="1" a="1"/>
  <c r="AU448" i="1" s="1"/>
  <c r="AU450" i="1" a="1"/>
  <c r="AU450" i="1" s="1"/>
  <c r="AU451" i="1" a="1"/>
  <c r="AU451" i="1" s="1"/>
  <c r="AU404" i="1" a="1"/>
  <c r="AU404" i="1" s="1"/>
  <c r="AU426" i="1" a="1"/>
  <c r="AU426" i="1" s="1"/>
  <c r="AU435" i="1" a="1"/>
  <c r="AU435" i="1" s="1"/>
  <c r="AU425" i="1" a="1"/>
  <c r="AU425" i="1" s="1"/>
  <c r="AU405" i="1" a="1"/>
  <c r="AU405" i="1" s="1"/>
  <c r="AU431" i="1" a="1"/>
  <c r="AU431" i="1" s="1"/>
  <c r="AU428" i="1" a="1"/>
  <c r="AU428" i="1" s="1"/>
  <c r="AU413" i="1" a="1"/>
  <c r="AU413" i="1" s="1"/>
  <c r="AU455" i="1" a="1"/>
  <c r="AU455" i="1" s="1"/>
  <c r="AU418" i="1" a="1"/>
  <c r="AU418" i="1" s="1"/>
  <c r="AU449" i="1" a="1"/>
  <c r="AU449" i="1" s="1"/>
  <c r="AU414" i="1" a="1"/>
  <c r="AU414" i="1" s="1"/>
  <c r="AU452" i="1" a="1"/>
  <c r="AU452" i="1" s="1"/>
  <c r="AU407" i="1" a="1"/>
  <c r="AU407" i="1" s="1"/>
  <c r="AU443" i="1" a="1"/>
  <c r="AU443" i="1" s="1"/>
  <c r="AU439" i="1" a="1"/>
  <c r="AU439" i="1" s="1"/>
  <c r="AU437" i="1" a="1"/>
  <c r="AU437" i="1" s="1"/>
  <c r="AU417" i="1" a="1"/>
  <c r="AU417" i="1" s="1"/>
  <c r="AU419" i="1" a="1"/>
  <c r="AU419" i="1" s="1"/>
  <c r="AU408" i="1" a="1"/>
  <c r="AU408" i="1" s="1"/>
  <c r="AU424" i="1" a="1"/>
  <c r="AU424" i="1" s="1"/>
  <c r="AU427" i="1" a="1"/>
  <c r="AU427" i="1" s="1"/>
  <c r="AU438" i="1" a="1"/>
  <c r="AU438" i="1" s="1"/>
  <c r="AU429" i="1" a="1"/>
  <c r="AU429" i="1" s="1"/>
  <c r="AU434" i="1" a="1"/>
  <c r="AU434" i="1" s="1"/>
  <c r="AU433" i="1" a="1"/>
  <c r="AU433" i="1" s="1"/>
  <c r="AU442" i="1" a="1"/>
  <c r="AU442" i="1" s="1"/>
  <c r="AU409" i="1" a="1"/>
  <c r="AU409" i="1" s="1"/>
  <c r="AU432" i="1" a="1"/>
  <c r="AU432" i="1" s="1"/>
  <c r="AU412" i="1" a="1"/>
  <c r="AU412" i="1" s="1"/>
  <c r="AU453" i="1" a="1"/>
  <c r="AU453" i="1" s="1"/>
  <c r="AU422" i="1" a="1"/>
  <c r="AU422" i="1" s="1"/>
  <c r="AU444" i="1" a="1"/>
  <c r="AU444" i="1" s="1"/>
  <c r="AR428" i="1" a="1"/>
  <c r="AR428" i="1" s="1"/>
  <c r="AR450" i="1" a="1"/>
  <c r="AR450" i="1" s="1"/>
  <c r="AR416" i="1" a="1"/>
  <c r="AR416" i="1" s="1"/>
  <c r="AR421" i="1" a="1"/>
  <c r="AR421" i="1" s="1"/>
  <c r="AR415" i="1" a="1"/>
  <c r="AR415" i="1" s="1"/>
  <c r="AR420" i="1" a="1"/>
  <c r="AR420" i="1" s="1"/>
  <c r="AR452" i="1" a="1"/>
  <c r="AR452" i="1" s="1"/>
  <c r="AR451" i="1" a="1"/>
  <c r="AR451" i="1" s="1"/>
  <c r="AR413" i="1" a="1"/>
  <c r="AR413" i="1" s="1"/>
  <c r="AR446" i="1" a="1"/>
  <c r="AR446" i="1" s="1"/>
  <c r="AR417" i="1" a="1"/>
  <c r="AR417" i="1" s="1"/>
  <c r="AR430" i="1" a="1"/>
  <c r="AR430" i="1" s="1"/>
  <c r="AR447" i="1" a="1"/>
  <c r="AR447" i="1" s="1"/>
  <c r="AR404" i="1" a="1"/>
  <c r="AR404" i="1" s="1"/>
  <c r="AR422" i="1" a="1"/>
  <c r="AR422" i="1" s="1"/>
  <c r="AR453" i="1" a="1"/>
  <c r="AR453" i="1" s="1"/>
  <c r="AR437" i="1" a="1"/>
  <c r="AR437" i="1" s="1"/>
  <c r="AR410" i="1" a="1"/>
  <c r="AR410" i="1" s="1"/>
  <c r="AR425" i="1" a="1"/>
  <c r="AR425" i="1" s="1"/>
  <c r="AR405" i="1" a="1"/>
  <c r="AR405" i="1" s="1"/>
  <c r="AR426" i="1" a="1"/>
  <c r="AR426" i="1" s="1"/>
  <c r="AR432" i="1" a="1"/>
  <c r="AR432" i="1" s="1"/>
  <c r="AR436" i="1" a="1"/>
  <c r="AR436" i="1" s="1"/>
  <c r="AR435" i="1" a="1"/>
  <c r="AR435" i="1" s="1"/>
  <c r="AR442" i="1" a="1"/>
  <c r="AR442" i="1" s="1"/>
  <c r="AR411" i="1" a="1"/>
  <c r="AR411" i="1" s="1"/>
  <c r="AR443" i="1" a="1"/>
  <c r="AR443" i="1" s="1"/>
  <c r="AR440" i="1" a="1"/>
  <c r="AR440" i="1" s="1"/>
  <c r="AR431" i="1" a="1"/>
  <c r="AR431" i="1" s="1"/>
  <c r="AR441" i="1" a="1"/>
  <c r="AR441" i="1" s="1"/>
  <c r="AR445" i="1" a="1"/>
  <c r="AR445" i="1" s="1"/>
  <c r="AR449" i="1" a="1"/>
  <c r="AR449" i="1" s="1"/>
  <c r="AR455" i="1" a="1"/>
  <c r="AR455" i="1" s="1"/>
  <c r="AR439" i="1" a="1"/>
  <c r="AR439" i="1" s="1"/>
  <c r="AR434" i="1" a="1"/>
  <c r="AR434" i="1" s="1"/>
  <c r="AR418" i="1" a="1"/>
  <c r="AR418" i="1" s="1"/>
  <c r="AR409" i="1" a="1"/>
  <c r="AR409" i="1" s="1"/>
  <c r="AR406" i="1" a="1"/>
  <c r="AR406" i="1" s="1"/>
  <c r="AR448" i="1" a="1"/>
  <c r="AR448" i="1" s="1"/>
  <c r="AR433" i="1" a="1"/>
  <c r="AR433" i="1" s="1"/>
  <c r="AR444" i="1" a="1"/>
  <c r="AR444" i="1" s="1"/>
  <c r="AR427" i="1" a="1"/>
  <c r="AR427" i="1" s="1"/>
  <c r="AR408" i="1" a="1"/>
  <c r="AR408" i="1" s="1"/>
  <c r="AR412" i="1" a="1"/>
  <c r="AR412" i="1" s="1"/>
  <c r="AR407" i="1" a="1"/>
  <c r="AR407" i="1" s="1"/>
  <c r="AR438" i="1" a="1"/>
  <c r="AR438" i="1" s="1"/>
  <c r="AR423" i="1" a="1"/>
  <c r="AR423" i="1" s="1"/>
  <c r="AR419" i="1" a="1"/>
  <c r="AR419" i="1" s="1"/>
  <c r="AR424" i="1" a="1"/>
  <c r="AR424" i="1" s="1"/>
  <c r="AR429" i="1" a="1"/>
  <c r="AR429" i="1" s="1"/>
  <c r="AR414" i="1" a="1"/>
  <c r="AR414" i="1" s="1"/>
  <c r="AT410" i="1" a="1"/>
  <c r="AT410" i="1" s="1"/>
  <c r="AT432" i="1" a="1"/>
  <c r="AT432" i="1" s="1"/>
  <c r="AT440" i="1" a="1"/>
  <c r="AT440" i="1" s="1"/>
  <c r="AT442" i="1" a="1"/>
  <c r="AT442" i="1" s="1"/>
  <c r="AT445" i="1" a="1"/>
  <c r="AT445" i="1" s="1"/>
  <c r="AT441" i="1" a="1"/>
  <c r="AT441" i="1" s="1"/>
  <c r="AT420" i="1" a="1"/>
  <c r="AT420" i="1" s="1"/>
  <c r="AT450" i="1" a="1"/>
  <c r="AT450" i="1" s="1"/>
  <c r="AT407" i="1" a="1"/>
  <c r="AT407" i="1" s="1"/>
  <c r="AT415" i="1" a="1"/>
  <c r="AT415" i="1" s="1"/>
  <c r="AT431" i="1" a="1"/>
  <c r="AT431" i="1" s="1"/>
  <c r="AT427" i="1" a="1"/>
  <c r="AT427" i="1" s="1"/>
  <c r="AT452" i="1" a="1"/>
  <c r="AT452" i="1" s="1"/>
  <c r="AT435" i="1" a="1"/>
  <c r="AT435" i="1" s="1"/>
  <c r="AT447" i="1" a="1"/>
  <c r="AT447" i="1" s="1"/>
  <c r="AT425" i="1" a="1"/>
  <c r="AT425" i="1" s="1"/>
  <c r="AT443" i="1" a="1"/>
  <c r="AT443" i="1" s="1"/>
  <c r="AT404" i="1" a="1"/>
  <c r="AT404" i="1" s="1"/>
  <c r="AT448" i="1" a="1"/>
  <c r="AT448" i="1" s="1"/>
  <c r="AT426" i="1" a="1"/>
  <c r="AT426" i="1" s="1"/>
  <c r="AT430" i="1" a="1"/>
  <c r="AT430" i="1" s="1"/>
  <c r="AT417" i="1" a="1"/>
  <c r="AT417" i="1" s="1"/>
  <c r="AT412" i="1" a="1"/>
  <c r="AT412" i="1" s="1"/>
  <c r="AT422" i="1" a="1"/>
  <c r="AT422" i="1" s="1"/>
  <c r="AT437" i="1" a="1"/>
  <c r="AT437" i="1" s="1"/>
  <c r="AT411" i="1" a="1"/>
  <c r="AT411" i="1" s="1"/>
  <c r="AT453" i="1" a="1"/>
  <c r="AT453" i="1" s="1"/>
  <c r="AT451" i="1" a="1"/>
  <c r="AT451" i="1" s="1"/>
  <c r="AT406" i="1" a="1"/>
  <c r="AT406" i="1" s="1"/>
  <c r="AT433" i="1" a="1"/>
  <c r="AT433" i="1" s="1"/>
  <c r="AT409" i="1" a="1"/>
  <c r="AT409" i="1" s="1"/>
  <c r="AT419" i="1" a="1"/>
  <c r="AT419" i="1" s="1"/>
  <c r="AT413" i="1" a="1"/>
  <c r="AT413" i="1" s="1"/>
  <c r="AT408" i="1" a="1"/>
  <c r="AT408" i="1" s="1"/>
  <c r="AT449" i="1" a="1"/>
  <c r="AT449" i="1" s="1"/>
  <c r="AT434" i="1" a="1"/>
  <c r="AT434" i="1" s="1"/>
  <c r="AT414" i="1" a="1"/>
  <c r="AT414" i="1" s="1"/>
  <c r="AT444" i="1" a="1"/>
  <c r="AT444" i="1" s="1"/>
  <c r="AT428" i="1" a="1"/>
  <c r="AT428" i="1" s="1"/>
  <c r="AT455" i="1" a="1"/>
  <c r="AT455" i="1" s="1"/>
  <c r="AT424" i="1" a="1"/>
  <c r="AT424" i="1" s="1"/>
  <c r="AT439" i="1" a="1"/>
  <c r="AT439" i="1" s="1"/>
  <c r="AT436" i="1" a="1"/>
  <c r="AT436" i="1" s="1"/>
  <c r="AT405" i="1" a="1"/>
  <c r="AT405" i="1" s="1"/>
  <c r="AT421" i="1" a="1"/>
  <c r="AT421" i="1" s="1"/>
  <c r="AT429" i="1" a="1"/>
  <c r="AT429" i="1" s="1"/>
  <c r="AT423" i="1" a="1"/>
  <c r="AT423" i="1" s="1"/>
  <c r="AT418" i="1" a="1"/>
  <c r="AT418" i="1" s="1"/>
  <c r="AT438" i="1" a="1"/>
  <c r="AT438" i="1" s="1"/>
  <c r="AT416" i="1" a="1"/>
  <c r="AT416" i="1" s="1"/>
  <c r="AT446" i="1" a="1"/>
  <c r="AT446" i="1" s="1"/>
  <c r="AS500" i="1" a="1"/>
  <c r="AS500" i="1" s="1"/>
  <c r="AS501" i="1" a="1"/>
  <c r="AS501" i="1" s="1"/>
  <c r="AS499" i="1" a="1"/>
  <c r="AS499" i="1" s="1"/>
  <c r="AS498" i="1" a="1"/>
  <c r="AS498" i="1" s="1"/>
  <c r="AS496" i="1" a="1"/>
  <c r="AS496" i="1" s="1"/>
  <c r="AS497" i="1" a="1"/>
  <c r="AS497" i="1" s="1"/>
  <c r="AU501" i="1" a="1"/>
  <c r="AU501" i="1" s="1"/>
  <c r="AU496" i="1" a="1"/>
  <c r="AU496" i="1" s="1"/>
  <c r="AU498" i="1" a="1"/>
  <c r="AU498" i="1" s="1"/>
  <c r="AU497" i="1" a="1"/>
  <c r="AU497" i="1" s="1"/>
  <c r="AU499" i="1" a="1"/>
  <c r="AU499" i="1" s="1"/>
  <c r="AU500" i="1" a="1"/>
  <c r="AU500" i="1" s="1"/>
  <c r="AR501" i="1" a="1"/>
  <c r="AR501" i="1" s="1"/>
  <c r="AR499" i="1" a="1"/>
  <c r="AR499" i="1" s="1"/>
  <c r="AR500" i="1" a="1"/>
  <c r="AR500" i="1" s="1"/>
  <c r="AR496" i="1" a="1"/>
  <c r="AR496" i="1" s="1"/>
  <c r="AR498" i="1" a="1"/>
  <c r="AR498" i="1" s="1"/>
  <c r="AR497" i="1" a="1"/>
  <c r="AR497" i="1" s="1"/>
  <c r="AT500" i="1" a="1"/>
  <c r="AT500" i="1" s="1"/>
  <c r="AT496" i="1" a="1"/>
  <c r="AT496" i="1" s="1"/>
  <c r="AT501" i="1" a="1"/>
  <c r="AT501" i="1" s="1"/>
  <c r="AT499" i="1" a="1"/>
  <c r="AT499" i="1" s="1"/>
  <c r="AT498" i="1" a="1"/>
  <c r="AT498" i="1" s="1"/>
  <c r="AT497" i="1" a="1"/>
  <c r="AT497" i="1" s="1"/>
  <c r="AR509" i="1" a="1"/>
  <c r="AR509" i="1" s="1"/>
  <c r="AR491" i="1" a="1"/>
  <c r="AR491" i="1" s="1"/>
  <c r="AR492" i="1" a="1"/>
  <c r="AR492" i="1" s="1"/>
  <c r="AR493" i="1" a="1"/>
  <c r="AR493" i="1" s="1"/>
  <c r="AR490" i="1" a="1"/>
  <c r="AR490" i="1" s="1"/>
  <c r="AR489" i="1" a="1"/>
  <c r="AR489" i="1" s="1"/>
  <c r="AU509" i="1" a="1"/>
  <c r="AU509" i="1" s="1"/>
  <c r="AU489" i="1" a="1"/>
  <c r="AU489" i="1" s="1"/>
  <c r="AU490" i="1" a="1"/>
  <c r="AU490" i="1" s="1"/>
  <c r="AU491" i="1" a="1"/>
  <c r="AU491" i="1" s="1"/>
  <c r="AU493" i="1" a="1"/>
  <c r="AU493" i="1" s="1"/>
  <c r="AU492" i="1" a="1"/>
  <c r="AU492" i="1" s="1"/>
  <c r="AT509" i="1" a="1"/>
  <c r="AT509" i="1" s="1"/>
  <c r="AT492" i="1" a="1"/>
  <c r="AT492" i="1" s="1"/>
  <c r="AT489" i="1" a="1"/>
  <c r="AT489" i="1" s="1"/>
  <c r="AT490" i="1" a="1"/>
  <c r="AT490" i="1" s="1"/>
  <c r="AT493" i="1" a="1"/>
  <c r="AT493" i="1" s="1"/>
  <c r="AT491" i="1" a="1"/>
  <c r="AT491" i="1" s="1"/>
  <c r="AS509" i="1" a="1"/>
  <c r="AS509" i="1" s="1"/>
  <c r="AS492" i="1" a="1"/>
  <c r="AS492" i="1" s="1"/>
  <c r="AS493" i="1" a="1"/>
  <c r="AS493" i="1" s="1"/>
  <c r="AS489" i="1" a="1"/>
  <c r="AS489" i="1" s="1"/>
  <c r="AS490" i="1" a="1"/>
  <c r="AS490" i="1" s="1"/>
  <c r="AS491" i="1" a="1"/>
  <c r="AS49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07" i="1" a="1"/>
  <c r="AT507" i="1" s="1"/>
  <c r="AU507" i="1" a="1"/>
  <c r="AU507" i="1" s="1"/>
  <c r="AS507" i="1" a="1"/>
  <c r="AS507" i="1" s="1"/>
  <c r="AR507" i="1" a="1"/>
  <c r="AR507" i="1" s="1"/>
  <c r="AT503" i="1" a="1"/>
  <c r="AT503" i="1" s="1"/>
  <c r="AT505" i="1" a="1"/>
  <c r="AT505" i="1" s="1"/>
  <c r="AU503" i="1" a="1"/>
  <c r="AU503" i="1" s="1"/>
  <c r="AU505" i="1" a="1"/>
  <c r="AU505" i="1" s="1"/>
  <c r="AS503" i="1" a="1"/>
  <c r="AS503" i="1" s="1"/>
  <c r="AS505" i="1" a="1"/>
  <c r="AS505" i="1" s="1"/>
  <c r="AR503" i="1" a="1"/>
  <c r="AR503" i="1" s="1"/>
  <c r="AR505" i="1" a="1"/>
  <c r="AR505" i="1" s="1"/>
  <c r="AT494" i="1" a="1"/>
  <c r="AT494" i="1" s="1"/>
  <c r="AU494" i="1" a="1"/>
  <c r="AU494" i="1" s="1"/>
  <c r="AR494" i="1" a="1"/>
  <c r="AR494" i="1" s="1"/>
  <c r="AS494" i="1" a="1"/>
  <c r="AS494" i="1" s="1"/>
  <c r="AT486" i="1" a="1"/>
  <c r="AT486" i="1" s="1"/>
  <c r="AU486" i="1" a="1"/>
  <c r="AU486" i="1" s="1"/>
  <c r="AS486" i="1" a="1"/>
  <c r="AS486" i="1" s="1"/>
  <c r="AR486" i="1" a="1"/>
  <c r="AR486" i="1" s="1"/>
  <c r="AT479" i="1" a="1"/>
  <c r="AT479" i="1" s="1"/>
  <c r="AT481" i="1" a="1"/>
  <c r="AT481" i="1" s="1"/>
  <c r="AU479" i="1" a="1"/>
  <c r="AU479" i="1" s="1"/>
  <c r="AU481" i="1" a="1"/>
  <c r="AU481" i="1" s="1"/>
  <c r="AS479" i="1" a="1"/>
  <c r="AS479" i="1" s="1"/>
  <c r="AS481" i="1" a="1"/>
  <c r="AS481" i="1" s="1"/>
  <c r="AR479" i="1" a="1"/>
  <c r="AR479" i="1" s="1"/>
  <c r="AR481" i="1" a="1"/>
  <c r="AR481" i="1" s="1"/>
  <c r="AT475" i="1" a="1"/>
  <c r="AT475" i="1" s="1"/>
  <c r="AT477" i="1" a="1"/>
  <c r="AT477" i="1" s="1"/>
  <c r="AU475" i="1" a="1"/>
  <c r="AU475" i="1" s="1"/>
  <c r="AU477" i="1" a="1"/>
  <c r="AU477" i="1" s="1"/>
  <c r="AS475" i="1" a="1"/>
  <c r="AS475" i="1" s="1"/>
  <c r="AS477" i="1" a="1"/>
  <c r="AS477" i="1" s="1"/>
  <c r="AR475" i="1" a="1"/>
  <c r="AR475" i="1" s="1"/>
  <c r="AR477" i="1" a="1"/>
  <c r="AR477" i="1" s="1"/>
  <c r="AR506" i="1" a="1"/>
  <c r="AR506" i="1" s="1"/>
  <c r="AR504" i="1" a="1"/>
  <c r="AR504" i="1" s="1"/>
  <c r="AR495" i="1" a="1"/>
  <c r="AR495" i="1" s="1"/>
  <c r="AR502" i="1" a="1"/>
  <c r="AR502" i="1" s="1"/>
  <c r="AR487" i="1" a="1"/>
  <c r="AR487" i="1" s="1"/>
  <c r="AR488" i="1" a="1"/>
  <c r="AR488" i="1" s="1"/>
  <c r="AU504" i="1" a="1"/>
  <c r="AU504" i="1" s="1"/>
  <c r="AU487" i="1" a="1"/>
  <c r="AU487" i="1" s="1"/>
  <c r="AU506" i="1" a="1"/>
  <c r="AU506" i="1" s="1"/>
  <c r="AU502" i="1" a="1"/>
  <c r="AU502" i="1" s="1"/>
  <c r="AU488" i="1" a="1"/>
  <c r="AU488" i="1" s="1"/>
  <c r="AU495" i="1" a="1"/>
  <c r="AU495" i="1" s="1"/>
  <c r="AS506" i="1" a="1"/>
  <c r="AS506" i="1" s="1"/>
  <c r="AS504" i="1" a="1"/>
  <c r="AS504" i="1" s="1"/>
  <c r="AS495" i="1" a="1"/>
  <c r="AS495" i="1" s="1"/>
  <c r="AS502" i="1" a="1"/>
  <c r="AS502" i="1" s="1"/>
  <c r="AS488" i="1" a="1"/>
  <c r="AS488" i="1" s="1"/>
  <c r="AS487" i="1" a="1"/>
  <c r="AS487" i="1" s="1"/>
  <c r="AT502" i="1" a="1"/>
  <c r="AT502" i="1" s="1"/>
  <c r="AT488" i="1" a="1"/>
  <c r="AT488" i="1" s="1"/>
  <c r="AT495" i="1" a="1"/>
  <c r="AT495" i="1" s="1"/>
  <c r="AT504" i="1" a="1"/>
  <c r="AT504" i="1" s="1"/>
  <c r="AT487" i="1" a="1"/>
  <c r="AT487" i="1" s="1"/>
  <c r="AT506" i="1" a="1"/>
  <c r="AT506" i="1" s="1"/>
  <c r="AT473" i="1" a="1"/>
  <c r="AT473" i="1" s="1"/>
  <c r="AT465" i="1" a="1"/>
  <c r="AT465" i="1" s="1"/>
  <c r="AT470" i="1" a="1"/>
  <c r="AT470" i="1" s="1"/>
  <c r="AT471" i="1" a="1"/>
  <c r="AT471" i="1" s="1"/>
  <c r="AT464" i="1" a="1"/>
  <c r="AT464" i="1" s="1"/>
  <c r="AT467" i="1" a="1"/>
  <c r="AT467" i="1" s="1"/>
  <c r="AT468" i="1" a="1"/>
  <c r="AT468" i="1" s="1"/>
  <c r="AT469" i="1" a="1"/>
  <c r="AT469" i="1" s="1"/>
  <c r="AT472" i="1" a="1"/>
  <c r="AT472" i="1" s="1"/>
  <c r="AT466" i="1" a="1"/>
  <c r="AT466" i="1" s="1"/>
  <c r="AS473" i="1" a="1"/>
  <c r="AS473" i="1" s="1"/>
  <c r="AS465" i="1" a="1"/>
  <c r="AS465" i="1" s="1"/>
  <c r="AS470" i="1" a="1"/>
  <c r="AS470" i="1" s="1"/>
  <c r="AS467" i="1" a="1"/>
  <c r="AS467" i="1" s="1"/>
  <c r="AS464" i="1" a="1"/>
  <c r="AS464" i="1" s="1"/>
  <c r="AS466" i="1" a="1"/>
  <c r="AS466" i="1" s="1"/>
  <c r="AS471" i="1" a="1"/>
  <c r="AS471" i="1" s="1"/>
  <c r="AS468" i="1" a="1"/>
  <c r="AS468" i="1" s="1"/>
  <c r="AS472" i="1" a="1"/>
  <c r="AS472" i="1" s="1"/>
  <c r="AS469" i="1" a="1"/>
  <c r="AS469" i="1" s="1"/>
  <c r="AR473" i="1" a="1"/>
  <c r="AR473" i="1" s="1"/>
  <c r="AR465" i="1" a="1"/>
  <c r="AR465" i="1" s="1"/>
  <c r="AR472" i="1" a="1"/>
  <c r="AR472" i="1" s="1"/>
  <c r="AR470" i="1" a="1"/>
  <c r="AR470" i="1" s="1"/>
  <c r="AR471" i="1" a="1"/>
  <c r="AR471" i="1" s="1"/>
  <c r="AR467" i="1" a="1"/>
  <c r="AR467" i="1" s="1"/>
  <c r="AR466" i="1" a="1"/>
  <c r="AR466" i="1" s="1"/>
  <c r="AR469" i="1" a="1"/>
  <c r="AR469" i="1" s="1"/>
  <c r="AR464" i="1" a="1"/>
  <c r="AR464" i="1" s="1"/>
  <c r="AR468" i="1" a="1"/>
  <c r="AR468" i="1" s="1"/>
  <c r="AU473" i="1" a="1"/>
  <c r="AU473" i="1" s="1"/>
  <c r="AU465" i="1" a="1"/>
  <c r="AU465" i="1" s="1"/>
  <c r="AU471" i="1" a="1"/>
  <c r="AU471" i="1" s="1"/>
  <c r="AU472" i="1" a="1"/>
  <c r="AU472" i="1" s="1"/>
  <c r="AU464" i="1" a="1"/>
  <c r="AU464" i="1" s="1"/>
  <c r="AU468" i="1" a="1"/>
  <c r="AU468" i="1" s="1"/>
  <c r="AU470" i="1" a="1"/>
  <c r="AU470" i="1" s="1"/>
  <c r="AU467" i="1" a="1"/>
  <c r="AU467" i="1" s="1"/>
  <c r="AU466" i="1" a="1"/>
  <c r="AU466" i="1" s="1"/>
  <c r="AU469" i="1" a="1"/>
  <c r="AU469" i="1" s="1"/>
  <c r="AO115" i="18"/>
  <c r="AS463" i="1" a="1"/>
  <c r="AS463" i="1" s="1"/>
  <c r="AT463" i="1" a="1"/>
  <c r="AT463" i="1" s="1"/>
  <c r="AU463" i="1" a="1"/>
  <c r="AU463" i="1" s="1"/>
  <c r="AR463" i="1" a="1"/>
  <c r="AR463" i="1" s="1"/>
  <c r="K497" i="9"/>
  <c r="K484" i="27" s="1"/>
  <c r="K496" i="9"/>
  <c r="K483" i="27" s="1"/>
  <c r="K495" i="9"/>
  <c r="K482" i="27" s="1"/>
  <c r="K494" i="9"/>
  <c r="K481" i="27" s="1"/>
  <c r="AR478" i="1" a="1"/>
  <c r="AR478" i="1" s="1"/>
  <c r="AS478" i="1" a="1"/>
  <c r="AS478" i="1" s="1"/>
  <c r="AT478" i="1" a="1"/>
  <c r="AT478" i="1" s="1"/>
  <c r="AR480" i="1" a="1"/>
  <c r="AR480" i="1" s="1"/>
  <c r="AU480" i="1" a="1"/>
  <c r="AU480" i="1" s="1"/>
  <c r="AR482" i="1" a="1"/>
  <c r="AR482" i="1" s="1"/>
  <c r="AU483" i="1" a="1"/>
  <c r="AU483" i="1" s="1"/>
  <c r="AR484" i="1" a="1"/>
  <c r="AR484" i="1" s="1"/>
  <c r="AU484" i="1" a="1"/>
  <c r="AU484" i="1" s="1"/>
  <c r="AU485" i="1" a="1"/>
  <c r="AU485" i="1" s="1"/>
  <c r="AR508" i="1" a="1"/>
  <c r="AR508" i="1" s="1"/>
  <c r="AS508" i="1" a="1"/>
  <c r="AS508" i="1" s="1"/>
  <c r="AU508" i="1" a="1"/>
  <c r="AU508" i="1" s="1"/>
  <c r="AU510" i="1" a="1"/>
  <c r="AU510" i="1" s="1"/>
  <c r="AR511" i="1" a="1"/>
  <c r="AR511" i="1" s="1"/>
  <c r="AS511" i="1" a="1"/>
  <c r="AS511" i="1" s="1"/>
  <c r="AT511" i="1" a="1"/>
  <c r="AT511" i="1" s="1"/>
  <c r="AS512" i="1" a="1"/>
  <c r="AS512" i="1" s="1"/>
  <c r="AU512" i="1" a="1"/>
  <c r="AU512" i="1" s="1"/>
  <c r="AR514" i="1" a="1"/>
  <c r="AR514" i="1" s="1"/>
  <c r="AS514" i="1" a="1"/>
  <c r="AS514" i="1" s="1"/>
  <c r="AT514" i="1" a="1"/>
  <c r="AT514" i="1" s="1"/>
  <c r="AS474" i="1" a="1"/>
  <c r="AS474" i="1" s="1"/>
  <c r="AR474" i="1" a="1"/>
  <c r="AR474" i="1" s="1"/>
  <c r="AO116" i="18" l="1"/>
  <c r="O474" i="1" a="1"/>
  <c r="O474" i="1" s="1"/>
  <c r="S474" i="1" a="1"/>
  <c r="S474" i="1" s="1"/>
  <c r="W474" i="1" a="1"/>
  <c r="W474" i="1" s="1"/>
  <c r="AA474" i="1" a="1"/>
  <c r="AA474" i="1" s="1"/>
  <c r="AE474" i="1" a="1"/>
  <c r="AE474" i="1" s="1"/>
  <c r="AI474" i="1" a="1"/>
  <c r="AI474" i="1" s="1"/>
  <c r="AM474" i="1" a="1"/>
  <c r="AM474" i="1" s="1"/>
  <c r="AQ474" i="1" a="1"/>
  <c r="AQ47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N485" i="1" a="1"/>
  <c r="N485" i="1" s="1"/>
  <c r="R485" i="1" a="1"/>
  <c r="R485" i="1" s="1"/>
  <c r="V485" i="1" a="1"/>
  <c r="V485" i="1" s="1"/>
  <c r="Z485" i="1" a="1"/>
  <c r="Z485" i="1" s="1"/>
  <c r="AD485" i="1" a="1"/>
  <c r="AD485" i="1" s="1"/>
  <c r="AH485" i="1" a="1"/>
  <c r="AH485" i="1" s="1"/>
  <c r="AL485" i="1" a="1"/>
  <c r="AL485" i="1" s="1"/>
  <c r="AP485" i="1" a="1"/>
  <c r="AP485" i="1" s="1"/>
  <c r="N483" i="1" a="1"/>
  <c r="N483" i="1" s="1"/>
  <c r="R483" i="1" a="1"/>
  <c r="R483" i="1" s="1"/>
  <c r="V483" i="1" a="1"/>
  <c r="V483" i="1" s="1"/>
  <c r="Z483" i="1" a="1"/>
  <c r="Z483" i="1" s="1"/>
  <c r="AD483" i="1" a="1"/>
  <c r="AD483" i="1" s="1"/>
  <c r="AH483" i="1" a="1"/>
  <c r="AH483" i="1" s="1"/>
  <c r="AL483" i="1" a="1"/>
  <c r="AL483" i="1" s="1"/>
  <c r="AP483" i="1" a="1"/>
  <c r="AP483" i="1" s="1"/>
  <c r="N480" i="1" a="1"/>
  <c r="N480" i="1" s="1"/>
  <c r="R480" i="1" a="1"/>
  <c r="R480" i="1" s="1"/>
  <c r="V480" i="1" a="1"/>
  <c r="V480" i="1" s="1"/>
  <c r="Z480" i="1" a="1"/>
  <c r="Z480" i="1" s="1"/>
  <c r="AD480" i="1" a="1"/>
  <c r="AD480" i="1" s="1"/>
  <c r="AH480" i="1" a="1"/>
  <c r="AH480" i="1" s="1"/>
  <c r="AL480" i="1" a="1"/>
  <c r="AL480" i="1" s="1"/>
  <c r="AP480" i="1" a="1"/>
  <c r="AP480" i="1" s="1"/>
  <c r="N476" i="1" a="1"/>
  <c r="N476" i="1" s="1"/>
  <c r="R476" i="1" a="1"/>
  <c r="R476" i="1" s="1"/>
  <c r="V476" i="1" a="1"/>
  <c r="V476" i="1" s="1"/>
  <c r="Z476" i="1" a="1"/>
  <c r="Z476" i="1" s="1"/>
  <c r="AD476" i="1" a="1"/>
  <c r="AD476" i="1" s="1"/>
  <c r="AH476" i="1" a="1"/>
  <c r="AH476" i="1" s="1"/>
  <c r="AL476" i="1" a="1"/>
  <c r="AL476" i="1" s="1"/>
  <c r="AP476" i="1" a="1"/>
  <c r="AP476" i="1" s="1"/>
  <c r="AT480" i="1" a="1"/>
  <c r="AT480" i="1" s="1"/>
  <c r="AT512" i="1" a="1"/>
  <c r="AT512" i="1" s="1"/>
  <c r="O514" i="1" a="1"/>
  <c r="O514" i="1" s="1"/>
  <c r="S514" i="1" a="1"/>
  <c r="S514" i="1" s="1"/>
  <c r="W514" i="1" a="1"/>
  <c r="W514" i="1" s="1"/>
  <c r="AA514" i="1" a="1"/>
  <c r="AA514" i="1" s="1"/>
  <c r="AE514" i="1" a="1"/>
  <c r="AE514" i="1" s="1"/>
  <c r="AI514" i="1" a="1"/>
  <c r="AI514" i="1" s="1"/>
  <c r="AM514" i="1" a="1"/>
  <c r="AM514" i="1" s="1"/>
  <c r="AQ514" i="1" a="1"/>
  <c r="AQ514" i="1" s="1"/>
  <c r="N474" i="1" a="1"/>
  <c r="N474" i="1" s="1"/>
  <c r="R474" i="1" a="1"/>
  <c r="R474" i="1" s="1"/>
  <c r="V474" i="1" a="1"/>
  <c r="V474" i="1" s="1"/>
  <c r="Z474" i="1" a="1"/>
  <c r="Z474" i="1" s="1"/>
  <c r="AD474" i="1" a="1"/>
  <c r="AD474" i="1" s="1"/>
  <c r="AH474" i="1" a="1"/>
  <c r="AH474" i="1" s="1"/>
  <c r="AL474" i="1" a="1"/>
  <c r="AL474" i="1" s="1"/>
  <c r="AP474" i="1" a="1"/>
  <c r="AP47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M485" i="1" a="1"/>
  <c r="M485" i="1" s="1"/>
  <c r="Q485" i="1" a="1"/>
  <c r="Q485" i="1" s="1"/>
  <c r="U485" i="1" a="1"/>
  <c r="U485" i="1" s="1"/>
  <c r="Y485" i="1" a="1"/>
  <c r="Y485" i="1" s="1"/>
  <c r="AC485" i="1" a="1"/>
  <c r="AC485" i="1" s="1"/>
  <c r="AG485" i="1" a="1"/>
  <c r="AG485" i="1" s="1"/>
  <c r="AK485" i="1" a="1"/>
  <c r="AK485" i="1" s="1"/>
  <c r="AO485" i="1" a="1"/>
  <c r="AO485" i="1" s="1"/>
  <c r="M483" i="1" a="1"/>
  <c r="M483" i="1" s="1"/>
  <c r="Q483" i="1" a="1"/>
  <c r="Q483" i="1" s="1"/>
  <c r="U483" i="1" a="1"/>
  <c r="U483" i="1" s="1"/>
  <c r="Y483" i="1" a="1"/>
  <c r="Y483" i="1" s="1"/>
  <c r="AC483" i="1" a="1"/>
  <c r="AC483" i="1" s="1"/>
  <c r="AG483" i="1" a="1"/>
  <c r="AG483" i="1" s="1"/>
  <c r="AK483" i="1" a="1"/>
  <c r="AK483" i="1" s="1"/>
  <c r="AO483" i="1" a="1"/>
  <c r="AO483" i="1" s="1"/>
  <c r="M480" i="1" a="1"/>
  <c r="M480" i="1" s="1"/>
  <c r="Q480" i="1" a="1"/>
  <c r="Q480" i="1" s="1"/>
  <c r="U480" i="1" a="1"/>
  <c r="U480" i="1" s="1"/>
  <c r="Y480" i="1" a="1"/>
  <c r="Y480" i="1" s="1"/>
  <c r="AC480" i="1" a="1"/>
  <c r="AC480" i="1" s="1"/>
  <c r="AG480" i="1" a="1"/>
  <c r="AG480" i="1" s="1"/>
  <c r="AK480" i="1" a="1"/>
  <c r="AK480" i="1" s="1"/>
  <c r="AO480" i="1" a="1"/>
  <c r="AO480" i="1" s="1"/>
  <c r="M476" i="1" a="1"/>
  <c r="M476" i="1" s="1"/>
  <c r="Q476" i="1" a="1"/>
  <c r="Q476" i="1" s="1"/>
  <c r="U476" i="1" a="1"/>
  <c r="U476" i="1" s="1"/>
  <c r="Y476" i="1" a="1"/>
  <c r="Y476" i="1" s="1"/>
  <c r="AC476" i="1" a="1"/>
  <c r="AC476" i="1" s="1"/>
  <c r="AG476" i="1" a="1"/>
  <c r="AG476" i="1" s="1"/>
  <c r="AK476" i="1" a="1"/>
  <c r="AK476" i="1" s="1"/>
  <c r="AO476" i="1" a="1"/>
  <c r="AO476" i="1" s="1"/>
  <c r="AT510" i="1" a="1"/>
  <c r="AT510" i="1" s="1"/>
  <c r="AT474" i="1" a="1"/>
  <c r="AT474" i="1" s="1"/>
  <c r="O511" i="1" a="1"/>
  <c r="O511" i="1" s="1"/>
  <c r="S511" i="1" a="1"/>
  <c r="S511" i="1" s="1"/>
  <c r="W511" i="1" a="1"/>
  <c r="W511" i="1" s="1"/>
  <c r="AA511" i="1" a="1"/>
  <c r="AA511" i="1" s="1"/>
  <c r="AE511" i="1" a="1"/>
  <c r="AE511" i="1" s="1"/>
  <c r="AI511" i="1" a="1"/>
  <c r="AI511" i="1" s="1"/>
  <c r="AM511" i="1" a="1"/>
  <c r="AM511" i="1" s="1"/>
  <c r="AQ511" i="1" a="1"/>
  <c r="AQ511" i="1" s="1"/>
  <c r="M474" i="1" a="1"/>
  <c r="M474" i="1" s="1"/>
  <c r="Q474" i="1" a="1"/>
  <c r="Q474" i="1" s="1"/>
  <c r="U474" i="1" a="1"/>
  <c r="U474" i="1" s="1"/>
  <c r="Y474" i="1" a="1"/>
  <c r="Y474" i="1" s="1"/>
  <c r="AC474" i="1" a="1"/>
  <c r="AC474" i="1" s="1"/>
  <c r="AG474" i="1" a="1"/>
  <c r="AG474" i="1" s="1"/>
  <c r="AK474" i="1" a="1"/>
  <c r="AK474" i="1" s="1"/>
  <c r="AO474" i="1" a="1"/>
  <c r="AO47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L485" i="1" a="1"/>
  <c r="L485" i="1" s="1"/>
  <c r="P485" i="1" a="1"/>
  <c r="P485" i="1" s="1"/>
  <c r="T485" i="1" a="1"/>
  <c r="T485" i="1" s="1"/>
  <c r="X485" i="1" a="1"/>
  <c r="X485" i="1" s="1"/>
  <c r="AB485" i="1" a="1"/>
  <c r="AB485" i="1" s="1"/>
  <c r="AF485" i="1" a="1"/>
  <c r="AF485" i="1" s="1"/>
  <c r="AJ485" i="1" a="1"/>
  <c r="AJ485" i="1" s="1"/>
  <c r="AN485" i="1" a="1"/>
  <c r="AN485" i="1" s="1"/>
  <c r="L483" i="1" a="1"/>
  <c r="L483" i="1" s="1"/>
  <c r="P483" i="1" a="1"/>
  <c r="P483" i="1" s="1"/>
  <c r="T483" i="1" a="1"/>
  <c r="T483" i="1" s="1"/>
  <c r="X483" i="1" a="1"/>
  <c r="X483" i="1" s="1"/>
  <c r="AB483" i="1" a="1"/>
  <c r="AB483" i="1" s="1"/>
  <c r="AF483" i="1" a="1"/>
  <c r="AF483" i="1" s="1"/>
  <c r="AJ483" i="1" a="1"/>
  <c r="AJ483" i="1" s="1"/>
  <c r="AN483" i="1" a="1"/>
  <c r="AN483" i="1" s="1"/>
  <c r="L480" i="1" a="1"/>
  <c r="L480" i="1" s="1"/>
  <c r="P480" i="1" a="1"/>
  <c r="P480" i="1" s="1"/>
  <c r="T480" i="1" a="1"/>
  <c r="T480" i="1" s="1"/>
  <c r="X480" i="1" a="1"/>
  <c r="X480" i="1" s="1"/>
  <c r="AB480" i="1" a="1"/>
  <c r="AB480" i="1" s="1"/>
  <c r="AF480" i="1" a="1"/>
  <c r="AF480" i="1" s="1"/>
  <c r="AJ480" i="1" a="1"/>
  <c r="AJ480" i="1" s="1"/>
  <c r="AN480" i="1" a="1"/>
  <c r="AN480" i="1" s="1"/>
  <c r="L476" i="1" a="1"/>
  <c r="L476" i="1" s="1"/>
  <c r="P476" i="1" a="1"/>
  <c r="P476" i="1" s="1"/>
  <c r="T476" i="1" a="1"/>
  <c r="T476" i="1" s="1"/>
  <c r="X476" i="1" a="1"/>
  <c r="X476" i="1" s="1"/>
  <c r="AB476" i="1" a="1"/>
  <c r="AB476" i="1" s="1"/>
  <c r="AF476" i="1" a="1"/>
  <c r="AF476" i="1" s="1"/>
  <c r="AJ476" i="1" a="1"/>
  <c r="AJ476" i="1" s="1"/>
  <c r="AN476" i="1" a="1"/>
  <c r="AN476" i="1" s="1"/>
  <c r="AS510" i="1" a="1"/>
  <c r="AS510" i="1" s="1"/>
  <c r="O508" i="1" a="1"/>
  <c r="O508" i="1" s="1"/>
  <c r="S508" i="1" a="1"/>
  <c r="S508" i="1" s="1"/>
  <c r="W508" i="1" a="1"/>
  <c r="W508" i="1" s="1"/>
  <c r="AA508" i="1" a="1"/>
  <c r="AA508" i="1" s="1"/>
  <c r="AE508" i="1" a="1"/>
  <c r="AE508" i="1" s="1"/>
  <c r="AI508" i="1" a="1"/>
  <c r="AI508" i="1" s="1"/>
  <c r="AM508" i="1" a="1"/>
  <c r="AM508" i="1" s="1"/>
  <c r="AQ508" i="1" a="1"/>
  <c r="AQ508" i="1" s="1"/>
  <c r="O482" i="1" a="1"/>
  <c r="O482" i="1" s="1"/>
  <c r="S482" i="1" a="1"/>
  <c r="S482" i="1" s="1"/>
  <c r="W482" i="1" a="1"/>
  <c r="W482" i="1" s="1"/>
  <c r="AA482" i="1" a="1"/>
  <c r="AA482" i="1" s="1"/>
  <c r="AE482" i="1" a="1"/>
  <c r="AE482" i="1" s="1"/>
  <c r="AI482" i="1" a="1"/>
  <c r="AI482" i="1" s="1"/>
  <c r="AM482" i="1" a="1"/>
  <c r="AM482" i="1" s="1"/>
  <c r="AQ482" i="1" a="1"/>
  <c r="AQ482" i="1" s="1"/>
  <c r="O478" i="1" a="1"/>
  <c r="O478" i="1" s="1"/>
  <c r="S478" i="1" a="1"/>
  <c r="S478" i="1" s="1"/>
  <c r="W478" i="1" a="1"/>
  <c r="W478" i="1" s="1"/>
  <c r="AA478" i="1" a="1"/>
  <c r="AA478" i="1" s="1"/>
  <c r="AE478" i="1" a="1"/>
  <c r="AE478" i="1" s="1"/>
  <c r="AI478" i="1" a="1"/>
  <c r="AI478" i="1" s="1"/>
  <c r="AM478" i="1" a="1"/>
  <c r="AM478" i="1" s="1"/>
  <c r="AQ478" i="1" a="1"/>
  <c r="AQ478" i="1" s="1"/>
  <c r="AU482" i="1" a="1"/>
  <c r="AU482" i="1" s="1"/>
  <c r="AS485" i="1" a="1"/>
  <c r="AS485" i="1" s="1"/>
  <c r="N511" i="1" a="1"/>
  <c r="N511" i="1" s="1"/>
  <c r="R511" i="1" a="1"/>
  <c r="R511" i="1" s="1"/>
  <c r="V511" i="1" a="1"/>
  <c r="V511" i="1" s="1"/>
  <c r="Z511" i="1" a="1"/>
  <c r="Z511" i="1" s="1"/>
  <c r="AD511" i="1" a="1"/>
  <c r="AD511" i="1" s="1"/>
  <c r="AH511" i="1" a="1"/>
  <c r="AH511" i="1" s="1"/>
  <c r="AL511" i="1" a="1"/>
  <c r="AL511" i="1" s="1"/>
  <c r="AP511" i="1" a="1"/>
  <c r="AP511" i="1" s="1"/>
  <c r="N508" i="1" a="1"/>
  <c r="N508" i="1" s="1"/>
  <c r="R508" i="1" a="1"/>
  <c r="R508" i="1" s="1"/>
  <c r="V508" i="1" a="1"/>
  <c r="V508" i="1" s="1"/>
  <c r="Z508" i="1" a="1"/>
  <c r="Z508" i="1" s="1"/>
  <c r="AD508" i="1" a="1"/>
  <c r="AD508" i="1" s="1"/>
  <c r="AH508" i="1" a="1"/>
  <c r="AH508" i="1" s="1"/>
  <c r="AL508" i="1" a="1"/>
  <c r="AL508" i="1" s="1"/>
  <c r="AP508" i="1" a="1"/>
  <c r="AP508" i="1" s="1"/>
  <c r="N484" i="1" a="1"/>
  <c r="N484" i="1" s="1"/>
  <c r="R484" i="1" a="1"/>
  <c r="R484" i="1" s="1"/>
  <c r="V484" i="1" a="1"/>
  <c r="V484" i="1" s="1"/>
  <c r="Z484" i="1" a="1"/>
  <c r="Z484" i="1" s="1"/>
  <c r="AD484" i="1" a="1"/>
  <c r="AD484" i="1" s="1"/>
  <c r="AH484" i="1" a="1"/>
  <c r="AH484" i="1" s="1"/>
  <c r="AL484" i="1" a="1"/>
  <c r="AL484" i="1" s="1"/>
  <c r="AP484" i="1" a="1"/>
  <c r="AP484" i="1" s="1"/>
  <c r="N482" i="1" a="1"/>
  <c r="N482" i="1" s="1"/>
  <c r="R482" i="1" a="1"/>
  <c r="R482" i="1" s="1"/>
  <c r="V482" i="1" a="1"/>
  <c r="V482" i="1" s="1"/>
  <c r="Z482" i="1" a="1"/>
  <c r="Z482" i="1" s="1"/>
  <c r="AD482" i="1" a="1"/>
  <c r="AD482" i="1" s="1"/>
  <c r="AH482" i="1" a="1"/>
  <c r="AH482" i="1" s="1"/>
  <c r="AL482" i="1" a="1"/>
  <c r="AL482" i="1" s="1"/>
  <c r="AP482" i="1" a="1"/>
  <c r="AP482" i="1" s="1"/>
  <c r="N478" i="1" a="1"/>
  <c r="N478" i="1" s="1"/>
  <c r="R478" i="1" a="1"/>
  <c r="R478" i="1" s="1"/>
  <c r="V478" i="1" a="1"/>
  <c r="V478" i="1" s="1"/>
  <c r="Z478" i="1" a="1"/>
  <c r="Z478" i="1" s="1"/>
  <c r="AD478" i="1" a="1"/>
  <c r="AD478" i="1" s="1"/>
  <c r="AH478" i="1" a="1"/>
  <c r="AH478" i="1" s="1"/>
  <c r="AL478" i="1" a="1"/>
  <c r="AL478" i="1" s="1"/>
  <c r="AP478" i="1" a="1"/>
  <c r="AP478" i="1" s="1"/>
  <c r="AR476" i="1" a="1"/>
  <c r="AR476" i="1" s="1"/>
  <c r="AU474" i="1" a="1"/>
  <c r="AU474" i="1" s="1"/>
  <c r="AU511" i="1" a="1"/>
  <c r="AU511" i="1" s="1"/>
  <c r="AT508" i="1" a="1"/>
  <c r="AT508" i="1" s="1"/>
  <c r="AS483" i="1" a="1"/>
  <c r="AS483" i="1" s="1"/>
  <c r="M514" i="1" a="1"/>
  <c r="M514" i="1" s="1"/>
  <c r="Q514" i="1" a="1"/>
  <c r="Q514" i="1" s="1"/>
  <c r="U514" i="1" a="1"/>
  <c r="U514" i="1" s="1"/>
  <c r="Y514" i="1" a="1"/>
  <c r="Y514" i="1" s="1"/>
  <c r="AC514" i="1" a="1"/>
  <c r="AC514" i="1" s="1"/>
  <c r="AG514" i="1" a="1"/>
  <c r="AG514" i="1" s="1"/>
  <c r="AK514" i="1" a="1"/>
  <c r="AK514" i="1" s="1"/>
  <c r="AO514" i="1" a="1"/>
  <c r="AO514" i="1" s="1"/>
  <c r="M511" i="1" a="1"/>
  <c r="M511" i="1" s="1"/>
  <c r="Q511" i="1" a="1"/>
  <c r="Q511" i="1" s="1"/>
  <c r="U511" i="1" a="1"/>
  <c r="U511" i="1" s="1"/>
  <c r="Y511" i="1" a="1"/>
  <c r="Y511" i="1" s="1"/>
  <c r="AC511" i="1" a="1"/>
  <c r="AC511" i="1" s="1"/>
  <c r="AG511" i="1" a="1"/>
  <c r="AG511" i="1" s="1"/>
  <c r="AK511" i="1" a="1"/>
  <c r="AK511" i="1" s="1"/>
  <c r="AO511" i="1" a="1"/>
  <c r="AO511" i="1" s="1"/>
  <c r="M484" i="1" a="1"/>
  <c r="M484" i="1" s="1"/>
  <c r="Q484" i="1" a="1"/>
  <c r="Q484" i="1" s="1"/>
  <c r="U484" i="1" a="1"/>
  <c r="U484" i="1" s="1"/>
  <c r="Y484" i="1" a="1"/>
  <c r="Y484" i="1" s="1"/>
  <c r="AC484" i="1" a="1"/>
  <c r="AC484" i="1" s="1"/>
  <c r="AG484" i="1" a="1"/>
  <c r="AG484" i="1" s="1"/>
  <c r="AK484" i="1" a="1"/>
  <c r="AK484" i="1" s="1"/>
  <c r="AO484" i="1" a="1"/>
  <c r="AO484" i="1" s="1"/>
  <c r="M482" i="1" a="1"/>
  <c r="M482" i="1" s="1"/>
  <c r="Q482" i="1" a="1"/>
  <c r="Q482" i="1" s="1"/>
  <c r="U482" i="1" a="1"/>
  <c r="U482" i="1" s="1"/>
  <c r="Y482" i="1" a="1"/>
  <c r="Y482" i="1" s="1"/>
  <c r="AC482" i="1" a="1"/>
  <c r="AC482" i="1" s="1"/>
  <c r="AG482" i="1" a="1"/>
  <c r="AG482" i="1" s="1"/>
  <c r="AK482" i="1" a="1"/>
  <c r="AK482" i="1" s="1"/>
  <c r="AO482" i="1" a="1"/>
  <c r="AO482" i="1" s="1"/>
  <c r="M478" i="1" a="1"/>
  <c r="M478" i="1" s="1"/>
  <c r="Q478" i="1" a="1"/>
  <c r="Q478" i="1" s="1"/>
  <c r="U478" i="1" a="1"/>
  <c r="U478" i="1" s="1"/>
  <c r="Y478" i="1" a="1"/>
  <c r="Y478" i="1" s="1"/>
  <c r="AC478" i="1" a="1"/>
  <c r="AC478" i="1" s="1"/>
  <c r="AG478" i="1" a="1"/>
  <c r="AG478" i="1" s="1"/>
  <c r="AK478" i="1" a="1"/>
  <c r="AK478" i="1" s="1"/>
  <c r="AO478" i="1" a="1"/>
  <c r="AO478" i="1" s="1"/>
  <c r="AR510" i="1" a="1"/>
  <c r="AR510" i="1" s="1"/>
  <c r="AR512" i="1" a="1"/>
  <c r="AR512" i="1" s="1"/>
  <c r="AU478" i="1" a="1"/>
  <c r="AU478" i="1" s="1"/>
  <c r="AT483" i="1" a="1"/>
  <c r="AT483" i="1" s="1"/>
  <c r="AT484" i="1" a="1"/>
  <c r="AT484" i="1" s="1"/>
  <c r="AS480" i="1" a="1"/>
  <c r="AS480" i="1" s="1"/>
  <c r="AS484" i="1" a="1"/>
  <c r="AS484" i="1" s="1"/>
  <c r="O484" i="1" a="1"/>
  <c r="O484" i="1" s="1"/>
  <c r="S484" i="1" a="1"/>
  <c r="S484" i="1" s="1"/>
  <c r="W484" i="1" a="1"/>
  <c r="W484" i="1" s="1"/>
  <c r="AA484" i="1" a="1"/>
  <c r="AA484" i="1" s="1"/>
  <c r="AE484" i="1" a="1"/>
  <c r="AE484" i="1" s="1"/>
  <c r="AI484" i="1" a="1"/>
  <c r="AI484" i="1" s="1"/>
  <c r="AM484" i="1" a="1"/>
  <c r="AM484" i="1" s="1"/>
  <c r="AQ484" i="1" a="1"/>
  <c r="AQ484" i="1" s="1"/>
  <c r="M508" i="1" a="1"/>
  <c r="M508" i="1" s="1"/>
  <c r="Q508" i="1" a="1"/>
  <c r="Q508" i="1" s="1"/>
  <c r="U508" i="1" a="1"/>
  <c r="U508" i="1" s="1"/>
  <c r="Y508" i="1" a="1"/>
  <c r="Y508" i="1" s="1"/>
  <c r="AC508" i="1" a="1"/>
  <c r="AC508" i="1" s="1"/>
  <c r="AG508" i="1" a="1"/>
  <c r="AG508" i="1" s="1"/>
  <c r="AK508" i="1" a="1"/>
  <c r="AK508" i="1" s="1"/>
  <c r="AO508" i="1" a="1"/>
  <c r="AO508" i="1" s="1"/>
  <c r="L514" i="1" a="1"/>
  <c r="L514" i="1" s="1"/>
  <c r="P514" i="1" a="1"/>
  <c r="P514" i="1" s="1"/>
  <c r="T514" i="1" a="1"/>
  <c r="T514" i="1" s="1"/>
  <c r="X514" i="1" a="1"/>
  <c r="X514" i="1" s="1"/>
  <c r="AB514" i="1" a="1"/>
  <c r="AB514" i="1" s="1"/>
  <c r="AF514" i="1" a="1"/>
  <c r="AF514" i="1" s="1"/>
  <c r="AJ514" i="1" a="1"/>
  <c r="AJ514" i="1" s="1"/>
  <c r="AN514" i="1" a="1"/>
  <c r="AN514" i="1" s="1"/>
  <c r="L511" i="1" a="1"/>
  <c r="L511" i="1" s="1"/>
  <c r="P511" i="1" a="1"/>
  <c r="P511" i="1" s="1"/>
  <c r="T511" i="1" a="1"/>
  <c r="T511" i="1" s="1"/>
  <c r="X511" i="1" a="1"/>
  <c r="X511" i="1" s="1"/>
  <c r="AB511" i="1" a="1"/>
  <c r="AB511" i="1" s="1"/>
  <c r="AF511" i="1" a="1"/>
  <c r="AF511" i="1" s="1"/>
  <c r="AJ511" i="1" a="1"/>
  <c r="AJ511" i="1" s="1"/>
  <c r="AN511" i="1" a="1"/>
  <c r="AN511" i="1" s="1"/>
  <c r="L508" i="1" a="1"/>
  <c r="L508" i="1" s="1"/>
  <c r="P508" i="1" a="1"/>
  <c r="P508" i="1" s="1"/>
  <c r="T508" i="1" a="1"/>
  <c r="T508" i="1" s="1"/>
  <c r="X508" i="1" a="1"/>
  <c r="X508" i="1" s="1"/>
  <c r="AB508" i="1" a="1"/>
  <c r="AB508" i="1" s="1"/>
  <c r="AF508" i="1" a="1"/>
  <c r="AF508" i="1" s="1"/>
  <c r="AJ508" i="1" a="1"/>
  <c r="AJ508" i="1" s="1"/>
  <c r="AN508" i="1" a="1"/>
  <c r="AN508" i="1" s="1"/>
  <c r="L484" i="1" a="1"/>
  <c r="L484" i="1" s="1"/>
  <c r="P484" i="1" a="1"/>
  <c r="P484" i="1" s="1"/>
  <c r="T484" i="1" a="1"/>
  <c r="T484" i="1" s="1"/>
  <c r="X484" i="1" a="1"/>
  <c r="X484" i="1" s="1"/>
  <c r="AB484" i="1" a="1"/>
  <c r="AB484" i="1" s="1"/>
  <c r="AF484" i="1" a="1"/>
  <c r="AF484" i="1" s="1"/>
  <c r="AJ484" i="1" a="1"/>
  <c r="AJ484" i="1" s="1"/>
  <c r="AN484" i="1" a="1"/>
  <c r="AN484" i="1" s="1"/>
  <c r="L482" i="1" a="1"/>
  <c r="L482" i="1" s="1"/>
  <c r="P482" i="1" a="1"/>
  <c r="P482" i="1" s="1"/>
  <c r="T482" i="1" a="1"/>
  <c r="T482" i="1" s="1"/>
  <c r="X482" i="1" a="1"/>
  <c r="X482" i="1" s="1"/>
  <c r="AB482" i="1" a="1"/>
  <c r="AB482" i="1" s="1"/>
  <c r="AF482" i="1" a="1"/>
  <c r="AF482" i="1" s="1"/>
  <c r="AJ482" i="1" a="1"/>
  <c r="AJ482" i="1" s="1"/>
  <c r="AN482" i="1" a="1"/>
  <c r="AN482" i="1" s="1"/>
  <c r="L478" i="1" a="1"/>
  <c r="L478" i="1" s="1"/>
  <c r="P478" i="1" a="1"/>
  <c r="P478" i="1" s="1"/>
  <c r="T478" i="1" a="1"/>
  <c r="T478" i="1" s="1"/>
  <c r="X478" i="1" a="1"/>
  <c r="X478" i="1" s="1"/>
  <c r="AB478" i="1" a="1"/>
  <c r="AB478" i="1" s="1"/>
  <c r="AF478" i="1" a="1"/>
  <c r="AF478" i="1" s="1"/>
  <c r="AJ478" i="1" a="1"/>
  <c r="AJ478" i="1" s="1"/>
  <c r="AN478" i="1" a="1"/>
  <c r="AN478" i="1" s="1"/>
  <c r="AR485" i="1" a="1"/>
  <c r="AR485" i="1" s="1"/>
  <c r="AU514" i="1" a="1"/>
  <c r="AU514" i="1" s="1"/>
  <c r="AT476" i="1" a="1"/>
  <c r="AT476" i="1" s="1"/>
  <c r="AT482" i="1" a="1"/>
  <c r="AT482" i="1" s="1"/>
  <c r="AS476" i="1" a="1"/>
  <c r="AS476" i="1" s="1"/>
  <c r="AS482" i="1" a="1"/>
  <c r="AS482" i="1" s="1"/>
  <c r="N514" i="1" a="1"/>
  <c r="N514" i="1" s="1"/>
  <c r="R514" i="1" a="1"/>
  <c r="R514" i="1" s="1"/>
  <c r="V514" i="1" a="1"/>
  <c r="V514" i="1" s="1"/>
  <c r="Z514" i="1" a="1"/>
  <c r="Z514" i="1" s="1"/>
  <c r="AD514" i="1" a="1"/>
  <c r="AD514" i="1" s="1"/>
  <c r="AH514" i="1" a="1"/>
  <c r="AH514" i="1" s="1"/>
  <c r="AL514" i="1" a="1"/>
  <c r="AL514" i="1" s="1"/>
  <c r="AP514" i="1" a="1"/>
  <c r="AP514" i="1" s="1"/>
  <c r="L474" i="1" a="1"/>
  <c r="L474" i="1" s="1"/>
  <c r="P474" i="1" a="1"/>
  <c r="P474" i="1" s="1"/>
  <c r="T474" i="1" a="1"/>
  <c r="T474" i="1" s="1"/>
  <c r="X474" i="1" a="1"/>
  <c r="X474" i="1" s="1"/>
  <c r="AB474" i="1" a="1"/>
  <c r="AB474" i="1" s="1"/>
  <c r="AF474" i="1" a="1"/>
  <c r="AF474" i="1" s="1"/>
  <c r="AJ474" i="1" a="1"/>
  <c r="AJ474" i="1" s="1"/>
  <c r="AN474" i="1" a="1"/>
  <c r="AN47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O485" i="1" a="1"/>
  <c r="O485" i="1" s="1"/>
  <c r="S485" i="1" a="1"/>
  <c r="S485" i="1" s="1"/>
  <c r="W485" i="1" a="1"/>
  <c r="W485" i="1" s="1"/>
  <c r="AA485" i="1" a="1"/>
  <c r="AA485" i="1" s="1"/>
  <c r="AE485" i="1" a="1"/>
  <c r="AE485" i="1" s="1"/>
  <c r="AI485" i="1" a="1"/>
  <c r="AI485" i="1" s="1"/>
  <c r="AM485" i="1" a="1"/>
  <c r="AM485" i="1" s="1"/>
  <c r="AQ485" i="1" a="1"/>
  <c r="AQ485" i="1" s="1"/>
  <c r="O483" i="1" a="1"/>
  <c r="O483" i="1" s="1"/>
  <c r="S483" i="1" a="1"/>
  <c r="S483" i="1" s="1"/>
  <c r="W483" i="1" a="1"/>
  <c r="W483" i="1" s="1"/>
  <c r="AA483" i="1" a="1"/>
  <c r="AA483" i="1" s="1"/>
  <c r="AE483" i="1" a="1"/>
  <c r="AE483" i="1" s="1"/>
  <c r="AI483" i="1" a="1"/>
  <c r="AI483" i="1" s="1"/>
  <c r="AM483" i="1" a="1"/>
  <c r="AM483" i="1" s="1"/>
  <c r="AQ483" i="1" a="1"/>
  <c r="AQ483" i="1" s="1"/>
  <c r="O480" i="1" a="1"/>
  <c r="O480" i="1" s="1"/>
  <c r="S480" i="1" a="1"/>
  <c r="S480" i="1" s="1"/>
  <c r="W480" i="1" a="1"/>
  <c r="W480" i="1" s="1"/>
  <c r="AA480" i="1" a="1"/>
  <c r="AA480" i="1" s="1"/>
  <c r="AE480" i="1" a="1"/>
  <c r="AE480" i="1" s="1"/>
  <c r="AI480" i="1" a="1"/>
  <c r="AI480" i="1" s="1"/>
  <c r="AM480" i="1" a="1"/>
  <c r="AM480" i="1" s="1"/>
  <c r="AQ480" i="1" a="1"/>
  <c r="AQ480" i="1" s="1"/>
  <c r="O476" i="1" a="1"/>
  <c r="O476" i="1" s="1"/>
  <c r="S476" i="1" a="1"/>
  <c r="S476" i="1" s="1"/>
  <c r="W476" i="1" a="1"/>
  <c r="W476" i="1" s="1"/>
  <c r="AA476" i="1" a="1"/>
  <c r="AA476" i="1" s="1"/>
  <c r="AE476" i="1" a="1"/>
  <c r="AE476" i="1" s="1"/>
  <c r="AI476" i="1" a="1"/>
  <c r="AI476" i="1" s="1"/>
  <c r="AM476" i="1" a="1"/>
  <c r="AM476" i="1" s="1"/>
  <c r="AQ476" i="1" a="1"/>
  <c r="AQ476" i="1" s="1"/>
  <c r="AR483" i="1" a="1"/>
  <c r="AR483" i="1" s="1"/>
  <c r="AU476" i="1" a="1"/>
  <c r="AU476" i="1" s="1"/>
  <c r="AT485" i="1" a="1"/>
  <c r="AT48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10" i="1"/>
  <c r="G711" i="1"/>
  <c r="G712" i="1"/>
  <c r="G713" i="1"/>
  <c r="G714" i="1"/>
  <c r="G715" i="1"/>
  <c r="G716" i="1"/>
  <c r="G717" i="1"/>
  <c r="G719" i="1"/>
  <c r="G721" i="1"/>
  <c r="G722" i="1"/>
  <c r="G724" i="1"/>
  <c r="G725" i="1"/>
  <c r="G726" i="1"/>
  <c r="G728" i="1"/>
  <c r="G729" i="1"/>
  <c r="G730" i="1"/>
  <c r="G731" i="1"/>
  <c r="G732" i="1"/>
  <c r="G733" i="1"/>
  <c r="G734" i="1"/>
  <c r="G735" i="1"/>
  <c r="G736" i="1"/>
  <c r="G737" i="1"/>
  <c r="G738" i="1"/>
  <c r="I670" i="1"/>
  <c r="I671" i="1"/>
  <c r="I672" i="1"/>
  <c r="I673" i="1"/>
  <c r="I675" i="1"/>
  <c r="I676" i="1"/>
  <c r="I677" i="1"/>
  <c r="I678" i="1"/>
  <c r="I679" i="1"/>
  <c r="I680" i="1"/>
  <c r="I682" i="1"/>
  <c r="I683" i="1"/>
  <c r="I684" i="1"/>
  <c r="I685" i="1"/>
  <c r="I686" i="1"/>
  <c r="I687" i="1"/>
  <c r="I688" i="1"/>
  <c r="I689" i="1"/>
  <c r="I690" i="1"/>
  <c r="I691" i="1"/>
  <c r="I692" i="1"/>
  <c r="I664" i="1"/>
  <c r="I665" i="1"/>
  <c r="I666" i="1"/>
  <c r="I667" i="1"/>
  <c r="I668" i="1"/>
  <c r="I669" i="1"/>
  <c r="AO121" i="18" l="1"/>
  <c r="G708" i="1"/>
  <c r="I662" i="1"/>
  <c r="I531" i="1"/>
  <c r="I532" i="1"/>
  <c r="I533" i="1"/>
  <c r="I534" i="1"/>
  <c r="I535" i="1"/>
  <c r="I536" i="1"/>
  <c r="I538" i="1"/>
  <c r="I539" i="1"/>
  <c r="I540" i="1"/>
  <c r="I541" i="1"/>
  <c r="I542" i="1"/>
  <c r="I543" i="1"/>
  <c r="I544" i="1"/>
  <c r="I545" i="1"/>
  <c r="I546" i="1"/>
  <c r="I547" i="1"/>
  <c r="I53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74" i="1"/>
  <c r="G476" i="1"/>
  <c r="G478" i="1"/>
  <c r="G480" i="1"/>
  <c r="G482" i="1"/>
  <c r="G483" i="1"/>
  <c r="G484" i="1"/>
  <c r="G485" i="1"/>
  <c r="G508" i="1"/>
  <c r="G510" i="1"/>
  <c r="G511" i="1"/>
  <c r="G512" i="1"/>
  <c r="G514" i="1"/>
  <c r="G415" i="1"/>
  <c r="G417" i="1"/>
  <c r="G419" i="1"/>
  <c r="G421" i="1"/>
  <c r="G423" i="1"/>
  <c r="G424" i="1"/>
  <c r="G425" i="1"/>
  <c r="G426" i="1"/>
  <c r="G449" i="1"/>
  <c r="G451" i="1"/>
  <c r="G452" i="1"/>
  <c r="G453" i="1"/>
  <c r="G455" i="1"/>
  <c r="G229" i="1"/>
  <c r="G231" i="1"/>
  <c r="G233" i="1"/>
  <c r="G235" i="1"/>
  <c r="G237" i="1"/>
  <c r="G238" i="1"/>
  <c r="G239" i="1"/>
  <c r="G240" i="1"/>
  <c r="G263" i="1"/>
  <c r="G265" i="1"/>
  <c r="G266"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6" i="23"/>
  <c r="N115" i="22" l="1"/>
  <c r="AC115" i="22"/>
  <c r="AB115" i="22"/>
  <c r="AO137" i="18"/>
  <c r="W117" i="22"/>
  <c r="W116" i="22"/>
  <c r="M24" i="21"/>
  <c r="M23" i="21"/>
  <c r="M22" i="21"/>
  <c r="M21" i="21"/>
  <c r="M20" i="21"/>
  <c r="M19" i="21"/>
  <c r="M18" i="21"/>
  <c r="M17" i="21"/>
  <c r="M16" i="21"/>
  <c r="M15" i="21"/>
  <c r="AC116" i="22" l="1"/>
  <c r="AB116" i="22"/>
  <c r="AC117" i="22"/>
  <c r="AB117" i="22"/>
  <c r="AO138" i="18"/>
  <c r="D54" i="23"/>
  <c r="D53" i="23"/>
  <c r="AO139" i="18" l="1"/>
  <c r="D66" i="23"/>
  <c r="AO140" i="18" l="1"/>
  <c r="G9" i="23"/>
  <c r="G43" i="23"/>
  <c r="G209" i="23"/>
  <c r="D171" i="23"/>
  <c r="G166" i="23"/>
  <c r="D115" i="23"/>
  <c r="G110" i="23"/>
  <c r="D48" i="23"/>
  <c r="AO141" i="18" l="1"/>
  <c r="I120" i="23"/>
  <c r="I146" i="23"/>
  <c r="G71" i="23"/>
  <c r="C407" i="18"/>
  <c r="C406" i="18"/>
  <c r="C405" i="18"/>
  <c r="C404" i="18"/>
  <c r="C403" i="18"/>
  <c r="C402" i="18"/>
  <c r="C401" i="18"/>
  <c r="C400" i="18"/>
  <c r="AO142" i="18" l="1"/>
  <c r="I91" i="23"/>
  <c r="D67" i="23"/>
  <c r="D169" i="23"/>
  <c r="D172" i="23" s="1"/>
  <c r="U31" i="17"/>
  <c r="G84" i="22"/>
  <c r="G95" i="22"/>
  <c r="M119" i="22"/>
  <c r="G121" i="22"/>
  <c r="J144" i="22"/>
  <c r="G146" i="22"/>
  <c r="K33" i="9" l="1"/>
  <c r="K29" i="27" s="1"/>
  <c r="AM355" i="9"/>
  <c r="AO143" i="18"/>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3" i="1"/>
  <c r="G355" i="1"/>
  <c r="G357" i="1"/>
  <c r="G359" i="1"/>
  <c r="G361" i="1"/>
  <c r="G362" i="1"/>
  <c r="G363" i="1"/>
  <c r="G364" i="1"/>
  <c r="G387" i="1"/>
  <c r="G389" i="1"/>
  <c r="G390" i="1"/>
  <c r="G391" i="1"/>
  <c r="G393" i="1"/>
  <c r="G177" i="1"/>
  <c r="G209" i="1"/>
  <c r="G208" i="1"/>
  <c r="G207" i="1"/>
  <c r="G205" i="1"/>
  <c r="G182" i="1"/>
  <c r="G179" i="1"/>
  <c r="G180" i="1"/>
  <c r="G181" i="1"/>
  <c r="G211" i="1"/>
  <c r="G173" i="1"/>
  <c r="G175" i="1"/>
  <c r="G171" i="1"/>
  <c r="N194" i="1" l="1"/>
  <c r="N197" i="1"/>
  <c r="N193" i="1"/>
  <c r="N195" i="1"/>
  <c r="N198" i="1"/>
  <c r="N196" i="1"/>
  <c r="N171" i="1"/>
  <c r="N186" i="1"/>
  <c r="N187" i="1"/>
  <c r="N188" i="1"/>
  <c r="N189" i="1"/>
  <c r="N190" i="1"/>
  <c r="N200" i="1"/>
  <c r="N202" i="1"/>
  <c r="N183" i="1"/>
  <c r="N201" i="1"/>
  <c r="N191" i="1"/>
  <c r="N178" i="1"/>
  <c r="N174" i="1"/>
  <c r="N172" i="1"/>
  <c r="N176" i="1"/>
  <c r="N181" i="1"/>
  <c r="N166" i="1"/>
  <c r="N177" i="1"/>
  <c r="N163" i="1"/>
  <c r="N179" i="1"/>
  <c r="N164" i="1"/>
  <c r="N182" i="1"/>
  <c r="N167" i="1"/>
  <c r="N180" i="1"/>
  <c r="N165" i="1"/>
  <c r="N199" i="1"/>
  <c r="N192" i="1"/>
  <c r="N185" i="1"/>
  <c r="N184" i="1"/>
  <c r="N203" i="1"/>
  <c r="N169" i="1"/>
  <c r="N168" i="1"/>
  <c r="N170" i="1"/>
  <c r="N211" i="1"/>
  <c r="N175" i="1"/>
  <c r="N162" i="1"/>
  <c r="N173" i="1"/>
  <c r="N161"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AB135" i="18" l="1" a="1"/>
  <c r="AB135" i="18" s="1"/>
  <c r="Z135" i="18"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42" i="1" l="1"/>
  <c r="G404" i="1"/>
  <c r="G463" i="1"/>
  <c r="G218" i="1"/>
  <c r="N204" i="1" l="1"/>
  <c r="N206" i="1"/>
  <c r="N209" i="1"/>
  <c r="N205" i="1"/>
  <c r="N208" i="1"/>
  <c r="N207" i="1"/>
  <c r="H59" i="17"/>
  <c r="I59" i="17"/>
  <c r="J59" i="17"/>
  <c r="K59" i="17"/>
  <c r="L59" i="17"/>
  <c r="M59" i="17"/>
  <c r="N59" i="17"/>
  <c r="O59" i="17"/>
  <c r="P59" i="17"/>
  <c r="N212"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17" i="1" l="1"/>
  <c r="G124" i="1" l="1"/>
  <c r="G593" i="1"/>
  <c r="N80" i="11" l="1"/>
  <c r="N81" i="11"/>
  <c r="N82" i="11"/>
  <c r="N83" i="11"/>
  <c r="N84" i="11"/>
  <c r="N85" i="11"/>
  <c r="N79" i="11"/>
  <c r="L68" i="11"/>
  <c r="L69" i="11"/>
  <c r="H71" i="11"/>
  <c r="I71" i="11"/>
  <c r="G87" i="11"/>
  <c r="Q74" i="11"/>
  <c r="K69" i="11"/>
  <c r="K68" i="11"/>
  <c r="G52" i="11"/>
  <c r="K17" i="11" l="1"/>
  <c r="J17" i="11"/>
  <c r="G20" i="11"/>
  <c r="E152" i="10" l="1"/>
  <c r="E24" i="10"/>
  <c r="E62" i="10"/>
  <c r="E41" i="10"/>
  <c r="G741" i="1" l="1"/>
  <c r="G649" i="1" l="1"/>
  <c r="G55" i="6" l="1"/>
  <c r="G768" i="1" l="1"/>
  <c r="G695" i="1"/>
  <c r="G630" i="1"/>
  <c r="G614" i="1"/>
  <c r="G54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AFF8E83-C14C-4DB0-B8D3-3C6CB0788CCD}">
      <text>
        <r>
          <rPr>
            <b/>
            <sz val="9"/>
            <color indexed="81"/>
            <rFont val="Tahoma"/>
            <charset val="1"/>
          </rPr>
          <t>Michael:</t>
        </r>
        <r>
          <rPr>
            <sz val="9"/>
            <color indexed="81"/>
            <rFont val="Tahoma"/>
            <charset val="1"/>
          </rPr>
          <t xml:space="preserve">
80% of the average between cereal and pulse because mixed species is more resilient to weather extremes.</t>
        </r>
      </text>
    </comment>
    <comment ref="H64" authorId="2" shapeId="0" xr:uid="{363D8685-8225-4F03-836F-ED57B14B657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5"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5"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7" authorId="2" shapeId="0" xr:uid="{7F9ED213-9B8D-4BE3-A357-86CC0677D57B}">
      <text>
        <r>
          <rPr>
            <b/>
            <sz val="9"/>
            <color indexed="81"/>
            <rFont val="Tahoma"/>
            <family val="2"/>
          </rPr>
          <t>Michael:</t>
        </r>
        <r>
          <rPr>
            <sz val="9"/>
            <color indexed="81"/>
            <rFont val="Tahoma"/>
            <family val="2"/>
          </rPr>
          <t xml:space="preserve">
1.5t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0"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5"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4"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6"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0"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01"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6"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7"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9"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32" authorId="2" shapeId="0" xr:uid="{6778DC60-CCBE-4CDB-86AD-27FF7442B5A8}">
      <text>
        <r>
          <rPr>
            <b/>
            <sz val="9"/>
            <color indexed="81"/>
            <rFont val="Tahoma"/>
            <charset val="1"/>
          </rPr>
          <t>Michael:</t>
        </r>
        <r>
          <rPr>
            <sz val="9"/>
            <color indexed="81"/>
            <rFont val="Tahoma"/>
            <charset val="1"/>
          </rPr>
          <t xml:space="preserve">
assume it is dry sown</t>
        </r>
      </text>
    </comment>
    <comment ref="G33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4"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8"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8"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41"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62"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7"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8"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90"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6" authorId="3" shapeId="0" xr:uid="{F7E56214-33F0-44A5-A683-60D868357DFB}">
      <text>
        <r>
          <rPr>
            <sz val="9"/>
            <color indexed="81"/>
            <rFont val="Tahoma"/>
            <family val="2"/>
          </rPr>
          <t>including transport</t>
        </r>
      </text>
    </comment>
    <comment ref="I398"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9"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0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0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30"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5" authorId="0" shapeId="0" xr:uid="{240A4356-A4C8-4DF7-9A37-7B30E1C49848}">
      <text>
        <r>
          <rPr>
            <b/>
            <sz val="9"/>
            <color indexed="81"/>
            <rFont val="Tahoma"/>
            <family val="2"/>
          </rPr>
          <t>Michael Young:</t>
        </r>
        <r>
          <rPr>
            <sz val="9"/>
            <color indexed="81"/>
            <rFont val="Tahoma"/>
            <family val="2"/>
          </rPr>
          <t xml:space="preserve">
fert density t/m3</t>
        </r>
      </text>
    </comment>
    <comment ref="K58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5" authorId="1" shapeId="0" xr:uid="{00FF5158-734E-4BC0-BFDA-2E62438D87EC}">
      <text>
        <r>
          <rPr>
            <b/>
            <sz val="9"/>
            <color indexed="81"/>
            <rFont val="Tahoma"/>
            <family val="2"/>
          </rPr>
          <t>Michael Young (21512438):</t>
        </r>
        <r>
          <rPr>
            <sz val="9"/>
            <color indexed="81"/>
            <rFont val="Tahoma"/>
            <family val="2"/>
          </rPr>
          <t xml:space="preserve">
day of yr</t>
        </r>
      </text>
    </comment>
    <comment ref="M58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8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9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2" authorId="1" shapeId="0" xr:uid="{5F13E59E-C72D-4A88-B7DC-AEC33E613BF9}">
      <text>
        <r>
          <rPr>
            <b/>
            <sz val="9"/>
            <color indexed="81"/>
            <rFont val="Tahoma"/>
            <family val="2"/>
          </rPr>
          <t>Michael Young (21512438):</t>
        </r>
        <r>
          <rPr>
            <sz val="9"/>
            <color indexed="81"/>
            <rFont val="Tahoma"/>
            <family val="2"/>
          </rPr>
          <t xml:space="preserve">
day of yr</t>
        </r>
      </text>
    </comment>
    <comment ref="L64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4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91"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0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8" authorId="3" shapeId="0" xr:uid="{4781BAF7-F007-40BA-9162-BFB51055DD41}">
      <text>
        <r>
          <rPr>
            <sz val="9"/>
            <color indexed="81"/>
            <rFont val="Tahoma"/>
            <family val="2"/>
          </rPr>
          <t>innoculant is covered in the chemical cost stuff because that is what agros do</t>
        </r>
      </text>
    </comment>
    <comment ref="G7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4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3"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0" authorId="2" shapeId="0" xr:uid="{7BD9FAC2-A03D-4936-9A28-0274DC8F7AF3}">
      <text>
        <r>
          <rPr>
            <b/>
            <sz val="9"/>
            <color indexed="81"/>
            <rFont val="Tahoma"/>
            <charset val="1"/>
          </rPr>
          <t>Michael:</t>
        </r>
        <r>
          <rPr>
            <sz val="9"/>
            <color indexed="81"/>
            <rFont val="Tahoma"/>
            <charset val="1"/>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9"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0"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4"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1"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B32CC19-182A-4ACF-A9FD-712E17F54554}">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<sst xmlns="http://schemas.openxmlformats.org/spreadsheetml/2006/main" count="7406" uniqueCount="1235">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</sst>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b/>
      <sz val="9"/>
      <color indexed="81"/>
      <name val="Tahoma"/>
      <charset val="1"/>
    </font>
    <font>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0" fontId="16" fillId="14" borderId="8"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270</xdr:row>
      <xdr:rowOff>59532</xdr:rowOff>
    </xdr:from>
    <xdr:to>
      <xdr:col>15</xdr:col>
      <xdr:colOff>431799</xdr:colOff>
      <xdr:row>274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561</xdr:row>
      <xdr:rowOff>179917</xdr:rowOff>
    </xdr:from>
    <xdr:to>
      <xdr:col>8</xdr:col>
      <xdr:colOff>74083</xdr:colOff>
      <xdr:row>569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7" workbookViewId="0">
      <selection activeCell="I24" sqref="I24"/>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984</v>
      </c>
      <c r="H4" s="13"/>
      <c r="I4" s="13" t="s">
        <v>306</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985</v>
      </c>
      <c r="I6" s="241" t="s">
        <v>1191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6" t="s">
        <v>964</v>
      </c>
      <c r="H14" s="32"/>
      <c r="I14" s="34" t="s">
        <v>966</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1084</v>
      </c>
      <c r="Q15" s="32"/>
      <c r="R15" s="32"/>
      <c r="S15" s="32"/>
      <c r="T15" s="34" t="s">
        <v>1085</v>
      </c>
      <c r="U15" s="32"/>
      <c r="V15" s="32"/>
      <c r="W15" s="16"/>
      <c r="X15" s="8"/>
      <c r="Y15" s="8"/>
      <c r="Z15" s="8"/>
      <c r="AA15" s="8"/>
      <c r="AB15" s="8"/>
      <c r="AC15" s="8"/>
      <c r="AD15" s="8"/>
    </row>
    <row r="16" spans="1:30" customFormat="1" ht="12" customHeight="1" x14ac:dyDescent="0.35">
      <c r="A16" s="6"/>
      <c r="B16" s="7"/>
      <c r="C16" s="17"/>
      <c r="D16" s="17"/>
      <c r="E16" s="17"/>
      <c r="F16" s="26"/>
      <c r="G16" t="s">
        <v>958</v>
      </c>
      <c r="H16" s="32" t="s">
        <v>1131</v>
      </c>
      <c r="I16" t="s">
        <v>1132</v>
      </c>
      <c r="K16" t="s">
        <v>965</v>
      </c>
      <c r="L16" s="32" t="s">
        <v>1131</v>
      </c>
      <c r="M16" t="s">
        <v>1132</v>
      </c>
      <c r="N16" s="32"/>
      <c r="O16" t="s">
        <v>959</v>
      </c>
      <c r="P16" s="32" t="s">
        <v>937</v>
      </c>
      <c r="Q16" s="32" t="s">
        <v>938</v>
      </c>
      <c r="R16" s="32" t="s">
        <v>900</v>
      </c>
      <c r="S16" s="32"/>
      <c r="T16" s="32" t="s">
        <v>937</v>
      </c>
      <c r="U16" s="32" t="s">
        <v>938</v>
      </c>
      <c r="V16" s="32" t="s">
        <v>900</v>
      </c>
      <c r="W16" s="16"/>
      <c r="X16" s="8"/>
      <c r="Y16" s="8"/>
      <c r="Z16" s="8"/>
      <c r="AA16" s="8"/>
      <c r="AB16" s="8"/>
      <c r="AC16" s="8"/>
      <c r="AD16" s="8"/>
    </row>
    <row r="17" spans="1:30"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35">
      <c r="A18" s="6"/>
      <c r="B18" s="7"/>
      <c r="C18" s="17"/>
      <c r="D18" s="17"/>
      <c r="E18" s="17"/>
      <c r="F18" s="26"/>
      <c r="G18" s="489" t="s">
        <v>928</v>
      </c>
      <c r="H18" s="199" t="b">
        <v>1</v>
      </c>
      <c r="I18" s="199" t="b">
        <v>1</v>
      </c>
      <c r="K18" s="663" t="s">
        <v>806</v>
      </c>
      <c r="L18" s="199" t="b">
        <v>1</v>
      </c>
      <c r="M18" s="851" t="b">
        <v>1</v>
      </c>
      <c r="N18" s="32"/>
      <c r="O18" s="489" t="s">
        <v>806</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35">
      <c r="A20" s="6"/>
      <c r="B20" s="7"/>
      <c r="C20" s="17"/>
      <c r="D20" s="17"/>
      <c r="E20" s="17"/>
      <c r="F20" s="26"/>
      <c r="G20" s="489" t="s">
        <v>66</v>
      </c>
      <c r="H20" s="199" t="b">
        <v>0</v>
      </c>
      <c r="I20" s="199" t="b">
        <v>0</v>
      </c>
      <c r="K20" s="489" t="s">
        <v>330</v>
      </c>
      <c r="L20" s="199" t="b">
        <v>0</v>
      </c>
      <c r="M20" s="234" t="b">
        <v>0</v>
      </c>
      <c r="N20" s="32"/>
      <c r="O20" s="489" t="s">
        <v>928</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35">
      <c r="A21" s="6"/>
      <c r="B21" s="7"/>
      <c r="C21" s="17"/>
      <c r="D21" s="17"/>
      <c r="E21" s="17"/>
      <c r="F21" s="26"/>
      <c r="G21" s="489" t="s">
        <v>69</v>
      </c>
      <c r="H21" s="199" t="b">
        <v>0</v>
      </c>
      <c r="I21" s="199" t="b">
        <v>0</v>
      </c>
      <c r="K21" s="489" t="s">
        <v>960</v>
      </c>
      <c r="L21" s="199" t="b">
        <v>0</v>
      </c>
      <c r="M21" s="199" t="b">
        <v>0</v>
      </c>
      <c r="N21" s="32"/>
      <c r="O21" s="489" t="s">
        <v>62</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35">
      <c r="A23" s="6"/>
      <c r="B23" s="7"/>
      <c r="C23" s="17"/>
      <c r="D23" s="17"/>
      <c r="E23" s="17"/>
      <c r="F23" s="26"/>
      <c r="G23" s="489" t="s">
        <v>65</v>
      </c>
      <c r="H23" s="199" t="b">
        <v>1</v>
      </c>
      <c r="I23" s="199" t="b">
        <v>1</v>
      </c>
      <c r="K23" s="663" t="s">
        <v>1073</v>
      </c>
      <c r="L23" s="199" t="b">
        <v>1</v>
      </c>
      <c r="M23" s="199" t="b">
        <v>0</v>
      </c>
      <c r="N23" s="32"/>
      <c r="O23" s="489" t="s">
        <v>69</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35">
      <c r="A24" s="6"/>
      <c r="B24" s="7"/>
      <c r="C24" s="17"/>
      <c r="D24" s="17"/>
      <c r="E24" s="17"/>
      <c r="F24" s="26"/>
      <c r="G24" s="489" t="s">
        <v>1231</v>
      </c>
      <c r="H24" s="199" t="b">
        <v>0</v>
      </c>
      <c r="I24" s="199" t="b">
        <v>0</v>
      </c>
      <c r="K24" s="663" t="s">
        <v>332</v>
      </c>
      <c r="L24" s="199" t="b">
        <v>0</v>
      </c>
      <c r="M24" s="199" t="b">
        <v>0</v>
      </c>
      <c r="N24" s="32"/>
      <c r="O24" s="489" t="s">
        <v>330</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35">
      <c r="A25" s="6"/>
      <c r="B25" s="7"/>
      <c r="C25" s="17"/>
      <c r="D25" s="17"/>
      <c r="E25" s="17"/>
      <c r="F25" s="26"/>
      <c r="G25" s="489" t="s">
        <v>63</v>
      </c>
      <c r="H25" s="199" t="b">
        <v>1</v>
      </c>
      <c r="I25" s="199" t="b">
        <v>1</v>
      </c>
      <c r="K25" s="663" t="s">
        <v>961</v>
      </c>
      <c r="L25" s="199" t="b">
        <v>0</v>
      </c>
      <c r="M25" s="199" t="b">
        <v>0</v>
      </c>
      <c r="N25" s="32"/>
      <c r="O25" s="489" t="s">
        <v>960</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35">
      <c r="A26" s="6"/>
      <c r="B26" s="7"/>
      <c r="C26" s="17"/>
      <c r="D26" s="17"/>
      <c r="E26" s="17"/>
      <c r="F26" s="26"/>
      <c r="G26" s="489" t="s">
        <v>929</v>
      </c>
      <c r="H26" s="199" t="b">
        <v>1</v>
      </c>
      <c r="I26" s="199" t="b">
        <v>1</v>
      </c>
      <c r="K26" s="663" t="s">
        <v>333</v>
      </c>
      <c r="L26" s="199" t="b">
        <v>0</v>
      </c>
      <c r="M26" s="199" t="b">
        <v>0</v>
      </c>
      <c r="N26" s="32"/>
      <c r="O26" s="489" t="s">
        <v>70</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35">
      <c r="A27" s="6"/>
      <c r="B27" s="7"/>
      <c r="C27" s="17"/>
      <c r="D27" s="17"/>
      <c r="E27" s="17"/>
      <c r="F27" s="26"/>
      <c r="G27" s="489" t="s">
        <v>217</v>
      </c>
      <c r="H27" s="199" t="b">
        <v>1</v>
      </c>
      <c r="I27" s="199" t="b">
        <v>1</v>
      </c>
      <c r="K27" s="664" t="s">
        <v>962</v>
      </c>
      <c r="L27" s="199" t="b">
        <v>0</v>
      </c>
      <c r="M27" s="199" t="b">
        <v>0</v>
      </c>
      <c r="N27" s="32"/>
      <c r="O27" s="489" t="s">
        <v>65</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35">
      <c r="A28" s="6"/>
      <c r="B28" s="7"/>
      <c r="C28" s="17"/>
      <c r="D28" s="17"/>
      <c r="E28" s="17"/>
      <c r="F28" s="26"/>
      <c r="G28" s="489" t="s">
        <v>60</v>
      </c>
      <c r="H28" s="199" t="b">
        <v>1</v>
      </c>
      <c r="I28" s="199" t="b">
        <v>1</v>
      </c>
      <c r="K28" s="664" t="s">
        <v>334</v>
      </c>
      <c r="L28" s="199" t="b">
        <v>0</v>
      </c>
      <c r="M28" s="199" t="b">
        <v>0</v>
      </c>
      <c r="N28" s="32"/>
      <c r="O28" s="489" t="s">
        <v>329</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35">
      <c r="A29" s="6"/>
      <c r="B29" s="7"/>
      <c r="C29" s="17"/>
      <c r="D29" s="17"/>
      <c r="E29" s="17"/>
      <c r="F29" s="26"/>
      <c r="G29" s="489" t="s">
        <v>931</v>
      </c>
      <c r="H29" s="199" t="b">
        <v>1</v>
      </c>
      <c r="I29" s="199" t="b">
        <v>1</v>
      </c>
      <c r="K29" s="664" t="s">
        <v>963</v>
      </c>
      <c r="L29" s="199" t="b">
        <v>0</v>
      </c>
      <c r="M29" s="199" t="b">
        <v>0</v>
      </c>
      <c r="N29" s="32"/>
      <c r="O29" s="489" t="s">
        <v>1231</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35">
      <c r="A30" s="6"/>
      <c r="B30" s="7"/>
      <c r="C30" s="17"/>
      <c r="D30" s="17"/>
      <c r="E30" s="17"/>
      <c r="F30" s="26"/>
      <c r="G30" s="489" t="s">
        <v>71</v>
      </c>
      <c r="H30" s="199" t="b">
        <v>0</v>
      </c>
      <c r="I30" s="199" t="b">
        <v>0</v>
      </c>
      <c r="K30" s="32"/>
      <c r="L30" s="32"/>
      <c r="M30" s="32"/>
      <c r="N30" s="32"/>
      <c r="O30" s="489" t="s">
        <v>63</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35">
      <c r="A31" s="6"/>
      <c r="B31" s="7"/>
      <c r="C31" s="17"/>
      <c r="D31" s="17"/>
      <c r="E31" s="17"/>
      <c r="F31" s="26"/>
      <c r="G31" s="489" t="s">
        <v>61</v>
      </c>
      <c r="H31" s="199" t="b">
        <v>1</v>
      </c>
      <c r="I31" s="199" t="b">
        <v>1</v>
      </c>
      <c r="K31" s="32"/>
      <c r="L31" s="32"/>
      <c r="M31" s="32"/>
      <c r="N31" s="32"/>
      <c r="O31" s="489" t="s">
        <v>929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35">
      <c r="A32" s="6"/>
      <c r="B32" s="7"/>
      <c r="C32" s="17"/>
      <c r="D32" s="17"/>
      <c r="E32" s="17"/>
      <c r="F32" s="26"/>
      <c r="G32" s="489" t="s">
        <v>927</v>
      </c>
      <c r="H32" s="199" t="b">
        <v>1</v>
      </c>
      <c r="I32" s="199" t="b">
        <v>1</v>
      </c>
      <c r="K32" s="32"/>
      <c r="L32" s="32"/>
      <c r="M32" s="32"/>
      <c r="N32" s="32"/>
      <c r="O32" s="489" t="s">
        <v>217</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35">
      <c r="A33" s="6"/>
      <c r="B33" s="7"/>
      <c r="C33" s="17"/>
      <c r="D33" s="17"/>
      <c r="E33" s="17"/>
      <c r="F33" s="26"/>
      <c r="G33" s="489" t="s">
        <v>68</v>
      </c>
      <c r="H33" s="199" t="b">
        <v>1</v>
      </c>
      <c r="I33" s="199" t="b">
        <v>1</v>
      </c>
      <c r="K33" s="32"/>
      <c r="L33" s="32"/>
      <c r="M33" s="32"/>
      <c r="N33" s="32"/>
      <c r="O33" s="489" t="s">
        <v>60</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35">
      <c r="A34" s="6"/>
      <c r="B34" s="7"/>
      <c r="C34" s="17"/>
      <c r="D34" s="17"/>
      <c r="E34" s="17"/>
      <c r="F34" s="26"/>
      <c r="G34" s="490" t="s">
        <v>930</v>
      </c>
      <c r="H34" s="199" t="b">
        <v>1</v>
      </c>
      <c r="I34" s="199" t="b">
        <v>1</v>
      </c>
      <c r="K34" s="32"/>
      <c r="L34" s="32"/>
      <c r="M34" s="32"/>
      <c r="N34" s="32"/>
      <c r="O34" s="489" t="s">
        <v>931</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89" t="s">
        <v>331</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89" t="s">
        <v>1073</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89" t="s">
        <v>332</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89" t="s">
        <v>961</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89" t="s">
        <v>333</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89" t="s">
        <v>962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89" t="s">
        <v>71</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89" t="s">
        <v>61</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89" t="s">
        <v>927</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89" t="s">
        <v>334</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89" t="s">
        <v>963</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89" t="s">
        <v>68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0" t="s">
        <v>930</v>
      </c>
      <c r="P47" s="199" t="b">
        <v>1</v>
      </c>
      <c r="Q47" s="199" t="b">
        <v>1</v>
      </c>
      <c r="R47" s="199" t="b">
        <v>0</v>
      </c>
      <c r="S47" s="32"/>
      <c r="T47" s="199" t="b">
        <v>1</v>
      </c>
      <c r="U47" s="199" t="b">
        <v>0</v>
      </c>
      <c r="V47" s="199"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1143</v>
      </c>
      <c r="J68" s="856" t="s">
        <v>1144</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865</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866</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867</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1077</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773</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774</v>
      </c>
      <c r="J90" s="13" t="s">
        <v>784</v>
      </c>
      <c r="K90" s="13" t="s">
        <v>785</v>
      </c>
      <c r="L90" s="13" t="s">
        <v>1049</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1075</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775</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1155</v>
      </c>
      <c r="K106" s="17"/>
      <c r="L106" s="17"/>
      <c r="M106" s="23"/>
      <c r="N106" s="890" t="s">
        <v>902</v>
      </c>
      <c r="O106" s="24"/>
      <c r="P106" s="892" t="s">
        <v>901</v>
      </c>
      <c r="Q106" s="892"/>
      <c r="R106" s="892"/>
      <c r="S106" s="24"/>
      <c r="T106" s="22" t="s">
        <v>955</v>
      </c>
      <c r="U106" s="22"/>
      <c r="V106" s="696" t="s">
        <v>901</v>
      </c>
      <c r="W106" s="696"/>
      <c r="X106" s="696"/>
      <c r="Y106" s="24"/>
      <c r="Z106" s="22" t="s">
        <v>955</v>
      </c>
      <c r="AA106" s="22"/>
      <c r="AB106" s="22" t="s">
        <v>1089</v>
      </c>
      <c r="AC106" s="22"/>
      <c r="AD106" s="22"/>
      <c r="AE106" s="126" t="s">
        <v>1086</v>
      </c>
      <c r="AF106" s="22"/>
      <c r="AG106" s="16"/>
      <c r="AH106" s="8"/>
      <c r="AI106" s="8"/>
      <c r="AJ106" s="8"/>
    </row>
    <row r="107" spans="1:36" customFormat="1" ht="12" customHeight="1" x14ac:dyDescent="0.35">
      <c r="A107" s="6"/>
      <c r="B107" s="7"/>
      <c r="C107" s="17"/>
      <c r="D107" s="17"/>
      <c r="E107" s="17"/>
      <c r="F107" s="17"/>
      <c r="G107" s="17"/>
      <c r="H107" s="17"/>
      <c r="I107" s="17"/>
      <c r="J107" s="22" t="s">
        <v>1202</v>
      </c>
      <c r="K107" s="17"/>
      <c r="L107" s="23" t="s">
        <v>338</v>
      </c>
      <c r="M107" s="23" t="s">
        <v>340</v>
      </c>
      <c r="N107" s="891"/>
      <c r="O107" s="24"/>
      <c r="P107" s="24" t="s">
        <v>937</v>
      </c>
      <c r="Q107" s="24" t="s">
        <v>1201</v>
      </c>
      <c r="R107" s="24" t="s">
        <v>900</v>
      </c>
      <c r="S107" s="24"/>
      <c r="T107" s="22"/>
      <c r="U107" s="22"/>
      <c r="V107" s="24" t="s">
        <v>937</v>
      </c>
      <c r="W107" s="24" t="s">
        <v>938</v>
      </c>
      <c r="X107" s="24" t="s">
        <v>900</v>
      </c>
      <c r="Y107" s="24"/>
      <c r="Z107" s="22"/>
      <c r="AA107" s="22"/>
      <c r="AB107" s="22" t="s">
        <v>1090</v>
      </c>
      <c r="AC107" s="22" t="s">
        <v>1091</v>
      </c>
      <c r="AD107" s="22"/>
      <c r="AE107" s="22" t="s">
        <v>1087</v>
      </c>
      <c r="AF107" s="22" t="s">
        <v>1088</v>
      </c>
      <c r="AG107" s="16"/>
      <c r="AH107" s="8"/>
      <c r="AI107" s="8"/>
      <c r="AJ107" s="8"/>
    </row>
    <row r="108" spans="1:36" customFormat="1" ht="12" customHeight="1" x14ac:dyDescent="0.35">
      <c r="A108" s="6"/>
      <c r="B108" s="7"/>
      <c r="C108" s="17"/>
      <c r="D108" s="17"/>
      <c r="E108" s="17"/>
      <c r="F108" s="26"/>
      <c r="G108" s="34"/>
      <c r="H108" s="34"/>
      <c r="I108" s="27"/>
      <c r="J108" s="156" t="s">
        <v>1156</v>
      </c>
      <c r="K108" s="491" t="s">
        <v>804</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MIN(51,INT((Q108 - DATE(YEAR(Q108),1,1))/7))*7</f>
        <v>161</v>
      </c>
      <c r="X108" s="697">
        <f>MIN(51,INT((R108 - DATE(YEAR(R108),1,1))/7))*7</f>
        <v>238</v>
      </c>
      <c r="Y108" s="32"/>
      <c r="Z108" s="697">
        <f t="shared" ref="Z108:Z117" si="0">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35">
      <c r="A109" s="6"/>
      <c r="B109" s="7"/>
      <c r="C109" s="17"/>
      <c r="D109" s="17"/>
      <c r="E109" s="17"/>
      <c r="F109" s="26"/>
      <c r="G109" s="34"/>
      <c r="H109" s="34"/>
      <c r="I109" s="34"/>
      <c r="J109" s="156" t="s">
        <v>1192</v>
      </c>
      <c r="K109" s="492" t="s">
        <v>379</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1">MIN(51,INT((P109 - DATE(YEAR(P109),1,1))/7))*7</f>
        <v>91</v>
      </c>
      <c r="W109" s="697">
        <f t="shared" ref="W109:W117" si="2">MIN(51,INT((Q109 - DATE(YEAR(Q109),1,1))/7))*7</f>
        <v>161</v>
      </c>
      <c r="X109" s="697">
        <f t="shared" ref="X109:X117" si="3">MIN(51,INT((R109 - DATE(YEAR(R109),1,1))/7))*7</f>
        <v>238</v>
      </c>
      <c r="Y109" s="32"/>
      <c r="Z109" s="697">
        <f t="shared" si="0"/>
        <v>119</v>
      </c>
      <c r="AA109" s="32"/>
      <c r="AB109" s="643">
        <f t="shared" ref="AB109:AC117" si="4">$W109</f>
        <v>161</v>
      </c>
      <c r="AC109" s="643">
        <f t="shared" si="4"/>
        <v>161</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6" t="s">
        <v>1193</v>
      </c>
      <c r="K110" s="492" t="s">
        <v>776</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1"/>
        <v>91</v>
      </c>
      <c r="W110" s="697">
        <f t="shared" si="2"/>
        <v>161</v>
      </c>
      <c r="X110" s="697">
        <f t="shared" si="3"/>
        <v>238</v>
      </c>
      <c r="Y110" s="32"/>
      <c r="Z110" s="697">
        <f t="shared" si="0"/>
        <v>119</v>
      </c>
      <c r="AA110" s="32"/>
      <c r="AB110" s="643">
        <f t="shared" si="4"/>
        <v>161</v>
      </c>
      <c r="AC110" s="643">
        <f t="shared" si="4"/>
        <v>161</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6" t="s">
        <v>1194</v>
      </c>
      <c r="K111" s="492" t="s">
        <v>777</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1"/>
        <v>91</v>
      </c>
      <c r="W111" s="697">
        <f t="shared" si="2"/>
        <v>161</v>
      </c>
      <c r="X111" s="697">
        <f t="shared" si="3"/>
        <v>238</v>
      </c>
      <c r="Y111" s="32"/>
      <c r="Z111" s="697">
        <f t="shared" si="0"/>
        <v>119</v>
      </c>
      <c r="AA111" s="32"/>
      <c r="AB111" s="643">
        <f t="shared" si="4"/>
        <v>161</v>
      </c>
      <c r="AC111" s="643">
        <f t="shared" si="4"/>
        <v>161</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6" t="s">
        <v>1195</v>
      </c>
      <c r="K112" s="492" t="s">
        <v>778</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1"/>
        <v>91</v>
      </c>
      <c r="W112" s="697">
        <f t="shared" si="2"/>
        <v>161</v>
      </c>
      <c r="X112" s="697">
        <f t="shared" si="3"/>
        <v>238</v>
      </c>
      <c r="Y112" s="32"/>
      <c r="Z112" s="697">
        <f t="shared" si="0"/>
        <v>119</v>
      </c>
      <c r="AA112" s="32"/>
      <c r="AB112" s="643">
        <f t="shared" si="4"/>
        <v>161</v>
      </c>
      <c r="AC112" s="643">
        <f t="shared" si="4"/>
        <v>161</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6" t="s">
        <v>1196</v>
      </c>
      <c r="K113" s="492" t="s">
        <v>779</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1"/>
        <v>91</v>
      </c>
      <c r="W113" s="697">
        <f t="shared" si="2"/>
        <v>161</v>
      </c>
      <c r="X113" s="697">
        <f t="shared" si="3"/>
        <v>238</v>
      </c>
      <c r="Y113" s="32"/>
      <c r="Z113" s="697">
        <f t="shared" si="0"/>
        <v>140</v>
      </c>
      <c r="AA113" s="32"/>
      <c r="AB113" s="643">
        <f t="shared" si="4"/>
        <v>161</v>
      </c>
      <c r="AC113" s="643">
        <f t="shared" si="4"/>
        <v>161</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6" t="s">
        <v>1197</v>
      </c>
      <c r="K114" s="492" t="s">
        <v>780</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1"/>
        <v>91</v>
      </c>
      <c r="W114" s="697">
        <f t="shared" si="2"/>
        <v>161</v>
      </c>
      <c r="X114" s="697">
        <f t="shared" si="3"/>
        <v>238</v>
      </c>
      <c r="Y114" s="32"/>
      <c r="Z114" s="697">
        <f t="shared" si="0"/>
        <v>140</v>
      </c>
      <c r="AA114" s="32"/>
      <c r="AB114" s="643">
        <f t="shared" si="4"/>
        <v>161</v>
      </c>
      <c r="AC114" s="643">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1198</v>
      </c>
      <c r="K115" s="492" t="s">
        <v>781</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1"/>
        <v>91</v>
      </c>
      <c r="W115" s="697">
        <f t="shared" si="2"/>
        <v>161</v>
      </c>
      <c r="X115" s="697">
        <f t="shared" si="3"/>
        <v>238</v>
      </c>
      <c r="Y115" s="32"/>
      <c r="Z115" s="697">
        <f t="shared" si="0"/>
        <v>140</v>
      </c>
      <c r="AA115" s="32"/>
      <c r="AB115" s="643">
        <f t="shared" si="4"/>
        <v>161</v>
      </c>
      <c r="AC115" s="643">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1199</v>
      </c>
      <c r="K116" s="492" t="s">
        <v>782</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1"/>
        <v>91</v>
      </c>
      <c r="W116" s="697">
        <f t="shared" si="2"/>
        <v>161</v>
      </c>
      <c r="X116" s="697">
        <f t="shared" si="3"/>
        <v>238</v>
      </c>
      <c r="Y116" s="32"/>
      <c r="Z116" s="697">
        <f t="shared" si="0"/>
        <v>140</v>
      </c>
      <c r="AA116" s="32"/>
      <c r="AB116" s="643">
        <f t="shared" si="4"/>
        <v>161</v>
      </c>
      <c r="AC116" s="643">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857" t="s">
        <v>1157</v>
      </c>
      <c r="K117" s="493" t="s">
        <v>783</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1"/>
        <v>91</v>
      </c>
      <c r="W117" s="697">
        <f t="shared" si="2"/>
        <v>161</v>
      </c>
      <c r="X117" s="697">
        <f t="shared" si="3"/>
        <v>238</v>
      </c>
      <c r="Y117" s="32"/>
      <c r="Z117" s="697">
        <f t="shared" si="0"/>
        <v>140</v>
      </c>
      <c r="AA117" s="32"/>
      <c r="AB117" s="643">
        <f t="shared" si="4"/>
        <v>161</v>
      </c>
      <c r="AC117" s="643">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6"/>
      <c r="M118" s="32"/>
      <c r="N118" s="32"/>
      <c r="O118" s="159" t="s">
        <v>899</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1221</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1222</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1223</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1117</v>
      </c>
      <c r="L31" s="29"/>
      <c r="N31" s="693" t="s">
        <v>1118</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1009</v>
      </c>
      <c r="I78" s="174" t="s">
        <v>310</v>
      </c>
      <c r="J78" s="174" t="s">
        <v>307</v>
      </c>
      <c r="M78" s="175"/>
      <c r="N78" s="175" t="s">
        <v>1009</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69"/>
  <sheetViews>
    <sheetView tabSelected="1" topLeftCell="A514" zoomScale="90" zoomScaleNormal="90" workbookViewId="0">
      <selection activeCell="P532" sqref="P53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935</v>
      </c>
      <c r="H31" s="700">
        <f>MIN(364,INT((I31 - DATE(YEAR(I31),1,1))))</f>
        <v>348</v>
      </c>
      <c r="I31" s="701">
        <v>43814</v>
      </c>
      <c r="J31" s="619" t="str">
        <f>IF(i_grain_income_date&gt;MAX($U$97:$AD$114),"","**ERROR**")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933</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934</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957</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752</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1230</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886"/>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886"/>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886"/>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886"/>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ms</v>
      </c>
      <c r="I52" s="889">
        <f t="shared" ref="I52" si="2">0.215*I45+0.215*I59+0.215*I47+0.215*I51+0.14*I61</f>
        <v>0</v>
      </c>
      <c r="J52" s="889">
        <f t="shared" ref="J52" si="3">0.215*J45+0.215*J59+0.215*J47+0.215*J51+0.14*J61</f>
        <v>0</v>
      </c>
      <c r="K52" s="889">
        <f t="shared" ref="K52" si="4">0.215*K45+0.215*K59+0.215*K47+0.215*K51+0.14*K61</f>
        <v>0</v>
      </c>
      <c r="L52" s="889">
        <f t="shared" ref="L52" si="5">0.215*L45+0.215*L59+0.215*L47+0.215*L51+0.14*L61</f>
        <v>0</v>
      </c>
      <c r="M52" s="889">
        <f t="shared" ref="M52" si="6">0.215*M45+0.215*M59+0.215*M47+0.215*M51+0.14*M61</f>
        <v>-16.989999999999998</v>
      </c>
      <c r="N52" s="889">
        <f t="shared" ref="N52" si="7">0.215*N45+0.215*N59+0.215*N47+0.215*N51+0.14*N61</f>
        <v>-16.989999999999998</v>
      </c>
      <c r="O52" s="889">
        <f t="shared" ref="O52" si="8">0.215*O45+0.215*O59+0.215*O47+0.215*O51+0.14*O61</f>
        <v>-16.989999999999998</v>
      </c>
      <c r="P52" s="889">
        <f t="shared" ref="P52" si="9">0.215*P45+0.215*P59+0.215*P47+0.215*P51+0.14*P61</f>
        <v>-16.989999999999998</v>
      </c>
      <c r="Q52" s="35"/>
      <c r="R52" s="35"/>
      <c r="S52" s="35"/>
      <c r="T52" s="886"/>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o</v>
      </c>
      <c r="I53" s="221">
        <v>0</v>
      </c>
      <c r="J53" s="221">
        <v>0</v>
      </c>
      <c r="K53" s="221">
        <v>0</v>
      </c>
      <c r="L53" s="221">
        <v>0</v>
      </c>
      <c r="M53" s="221">
        <v>-10.5</v>
      </c>
      <c r="N53" s="221">
        <v>-10.5</v>
      </c>
      <c r="O53" s="221">
        <v>-10.5</v>
      </c>
      <c r="P53" s="221">
        <v>-10.5</v>
      </c>
      <c r="Q53" s="35"/>
      <c r="R53" s="35"/>
      <c r="S53" s="35"/>
      <c r="T53" s="53"/>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od</v>
      </c>
      <c r="I54" s="221">
        <v>0</v>
      </c>
      <c r="J54" s="221">
        <v>0</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of</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r</v>
      </c>
      <c r="I56" s="221">
        <v>0</v>
      </c>
      <c r="J56" s="221">
        <v>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rd</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v</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w</v>
      </c>
      <c r="I59" s="221">
        <v>0</v>
      </c>
      <c r="J59" s="221">
        <v>0</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wd</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z</v>
      </c>
      <c r="I61" s="221">
        <v>0</v>
      </c>
      <c r="J61" s="221">
        <v>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zd</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3" t="s">
        <v>212</v>
      </c>
      <c r="I64" s="101">
        <f>I44</f>
        <v>94</v>
      </c>
      <c r="J64" s="101">
        <f t="shared" ref="J64:P64" si="10">J44</f>
        <v>101</v>
      </c>
      <c r="K64" s="101">
        <f t="shared" si="10"/>
        <v>108</v>
      </c>
      <c r="L64" s="101">
        <f t="shared" si="10"/>
        <v>115</v>
      </c>
      <c r="M64" s="101">
        <f t="shared" si="10"/>
        <v>122</v>
      </c>
      <c r="N64" s="101">
        <f t="shared" si="10"/>
        <v>129</v>
      </c>
      <c r="O64" s="101">
        <f t="shared" si="10"/>
        <v>136</v>
      </c>
      <c r="P64" s="101">
        <f t="shared" si="10"/>
        <v>143</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7" t="s">
        <v>365</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53</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54</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55</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56</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865</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866</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867</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1077</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3" t="s">
        <v>789</v>
      </c>
      <c r="I75" s="35" t="s">
        <v>804</v>
      </c>
      <c r="J75" s="35" t="s">
        <v>379</v>
      </c>
      <c r="K75" s="26" t="s">
        <v>776</v>
      </c>
      <c r="L75" s="26" t="s">
        <v>777</v>
      </c>
      <c r="M75" s="26" t="s">
        <v>778</v>
      </c>
      <c r="N75" s="35" t="s">
        <v>779</v>
      </c>
      <c r="O75" s="35" t="s">
        <v>780</v>
      </c>
      <c r="P75" s="35" t="s">
        <v>781</v>
      </c>
      <c r="Q75" s="35" t="s">
        <v>782</v>
      </c>
      <c r="R75" s="35" t="s">
        <v>783</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7" t="str">
        <f t="shared" ref="H76:H93" si="11">H45</f>
        <v>b</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si="11"/>
        <v>bd</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11"/>
        <v>f</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11"/>
        <v>h</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11"/>
        <v>i</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11"/>
        <v>k</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11"/>
        <v>l</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11"/>
        <v>ms</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11"/>
        <v>o</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11"/>
        <v>od</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11"/>
        <v>of</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11"/>
        <v>r</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11"/>
        <v>rd</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11"/>
        <v>v</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11"/>
        <v>w</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11"/>
        <v>wd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11"/>
        <v>z</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11"/>
        <v>zd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0" t="s">
        <v>258</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95</v>
      </c>
      <c r="I96" s="35" t="s">
        <v>804</v>
      </c>
      <c r="J96" s="35" t="s">
        <v>379</v>
      </c>
      <c r="K96" s="26" t="s">
        <v>776</v>
      </c>
      <c r="L96" s="26" t="s">
        <v>777</v>
      </c>
      <c r="M96" s="26" t="s">
        <v>778</v>
      </c>
      <c r="N96" s="35" t="s">
        <v>779</v>
      </c>
      <c r="O96" s="35" t="s">
        <v>780</v>
      </c>
      <c r="P96" s="35" t="s">
        <v>781</v>
      </c>
      <c r="Q96" s="35" t="s">
        <v>782</v>
      </c>
      <c r="R96" s="35" t="s">
        <v>783</v>
      </c>
      <c r="S96" s="35"/>
      <c r="T96" s="35" t="s">
        <v>95</v>
      </c>
      <c r="U96" s="35" t="s">
        <v>804</v>
      </c>
      <c r="V96" s="35" t="s">
        <v>379</v>
      </c>
      <c r="W96" s="26" t="s">
        <v>776</v>
      </c>
      <c r="X96" s="26" t="s">
        <v>777</v>
      </c>
      <c r="Y96" s="26" t="s">
        <v>778</v>
      </c>
      <c r="Z96" s="35" t="s">
        <v>779</v>
      </c>
      <c r="AA96" s="35" t="s">
        <v>780</v>
      </c>
      <c r="AB96" s="35" t="s">
        <v>781</v>
      </c>
      <c r="AC96" s="35" t="s">
        <v>782</v>
      </c>
      <c r="AD96" s="35" t="s">
        <v>783</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General!G17</f>
        <v>b</v>
      </c>
      <c r="I97" s="702">
        <v>43794</v>
      </c>
      <c r="J97" s="702">
        <v>43794</v>
      </c>
      <c r="K97" s="702">
        <v>43794</v>
      </c>
      <c r="L97" s="702">
        <v>43794</v>
      </c>
      <c r="M97" s="702">
        <v>43794</v>
      </c>
      <c r="N97" s="702">
        <v>43794</v>
      </c>
      <c r="O97" s="702">
        <v>43794</v>
      </c>
      <c r="P97" s="702">
        <v>43794</v>
      </c>
      <c r="Q97" s="702">
        <v>43794</v>
      </c>
      <c r="R97" s="702">
        <v>43794</v>
      </c>
      <c r="S97" s="35"/>
      <c r="T97" s="647" t="str">
        <f>H97</f>
        <v>b</v>
      </c>
      <c r="U97" s="700">
        <f t="shared" ref="U97:U114" si="12">MIN(364,INT((I97 - DATE(YEAR(I97),1,1))))</f>
        <v>328</v>
      </c>
      <c r="V97" s="700">
        <f t="shared" ref="V97:AD113" si="13">MIN(364,INT((J97 - DATE(YEAR(J97),1,1))))</f>
        <v>328</v>
      </c>
      <c r="W97" s="700">
        <f t="shared" si="13"/>
        <v>328</v>
      </c>
      <c r="X97" s="700">
        <f t="shared" si="13"/>
        <v>328</v>
      </c>
      <c r="Y97" s="700">
        <f t="shared" si="13"/>
        <v>328</v>
      </c>
      <c r="Z97" s="700">
        <f t="shared" si="13"/>
        <v>328</v>
      </c>
      <c r="AA97" s="700">
        <f t="shared" si="13"/>
        <v>328</v>
      </c>
      <c r="AB97" s="700">
        <f t="shared" si="13"/>
        <v>328</v>
      </c>
      <c r="AC97" s="700">
        <f t="shared" si="13"/>
        <v>328</v>
      </c>
      <c r="AD97" s="700">
        <f t="shared" si="13"/>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General!G18</f>
        <v>bd</v>
      </c>
      <c r="I98" s="702">
        <v>43794</v>
      </c>
      <c r="J98" s="702">
        <v>43794</v>
      </c>
      <c r="K98" s="702">
        <v>43794</v>
      </c>
      <c r="L98" s="702">
        <v>43794</v>
      </c>
      <c r="M98" s="702">
        <v>43794</v>
      </c>
      <c r="N98" s="702">
        <v>43794</v>
      </c>
      <c r="O98" s="702">
        <v>43794</v>
      </c>
      <c r="P98" s="702">
        <v>43794</v>
      </c>
      <c r="Q98" s="702">
        <v>43794</v>
      </c>
      <c r="R98" s="702">
        <v>43794</v>
      </c>
      <c r="S98" s="35"/>
      <c r="T98" s="647" t="str">
        <f t="shared" ref="T98:T114" si="14">H98</f>
        <v>bd</v>
      </c>
      <c r="U98" s="700">
        <f t="shared" si="12"/>
        <v>328</v>
      </c>
      <c r="V98" s="700">
        <f t="shared" si="13"/>
        <v>328</v>
      </c>
      <c r="W98" s="700">
        <f t="shared" si="13"/>
        <v>328</v>
      </c>
      <c r="X98" s="700">
        <f t="shared" si="13"/>
        <v>328</v>
      </c>
      <c r="Y98" s="700">
        <f t="shared" si="13"/>
        <v>328</v>
      </c>
      <c r="Z98" s="700">
        <f t="shared" si="13"/>
        <v>328</v>
      </c>
      <c r="AA98" s="700">
        <f t="shared" si="13"/>
        <v>328</v>
      </c>
      <c r="AB98" s="700">
        <f t="shared" si="13"/>
        <v>328</v>
      </c>
      <c r="AC98" s="700">
        <f t="shared" si="13"/>
        <v>328</v>
      </c>
      <c r="AD98" s="700">
        <f t="shared" si="13"/>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General!G19</f>
        <v>f</v>
      </c>
      <c r="I99" s="702">
        <v>43794</v>
      </c>
      <c r="J99" s="702">
        <v>43794</v>
      </c>
      <c r="K99" s="702">
        <v>43794</v>
      </c>
      <c r="L99" s="702">
        <v>43794</v>
      </c>
      <c r="M99" s="702">
        <v>43794</v>
      </c>
      <c r="N99" s="702">
        <v>43794</v>
      </c>
      <c r="O99" s="702">
        <v>43794</v>
      </c>
      <c r="P99" s="702">
        <v>43794</v>
      </c>
      <c r="Q99" s="702">
        <v>43794</v>
      </c>
      <c r="R99" s="702">
        <v>43794</v>
      </c>
      <c r="S99" s="35"/>
      <c r="T99" s="647" t="str">
        <f t="shared" si="14"/>
        <v>f</v>
      </c>
      <c r="U99" s="700">
        <f t="shared" si="12"/>
        <v>328</v>
      </c>
      <c r="V99" s="700">
        <f t="shared" si="13"/>
        <v>328</v>
      </c>
      <c r="W99" s="700">
        <f t="shared" si="13"/>
        <v>328</v>
      </c>
      <c r="X99" s="700">
        <f t="shared" si="13"/>
        <v>328</v>
      </c>
      <c r="Y99" s="700">
        <f t="shared" si="13"/>
        <v>328</v>
      </c>
      <c r="Z99" s="700">
        <f t="shared" si="13"/>
        <v>328</v>
      </c>
      <c r="AA99" s="700">
        <f t="shared" si="13"/>
        <v>328</v>
      </c>
      <c r="AB99" s="700">
        <f t="shared" si="13"/>
        <v>328</v>
      </c>
      <c r="AC99" s="700">
        <f t="shared" si="13"/>
        <v>328</v>
      </c>
      <c r="AD99" s="700">
        <f t="shared" si="13"/>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General!G20</f>
        <v>h</v>
      </c>
      <c r="I100" s="702">
        <v>43784</v>
      </c>
      <c r="J100" s="702">
        <v>43794</v>
      </c>
      <c r="K100" s="702">
        <v>43794</v>
      </c>
      <c r="L100" s="702">
        <v>43794</v>
      </c>
      <c r="M100" s="702">
        <v>43794</v>
      </c>
      <c r="N100" s="702">
        <v>43794</v>
      </c>
      <c r="O100" s="702">
        <v>43794</v>
      </c>
      <c r="P100" s="702">
        <v>43794</v>
      </c>
      <c r="Q100" s="702">
        <v>43794</v>
      </c>
      <c r="R100" s="702">
        <v>43794</v>
      </c>
      <c r="S100" s="35"/>
      <c r="T100" s="647" t="str">
        <f t="shared" si="14"/>
        <v>h</v>
      </c>
      <c r="U100" s="700">
        <f t="shared" si="12"/>
        <v>318</v>
      </c>
      <c r="V100" s="700">
        <f t="shared" si="13"/>
        <v>328</v>
      </c>
      <c r="W100" s="700">
        <f t="shared" si="13"/>
        <v>328</v>
      </c>
      <c r="X100" s="700">
        <f t="shared" si="13"/>
        <v>328</v>
      </c>
      <c r="Y100" s="700">
        <f t="shared" si="13"/>
        <v>328</v>
      </c>
      <c r="Z100" s="700">
        <f t="shared" si="13"/>
        <v>328</v>
      </c>
      <c r="AA100" s="700">
        <f t="shared" si="13"/>
        <v>328</v>
      </c>
      <c r="AB100" s="700">
        <f t="shared" si="13"/>
        <v>328</v>
      </c>
      <c r="AC100" s="700">
        <f t="shared" si="13"/>
        <v>328</v>
      </c>
      <c r="AD100" s="700">
        <f t="shared" si="13"/>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General!G21</f>
        <v>i</v>
      </c>
      <c r="I101" s="702">
        <v>43794</v>
      </c>
      <c r="J101" s="702">
        <v>43794</v>
      </c>
      <c r="K101" s="702">
        <v>43794</v>
      </c>
      <c r="L101" s="702">
        <v>43794</v>
      </c>
      <c r="M101" s="702">
        <v>43794</v>
      </c>
      <c r="N101" s="702">
        <v>43794</v>
      </c>
      <c r="O101" s="702">
        <v>43794</v>
      </c>
      <c r="P101" s="702">
        <v>43794</v>
      </c>
      <c r="Q101" s="702">
        <v>43794</v>
      </c>
      <c r="R101" s="702">
        <v>43794</v>
      </c>
      <c r="S101" s="35"/>
      <c r="T101" s="647" t="str">
        <f t="shared" si="14"/>
        <v>i</v>
      </c>
      <c r="U101" s="700">
        <f t="shared" si="12"/>
        <v>328</v>
      </c>
      <c r="V101" s="700">
        <f t="shared" si="13"/>
        <v>328</v>
      </c>
      <c r="W101" s="700">
        <f t="shared" si="13"/>
        <v>328</v>
      </c>
      <c r="X101" s="700">
        <f t="shared" si="13"/>
        <v>328</v>
      </c>
      <c r="Y101" s="700">
        <f t="shared" si="13"/>
        <v>328</v>
      </c>
      <c r="Z101" s="700">
        <f t="shared" si="13"/>
        <v>328</v>
      </c>
      <c r="AA101" s="700">
        <f t="shared" si="13"/>
        <v>328</v>
      </c>
      <c r="AB101" s="700">
        <f t="shared" si="13"/>
        <v>328</v>
      </c>
      <c r="AC101" s="700">
        <f t="shared" si="13"/>
        <v>328</v>
      </c>
      <c r="AD101" s="700">
        <f t="shared" si="13"/>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General!G22</f>
        <v>k</v>
      </c>
      <c r="I102" s="702">
        <v>43794</v>
      </c>
      <c r="J102" s="702">
        <v>43794</v>
      </c>
      <c r="K102" s="702">
        <v>43794</v>
      </c>
      <c r="L102" s="702">
        <v>43794</v>
      </c>
      <c r="M102" s="702">
        <v>43794</v>
      </c>
      <c r="N102" s="702">
        <v>43794</v>
      </c>
      <c r="O102" s="702">
        <v>43794</v>
      </c>
      <c r="P102" s="702">
        <v>43794</v>
      </c>
      <c r="Q102" s="702">
        <v>43794</v>
      </c>
      <c r="R102" s="702">
        <v>43794</v>
      </c>
      <c r="S102" s="35"/>
      <c r="T102" s="647" t="str">
        <f t="shared" si="14"/>
        <v>k</v>
      </c>
      <c r="U102" s="700">
        <f t="shared" si="12"/>
        <v>328</v>
      </c>
      <c r="V102" s="700">
        <f t="shared" si="13"/>
        <v>328</v>
      </c>
      <c r="W102" s="700">
        <f t="shared" si="13"/>
        <v>328</v>
      </c>
      <c r="X102" s="700">
        <f t="shared" si="13"/>
        <v>328</v>
      </c>
      <c r="Y102" s="700">
        <f t="shared" si="13"/>
        <v>328</v>
      </c>
      <c r="Z102" s="700">
        <f t="shared" si="13"/>
        <v>328</v>
      </c>
      <c r="AA102" s="700">
        <f t="shared" si="13"/>
        <v>328</v>
      </c>
      <c r="AB102" s="700">
        <f t="shared" si="13"/>
        <v>328</v>
      </c>
      <c r="AC102" s="700">
        <f t="shared" si="13"/>
        <v>328</v>
      </c>
      <c r="AD102" s="700">
        <f t="shared" si="13"/>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General!G23</f>
        <v>l</v>
      </c>
      <c r="I103" s="702">
        <v>43794</v>
      </c>
      <c r="J103" s="702">
        <v>43794</v>
      </c>
      <c r="K103" s="702">
        <v>43794</v>
      </c>
      <c r="L103" s="702">
        <v>43794</v>
      </c>
      <c r="M103" s="702">
        <v>43794</v>
      </c>
      <c r="N103" s="702">
        <v>43794</v>
      </c>
      <c r="O103" s="702">
        <v>43794</v>
      </c>
      <c r="P103" s="702">
        <v>43794</v>
      </c>
      <c r="Q103" s="702">
        <v>43794</v>
      </c>
      <c r="R103" s="702">
        <v>43794</v>
      </c>
      <c r="S103" s="35"/>
      <c r="T103" s="647" t="str">
        <f t="shared" si="14"/>
        <v>l</v>
      </c>
      <c r="U103" s="700">
        <f t="shared" si="12"/>
        <v>328</v>
      </c>
      <c r="V103" s="700">
        <f t="shared" si="13"/>
        <v>328</v>
      </c>
      <c r="W103" s="700">
        <f t="shared" si="13"/>
        <v>328</v>
      </c>
      <c r="X103" s="700">
        <f t="shared" si="13"/>
        <v>328</v>
      </c>
      <c r="Y103" s="700">
        <f t="shared" si="13"/>
        <v>328</v>
      </c>
      <c r="Z103" s="700">
        <f t="shared" si="13"/>
        <v>328</v>
      </c>
      <c r="AA103" s="700">
        <f t="shared" si="13"/>
        <v>328</v>
      </c>
      <c r="AB103" s="700">
        <f t="shared" si="13"/>
        <v>328</v>
      </c>
      <c r="AC103" s="700">
        <f t="shared" si="13"/>
        <v>328</v>
      </c>
      <c r="AD103" s="700">
        <f t="shared" si="13"/>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General!G24</f>
        <v>ms</v>
      </c>
      <c r="I104" s="702">
        <v>43794</v>
      </c>
      <c r="J104" s="702">
        <v>43794</v>
      </c>
      <c r="K104" s="702">
        <v>43794</v>
      </c>
      <c r="L104" s="702">
        <v>43794</v>
      </c>
      <c r="M104" s="702">
        <v>43794</v>
      </c>
      <c r="N104" s="702">
        <v>43794</v>
      </c>
      <c r="O104" s="702">
        <v>43794</v>
      </c>
      <c r="P104" s="702">
        <v>43794</v>
      </c>
      <c r="Q104" s="702">
        <v>43794</v>
      </c>
      <c r="R104" s="702">
        <v>43794</v>
      </c>
      <c r="S104" s="35"/>
      <c r="T104" s="647" t="str">
        <f t="shared" ref="T104" si="15">H104</f>
        <v>ms</v>
      </c>
      <c r="U104" s="700">
        <f t="shared" ref="U104" si="16">MIN(364,INT((I104 - DATE(YEAR(I104),1,1))))</f>
        <v>328</v>
      </c>
      <c r="V104" s="700">
        <f t="shared" ref="V104" si="17">MIN(364,INT((J104 - DATE(YEAR(J104),1,1))))</f>
        <v>328</v>
      </c>
      <c r="W104" s="700">
        <f t="shared" ref="W104" si="18">MIN(364,INT((K104 - DATE(YEAR(K104),1,1))))</f>
        <v>328</v>
      </c>
      <c r="X104" s="700">
        <f t="shared" ref="X104" si="19">MIN(364,INT((L104 - DATE(YEAR(L104),1,1))))</f>
        <v>328</v>
      </c>
      <c r="Y104" s="700">
        <f t="shared" ref="Y104" si="20">MIN(364,INT((M104 - DATE(YEAR(M104),1,1))))</f>
        <v>328</v>
      </c>
      <c r="Z104" s="700">
        <f t="shared" ref="Z104" si="21">MIN(364,INT((N104 - DATE(YEAR(N104),1,1))))</f>
        <v>328</v>
      </c>
      <c r="AA104" s="700">
        <f t="shared" ref="AA104" si="22">MIN(364,INT((O104 - DATE(YEAR(O104),1,1))))</f>
        <v>328</v>
      </c>
      <c r="AB104" s="700">
        <f t="shared" ref="AB104" si="23">MIN(364,INT((P104 - DATE(YEAR(P104),1,1))))</f>
        <v>328</v>
      </c>
      <c r="AC104" s="700">
        <f t="shared" ref="AC104" si="24">MIN(364,INT((Q104 - DATE(YEAR(Q104),1,1))))</f>
        <v>328</v>
      </c>
      <c r="AD104" s="700">
        <f t="shared" ref="AD104" si="25">MIN(364,INT((R104 - DATE(YEAR(R104),1,1))))</f>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General!G25</f>
        <v>o</v>
      </c>
      <c r="I105" s="702">
        <v>43794</v>
      </c>
      <c r="J105" s="702">
        <v>43794</v>
      </c>
      <c r="K105" s="702">
        <v>43794</v>
      </c>
      <c r="L105" s="702">
        <v>43794</v>
      </c>
      <c r="M105" s="702">
        <v>43794</v>
      </c>
      <c r="N105" s="702">
        <v>43794</v>
      </c>
      <c r="O105" s="702">
        <v>43794</v>
      </c>
      <c r="P105" s="702">
        <v>43794</v>
      </c>
      <c r="Q105" s="702">
        <v>43794</v>
      </c>
      <c r="R105" s="702">
        <v>43794</v>
      </c>
      <c r="S105" s="35"/>
      <c r="T105" s="647" t="str">
        <f t="shared" si="14"/>
        <v>o</v>
      </c>
      <c r="U105" s="700">
        <f t="shared" si="12"/>
        <v>328</v>
      </c>
      <c r="V105" s="700">
        <f t="shared" si="13"/>
        <v>328</v>
      </c>
      <c r="W105" s="700">
        <f t="shared" si="13"/>
        <v>328</v>
      </c>
      <c r="X105" s="700">
        <f t="shared" si="13"/>
        <v>328</v>
      </c>
      <c r="Y105" s="700">
        <f t="shared" si="13"/>
        <v>328</v>
      </c>
      <c r="Z105" s="700">
        <f t="shared" si="13"/>
        <v>328</v>
      </c>
      <c r="AA105" s="700">
        <f t="shared" si="13"/>
        <v>328</v>
      </c>
      <c r="AB105" s="700">
        <f t="shared" si="13"/>
        <v>328</v>
      </c>
      <c r="AC105" s="700">
        <f t="shared" si="13"/>
        <v>328</v>
      </c>
      <c r="AD105" s="700">
        <f t="shared" si="13"/>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General!G26</f>
        <v>od</v>
      </c>
      <c r="I106" s="702">
        <v>43794</v>
      </c>
      <c r="J106" s="702">
        <v>43794</v>
      </c>
      <c r="K106" s="702">
        <v>43794</v>
      </c>
      <c r="L106" s="702">
        <v>43794</v>
      </c>
      <c r="M106" s="702">
        <v>43794</v>
      </c>
      <c r="N106" s="702">
        <v>43794</v>
      </c>
      <c r="O106" s="702">
        <v>43794</v>
      </c>
      <c r="P106" s="702">
        <v>43794</v>
      </c>
      <c r="Q106" s="702">
        <v>43794</v>
      </c>
      <c r="R106" s="702">
        <v>43794</v>
      </c>
      <c r="S106" s="35"/>
      <c r="T106" s="647" t="str">
        <f t="shared" si="14"/>
        <v>od</v>
      </c>
      <c r="U106" s="700">
        <f t="shared" si="12"/>
        <v>328</v>
      </c>
      <c r="V106" s="700">
        <f t="shared" si="13"/>
        <v>328</v>
      </c>
      <c r="W106" s="700">
        <f t="shared" si="13"/>
        <v>328</v>
      </c>
      <c r="X106" s="700">
        <f t="shared" si="13"/>
        <v>328</v>
      </c>
      <c r="Y106" s="700">
        <f t="shared" si="13"/>
        <v>328</v>
      </c>
      <c r="Z106" s="700">
        <f t="shared" si="13"/>
        <v>328</v>
      </c>
      <c r="AA106" s="700">
        <f t="shared" si="13"/>
        <v>328</v>
      </c>
      <c r="AB106" s="700">
        <f t="shared" si="13"/>
        <v>328</v>
      </c>
      <c r="AC106" s="700">
        <f t="shared" si="13"/>
        <v>328</v>
      </c>
      <c r="AD106" s="700">
        <f t="shared" si="13"/>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General!G27</f>
        <v>of</v>
      </c>
      <c r="I107" s="702">
        <v>43784</v>
      </c>
      <c r="J107" s="702">
        <v>43784</v>
      </c>
      <c r="K107" s="702">
        <v>43784</v>
      </c>
      <c r="L107" s="702">
        <v>43784</v>
      </c>
      <c r="M107" s="702">
        <v>43784</v>
      </c>
      <c r="N107" s="702">
        <v>43784</v>
      </c>
      <c r="O107" s="702">
        <v>43784</v>
      </c>
      <c r="P107" s="702">
        <v>43784</v>
      </c>
      <c r="Q107" s="702">
        <v>43784</v>
      </c>
      <c r="R107" s="702">
        <v>43784</v>
      </c>
      <c r="S107" s="35"/>
      <c r="T107" s="647" t="str">
        <f t="shared" si="14"/>
        <v>of</v>
      </c>
      <c r="U107" s="700">
        <f t="shared" si="12"/>
        <v>318</v>
      </c>
      <c r="V107" s="700">
        <f t="shared" si="13"/>
        <v>318</v>
      </c>
      <c r="W107" s="700">
        <f t="shared" si="13"/>
        <v>318</v>
      </c>
      <c r="X107" s="700">
        <f t="shared" si="13"/>
        <v>318</v>
      </c>
      <c r="Y107" s="700">
        <f t="shared" si="13"/>
        <v>318</v>
      </c>
      <c r="Z107" s="700">
        <f t="shared" si="13"/>
        <v>318</v>
      </c>
      <c r="AA107" s="700">
        <f t="shared" si="13"/>
        <v>318</v>
      </c>
      <c r="AB107" s="700">
        <f t="shared" si="13"/>
        <v>318</v>
      </c>
      <c r="AC107" s="700">
        <f t="shared" si="13"/>
        <v>318</v>
      </c>
      <c r="AD107" s="700">
        <f t="shared" si="13"/>
        <v>318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General!G28</f>
        <v>r</v>
      </c>
      <c r="I108" s="702">
        <v>43784</v>
      </c>
      <c r="J108" s="702">
        <v>43784</v>
      </c>
      <c r="K108" s="702">
        <v>43784</v>
      </c>
      <c r="L108" s="702">
        <v>43784</v>
      </c>
      <c r="M108" s="702">
        <v>43784</v>
      </c>
      <c r="N108" s="702">
        <v>43784</v>
      </c>
      <c r="O108" s="702">
        <v>43784</v>
      </c>
      <c r="P108" s="702">
        <v>43784</v>
      </c>
      <c r="Q108" s="702">
        <v>43784</v>
      </c>
      <c r="R108" s="702">
        <v>43784</v>
      </c>
      <c r="S108" s="35"/>
      <c r="T108" s="647" t="str">
        <f t="shared" si="14"/>
        <v>r</v>
      </c>
      <c r="U108" s="700">
        <f t="shared" si="12"/>
        <v>318</v>
      </c>
      <c r="V108" s="700">
        <f t="shared" si="13"/>
        <v>318</v>
      </c>
      <c r="W108" s="700">
        <f t="shared" si="13"/>
        <v>318</v>
      </c>
      <c r="X108" s="700">
        <f t="shared" si="13"/>
        <v>318</v>
      </c>
      <c r="Y108" s="700">
        <f t="shared" si="13"/>
        <v>318</v>
      </c>
      <c r="Z108" s="700">
        <f t="shared" si="13"/>
        <v>318</v>
      </c>
      <c r="AA108" s="700">
        <f t="shared" si="13"/>
        <v>318</v>
      </c>
      <c r="AB108" s="700">
        <f t="shared" si="13"/>
        <v>318</v>
      </c>
      <c r="AC108" s="700">
        <f t="shared" si="13"/>
        <v>318</v>
      </c>
      <c r="AD108" s="700">
        <f t="shared" si="13"/>
        <v>318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General!G29</f>
        <v>rd</v>
      </c>
      <c r="I109" s="702">
        <v>43784</v>
      </c>
      <c r="J109" s="702">
        <v>43784</v>
      </c>
      <c r="K109" s="702">
        <v>43784</v>
      </c>
      <c r="L109" s="702">
        <v>43784</v>
      </c>
      <c r="M109" s="702">
        <v>43784</v>
      </c>
      <c r="N109" s="702">
        <v>43784</v>
      </c>
      <c r="O109" s="702">
        <v>43784</v>
      </c>
      <c r="P109" s="702">
        <v>43784</v>
      </c>
      <c r="Q109" s="702">
        <v>43784</v>
      </c>
      <c r="R109" s="702">
        <v>43784</v>
      </c>
      <c r="S109" s="35"/>
      <c r="T109" s="647" t="str">
        <f t="shared" si="14"/>
        <v>rd</v>
      </c>
      <c r="U109" s="700">
        <f t="shared" si="12"/>
        <v>318</v>
      </c>
      <c r="V109" s="700">
        <f t="shared" si="13"/>
        <v>318</v>
      </c>
      <c r="W109" s="700">
        <f t="shared" si="13"/>
        <v>318</v>
      </c>
      <c r="X109" s="700">
        <f t="shared" si="13"/>
        <v>318</v>
      </c>
      <c r="Y109" s="700">
        <f t="shared" si="13"/>
        <v>318</v>
      </c>
      <c r="Z109" s="700">
        <f t="shared" si="13"/>
        <v>318</v>
      </c>
      <c r="AA109" s="700">
        <f t="shared" si="13"/>
        <v>318</v>
      </c>
      <c r="AB109" s="700">
        <f t="shared" si="13"/>
        <v>318</v>
      </c>
      <c r="AC109" s="700">
        <f t="shared" si="13"/>
        <v>318</v>
      </c>
      <c r="AD109" s="700">
        <f t="shared" si="13"/>
        <v>318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General!G30</f>
        <v>v</v>
      </c>
      <c r="I110" s="702">
        <v>43794</v>
      </c>
      <c r="J110" s="702">
        <v>43794</v>
      </c>
      <c r="K110" s="702">
        <v>43794</v>
      </c>
      <c r="L110" s="702">
        <v>43794</v>
      </c>
      <c r="M110" s="702">
        <v>43794</v>
      </c>
      <c r="N110" s="702">
        <v>43794</v>
      </c>
      <c r="O110" s="702">
        <v>43794</v>
      </c>
      <c r="P110" s="702">
        <v>43794</v>
      </c>
      <c r="Q110" s="702">
        <v>43794</v>
      </c>
      <c r="R110" s="702">
        <v>43794</v>
      </c>
      <c r="S110" s="35"/>
      <c r="T110" s="647" t="str">
        <f t="shared" si="14"/>
        <v>v</v>
      </c>
      <c r="U110" s="700">
        <f t="shared" si="12"/>
        <v>328</v>
      </c>
      <c r="V110" s="700">
        <f t="shared" si="13"/>
        <v>328</v>
      </c>
      <c r="W110" s="700">
        <f t="shared" si="13"/>
        <v>328</v>
      </c>
      <c r="X110" s="700">
        <f t="shared" si="13"/>
        <v>328</v>
      </c>
      <c r="Y110" s="700">
        <f t="shared" si="13"/>
        <v>328</v>
      </c>
      <c r="Z110" s="700">
        <f t="shared" si="13"/>
        <v>328</v>
      </c>
      <c r="AA110" s="700">
        <f t="shared" si="13"/>
        <v>328</v>
      </c>
      <c r="AB110" s="700">
        <f t="shared" si="13"/>
        <v>328</v>
      </c>
      <c r="AC110" s="700">
        <f t="shared" si="13"/>
        <v>328</v>
      </c>
      <c r="AD110" s="700">
        <f t="shared" si="13"/>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General!G31</f>
        <v>w</v>
      </c>
      <c r="I111" s="702">
        <v>43794</v>
      </c>
      <c r="J111" s="702">
        <v>43794</v>
      </c>
      <c r="K111" s="702">
        <v>43794</v>
      </c>
      <c r="L111" s="702">
        <v>43794</v>
      </c>
      <c r="M111" s="702">
        <v>43794</v>
      </c>
      <c r="N111" s="702">
        <v>43794</v>
      </c>
      <c r="O111" s="702">
        <v>43794</v>
      </c>
      <c r="P111" s="702">
        <v>43794</v>
      </c>
      <c r="Q111" s="702">
        <v>43794</v>
      </c>
      <c r="R111" s="702">
        <v>43794</v>
      </c>
      <c r="S111" s="35"/>
      <c r="T111" s="647" t="str">
        <f t="shared" si="14"/>
        <v>w</v>
      </c>
      <c r="U111" s="700">
        <f t="shared" si="12"/>
        <v>328</v>
      </c>
      <c r="V111" s="700">
        <f t="shared" si="13"/>
        <v>328</v>
      </c>
      <c r="W111" s="700">
        <f t="shared" si="13"/>
        <v>328</v>
      </c>
      <c r="X111" s="700">
        <f t="shared" si="13"/>
        <v>328</v>
      </c>
      <c r="Y111" s="700">
        <f t="shared" si="13"/>
        <v>328</v>
      </c>
      <c r="Z111" s="700">
        <f t="shared" si="13"/>
        <v>328</v>
      </c>
      <c r="AA111" s="700">
        <f t="shared" si="13"/>
        <v>328</v>
      </c>
      <c r="AB111" s="700">
        <f t="shared" si="13"/>
        <v>328</v>
      </c>
      <c r="AC111" s="700">
        <f t="shared" si="13"/>
        <v>328</v>
      </c>
      <c r="AD111" s="700">
        <f t="shared" si="13"/>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General!G32</f>
        <v>wd</v>
      </c>
      <c r="I112" s="702">
        <v>43794</v>
      </c>
      <c r="J112" s="702">
        <v>43794</v>
      </c>
      <c r="K112" s="702">
        <v>43794</v>
      </c>
      <c r="L112" s="702">
        <v>43794</v>
      </c>
      <c r="M112" s="702">
        <v>43794</v>
      </c>
      <c r="N112" s="702">
        <v>43794</v>
      </c>
      <c r="O112" s="702">
        <v>43794</v>
      </c>
      <c r="P112" s="702">
        <v>43794</v>
      </c>
      <c r="Q112" s="702">
        <v>43794</v>
      </c>
      <c r="R112" s="702">
        <v>43794</v>
      </c>
      <c r="S112" s="35"/>
      <c r="T112" s="647" t="str">
        <f t="shared" si="14"/>
        <v>wd</v>
      </c>
      <c r="U112" s="700">
        <f t="shared" si="12"/>
        <v>328</v>
      </c>
      <c r="V112" s="700">
        <f t="shared" si="13"/>
        <v>328</v>
      </c>
      <c r="W112" s="700">
        <f t="shared" si="13"/>
        <v>328</v>
      </c>
      <c r="X112" s="700">
        <f t="shared" si="13"/>
        <v>328</v>
      </c>
      <c r="Y112" s="700">
        <f t="shared" si="13"/>
        <v>328</v>
      </c>
      <c r="Z112" s="700">
        <f t="shared" si="13"/>
        <v>328</v>
      </c>
      <c r="AA112" s="700">
        <f t="shared" si="13"/>
        <v>328</v>
      </c>
      <c r="AB112" s="700">
        <f t="shared" si="13"/>
        <v>328</v>
      </c>
      <c r="AC112" s="700">
        <f t="shared" si="13"/>
        <v>328</v>
      </c>
      <c r="AD112" s="700">
        <f t="shared" si="13"/>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General!G33</f>
        <v>z</v>
      </c>
      <c r="I113" s="702">
        <v>43784</v>
      </c>
      <c r="J113" s="702">
        <v>43784</v>
      </c>
      <c r="K113" s="702">
        <v>43784</v>
      </c>
      <c r="L113" s="702">
        <v>43784</v>
      </c>
      <c r="M113" s="702">
        <v>43784</v>
      </c>
      <c r="N113" s="702">
        <v>43784</v>
      </c>
      <c r="O113" s="702">
        <v>43784</v>
      </c>
      <c r="P113" s="702">
        <v>43784</v>
      </c>
      <c r="Q113" s="702">
        <v>43784</v>
      </c>
      <c r="R113" s="702">
        <v>43784</v>
      </c>
      <c r="S113" s="35"/>
      <c r="T113" s="647" t="str">
        <f t="shared" si="14"/>
        <v>z</v>
      </c>
      <c r="U113" s="700">
        <f t="shared" si="12"/>
        <v>318</v>
      </c>
      <c r="V113" s="700">
        <f t="shared" si="13"/>
        <v>318</v>
      </c>
      <c r="W113" s="700">
        <f t="shared" si="13"/>
        <v>318</v>
      </c>
      <c r="X113" s="700">
        <f t="shared" si="13"/>
        <v>318</v>
      </c>
      <c r="Y113" s="700">
        <f t="shared" si="13"/>
        <v>318</v>
      </c>
      <c r="Z113" s="700">
        <f t="shared" si="13"/>
        <v>318</v>
      </c>
      <c r="AA113" s="700">
        <f t="shared" si="13"/>
        <v>318</v>
      </c>
      <c r="AB113" s="700">
        <f t="shared" si="13"/>
        <v>318</v>
      </c>
      <c r="AC113" s="700">
        <f t="shared" si="13"/>
        <v>318</v>
      </c>
      <c r="AD113" s="700">
        <f t="shared" si="13"/>
        <v>318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General!G34</f>
        <v>zd</v>
      </c>
      <c r="I114" s="702">
        <v>43784</v>
      </c>
      <c r="J114" s="702">
        <v>43784</v>
      </c>
      <c r="K114" s="702">
        <v>43784</v>
      </c>
      <c r="L114" s="702">
        <v>43784</v>
      </c>
      <c r="M114" s="702">
        <v>43784</v>
      </c>
      <c r="N114" s="702">
        <v>43784</v>
      </c>
      <c r="O114" s="702">
        <v>43784</v>
      </c>
      <c r="P114" s="702">
        <v>43784</v>
      </c>
      <c r="Q114" s="702">
        <v>43784</v>
      </c>
      <c r="R114" s="702">
        <v>43784</v>
      </c>
      <c r="S114" s="35"/>
      <c r="T114" s="647" t="str">
        <f t="shared" si="14"/>
        <v>zd</v>
      </c>
      <c r="U114" s="700">
        <f t="shared" si="12"/>
        <v>318</v>
      </c>
      <c r="V114" s="700">
        <f t="shared" ref="V114:AD114" si="26">MIN(364,INT((J114 - DATE(YEAR(J114),1,1))))</f>
        <v>318</v>
      </c>
      <c r="W114" s="700">
        <f t="shared" si="26"/>
        <v>318</v>
      </c>
      <c r="X114" s="700">
        <f t="shared" si="26"/>
        <v>318</v>
      </c>
      <c r="Y114" s="700">
        <f t="shared" si="26"/>
        <v>318</v>
      </c>
      <c r="Z114" s="700">
        <f t="shared" si="26"/>
        <v>318</v>
      </c>
      <c r="AA114" s="700">
        <f t="shared" si="26"/>
        <v>318</v>
      </c>
      <c r="AB114" s="700">
        <f t="shared" si="26"/>
        <v>318</v>
      </c>
      <c r="AC114" s="700">
        <f t="shared" si="26"/>
        <v>318</v>
      </c>
      <c r="AD114" s="700">
        <f t="shared" si="26"/>
        <v>318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218</v>
      </c>
      <c r="I116" s="700">
        <f>MIN(364,INT((J116 - DATE(YEAR(J116),1,1))))</f>
        <v>304</v>
      </c>
      <c r="J116" s="702">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3" t="s">
        <v>225</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4"/>
      <c r="H120" s="35" t="s">
        <v>1120</v>
      </c>
      <c r="I120" s="221"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226</v>
      </c>
      <c r="I121" s="221">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23</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316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6" t="s">
        <v>1150</v>
      </c>
      <c r="I134" s="866"/>
      <c r="J134" s="866" t="s">
        <v>1189</v>
      </c>
      <c r="K134" s="22"/>
      <c r="L134" s="22"/>
      <c r="M134" s="22"/>
      <c r="N134" s="52"/>
      <c r="O134" s="52"/>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59</v>
      </c>
      <c r="I136" s="23"/>
      <c r="J136" s="24" t="s">
        <v>59</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2">
        <v>50</v>
      </c>
      <c r="J137" s="223">
        <f>0.16*0.8</f>
        <v>0.128</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23</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320</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1" t="s">
        <v>321</v>
      </c>
      <c r="J148" s="225"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2" t="s">
        <v>328</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254</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327</v>
      </c>
      <c r="I159" s="23" t="s">
        <v>326</v>
      </c>
      <c r="J159" s="23" t="s">
        <v>324</v>
      </c>
      <c r="K159" s="23" t="s">
        <v>325</v>
      </c>
      <c r="L159" s="23" t="s">
        <v>323</v>
      </c>
      <c r="M159" s="23" t="s">
        <v>322</v>
      </c>
      <c r="N159" s="22" t="s">
        <v>801</v>
      </c>
      <c r="O159" s="22"/>
      <c r="P159" s="22"/>
      <c r="Q159" s="22" t="s">
        <v>775</v>
      </c>
      <c r="R159" s="22"/>
      <c r="S159" s="22"/>
      <c r="T159" s="22" t="s">
        <v>1188</v>
      </c>
      <c r="U159" s="22"/>
      <c r="V159" s="22" t="s">
        <v>1125</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82" si="27">_xlfn.CONCAT(H160:M160)</f>
        <v>AAAA2A1a</v>
      </c>
      <c r="H160" s="665" t="s">
        <v>22</v>
      </c>
      <c r="I160" s="665" t="s">
        <v>22</v>
      </c>
      <c r="J160" s="665" t="s">
        <v>22</v>
      </c>
      <c r="K160" s="665" t="s">
        <v>1111</v>
      </c>
      <c r="L160" s="665" t="s">
        <v>219</v>
      </c>
      <c r="M160" s="666" t="s">
        <v>67</v>
      </c>
      <c r="N160" t="b">
        <f>AND(COUNTIF(G171:$G$211,G160))</f>
        <v>0</v>
      </c>
      <c r="O160" s="33" t="s">
        <v>22</v>
      </c>
      <c r="Q160" s="241" t="b">
        <v>1</v>
      </c>
      <c r="T160" s="241">
        <f>IF(OR(M160="a",M160="a2",M160="sp"),0,1)</f>
        <v>0</v>
      </c>
      <c r="V160" s="222">
        <f>1-T160</f>
        <v>1</v>
      </c>
      <c r="X160" t="s">
        <v>1209</v>
      </c>
      <c r="Z160" t="s">
        <v>172</v>
      </c>
      <c r="AC160" t="s">
        <v>1214</v>
      </c>
      <c r="AX160" s="16"/>
      <c r="AY160" s="8"/>
      <c r="AZ160" s="8"/>
      <c r="BA160" s="8"/>
    </row>
    <row r="161" spans="1:53" ht="14.5" outlineLevel="1" x14ac:dyDescent="0.35">
      <c r="A161" s="6"/>
      <c r="B161" s="7"/>
      <c r="C161" s="17"/>
      <c r="D161" s="17"/>
      <c r="E161" s="17"/>
      <c r="F161" s="26"/>
      <c r="G161" t="str">
        <f t="shared" si="27"/>
        <v>GGGGAg1a2</v>
      </c>
      <c r="H161" s="665" t="s">
        <v>146</v>
      </c>
      <c r="I161" s="665" t="s">
        <v>146</v>
      </c>
      <c r="J161" s="665" t="s">
        <v>146</v>
      </c>
      <c r="K161" s="665" t="s">
        <v>146</v>
      </c>
      <c r="L161" s="665" t="s">
        <v>1107</v>
      </c>
      <c r="M161" s="666" t="s">
        <v>806</v>
      </c>
      <c r="N161" t="b">
        <f>AND(COUNTIF(G173:$G$211,G161))</f>
        <v>0</v>
      </c>
      <c r="O161" s="33" t="s">
        <v>1083</v>
      </c>
      <c r="Q161" s="241" t="b">
        <v>1</v>
      </c>
      <c r="T161" s="241">
        <f t="shared" ref="T161:T203" si="28">IF(OR(M161="a",M161="a2",M161="sp"),0,1)</f>
        <v>0</v>
      </c>
      <c r="V161" s="222">
        <f t="shared" ref="V161:V203" si="29">1-T161</f>
        <v>1</v>
      </c>
      <c r="Y161" t="s">
        <v>64</v>
      </c>
      <c r="Z161">
        <v>2000</v>
      </c>
      <c r="AC161" t="str" cm="1">
        <f t="array" ref="AC161:AO161">TRANSPOSE(Y161:Y173)</f>
        <v>b</v>
      </c>
      <c r="AD161" t="str">
        <v>bd</v>
      </c>
      <c r="AE161" t="str">
        <v>o</v>
      </c>
      <c r="AF161" t="str">
        <v>od</v>
      </c>
      <c r="AG161" t="str">
        <v>of</v>
      </c>
      <c r="AH161" t="str">
        <v>l</v>
      </c>
      <c r="AI161" t="str">
        <v>ms</v>
      </c>
      <c r="AJ161" t="str">
        <v>w</v>
      </c>
      <c r="AK161" t="str">
        <v>wd</v>
      </c>
      <c r="AL161" t="str">
        <v>r</v>
      </c>
      <c r="AM161" t="str">
        <v>rd</v>
      </c>
      <c r="AN161" t="str">
        <v>z</v>
      </c>
      <c r="AO161" t="str">
        <v>zd</v>
      </c>
      <c r="AX161" s="16"/>
      <c r="AY161" s="8"/>
      <c r="AZ161" s="8"/>
      <c r="BA161" s="8"/>
    </row>
    <row r="162" spans="1:53" ht="14.5" outlineLevel="1" x14ac:dyDescent="0.35">
      <c r="A162" s="6"/>
      <c r="B162" s="7"/>
      <c r="C162" s="17"/>
      <c r="D162" s="17"/>
      <c r="E162" s="17"/>
      <c r="F162" s="26"/>
      <c r="G162" t="str">
        <f t="shared" si="27"/>
        <v>GGGGSg1a2</v>
      </c>
      <c r="H162" s="665" t="s">
        <v>146</v>
      </c>
      <c r="I162" s="665" t="s">
        <v>146</v>
      </c>
      <c r="J162" s="665" t="s">
        <v>146</v>
      </c>
      <c r="K162" s="665" t="s">
        <v>146</v>
      </c>
      <c r="L162" s="665" t="s">
        <v>1109</v>
      </c>
      <c r="M162" s="666" t="s">
        <v>806</v>
      </c>
      <c r="N162" t="b">
        <f>AND(COUNTIF(G175:$G$211,G162))</f>
        <v>0</v>
      </c>
      <c r="O162" s="33" t="s">
        <v>1083</v>
      </c>
      <c r="Q162" s="241" t="b">
        <v>1</v>
      </c>
      <c r="T162" s="241">
        <f t="shared" si="28"/>
        <v>0</v>
      </c>
      <c r="V162" s="222">
        <f t="shared" si="29"/>
        <v>1</v>
      </c>
      <c r="Y162" t="s">
        <v>928</v>
      </c>
      <c r="Z162">
        <v>2000</v>
      </c>
      <c r="AB162" t="s">
        <v>219</v>
      </c>
      <c r="AC162" s="861">
        <v>0.15</v>
      </c>
      <c r="AD162" s="861">
        <v>0.15</v>
      </c>
      <c r="AE162" s="861">
        <v>0.15</v>
      </c>
      <c r="AF162" s="861">
        <v>0.15</v>
      </c>
      <c r="AG162" s="861">
        <v>0.15</v>
      </c>
      <c r="AH162" s="861">
        <v>0</v>
      </c>
      <c r="AI162" s="861">
        <v>0.15</v>
      </c>
      <c r="AJ162" s="861">
        <v>0.15</v>
      </c>
      <c r="AK162" s="861">
        <v>0.15</v>
      </c>
      <c r="AL162" s="861">
        <v>0.15</v>
      </c>
      <c r="AM162" s="861">
        <v>0.15</v>
      </c>
      <c r="AN162" s="861">
        <v>0.15</v>
      </c>
      <c r="AO162" s="861">
        <v>0.15</v>
      </c>
      <c r="AX162" s="16"/>
      <c r="AY162" s="8"/>
      <c r="AZ162" s="8"/>
      <c r="BA162" s="8"/>
    </row>
    <row r="163" spans="1:53" ht="14.5" outlineLevel="1" x14ac:dyDescent="0.35">
      <c r="A163" s="6"/>
      <c r="B163" s="7"/>
      <c r="C163" s="17"/>
      <c r="D163" s="17"/>
      <c r="E163" s="17"/>
      <c r="F163" s="26"/>
      <c r="G163" t="str">
        <f t="shared" si="27"/>
        <v>GGGAg2Na2</v>
      </c>
      <c r="H163" s="665" t="s">
        <v>146</v>
      </c>
      <c r="I163" s="665" t="s">
        <v>146</v>
      </c>
      <c r="J163" s="665" t="s">
        <v>146</v>
      </c>
      <c r="K163" s="665" t="s">
        <v>1110</v>
      </c>
      <c r="L163" s="665" t="s">
        <v>72</v>
      </c>
      <c r="M163" s="666" t="s">
        <v>806</v>
      </c>
      <c r="N163" t="b">
        <f>AND(COUNTIF(G177:$G$211,G163))</f>
        <v>0</v>
      </c>
      <c r="O163" s="33" t="s">
        <v>1083</v>
      </c>
      <c r="Q163" s="241" t="b">
        <v>1</v>
      </c>
      <c r="T163" s="241">
        <f t="shared" si="28"/>
        <v>0</v>
      </c>
      <c r="V163" s="222">
        <f t="shared" si="29"/>
        <v>1</v>
      </c>
      <c r="Y163" t="s">
        <v>63</v>
      </c>
      <c r="Z163">
        <v>1800</v>
      </c>
      <c r="AB163" t="s">
        <v>1107</v>
      </c>
      <c r="AC163" s="861">
        <v>0.15</v>
      </c>
      <c r="AD163" s="861">
        <v>0.15</v>
      </c>
      <c r="AE163" s="861">
        <v>0.15</v>
      </c>
      <c r="AF163" s="861">
        <v>0.15</v>
      </c>
      <c r="AG163" s="861">
        <v>0.15</v>
      </c>
      <c r="AH163" s="861">
        <v>0</v>
      </c>
      <c r="AI163" s="861">
        <v>0.15</v>
      </c>
      <c r="AJ163" s="861">
        <v>0.15</v>
      </c>
      <c r="AK163" s="861">
        <v>0.15</v>
      </c>
      <c r="AL163" s="861">
        <v>0.15</v>
      </c>
      <c r="AM163" s="861">
        <v>0.15</v>
      </c>
      <c r="AN163" s="861">
        <v>0.15</v>
      </c>
      <c r="AO163" s="861">
        <v>0.15</v>
      </c>
      <c r="AX163" s="16"/>
      <c r="AY163" s="8"/>
      <c r="AZ163" s="8"/>
      <c r="BA163" s="8"/>
    </row>
    <row r="164" spans="1:53" ht="14.5" outlineLevel="1" x14ac:dyDescent="0.35">
      <c r="A164" s="6"/>
      <c r="B164" s="7"/>
      <c r="C164" s="17"/>
      <c r="D164" s="17"/>
      <c r="E164" s="17"/>
      <c r="F164" s="26"/>
      <c r="G164" t="str">
        <f t="shared" si="27"/>
        <v>GGGAg2Ea2</v>
      </c>
      <c r="H164" s="665" t="s">
        <v>146</v>
      </c>
      <c r="I164" s="665" t="s">
        <v>146</v>
      </c>
      <c r="J164" s="665" t="s">
        <v>146</v>
      </c>
      <c r="K164" s="665" t="s">
        <v>1110</v>
      </c>
      <c r="L164" s="665" t="s">
        <v>73</v>
      </c>
      <c r="M164" s="666" t="s">
        <v>806</v>
      </c>
      <c r="N164" t="b">
        <f>AND(COUNTIF(G179:$G$211,G164))</f>
        <v>0</v>
      </c>
      <c r="O164" s="33" t="s">
        <v>1083</v>
      </c>
      <c r="Q164" s="241" t="b">
        <v>1</v>
      </c>
      <c r="T164" s="241">
        <f t="shared" si="28"/>
        <v>0</v>
      </c>
      <c r="V164" s="222">
        <f t="shared" si="29"/>
        <v>1</v>
      </c>
      <c r="Y164" t="s">
        <v>929</v>
      </c>
      <c r="Z164">
        <v>1800</v>
      </c>
      <c r="AB164" t="s">
        <v>14</v>
      </c>
      <c r="AC164" s="861">
        <v>0</v>
      </c>
      <c r="AD164" s="861">
        <v>0</v>
      </c>
      <c r="AE164" s="861">
        <v>0</v>
      </c>
      <c r="AF164" s="861">
        <v>0</v>
      </c>
      <c r="AG164" s="861">
        <v>0</v>
      </c>
      <c r="AH164" s="861">
        <v>0</v>
      </c>
      <c r="AI164" s="861">
        <v>0</v>
      </c>
      <c r="AJ164" s="861">
        <v>0</v>
      </c>
      <c r="AK164" s="861">
        <v>0</v>
      </c>
      <c r="AL164" s="861">
        <v>0</v>
      </c>
      <c r="AM164" s="861">
        <v>0</v>
      </c>
      <c r="AN164" s="861">
        <v>0</v>
      </c>
      <c r="AO164" s="861">
        <v>0</v>
      </c>
      <c r="AX164" s="16"/>
      <c r="AY164" s="8"/>
      <c r="AZ164" s="8"/>
      <c r="BA164" s="8"/>
    </row>
    <row r="165" spans="1:53" ht="14.5" outlineLevel="1" x14ac:dyDescent="0.35">
      <c r="A165" s="6"/>
      <c r="B165" s="7"/>
      <c r="C165" s="17"/>
      <c r="D165" s="17"/>
      <c r="E165" s="17"/>
      <c r="F165" s="26"/>
      <c r="G165" t="str">
        <f t="shared" si="27"/>
        <v>GGGAg2OFa2</v>
      </c>
      <c r="H165" s="665" t="s">
        <v>146</v>
      </c>
      <c r="I165" s="665" t="s">
        <v>146</v>
      </c>
      <c r="J165" s="665" t="s">
        <v>146</v>
      </c>
      <c r="K165" s="665" t="s">
        <v>1110</v>
      </c>
      <c r="L165" s="665" t="s">
        <v>147</v>
      </c>
      <c r="M165" s="666" t="s">
        <v>806</v>
      </c>
      <c r="N165" t="b">
        <f>AND(COUNTIF(G180:$G$211,G165))</f>
        <v>0</v>
      </c>
      <c r="O165" s="33" t="s">
        <v>1083</v>
      </c>
      <c r="Q165" s="241" t="b">
        <v>1</v>
      </c>
      <c r="T165" s="241">
        <f t="shared" si="28"/>
        <v>0</v>
      </c>
      <c r="V165" s="222">
        <f t="shared" si="29"/>
        <v>1</v>
      </c>
      <c r="Y165" t="s">
        <v>217</v>
      </c>
      <c r="Z165">
        <v>1260</v>
      </c>
      <c r="AB165" t="s">
        <v>73</v>
      </c>
      <c r="AC165" s="861">
        <v>0</v>
      </c>
      <c r="AD165" s="861">
        <v>0</v>
      </c>
      <c r="AE165" s="861">
        <v>0</v>
      </c>
      <c r="AF165" s="861">
        <v>0</v>
      </c>
      <c r="AG165" s="861">
        <v>0</v>
      </c>
      <c r="AH165" s="861">
        <v>0</v>
      </c>
      <c r="AI165" s="861">
        <v>0</v>
      </c>
      <c r="AJ165" s="861">
        <v>0</v>
      </c>
      <c r="AK165" s="861">
        <v>0</v>
      </c>
      <c r="AL165" s="861">
        <v>0</v>
      </c>
      <c r="AM165" s="861">
        <v>0</v>
      </c>
      <c r="AN165" s="861">
        <v>0</v>
      </c>
      <c r="AO165" s="861">
        <v>0</v>
      </c>
      <c r="AX165" s="16"/>
      <c r="AY165" s="8"/>
      <c r="AZ165" s="8"/>
      <c r="BA165" s="8"/>
    </row>
    <row r="166" spans="1:53" ht="14.5" outlineLevel="1" x14ac:dyDescent="0.35">
      <c r="A166" s="6"/>
      <c r="B166" s="7"/>
      <c r="C166" s="17"/>
      <c r="D166" s="17"/>
      <c r="E166" s="17"/>
      <c r="F166" s="26"/>
      <c r="G166" t="str">
        <f t="shared" si="27"/>
        <v>GGGC1Na2</v>
      </c>
      <c r="H166" s="665" t="s">
        <v>146</v>
      </c>
      <c r="I166" s="665" t="s">
        <v>146</v>
      </c>
      <c r="J166" s="665" t="s">
        <v>146</v>
      </c>
      <c r="K166" s="665" t="s">
        <v>220</v>
      </c>
      <c r="L166" s="665" t="s">
        <v>72</v>
      </c>
      <c r="M166" s="666" t="s">
        <v>806</v>
      </c>
      <c r="N166" t="b">
        <f>AND(COUNTIF(G181:$G$211,G166))</f>
        <v>0</v>
      </c>
      <c r="O166" s="33" t="s">
        <v>1083</v>
      </c>
      <c r="Q166" s="241" t="b">
        <v>1</v>
      </c>
      <c r="T166" s="241">
        <f t="shared" si="28"/>
        <v>0</v>
      </c>
      <c r="V166" s="222">
        <f t="shared" si="29"/>
        <v>1</v>
      </c>
      <c r="Y166" t="s">
        <v>65</v>
      </c>
      <c r="Z166">
        <v>1000</v>
      </c>
      <c r="AB166" t="s">
        <v>16</v>
      </c>
      <c r="AC166" s="861">
        <v>0.2</v>
      </c>
      <c r="AD166" s="861">
        <v>0.2</v>
      </c>
      <c r="AE166" s="861">
        <v>0.2</v>
      </c>
      <c r="AF166" s="861">
        <v>0.2</v>
      </c>
      <c r="AG166" s="861">
        <v>0.2</v>
      </c>
      <c r="AH166" s="861">
        <v>0</v>
      </c>
      <c r="AI166" s="861">
        <v>0.2</v>
      </c>
      <c r="AJ166" s="861">
        <v>0.2</v>
      </c>
      <c r="AK166" s="861">
        <v>0.2</v>
      </c>
      <c r="AL166" s="861">
        <v>0.2</v>
      </c>
      <c r="AM166" s="861">
        <v>0.2</v>
      </c>
      <c r="AN166" s="861">
        <v>0.2</v>
      </c>
      <c r="AO166" s="861">
        <v>0.2</v>
      </c>
      <c r="AX166" s="16"/>
      <c r="AY166" s="8"/>
      <c r="AZ166" s="8"/>
      <c r="BA166" s="8"/>
    </row>
    <row r="167" spans="1:53" ht="14.5" outlineLevel="1" x14ac:dyDescent="0.35">
      <c r="A167" s="6"/>
      <c r="B167" s="7"/>
      <c r="C167" s="17"/>
      <c r="D167" s="17"/>
      <c r="E167" s="17"/>
      <c r="F167" s="26"/>
      <c r="G167" t="str">
        <f t="shared" si="27"/>
        <v>GGGC1Ea2</v>
      </c>
      <c r="H167" s="665" t="s">
        <v>146</v>
      </c>
      <c r="I167" s="665" t="s">
        <v>146</v>
      </c>
      <c r="J167" s="665" t="s">
        <v>146</v>
      </c>
      <c r="K167" s="665" t="s">
        <v>220</v>
      </c>
      <c r="L167" s="665" t="s">
        <v>73</v>
      </c>
      <c r="M167" s="666" t="s">
        <v>806</v>
      </c>
      <c r="N167" t="b">
        <f>AND(COUNTIF(G182:$G$211,G167))</f>
        <v>0</v>
      </c>
      <c r="O167" s="33" t="s">
        <v>1083</v>
      </c>
      <c r="Q167" s="241" t="b">
        <v>1</v>
      </c>
      <c r="T167" s="241">
        <f t="shared" si="28"/>
        <v>0</v>
      </c>
      <c r="V167" s="222">
        <f t="shared" si="29"/>
        <v>1</v>
      </c>
      <c r="Y167" t="s">
        <v>1231</v>
      </c>
      <c r="Z167">
        <v>1580</v>
      </c>
      <c r="AB167" t="s">
        <v>1234</v>
      </c>
      <c r="AC167" s="861">
        <v>0</v>
      </c>
      <c r="AD167" s="861">
        <v>0</v>
      </c>
      <c r="AE167" s="861">
        <v>0</v>
      </c>
      <c r="AF167" s="861">
        <v>0</v>
      </c>
      <c r="AG167" s="861">
        <v>0</v>
      </c>
      <c r="AH167" s="861">
        <v>0</v>
      </c>
      <c r="AI167" s="861">
        <v>0</v>
      </c>
      <c r="AJ167" s="861">
        <v>0</v>
      </c>
      <c r="AK167" s="861">
        <v>0</v>
      </c>
      <c r="AL167" s="861">
        <v>0</v>
      </c>
      <c r="AM167" s="861">
        <v>0</v>
      </c>
      <c r="AN167" s="861">
        <v>0</v>
      </c>
      <c r="AO167" s="861">
        <v>0</v>
      </c>
      <c r="AX167" s="16"/>
      <c r="AY167" s="8"/>
      <c r="AZ167" s="8"/>
      <c r="BA167" s="8"/>
    </row>
    <row r="168" spans="1:53" ht="14.5" outlineLevel="1" x14ac:dyDescent="0.35">
      <c r="A168" s="6"/>
      <c r="B168" s="7"/>
      <c r="C168" s="17"/>
      <c r="D168" s="17"/>
      <c r="E168" s="17"/>
      <c r="F168" s="26"/>
      <c r="G168" t="str">
        <f t="shared" si="27"/>
        <v>GGGC1Pa2</v>
      </c>
      <c r="H168" s="665" t="s">
        <v>146</v>
      </c>
      <c r="I168" s="665" t="s">
        <v>146</v>
      </c>
      <c r="J168" s="665" t="s">
        <v>146</v>
      </c>
      <c r="K168" s="665" t="s">
        <v>220</v>
      </c>
      <c r="L168" s="665" t="s">
        <v>74</v>
      </c>
      <c r="M168" s="666" t="s">
        <v>806</v>
      </c>
      <c r="N168" t="b">
        <f>AND(COUNTIF(G183:$G$211,G168))</f>
        <v>0</v>
      </c>
      <c r="O168" s="33" t="s">
        <v>1083</v>
      </c>
      <c r="Q168" s="241" t="b">
        <v>1</v>
      </c>
      <c r="T168" s="241">
        <f t="shared" si="28"/>
        <v>0</v>
      </c>
      <c r="V168" s="222">
        <f t="shared" si="29"/>
        <v>1</v>
      </c>
      <c r="Y168" t="s">
        <v>61</v>
      </c>
      <c r="Z168">
        <v>1800</v>
      </c>
      <c r="AB168" t="s">
        <v>72</v>
      </c>
      <c r="AC168" s="861">
        <v>0.05</v>
      </c>
      <c r="AD168" s="861">
        <v>0.05</v>
      </c>
      <c r="AE168" s="861">
        <v>0.05</v>
      </c>
      <c r="AF168" s="861">
        <v>0.05</v>
      </c>
      <c r="AG168" s="861">
        <v>0.05</v>
      </c>
      <c r="AH168" s="861">
        <v>0</v>
      </c>
      <c r="AI168" s="861">
        <v>0.05</v>
      </c>
      <c r="AJ168" s="861">
        <v>0.05</v>
      </c>
      <c r="AK168" s="861">
        <v>0</v>
      </c>
      <c r="AL168" s="861">
        <v>0</v>
      </c>
      <c r="AM168" s="861">
        <v>0</v>
      </c>
      <c r="AN168" s="861">
        <v>0</v>
      </c>
      <c r="AO168" s="861">
        <v>0</v>
      </c>
      <c r="AX168" s="16"/>
      <c r="AY168" s="8"/>
      <c r="AZ168" s="8"/>
      <c r="BA168" s="8"/>
    </row>
    <row r="169" spans="1:53" ht="14.5" outlineLevel="1" x14ac:dyDescent="0.35">
      <c r="A169" s="6"/>
      <c r="B169" s="7"/>
      <c r="C169" s="17"/>
      <c r="D169" s="17"/>
      <c r="E169" s="17"/>
      <c r="F169" s="26"/>
      <c r="G169" t="str">
        <f t="shared" si="27"/>
        <v>GGGC1OFa2</v>
      </c>
      <c r="H169" s="665" t="s">
        <v>146</v>
      </c>
      <c r="I169" s="665" t="s">
        <v>146</v>
      </c>
      <c r="J169" s="665" t="s">
        <v>146</v>
      </c>
      <c r="K169" s="665" t="s">
        <v>220</v>
      </c>
      <c r="L169" s="665" t="s">
        <v>147</v>
      </c>
      <c r="M169" s="666" t="s">
        <v>806</v>
      </c>
      <c r="N169" t="b">
        <f>AND(COUNTIF(G183:$G$211,G169))</f>
        <v>0</v>
      </c>
      <c r="O169" s="33" t="s">
        <v>1083</v>
      </c>
      <c r="Q169" s="241" t="b">
        <v>1</v>
      </c>
      <c r="T169" s="241">
        <f t="shared" si="28"/>
        <v>0</v>
      </c>
      <c r="V169" s="222">
        <f t="shared" si="29"/>
        <v>1</v>
      </c>
      <c r="Y169" t="s">
        <v>927</v>
      </c>
      <c r="Z169">
        <v>1800</v>
      </c>
      <c r="AB169" t="s">
        <v>147</v>
      </c>
      <c r="AC169" s="861">
        <v>0</v>
      </c>
      <c r="AD169" s="861">
        <v>0</v>
      </c>
      <c r="AE169" s="861">
        <v>0</v>
      </c>
      <c r="AF169" s="861">
        <v>0</v>
      </c>
      <c r="AG169" s="861">
        <v>0</v>
      </c>
      <c r="AH169" s="861">
        <v>0</v>
      </c>
      <c r="AI169" s="861">
        <v>0</v>
      </c>
      <c r="AJ169" s="861">
        <v>0</v>
      </c>
      <c r="AK169" s="861">
        <v>0</v>
      </c>
      <c r="AL169" s="861">
        <v>0</v>
      </c>
      <c r="AM169" s="861">
        <v>0</v>
      </c>
      <c r="AN169" s="861">
        <v>0</v>
      </c>
      <c r="AO169" s="861">
        <v>0</v>
      </c>
      <c r="AX169" s="16"/>
      <c r="AY169" s="8"/>
      <c r="AZ169" s="8"/>
      <c r="BA169" s="8"/>
    </row>
    <row r="170" spans="1:53" ht="14.5" outlineLevel="1" x14ac:dyDescent="0.35">
      <c r="A170" s="6"/>
      <c r="B170" s="7"/>
      <c r="C170" s="17"/>
      <c r="D170" s="17"/>
      <c r="E170" s="17"/>
      <c r="F170" s="26"/>
      <c r="G170" t="str">
        <f t="shared" si="27"/>
        <v>SPSPSPSPSPsp</v>
      </c>
      <c r="H170" s="665" t="s">
        <v>1074</v>
      </c>
      <c r="I170" s="665" t="s">
        <v>1074</v>
      </c>
      <c r="J170" s="665" t="s">
        <v>1074</v>
      </c>
      <c r="K170" s="665" t="s">
        <v>1074</v>
      </c>
      <c r="L170" s="665" t="s">
        <v>1074</v>
      </c>
      <c r="M170" s="666" t="s">
        <v>1073</v>
      </c>
      <c r="N170" t="b">
        <f>AND(COUNTIF(G183:$G$211,G170))</f>
        <v>0</v>
      </c>
      <c r="O170" s="33" t="s">
        <v>1074</v>
      </c>
      <c r="Q170" s="241" t="b">
        <v>1</v>
      </c>
      <c r="T170" s="241">
        <f t="shared" si="28"/>
        <v>0</v>
      </c>
      <c r="V170" s="222">
        <f t="shared" si="29"/>
        <v>1</v>
      </c>
      <c r="Y170" t="s">
        <v>60</v>
      </c>
      <c r="Z170">
        <v>1000</v>
      </c>
      <c r="AB170" t="s">
        <v>74</v>
      </c>
      <c r="AC170" s="861">
        <v>0.2</v>
      </c>
      <c r="AD170" s="861">
        <v>0.2</v>
      </c>
      <c r="AE170" s="861">
        <v>0.2</v>
      </c>
      <c r="AF170" s="861">
        <v>0.2</v>
      </c>
      <c r="AG170" s="861">
        <v>0.2</v>
      </c>
      <c r="AH170" s="861">
        <v>0</v>
      </c>
      <c r="AI170" s="861">
        <v>0.2</v>
      </c>
      <c r="AJ170" s="861">
        <v>0.2</v>
      </c>
      <c r="AK170" s="861">
        <v>0.2</v>
      </c>
      <c r="AL170" s="861">
        <v>0.2</v>
      </c>
      <c r="AM170" s="861">
        <v>0.2</v>
      </c>
      <c r="AN170" s="861">
        <v>0.2</v>
      </c>
      <c r="AO170" s="861">
        <v>0.2</v>
      </c>
      <c r="AX170" s="16"/>
      <c r="AY170" s="8"/>
      <c r="AZ170" s="8"/>
      <c r="BA170" s="8"/>
    </row>
    <row r="171" spans="1:53" ht="14.5" outlineLevel="1" x14ac:dyDescent="0.35">
      <c r="A171" s="6"/>
      <c r="B171" s="7"/>
      <c r="C171" s="17"/>
      <c r="D171" s="17"/>
      <c r="E171" s="17"/>
      <c r="F171" s="26"/>
      <c r="G171" t="str">
        <f t="shared" si="27"/>
        <v>YYWNWl</v>
      </c>
      <c r="H171" s="665" t="s">
        <v>341</v>
      </c>
      <c r="I171" s="665" t="s">
        <v>341</v>
      </c>
      <c r="J171" s="665" t="s">
        <v>8</v>
      </c>
      <c r="K171" s="665" t="s">
        <v>72</v>
      </c>
      <c r="L171" s="665" t="s">
        <v>8</v>
      </c>
      <c r="M171" s="665" t="s">
        <v>65</v>
      </c>
      <c r="N171" t="b">
        <f>AND(COUNTIF(G183:$G$211,G171))</f>
        <v>0</v>
      </c>
      <c r="O171" s="33" t="s">
        <v>870</v>
      </c>
      <c r="Q171" s="241" t="b">
        <v>1</v>
      </c>
      <c r="T171" s="241">
        <f t="shared" si="28"/>
        <v>1</v>
      </c>
      <c r="V171" s="222">
        <f t="shared" si="29"/>
        <v>0</v>
      </c>
      <c r="Y171" t="s">
        <v>931</v>
      </c>
      <c r="Z171">
        <v>1000</v>
      </c>
      <c r="AB171" t="s">
        <v>1109</v>
      </c>
      <c r="AC171" s="861">
        <v>0</v>
      </c>
      <c r="AD171" s="861">
        <v>0</v>
      </c>
      <c r="AE171" s="861">
        <v>0</v>
      </c>
      <c r="AF171" s="861">
        <v>0</v>
      </c>
      <c r="AG171" s="861">
        <v>0</v>
      </c>
      <c r="AH171" s="861">
        <v>0</v>
      </c>
      <c r="AI171" s="861">
        <v>0</v>
      </c>
      <c r="AJ171" s="861">
        <v>0</v>
      </c>
      <c r="AK171" s="861">
        <v>0</v>
      </c>
      <c r="AL171" s="861">
        <v>0</v>
      </c>
      <c r="AM171" s="861">
        <v>0</v>
      </c>
      <c r="AN171" s="861">
        <v>0</v>
      </c>
      <c r="AO171" s="861">
        <v>0</v>
      </c>
      <c r="AX171" s="16"/>
      <c r="AY171" s="8"/>
      <c r="AZ171" s="8"/>
      <c r="BA171" s="8"/>
    </row>
    <row r="172" spans="1:53" ht="14.5" outlineLevel="1" x14ac:dyDescent="0.35">
      <c r="A172" s="6"/>
      <c r="B172" s="7"/>
      <c r="C172" s="17"/>
      <c r="D172" s="17"/>
      <c r="E172" s="17"/>
      <c r="F172" s="26"/>
      <c r="G172" t="str">
        <f t="shared" si="27"/>
        <v>YYLWNw</v>
      </c>
      <c r="H172" s="665" t="s">
        <v>341</v>
      </c>
      <c r="I172" s="665" t="s">
        <v>341</v>
      </c>
      <c r="J172" s="665" t="s">
        <v>16</v>
      </c>
      <c r="K172" s="665" t="s">
        <v>8</v>
      </c>
      <c r="L172" s="665" t="s">
        <v>72</v>
      </c>
      <c r="M172" s="665" t="s">
        <v>61</v>
      </c>
      <c r="N172" t="b">
        <f>AND(COUNTIF(G183:$G$211,G172))</f>
        <v>0</v>
      </c>
      <c r="O172" s="33" t="s">
        <v>870</v>
      </c>
      <c r="Q172" s="241" t="b">
        <v>1</v>
      </c>
      <c r="T172" s="241">
        <f t="shared" si="28"/>
        <v>1</v>
      </c>
      <c r="V172" s="222">
        <f t="shared" si="29"/>
        <v>0</v>
      </c>
      <c r="Y172" t="s">
        <v>68</v>
      </c>
      <c r="Z172">
        <v>1000</v>
      </c>
      <c r="AB172" t="s">
        <v>1074</v>
      </c>
      <c r="AC172" s="861">
        <v>0</v>
      </c>
      <c r="AD172" s="861">
        <v>0</v>
      </c>
      <c r="AE172" s="861">
        <v>0</v>
      </c>
      <c r="AF172" s="861">
        <v>0</v>
      </c>
      <c r="AG172" s="861">
        <v>0</v>
      </c>
      <c r="AH172" s="861">
        <v>0</v>
      </c>
      <c r="AI172" s="861">
        <v>0</v>
      </c>
      <c r="AJ172" s="861">
        <v>0</v>
      </c>
      <c r="AK172" s="861">
        <v>0</v>
      </c>
      <c r="AL172" s="861">
        <v>0</v>
      </c>
      <c r="AM172" s="861">
        <v>0</v>
      </c>
      <c r="AN172" s="861">
        <v>0</v>
      </c>
      <c r="AO172" s="861">
        <v>0</v>
      </c>
      <c r="AX172" s="16"/>
      <c r="AY172" s="8"/>
      <c r="AZ172" s="8"/>
      <c r="BA172" s="8"/>
    </row>
    <row r="173" spans="1:53" ht="14.5" outlineLevel="1" x14ac:dyDescent="0.35">
      <c r="A173" s="6"/>
      <c r="B173" s="7"/>
      <c r="C173" s="17"/>
      <c r="D173" s="17"/>
      <c r="E173" s="17"/>
      <c r="F173" s="26"/>
      <c r="G173" t="str">
        <f t="shared" si="27"/>
        <v>YYLWNwd</v>
      </c>
      <c r="H173" s="665" t="s">
        <v>341</v>
      </c>
      <c r="I173" s="665" t="s">
        <v>341</v>
      </c>
      <c r="J173" s="665" t="s">
        <v>16</v>
      </c>
      <c r="K173" s="665" t="s">
        <v>8</v>
      </c>
      <c r="L173" s="665" t="s">
        <v>72</v>
      </c>
      <c r="M173" s="665" t="s">
        <v>927</v>
      </c>
      <c r="N173" t="b">
        <f>AND(COUNTIF(G184:$G$211,G173))</f>
        <v>0</v>
      </c>
      <c r="O173" s="33" t="s">
        <v>870</v>
      </c>
      <c r="Q173" s="241" t="b">
        <v>1</v>
      </c>
      <c r="T173" s="241">
        <f t="shared" si="28"/>
        <v>1</v>
      </c>
      <c r="V173" s="222">
        <f t="shared" si="29"/>
        <v>0</v>
      </c>
      <c r="Y173" t="s">
        <v>930</v>
      </c>
      <c r="Z173">
        <v>1000</v>
      </c>
      <c r="AB173" t="s">
        <v>8</v>
      </c>
      <c r="AC173" s="861">
        <v>0</v>
      </c>
      <c r="AD173" s="861">
        <v>0</v>
      </c>
      <c r="AE173" s="861">
        <v>0</v>
      </c>
      <c r="AF173" s="861">
        <v>0</v>
      </c>
      <c r="AG173" s="861">
        <v>0</v>
      </c>
      <c r="AH173" s="861">
        <v>0</v>
      </c>
      <c r="AI173" s="861">
        <v>0</v>
      </c>
      <c r="AJ173" s="861">
        <v>0</v>
      </c>
      <c r="AK173" s="861">
        <v>0</v>
      </c>
      <c r="AL173" s="861">
        <v>0</v>
      </c>
      <c r="AM173" s="861">
        <v>0</v>
      </c>
      <c r="AN173" s="861">
        <v>0</v>
      </c>
      <c r="AO173" s="861">
        <v>0</v>
      </c>
      <c r="AX173" s="16"/>
      <c r="AY173" s="8"/>
      <c r="AZ173" s="8"/>
      <c r="BA173" s="8"/>
    </row>
    <row r="174" spans="1:53" ht="14.5" outlineLevel="1" x14ac:dyDescent="0.35">
      <c r="A174" s="6"/>
      <c r="B174" s="7"/>
      <c r="C174" s="17"/>
      <c r="D174" s="17"/>
      <c r="E174" s="17"/>
      <c r="F174" s="26"/>
      <c r="G174" t="str">
        <f t="shared" si="27"/>
        <v>YYWLWz</v>
      </c>
      <c r="H174" s="665" t="s">
        <v>341</v>
      </c>
      <c r="I174" s="665" t="s">
        <v>341</v>
      </c>
      <c r="J174" s="665" t="s">
        <v>8</v>
      </c>
      <c r="K174" s="665" t="s">
        <v>16</v>
      </c>
      <c r="L174" s="665" t="s">
        <v>8</v>
      </c>
      <c r="M174" s="665" t="s">
        <v>68</v>
      </c>
      <c r="N174" t="b">
        <f>AND(COUNTIF(G185:$G$211,G174))</f>
        <v>0</v>
      </c>
      <c r="O174" s="33" t="s">
        <v>870</v>
      </c>
      <c r="Q174" s="241" t="b">
        <v>1</v>
      </c>
      <c r="T174" s="241">
        <f t="shared" si="28"/>
        <v>1</v>
      </c>
      <c r="V174" s="222">
        <f t="shared" si="29"/>
        <v>0</v>
      </c>
      <c r="AX174" s="16"/>
      <c r="AY174" s="8"/>
      <c r="AZ174" s="8"/>
      <c r="BA174" s="8"/>
    </row>
    <row r="175" spans="1:53" ht="14.5" outlineLevel="1" x14ac:dyDescent="0.35">
      <c r="A175" s="6"/>
      <c r="B175" s="7"/>
      <c r="C175" s="17"/>
      <c r="D175" s="17"/>
      <c r="E175" s="17"/>
      <c r="F175" s="26"/>
      <c r="G175" t="str">
        <f t="shared" si="27"/>
        <v>YYWLWzd</v>
      </c>
      <c r="H175" s="665" t="s">
        <v>341</v>
      </c>
      <c r="I175" s="665" t="s">
        <v>341</v>
      </c>
      <c r="J175" s="665" t="s">
        <v>8</v>
      </c>
      <c r="K175" s="665" t="s">
        <v>16</v>
      </c>
      <c r="L175" s="665" t="s">
        <v>8</v>
      </c>
      <c r="M175" s="665" t="s">
        <v>930</v>
      </c>
      <c r="N175" t="b">
        <f>AND(COUNTIF(G185:$G$211,G175))</f>
        <v>0</v>
      </c>
      <c r="O175" s="33" t="s">
        <v>870</v>
      </c>
      <c r="Q175" s="241" t="b">
        <v>1</v>
      </c>
      <c r="T175" s="241">
        <f t="shared" si="28"/>
        <v>1</v>
      </c>
      <c r="V175" s="222">
        <f t="shared" si="29"/>
        <v>0</v>
      </c>
      <c r="AX175" s="16"/>
      <c r="AY175" s="8"/>
      <c r="AZ175" s="8"/>
      <c r="BA175" s="8"/>
    </row>
    <row r="176" spans="1:53" ht="14.5" outlineLevel="1" x14ac:dyDescent="0.35">
      <c r="A176" s="6"/>
      <c r="B176" s="7"/>
      <c r="C176" s="17"/>
      <c r="D176" s="17"/>
      <c r="E176" s="17"/>
      <c r="F176" s="26"/>
      <c r="G176" t="str">
        <f t="shared" si="27"/>
        <v>YYNWLw</v>
      </c>
      <c r="H176" s="665" t="s">
        <v>341</v>
      </c>
      <c r="I176" s="665" t="s">
        <v>341</v>
      </c>
      <c r="J176" s="665" t="s">
        <v>72</v>
      </c>
      <c r="K176" s="665" t="s">
        <v>8</v>
      </c>
      <c r="L176" s="665" t="s">
        <v>16</v>
      </c>
      <c r="M176" s="665" t="s">
        <v>61</v>
      </c>
      <c r="N176" t="b">
        <f>AND(COUNTIF(G185:$G$211,G176))</f>
        <v>0</v>
      </c>
      <c r="O176" s="33" t="s">
        <v>870</v>
      </c>
      <c r="Q176" s="241" t="b">
        <v>1</v>
      </c>
      <c r="T176" s="241">
        <f t="shared" si="28"/>
        <v>1</v>
      </c>
      <c r="V176" s="222">
        <f t="shared" si="29"/>
        <v>0</v>
      </c>
      <c r="AX176" s="16"/>
      <c r="AY176" s="8"/>
      <c r="AZ176" s="8"/>
      <c r="BA176" s="8"/>
    </row>
    <row r="177" spans="1:53" ht="14.5" outlineLevel="1" x14ac:dyDescent="0.35">
      <c r="A177" s="6"/>
      <c r="B177" s="7"/>
      <c r="C177" s="17"/>
      <c r="D177" s="17"/>
      <c r="E177" s="17"/>
      <c r="F177" s="26"/>
      <c r="G177" t="str">
        <f t="shared" si="27"/>
        <v>YYNWLwd</v>
      </c>
      <c r="H177" s="665" t="s">
        <v>341</v>
      </c>
      <c r="I177" s="665" t="s">
        <v>341</v>
      </c>
      <c r="J177" s="665" t="s">
        <v>72</v>
      </c>
      <c r="K177" s="665" t="s">
        <v>8</v>
      </c>
      <c r="L177" s="665" t="s">
        <v>16</v>
      </c>
      <c r="M177" s="665" t="s">
        <v>927</v>
      </c>
      <c r="N177" t="b">
        <f>AND(COUNTIF(G191:$G$211,G177))</f>
        <v>0</v>
      </c>
      <c r="O177" s="33" t="s">
        <v>870</v>
      </c>
      <c r="Q177" s="241" t="b">
        <v>1</v>
      </c>
      <c r="T177" s="241">
        <f t="shared" si="28"/>
        <v>1</v>
      </c>
      <c r="V177" s="222">
        <f t="shared" si="29"/>
        <v>0</v>
      </c>
      <c r="AX177" s="16"/>
      <c r="AY177" s="8"/>
      <c r="AZ177" s="8"/>
      <c r="BA177" s="8"/>
    </row>
    <row r="178" spans="1:53" ht="14.5" outlineLevel="1" x14ac:dyDescent="0.35">
      <c r="A178" s="6"/>
      <c r="B178" s="7"/>
      <c r="C178" s="17"/>
      <c r="D178" s="17"/>
      <c r="E178" s="17"/>
      <c r="F178" s="26"/>
      <c r="G178" t="str">
        <f t="shared" si="27"/>
        <v>AYAA2A1w</v>
      </c>
      <c r="H178" s="665" t="s">
        <v>22</v>
      </c>
      <c r="I178" s="665" t="s">
        <v>341</v>
      </c>
      <c r="J178" s="665" t="s">
        <v>22</v>
      </c>
      <c r="K178" s="665" t="s">
        <v>1111</v>
      </c>
      <c r="L178" s="665" t="s">
        <v>219</v>
      </c>
      <c r="M178" s="665" t="s">
        <v>61</v>
      </c>
      <c r="N178" t="b">
        <f>AND(COUNTIF(G191:$G$211,G178))</f>
        <v>0</v>
      </c>
      <c r="O178" s="33" t="s">
        <v>1136</v>
      </c>
      <c r="Q178" s="241" t="b">
        <v>1</v>
      </c>
      <c r="T178" s="241">
        <f t="shared" si="28"/>
        <v>1</v>
      </c>
      <c r="V178" s="222">
        <f t="shared" si="29"/>
        <v>0</v>
      </c>
      <c r="AX178" s="16"/>
      <c r="AY178" s="8"/>
      <c r="AZ178" s="8"/>
      <c r="BA178" s="8"/>
    </row>
    <row r="179" spans="1:53" ht="14.5" outlineLevel="1" x14ac:dyDescent="0.35">
      <c r="A179" s="6"/>
      <c r="B179" s="7"/>
      <c r="C179" s="17"/>
      <c r="D179" s="17"/>
      <c r="E179" s="17"/>
      <c r="F179" s="26"/>
      <c r="G179" t="str">
        <f t="shared" si="27"/>
        <v>AYAA2A1wd</v>
      </c>
      <c r="H179" s="665" t="s">
        <v>22</v>
      </c>
      <c r="I179" s="665" t="s">
        <v>341</v>
      </c>
      <c r="J179" s="665" t="s">
        <v>22</v>
      </c>
      <c r="K179" s="665" t="s">
        <v>1111</v>
      </c>
      <c r="L179" s="665" t="s">
        <v>219</v>
      </c>
      <c r="M179" s="665" t="s">
        <v>927</v>
      </c>
      <c r="N179" t="b">
        <f>AND(COUNTIF(G191:$G$211,G179))</f>
        <v>0</v>
      </c>
      <c r="O179" s="33" t="s">
        <v>1136</v>
      </c>
      <c r="Q179" s="241" t="b">
        <v>1</v>
      </c>
      <c r="T179" s="241">
        <f t="shared" si="28"/>
        <v>1</v>
      </c>
      <c r="V179" s="222">
        <f t="shared" si="29"/>
        <v>0</v>
      </c>
      <c r="AX179" s="16"/>
      <c r="AY179" s="8"/>
      <c r="AZ179" s="8"/>
      <c r="BA179" s="8"/>
    </row>
    <row r="180" spans="1:53" ht="14.5" outlineLevel="1" x14ac:dyDescent="0.35">
      <c r="A180" s="6"/>
      <c r="B180" s="7"/>
      <c r="C180" s="17"/>
      <c r="D180" s="17"/>
      <c r="E180" s="17"/>
      <c r="F180" s="26"/>
      <c r="G180" t="str">
        <f t="shared" si="27"/>
        <v>AAWA2A1a</v>
      </c>
      <c r="H180" s="665" t="s">
        <v>22</v>
      </c>
      <c r="I180" s="665" t="s">
        <v>22</v>
      </c>
      <c r="J180" s="665" t="s">
        <v>8</v>
      </c>
      <c r="K180" s="665" t="s">
        <v>1111</v>
      </c>
      <c r="L180" s="665" t="s">
        <v>219</v>
      </c>
      <c r="M180" s="665" t="s">
        <v>67</v>
      </c>
      <c r="N180" t="b">
        <f>AND(COUNTIF(G192:$G$211,G180))</f>
        <v>0</v>
      </c>
      <c r="O180" s="33" t="s">
        <v>1136</v>
      </c>
      <c r="Q180" s="241" t="b">
        <v>1</v>
      </c>
      <c r="T180" s="241">
        <f t="shared" si="28"/>
        <v>0</v>
      </c>
      <c r="V180" s="222">
        <f t="shared" si="29"/>
        <v>1</v>
      </c>
      <c r="AX180" s="16"/>
      <c r="AY180" s="8"/>
      <c r="AZ180" s="8"/>
      <c r="BA180" s="8"/>
    </row>
    <row r="181" spans="1:53" ht="14.5" outlineLevel="1" x14ac:dyDescent="0.35">
      <c r="A181" s="6"/>
      <c r="B181" s="7"/>
      <c r="C181" s="17"/>
      <c r="D181" s="17"/>
      <c r="E181" s="17"/>
      <c r="F181" s="26"/>
      <c r="G181" t="str">
        <f t="shared" si="27"/>
        <v>AAAWA1a</v>
      </c>
      <c r="H181" s="665" t="s">
        <v>22</v>
      </c>
      <c r="I181" s="665" t="s">
        <v>22</v>
      </c>
      <c r="J181" s="665" t="s">
        <v>22</v>
      </c>
      <c r="K181" s="665" t="s">
        <v>8</v>
      </c>
      <c r="L181" s="665" t="s">
        <v>219</v>
      </c>
      <c r="M181" s="665" t="s">
        <v>67</v>
      </c>
      <c r="N181" t="b">
        <f>AND(COUNTIF(G199:$G$211,G181))</f>
        <v>0</v>
      </c>
      <c r="O181" s="33" t="s">
        <v>1136</v>
      </c>
      <c r="Q181" s="241" t="b">
        <v>1</v>
      </c>
      <c r="T181" s="241">
        <f t="shared" si="28"/>
        <v>0</v>
      </c>
      <c r="V181" s="222">
        <f t="shared" si="29"/>
        <v>1</v>
      </c>
      <c r="AX181" s="16"/>
      <c r="AY181" s="8"/>
      <c r="AZ181" s="8"/>
      <c r="BA181" s="8"/>
    </row>
    <row r="182" spans="1:53" ht="14.5" outlineLevel="1" x14ac:dyDescent="0.35">
      <c r="A182" s="6"/>
      <c r="B182" s="7"/>
      <c r="C182" s="17"/>
      <c r="D182" s="17"/>
      <c r="E182" s="17"/>
      <c r="F182" s="26"/>
      <c r="G182" t="str">
        <f t="shared" si="27"/>
        <v>YAAA2Wa</v>
      </c>
      <c r="H182" s="665" t="s">
        <v>341</v>
      </c>
      <c r="I182" s="665" t="s">
        <v>22</v>
      </c>
      <c r="J182" s="665" t="s">
        <v>22</v>
      </c>
      <c r="K182" s="665" t="s">
        <v>1111</v>
      </c>
      <c r="L182" s="665" t="s">
        <v>8</v>
      </c>
      <c r="M182" s="665" t="s">
        <v>67</v>
      </c>
      <c r="N182" t="b">
        <f>AND(COUNTIF(G202:$G$211,G182))</f>
        <v>0</v>
      </c>
      <c r="O182" s="33" t="s">
        <v>1136</v>
      </c>
      <c r="Q182" s="241" t="b">
        <v>1</v>
      </c>
      <c r="T182" s="241">
        <f t="shared" si="28"/>
        <v>0</v>
      </c>
      <c r="V182" s="222">
        <f t="shared" si="29"/>
        <v>1</v>
      </c>
      <c r="AX182" s="16"/>
      <c r="AY182" s="8"/>
      <c r="AZ182" s="8"/>
      <c r="BA182" s="8"/>
    </row>
    <row r="183" spans="1:53" ht="14.5" outlineLevel="1" x14ac:dyDescent="0.35">
      <c r="A183" s="6"/>
      <c r="B183" s="7"/>
      <c r="C183" s="17"/>
      <c r="D183" s="17"/>
      <c r="E183" s="17"/>
      <c r="F183" s="26"/>
      <c r="G183" t="str">
        <f>_xlfn.CONCAT(H183:M183)</f>
        <v>AYAWA1w</v>
      </c>
      <c r="H183" s="665" t="s">
        <v>22</v>
      </c>
      <c r="I183" s="665" t="s">
        <v>341</v>
      </c>
      <c r="J183" s="665" t="s">
        <v>22</v>
      </c>
      <c r="K183" s="665" t="s">
        <v>8</v>
      </c>
      <c r="L183" s="665" t="s">
        <v>219</v>
      </c>
      <c r="M183" s="665" t="s">
        <v>61</v>
      </c>
      <c r="N183" t="b">
        <f>AND(COUNTIF(G204:$G$211,G183))</f>
        <v>0</v>
      </c>
      <c r="O183" s="33" t="s">
        <v>1137</v>
      </c>
      <c r="Q183" s="241" t="b">
        <v>1</v>
      </c>
      <c r="T183" s="241">
        <f t="shared" si="28"/>
        <v>1</v>
      </c>
      <c r="V183" s="222">
        <f t="shared" si="29"/>
        <v>0</v>
      </c>
      <c r="AX183" s="16"/>
      <c r="AY183" s="8"/>
      <c r="AZ183" s="8"/>
      <c r="BA183" s="8"/>
    </row>
    <row r="184" spans="1:53" ht="14.5" outlineLevel="1" x14ac:dyDescent="0.35">
      <c r="A184" s="6"/>
      <c r="B184" s="7"/>
      <c r="C184" s="17"/>
      <c r="D184" s="17"/>
      <c r="E184" s="17"/>
      <c r="F184" s="26"/>
      <c r="G184" t="str">
        <f t="shared" ref="G184:G186" si="30">_xlfn.CONCAT(H184:M184)</f>
        <v>AYAWA1wd</v>
      </c>
      <c r="H184" s="665" t="s">
        <v>22</v>
      </c>
      <c r="I184" s="665" t="s">
        <v>341</v>
      </c>
      <c r="J184" s="665" t="s">
        <v>22</v>
      </c>
      <c r="K184" s="665" t="s">
        <v>8</v>
      </c>
      <c r="L184" s="665" t="s">
        <v>219</v>
      </c>
      <c r="M184" s="665" t="s">
        <v>927</v>
      </c>
      <c r="N184" t="b">
        <f>AND(COUNTIF(G204:$G$211,G184))</f>
        <v>0</v>
      </c>
      <c r="O184" s="33" t="s">
        <v>1137</v>
      </c>
      <c r="Q184" s="241" t="b">
        <v>1</v>
      </c>
      <c r="T184" s="241">
        <f t="shared" si="28"/>
        <v>1</v>
      </c>
      <c r="V184" s="222">
        <f t="shared" si="29"/>
        <v>0</v>
      </c>
      <c r="AX184" s="16"/>
      <c r="AY184" s="8"/>
      <c r="AZ184" s="8"/>
      <c r="BA184" s="8"/>
    </row>
    <row r="185" spans="1:53" ht="14.5" outlineLevel="1" x14ac:dyDescent="0.35">
      <c r="A185" s="6"/>
      <c r="B185" s="7"/>
      <c r="C185" s="17"/>
      <c r="D185" s="17"/>
      <c r="E185" s="17"/>
      <c r="F185" s="26"/>
      <c r="G185" t="str">
        <f t="shared" si="30"/>
        <v>YAWA2Wa</v>
      </c>
      <c r="H185" s="665" t="s">
        <v>341</v>
      </c>
      <c r="I185" s="665" t="s">
        <v>22</v>
      </c>
      <c r="J185" s="665" t="s">
        <v>8</v>
      </c>
      <c r="K185" s="665" t="s">
        <v>1111</v>
      </c>
      <c r="L185" s="665" t="s">
        <v>8</v>
      </c>
      <c r="M185" s="665" t="s">
        <v>67</v>
      </c>
      <c r="N185" t="b">
        <f>AND(COUNTIF(G204:$G$211,G185))</f>
        <v>0</v>
      </c>
      <c r="O185" s="33" t="s">
        <v>1137</v>
      </c>
      <c r="Q185" s="241" t="b">
        <v>1</v>
      </c>
      <c r="T185" s="241">
        <f t="shared" si="28"/>
        <v>0</v>
      </c>
      <c r="V185" s="222">
        <f t="shared" si="29"/>
        <v>1</v>
      </c>
      <c r="AX185" s="16"/>
      <c r="AY185" s="8"/>
      <c r="AZ185" s="8"/>
      <c r="BA185" s="8"/>
    </row>
    <row r="186" spans="1:53" ht="14.5" outlineLevel="1" x14ac:dyDescent="0.35">
      <c r="A186" s="6"/>
      <c r="B186" s="7"/>
      <c r="C186" s="17"/>
      <c r="D186" s="17"/>
      <c r="E186" s="17"/>
      <c r="F186" s="26"/>
      <c r="G186" t="str">
        <f t="shared" si="30"/>
        <v>YYAWWa</v>
      </c>
      <c r="H186" s="665" t="s">
        <v>341</v>
      </c>
      <c r="I186" s="665" t="s">
        <v>341</v>
      </c>
      <c r="J186" s="665" t="s">
        <v>22</v>
      </c>
      <c r="K186" s="665" t="s">
        <v>8</v>
      </c>
      <c r="L186" s="665" t="s">
        <v>8</v>
      </c>
      <c r="M186" s="665" t="s">
        <v>67</v>
      </c>
      <c r="N186" t="b">
        <f>AND(COUNTIF(G191:$G$211,G186))</f>
        <v>0</v>
      </c>
      <c r="O186" s="33" t="s">
        <v>1208</v>
      </c>
      <c r="Q186" s="241" t="b">
        <v>1</v>
      </c>
      <c r="T186" s="241">
        <f t="shared" ref="T186:T190" si="31">IF(OR(M186="a",M186="a2",M186="sp"),0,1)</f>
        <v>0</v>
      </c>
      <c r="V186" s="222">
        <f t="shared" ref="V186:V190" si="32">1-T186</f>
        <v>1</v>
      </c>
      <c r="AX186" s="16"/>
      <c r="AY186" s="8"/>
      <c r="AZ186" s="8"/>
      <c r="BA186" s="8"/>
    </row>
    <row r="187" spans="1:53" ht="14.5" outlineLevel="1" x14ac:dyDescent="0.35">
      <c r="A187" s="6"/>
      <c r="B187" s="7"/>
      <c r="C187" s="17"/>
      <c r="D187" s="17"/>
      <c r="E187" s="17"/>
      <c r="F187" s="26"/>
      <c r="G187" t="str">
        <f>_xlfn.CONCAT(H187:M187)</f>
        <v>YYWA2Ww</v>
      </c>
      <c r="H187" s="665" t="s">
        <v>341</v>
      </c>
      <c r="I187" s="665" t="s">
        <v>341</v>
      </c>
      <c r="J187" s="665" t="s">
        <v>8</v>
      </c>
      <c r="K187" s="665" t="s">
        <v>1111</v>
      </c>
      <c r="L187" s="665" t="s">
        <v>8</v>
      </c>
      <c r="M187" s="665" t="s">
        <v>61</v>
      </c>
      <c r="N187" t="b">
        <f>AND(COUNTIF(G191:$G$211,G187))</f>
        <v>0</v>
      </c>
      <c r="O187" s="33" t="s">
        <v>1208</v>
      </c>
      <c r="Q187" s="241" t="b">
        <v>1</v>
      </c>
      <c r="T187" s="241">
        <f t="shared" si="31"/>
        <v>1</v>
      </c>
      <c r="V187" s="222">
        <f t="shared" si="32"/>
        <v>0</v>
      </c>
      <c r="AX187" s="16"/>
      <c r="AY187" s="8"/>
      <c r="AZ187" s="8"/>
      <c r="BA187" s="8"/>
    </row>
    <row r="188" spans="1:53" ht="14.5" outlineLevel="1" x14ac:dyDescent="0.35">
      <c r="A188" s="6"/>
      <c r="B188" s="7"/>
      <c r="C188" s="17"/>
      <c r="D188" s="17"/>
      <c r="E188" s="17"/>
      <c r="F188" s="26"/>
      <c r="G188" t="str">
        <f t="shared" ref="G188" si="33">_xlfn.CONCAT(H188:M188)</f>
        <v>YYWA2Wwd</v>
      </c>
      <c r="H188" s="665" t="s">
        <v>341</v>
      </c>
      <c r="I188" s="665" t="s">
        <v>341</v>
      </c>
      <c r="J188" s="665" t="s">
        <v>8</v>
      </c>
      <c r="K188" s="665" t="s">
        <v>1111</v>
      </c>
      <c r="L188" s="665" t="s">
        <v>8</v>
      </c>
      <c r="M188" s="665" t="s">
        <v>927</v>
      </c>
      <c r="N188" t="b">
        <f>AND(COUNTIF(G191:$G$211,G188))</f>
        <v>0</v>
      </c>
      <c r="O188" s="33" t="s">
        <v>1208</v>
      </c>
      <c r="Q188" s="241" t="b">
        <v>1</v>
      </c>
      <c r="T188" s="241">
        <f t="shared" si="31"/>
        <v>1</v>
      </c>
      <c r="V188" s="222">
        <f t="shared" si="32"/>
        <v>0</v>
      </c>
      <c r="X188" t="s">
        <v>1210</v>
      </c>
      <c r="Z188" t="s">
        <v>1211</v>
      </c>
      <c r="AX188" s="16"/>
      <c r="AY188" s="8"/>
      <c r="AZ188" s="8"/>
      <c r="BA188" s="8"/>
    </row>
    <row r="189" spans="1:53" ht="14.5" outlineLevel="1" x14ac:dyDescent="0.35">
      <c r="A189" s="6"/>
      <c r="B189" s="7"/>
      <c r="C189" s="17"/>
      <c r="D189" s="17"/>
      <c r="E189" s="17"/>
      <c r="F189" s="26"/>
      <c r="G189" t="str">
        <f>_xlfn.CONCAT(H189:M189)</f>
        <v>YYWWA1w</v>
      </c>
      <c r="H189" s="665" t="s">
        <v>341</v>
      </c>
      <c r="I189" s="665" t="s">
        <v>341</v>
      </c>
      <c r="J189" s="665" t="s">
        <v>8</v>
      </c>
      <c r="K189" s="665" t="s">
        <v>8</v>
      </c>
      <c r="L189" s="665" t="s">
        <v>219</v>
      </c>
      <c r="M189" s="665" t="s">
        <v>61</v>
      </c>
      <c r="N189" t="b">
        <f>AND(COUNTIF(G191:$G$211,G189))</f>
        <v>0</v>
      </c>
      <c r="O189" s="33" t="s">
        <v>1208</v>
      </c>
      <c r="Q189" s="241" t="b">
        <v>1</v>
      </c>
      <c r="T189" s="241">
        <f t="shared" si="31"/>
        <v>1</v>
      </c>
      <c r="V189" s="222">
        <f t="shared" si="32"/>
        <v>0</v>
      </c>
      <c r="Y189" t="s">
        <v>67</v>
      </c>
      <c r="Z189">
        <v>0</v>
      </c>
      <c r="AX189" s="16"/>
      <c r="AY189" s="8"/>
      <c r="AZ189" s="8"/>
      <c r="BA189" s="8"/>
    </row>
    <row r="190" spans="1:53" ht="14.5" outlineLevel="1" x14ac:dyDescent="0.35">
      <c r="A190" s="6"/>
      <c r="B190" s="7"/>
      <c r="C190" s="17"/>
      <c r="D190" s="17"/>
      <c r="E190" s="17"/>
      <c r="F190" s="26"/>
      <c r="G190" t="str">
        <f t="shared" ref="G190" si="34">_xlfn.CONCAT(H190:M190)</f>
        <v>YYWWA1wd</v>
      </c>
      <c r="H190" s="665" t="s">
        <v>341</v>
      </c>
      <c r="I190" s="665" t="s">
        <v>341</v>
      </c>
      <c r="J190" s="665" t="s">
        <v>8</v>
      </c>
      <c r="K190" s="665" t="s">
        <v>8</v>
      </c>
      <c r="L190" s="665" t="s">
        <v>219</v>
      </c>
      <c r="M190" s="665" t="s">
        <v>927</v>
      </c>
      <c r="N190" t="b">
        <f>AND(COUNTIF(G191:$G$211,G190))</f>
        <v>0</v>
      </c>
      <c r="O190" s="33" t="s">
        <v>1208</v>
      </c>
      <c r="Q190" s="241" t="b">
        <v>1</v>
      </c>
      <c r="T190" s="241">
        <f t="shared" si="31"/>
        <v>1</v>
      </c>
      <c r="V190" s="222">
        <f t="shared" si="32"/>
        <v>0</v>
      </c>
      <c r="Y190" t="s">
        <v>64</v>
      </c>
      <c r="Z190">
        <v>1.95</v>
      </c>
      <c r="AX190" s="16"/>
      <c r="AY190" s="8"/>
      <c r="AZ190" s="8"/>
      <c r="BA190" s="8"/>
    </row>
    <row r="191" spans="1:53" ht="14.5" outlineLevel="1" x14ac:dyDescent="0.35">
      <c r="A191" s="6"/>
      <c r="B191" s="7"/>
      <c r="C191" s="17"/>
      <c r="D191" s="17"/>
      <c r="E191" s="17"/>
      <c r="F191" s="26"/>
      <c r="G191" t="str">
        <f>_xlfn.CONCAT(H191:M191)</f>
        <v>YYWWWw</v>
      </c>
      <c r="H191" s="665" t="s">
        <v>341</v>
      </c>
      <c r="I191" s="665" t="s">
        <v>341</v>
      </c>
      <c r="J191" s="665" t="s">
        <v>8</v>
      </c>
      <c r="K191" s="665" t="s">
        <v>8</v>
      </c>
      <c r="L191" s="665" t="s">
        <v>8</v>
      </c>
      <c r="M191" s="665" t="s">
        <v>61</v>
      </c>
      <c r="N191" t="b">
        <f>AND(COUNTIF(G204:$G$211,G191))</f>
        <v>0</v>
      </c>
      <c r="O191" s="33" t="s">
        <v>1138</v>
      </c>
      <c r="Q191" s="241" t="b">
        <v>1</v>
      </c>
      <c r="T191" s="241">
        <f t="shared" si="28"/>
        <v>1</v>
      </c>
      <c r="V191" s="222">
        <f t="shared" si="29"/>
        <v>0</v>
      </c>
      <c r="Y191" t="s">
        <v>928</v>
      </c>
      <c r="Z191">
        <f>Z190</f>
        <v>1.95</v>
      </c>
      <c r="AX191" s="16"/>
      <c r="AY191" s="8"/>
      <c r="AZ191" s="8"/>
      <c r="BA191" s="8"/>
    </row>
    <row r="192" spans="1:53" ht="14.5" outlineLevel="1" x14ac:dyDescent="0.35">
      <c r="A192" s="6"/>
      <c r="B192" s="7"/>
      <c r="C192" s="17"/>
      <c r="D192" s="17"/>
      <c r="E192" s="17"/>
      <c r="F192" s="26"/>
      <c r="G192" t="str">
        <f t="shared" ref="G192:G203" si="35">_xlfn.CONCAT(H192:M192)</f>
        <v>YYWWWwd</v>
      </c>
      <c r="H192" s="665" t="s">
        <v>341</v>
      </c>
      <c r="I192" s="665" t="s">
        <v>341</v>
      </c>
      <c r="J192" s="665" t="s">
        <v>8</v>
      </c>
      <c r="K192" s="665" t="s">
        <v>8</v>
      </c>
      <c r="L192" s="665" t="s">
        <v>8</v>
      </c>
      <c r="M192" s="665" t="s">
        <v>927</v>
      </c>
      <c r="N192" t="b">
        <f>AND(COUNTIF(G204:$G$211,G192))</f>
        <v>0</v>
      </c>
      <c r="O192" s="33" t="s">
        <v>1138</v>
      </c>
      <c r="Q192" s="241" t="b">
        <v>1</v>
      </c>
      <c r="T192" s="241">
        <f t="shared" si="28"/>
        <v>1</v>
      </c>
      <c r="V192" s="222">
        <f t="shared" si="29"/>
        <v>0</v>
      </c>
      <c r="Y192" t="s">
        <v>63</v>
      </c>
      <c r="Z192">
        <v>3.75</v>
      </c>
      <c r="AX192" s="16"/>
      <c r="AY192" s="8"/>
      <c r="AZ192" s="8"/>
      <c r="BA192" s="8"/>
    </row>
    <row r="193" spans="1:53" ht="14.5" outlineLevel="1" x14ac:dyDescent="0.35">
      <c r="A193" s="6"/>
      <c r="B193" s="7"/>
      <c r="C193" s="17"/>
      <c r="D193" s="17"/>
      <c r="E193" s="17"/>
      <c r="F193" s="26"/>
      <c r="G193" t="str">
        <f t="shared" ref="G193" si="36">_xlfn.CONCAT(H193:M193)</f>
        <v>YYNWBz</v>
      </c>
      <c r="H193" s="665" t="s">
        <v>341</v>
      </c>
      <c r="I193" s="665" t="s">
        <v>341</v>
      </c>
      <c r="J193" s="665" t="s">
        <v>72</v>
      </c>
      <c r="K193" s="665" t="s">
        <v>8</v>
      </c>
      <c r="L193" s="665" t="s">
        <v>14</v>
      </c>
      <c r="M193" s="665" t="s">
        <v>68</v>
      </c>
      <c r="N193" t="b">
        <f>AND(COUNTIF(G199:$G$211,G193))</f>
        <v>0</v>
      </c>
      <c r="O193" s="33" t="s">
        <v>1220</v>
      </c>
      <c r="Q193" s="241" t="b">
        <v>1</v>
      </c>
      <c r="T193" s="241">
        <f t="shared" ref="T193:T198" si="37">IF(OR(M193="a",M193="a2",M193="sp"),0,1)</f>
        <v>1</v>
      </c>
      <c r="V193" s="222">
        <f t="shared" ref="V193:V198" si="38">1-T193</f>
        <v>0</v>
      </c>
      <c r="Y193" t="s">
        <v>929</v>
      </c>
      <c r="Z193">
        <f>Z192</f>
        <v>3.75</v>
      </c>
      <c r="AX193" s="16"/>
      <c r="AY193" s="8"/>
      <c r="AZ193" s="8"/>
      <c r="BA193" s="8"/>
    </row>
    <row r="194" spans="1:53" ht="14.5" outlineLevel="1" x14ac:dyDescent="0.35">
      <c r="A194" s="6"/>
      <c r="B194" s="7"/>
      <c r="C194" s="17"/>
      <c r="D194" s="17"/>
      <c r="E194" s="17"/>
      <c r="F194" s="26"/>
      <c r="G194" t="str">
        <f t="shared" ref="G194" si="39">_xlfn.CONCAT(H194:M194)</f>
        <v>YYNWBzd</v>
      </c>
      <c r="H194" s="665" t="s">
        <v>341</v>
      </c>
      <c r="I194" s="665" t="s">
        <v>341</v>
      </c>
      <c r="J194" s="665" t="s">
        <v>72</v>
      </c>
      <c r="K194" s="665" t="s">
        <v>8</v>
      </c>
      <c r="L194" s="665" t="s">
        <v>14</v>
      </c>
      <c r="M194" s="665" t="s">
        <v>930</v>
      </c>
      <c r="N194" t="b">
        <f>AND(COUNTIF(G200:$G$211,G194))</f>
        <v>0</v>
      </c>
      <c r="O194" s="33" t="s">
        <v>1220</v>
      </c>
      <c r="Q194" s="241" t="b">
        <v>1</v>
      </c>
      <c r="T194" s="241">
        <f t="shared" ref="T194" si="40">IF(OR(M194="a",M194="a2",M194="sp"),0,1)</f>
        <v>1</v>
      </c>
      <c r="V194" s="222">
        <f t="shared" ref="V194" si="41">1-T194</f>
        <v>0</v>
      </c>
      <c r="Y194" t="s">
        <v>217</v>
      </c>
      <c r="Z194">
        <v>0</v>
      </c>
      <c r="AX194" s="16"/>
      <c r="AY194" s="8"/>
      <c r="AZ194" s="8"/>
      <c r="BA194" s="8"/>
    </row>
    <row r="195" spans="1:53" ht="14.5" outlineLevel="1" x14ac:dyDescent="0.35">
      <c r="A195" s="6"/>
      <c r="B195" s="7"/>
      <c r="C195" s="17"/>
      <c r="D195" s="17"/>
      <c r="E195" s="17"/>
      <c r="F195" s="26"/>
      <c r="G195" t="str">
        <f>_xlfn.CONCAT(H195:M195)</f>
        <v>YYBNWb</v>
      </c>
      <c r="H195" s="665" t="s">
        <v>341</v>
      </c>
      <c r="I195" s="665" t="s">
        <v>341</v>
      </c>
      <c r="J195" s="665" t="s">
        <v>14</v>
      </c>
      <c r="K195" s="665" t="s">
        <v>72</v>
      </c>
      <c r="L195" s="665" t="s">
        <v>8</v>
      </c>
      <c r="M195" s="665" t="s">
        <v>64</v>
      </c>
      <c r="N195" t="b">
        <f>AND(COUNTIF(G199:$G$211,G195))</f>
        <v>0</v>
      </c>
      <c r="O195" s="33" t="s">
        <v>1220</v>
      </c>
      <c r="Q195" s="241" t="b">
        <v>1</v>
      </c>
      <c r="T195" s="241">
        <f t="shared" si="37"/>
        <v>1</v>
      </c>
      <c r="V195" s="222">
        <f t="shared" si="38"/>
        <v>0</v>
      </c>
      <c r="Y195" t="s">
        <v>65</v>
      </c>
      <c r="Z195">
        <v>0</v>
      </c>
      <c r="AX195" s="16"/>
      <c r="AY195" s="8"/>
      <c r="AZ195" s="8"/>
      <c r="BA195" s="8"/>
    </row>
    <row r="196" spans="1:53" ht="14.5" outlineLevel="1" x14ac:dyDescent="0.35">
      <c r="A196" s="6"/>
      <c r="B196" s="7"/>
      <c r="C196" s="17"/>
      <c r="D196" s="17"/>
      <c r="E196" s="17"/>
      <c r="F196" s="26"/>
      <c r="G196" t="str">
        <f t="shared" ref="G196" si="42">_xlfn.CONCAT(H196:M196)</f>
        <v>YYBNWbd</v>
      </c>
      <c r="H196" s="665" t="s">
        <v>341</v>
      </c>
      <c r="I196" s="665" t="s">
        <v>341</v>
      </c>
      <c r="J196" s="665" t="s">
        <v>14</v>
      </c>
      <c r="K196" s="665" t="s">
        <v>72</v>
      </c>
      <c r="L196" s="665" t="s">
        <v>8</v>
      </c>
      <c r="M196" s="665" t="s">
        <v>928</v>
      </c>
      <c r="N196" t="b">
        <f>AND(COUNTIF(G199:$G$211,G196))</f>
        <v>0</v>
      </c>
      <c r="O196" s="33" t="s">
        <v>1220</v>
      </c>
      <c r="Q196" s="241" t="b">
        <v>1</v>
      </c>
      <c r="T196" s="241">
        <f t="shared" si="37"/>
        <v>1</v>
      </c>
      <c r="V196" s="222">
        <f t="shared" si="38"/>
        <v>0</v>
      </c>
      <c r="Y196" t="s">
        <v>1231</v>
      </c>
      <c r="Z196">
        <v>0</v>
      </c>
      <c r="AX196" s="16"/>
      <c r="AY196" s="8"/>
      <c r="AZ196" s="8"/>
      <c r="BA196" s="8"/>
    </row>
    <row r="197" spans="1:53" ht="14.5" outlineLevel="1" x14ac:dyDescent="0.35">
      <c r="A197" s="6"/>
      <c r="B197" s="7"/>
      <c r="C197" s="17"/>
      <c r="D197" s="17"/>
      <c r="E197" s="17"/>
      <c r="F197" s="26"/>
      <c r="G197" t="str">
        <f>_xlfn.CONCAT(H197:M197)</f>
        <v>YYWBNw</v>
      </c>
      <c r="H197" s="665" t="s">
        <v>341</v>
      </c>
      <c r="I197" s="665" t="s">
        <v>341</v>
      </c>
      <c r="J197" s="665" t="s">
        <v>8</v>
      </c>
      <c r="K197" s="665" t="s">
        <v>14</v>
      </c>
      <c r="L197" s="665" t="s">
        <v>72</v>
      </c>
      <c r="M197" s="665" t="s">
        <v>61</v>
      </c>
      <c r="N197" t="b">
        <f>AND(COUNTIF(G199:$G$211,G197))</f>
        <v>0</v>
      </c>
      <c r="O197" s="33" t="s">
        <v>1220</v>
      </c>
      <c r="Q197" s="241" t="b">
        <v>1</v>
      </c>
      <c r="T197" s="241">
        <f t="shared" si="37"/>
        <v>1</v>
      </c>
      <c r="V197" s="222">
        <f t="shared" si="38"/>
        <v>0</v>
      </c>
      <c r="Y197" t="s">
        <v>61</v>
      </c>
      <c r="Z197">
        <v>0</v>
      </c>
      <c r="AX197" s="16"/>
      <c r="AY197" s="8"/>
      <c r="AZ197" s="8"/>
      <c r="BA197" s="8"/>
    </row>
    <row r="198" spans="1:53" ht="14.5" outlineLevel="1" x14ac:dyDescent="0.35">
      <c r="A198" s="6"/>
      <c r="B198" s="7"/>
      <c r="C198" s="17"/>
      <c r="D198" s="17"/>
      <c r="E198" s="17"/>
      <c r="F198" s="26"/>
      <c r="G198" t="str">
        <f t="shared" ref="G198" si="43">_xlfn.CONCAT(H198:M198)</f>
        <v>YYWBNwd</v>
      </c>
      <c r="H198" s="665" t="s">
        <v>341</v>
      </c>
      <c r="I198" s="665" t="s">
        <v>341</v>
      </c>
      <c r="J198" s="665" t="s">
        <v>8</v>
      </c>
      <c r="K198" s="665" t="s">
        <v>14</v>
      </c>
      <c r="L198" s="665" t="s">
        <v>72</v>
      </c>
      <c r="M198" s="665" t="s">
        <v>927</v>
      </c>
      <c r="N198" t="b">
        <f>AND(COUNTIF(G199:$G$211,G198))</f>
        <v>0</v>
      </c>
      <c r="O198" s="33" t="s">
        <v>1220</v>
      </c>
      <c r="Q198" s="241" t="b">
        <v>1</v>
      </c>
      <c r="T198" s="241">
        <f t="shared" si="37"/>
        <v>1</v>
      </c>
      <c r="V198" s="222">
        <f t="shared" si="38"/>
        <v>0</v>
      </c>
      <c r="Y198" t="s">
        <v>927</v>
      </c>
      <c r="Z198">
        <v>0</v>
      </c>
      <c r="AX198" s="16"/>
      <c r="AY198" s="8"/>
      <c r="AZ198" s="8"/>
      <c r="BA198" s="8"/>
    </row>
    <row r="199" spans="1:53" ht="14.5" outlineLevel="1" x14ac:dyDescent="0.35">
      <c r="A199" s="6"/>
      <c r="B199" s="7"/>
      <c r="C199" s="17"/>
      <c r="D199" s="17"/>
      <c r="E199" s="17"/>
      <c r="F199" s="26"/>
      <c r="G199" t="str">
        <f t="shared" si="35"/>
        <v>YYLWBl</v>
      </c>
      <c r="H199" s="665" t="s">
        <v>341</v>
      </c>
      <c r="I199" s="665" t="s">
        <v>341</v>
      </c>
      <c r="J199" s="665" t="s">
        <v>16</v>
      </c>
      <c r="K199" s="665" t="s">
        <v>8</v>
      </c>
      <c r="L199" s="665" t="s">
        <v>14</v>
      </c>
      <c r="M199" s="665" t="s">
        <v>65</v>
      </c>
      <c r="N199" t="b">
        <f>AND(COUNTIF(G204:$G$211,G199))</f>
        <v>0</v>
      </c>
      <c r="O199" s="33" t="s">
        <v>1139</v>
      </c>
      <c r="Q199" s="241" t="b">
        <v>1</v>
      </c>
      <c r="T199" s="241">
        <f t="shared" si="28"/>
        <v>1</v>
      </c>
      <c r="V199" s="222">
        <f t="shared" si="29"/>
        <v>0</v>
      </c>
      <c r="Y199" t="s">
        <v>60</v>
      </c>
      <c r="Z199">
        <v>15</v>
      </c>
      <c r="AX199" s="16"/>
      <c r="AY199" s="8"/>
      <c r="AZ199" s="8"/>
      <c r="BA199" s="8"/>
    </row>
    <row r="200" spans="1:53" ht="14.5" outlineLevel="1" x14ac:dyDescent="0.35">
      <c r="A200" s="6"/>
      <c r="B200" s="7"/>
      <c r="C200" s="17"/>
      <c r="D200" s="17"/>
      <c r="E200" s="17"/>
      <c r="F200" s="26"/>
      <c r="G200" t="str">
        <f>_xlfn.CONCAT(H200:M200)</f>
        <v>YYBLWb</v>
      </c>
      <c r="H200" s="665" t="s">
        <v>341</v>
      </c>
      <c r="I200" s="665" t="s">
        <v>341</v>
      </c>
      <c r="J200" s="665" t="s">
        <v>14</v>
      </c>
      <c r="K200" s="665" t="s">
        <v>16</v>
      </c>
      <c r="L200" s="665" t="s">
        <v>8</v>
      </c>
      <c r="M200" s="665" t="s">
        <v>64</v>
      </c>
      <c r="N200" t="b">
        <f>AND(COUNTIF(G204:$G$211,G200))</f>
        <v>0</v>
      </c>
      <c r="O200" s="33" t="s">
        <v>1139</v>
      </c>
      <c r="Q200" s="241" t="b">
        <v>1</v>
      </c>
      <c r="T200" s="241">
        <f t="shared" si="28"/>
        <v>1</v>
      </c>
      <c r="V200" s="222">
        <f t="shared" si="29"/>
        <v>0</v>
      </c>
      <c r="Y200" t="s">
        <v>931</v>
      </c>
      <c r="Z200">
        <f>Z199</f>
        <v>15</v>
      </c>
      <c r="AX200" s="16"/>
      <c r="AY200" s="8"/>
      <c r="AZ200" s="8"/>
      <c r="BA200" s="8"/>
    </row>
    <row r="201" spans="1:53" ht="14.5" outlineLevel="1" x14ac:dyDescent="0.35">
      <c r="A201" s="6"/>
      <c r="B201" s="7"/>
      <c r="C201" s="17"/>
      <c r="D201" s="17"/>
      <c r="E201" s="17"/>
      <c r="F201" s="26"/>
      <c r="G201" t="str">
        <f t="shared" si="35"/>
        <v>YYBLWbd</v>
      </c>
      <c r="H201" s="665" t="s">
        <v>341</v>
      </c>
      <c r="I201" s="665" t="s">
        <v>341</v>
      </c>
      <c r="J201" s="665" t="s">
        <v>14</v>
      </c>
      <c r="K201" s="665" t="s">
        <v>16</v>
      </c>
      <c r="L201" s="665" t="s">
        <v>8</v>
      </c>
      <c r="M201" s="665" t="s">
        <v>928</v>
      </c>
      <c r="N201" t="b">
        <f>AND(COUNTIF(G204:$G$211,G201))</f>
        <v>0</v>
      </c>
      <c r="O201" s="33" t="s">
        <v>1139</v>
      </c>
      <c r="Q201" s="241" t="b">
        <v>1</v>
      </c>
      <c r="T201" s="241">
        <f t="shared" si="28"/>
        <v>1</v>
      </c>
      <c r="V201" s="222">
        <f t="shared" si="29"/>
        <v>0</v>
      </c>
      <c r="Y201" t="s">
        <v>68</v>
      </c>
      <c r="Z201">
        <f t="shared" ref="Z201:Z202" si="44">Z200</f>
        <v>15</v>
      </c>
      <c r="AX201" s="16"/>
      <c r="AY201" s="8"/>
      <c r="AZ201" s="8"/>
      <c r="BA201" s="8"/>
    </row>
    <row r="202" spans="1:53" ht="14.5" outlineLevel="1" x14ac:dyDescent="0.35">
      <c r="A202" s="6"/>
      <c r="B202" s="7"/>
      <c r="C202" s="17"/>
      <c r="D202" s="17"/>
      <c r="E202" s="17"/>
      <c r="F202" s="26"/>
      <c r="G202" t="str">
        <f>_xlfn.CONCAT(H202:M202)</f>
        <v>YYWBLw</v>
      </c>
      <c r="H202" s="665" t="s">
        <v>341</v>
      </c>
      <c r="I202" s="665" t="s">
        <v>341</v>
      </c>
      <c r="J202" s="665" t="s">
        <v>8</v>
      </c>
      <c r="K202" s="665" t="s">
        <v>14</v>
      </c>
      <c r="L202" s="665" t="s">
        <v>16</v>
      </c>
      <c r="M202" s="665" t="s">
        <v>61</v>
      </c>
      <c r="N202" t="b">
        <f>AND(COUNTIF(G204:$G$211,G202))</f>
        <v>0</v>
      </c>
      <c r="O202" s="33" t="s">
        <v>1139</v>
      </c>
      <c r="Q202" s="241" t="b">
        <v>1</v>
      </c>
      <c r="T202" s="241">
        <f t="shared" si="28"/>
        <v>1</v>
      </c>
      <c r="V202" s="222">
        <f t="shared" si="29"/>
        <v>0</v>
      </c>
      <c r="Y202" t="s">
        <v>930</v>
      </c>
      <c r="Z202">
        <f t="shared" si="44"/>
        <v>15</v>
      </c>
      <c r="AX202" s="16"/>
      <c r="AY202" s="8"/>
      <c r="AZ202" s="8"/>
      <c r="BA202" s="8"/>
    </row>
    <row r="203" spans="1:53" ht="14.5" outlineLevel="1" x14ac:dyDescent="0.35">
      <c r="A203" s="6"/>
      <c r="B203" s="7"/>
      <c r="C203" s="17"/>
      <c r="D203" s="17"/>
      <c r="E203" s="17"/>
      <c r="F203" s="26"/>
      <c r="G203" t="str">
        <f t="shared" si="35"/>
        <v>YYWBLwd</v>
      </c>
      <c r="H203" s="665" t="s">
        <v>341</v>
      </c>
      <c r="I203" s="665" t="s">
        <v>341</v>
      </c>
      <c r="J203" s="665" t="s">
        <v>8</v>
      </c>
      <c r="K203" s="665" t="s">
        <v>14</v>
      </c>
      <c r="L203" s="665" t="s">
        <v>16</v>
      </c>
      <c r="M203" s="665" t="s">
        <v>927</v>
      </c>
      <c r="N203" t="b">
        <f>AND(COUNTIF(G204:$G$211,G203))</f>
        <v>0</v>
      </c>
      <c r="O203" s="33" t="s">
        <v>1139</v>
      </c>
      <c r="Q203" s="241" t="b">
        <v>1</v>
      </c>
      <c r="T203" s="241">
        <f t="shared" si="28"/>
        <v>1</v>
      </c>
      <c r="V203" s="222">
        <f t="shared" si="29"/>
        <v>0</v>
      </c>
      <c r="AX203" s="16"/>
      <c r="AY203" s="8"/>
      <c r="AZ203" s="8"/>
      <c r="BA203" s="8"/>
    </row>
    <row r="204" spans="1:53" ht="14.5" outlineLevel="1" x14ac:dyDescent="0.35">
      <c r="A204" s="6"/>
      <c r="B204" s="7"/>
      <c r="C204" s="17"/>
      <c r="D204" s="17"/>
      <c r="E204" s="17"/>
      <c r="F204" s="26"/>
      <c r="G204" t="str">
        <f t="shared" ref="G204" si="45">_xlfn.CONCAT(H204:M204)</f>
        <v>YAAA2Nw</v>
      </c>
      <c r="H204" s="665" t="s">
        <v>341</v>
      </c>
      <c r="I204" s="665" t="s">
        <v>22</v>
      </c>
      <c r="J204" s="665" t="s">
        <v>22</v>
      </c>
      <c r="K204" s="665" t="s">
        <v>1111</v>
      </c>
      <c r="L204" s="665" t="s">
        <v>72</v>
      </c>
      <c r="M204" s="665" t="s">
        <v>61</v>
      </c>
      <c r="N204" t="b">
        <f>AND(COUNTIF(G$211:$G218,G204))</f>
        <v>0</v>
      </c>
      <c r="O204" s="33" t="s">
        <v>871</v>
      </c>
      <c r="Q204" s="241" t="b">
        <v>1</v>
      </c>
      <c r="T204" s="241">
        <f t="shared" ref="T204:T211" si="46">IF(OR(M204="a",M204="a2",M204="sp"),0,1)</f>
        <v>1</v>
      </c>
      <c r="V204" s="222">
        <f t="shared" ref="V204:V211" si="47">1-T204</f>
        <v>0</v>
      </c>
      <c r="Z204">
        <v>2</v>
      </c>
      <c r="AA204">
        <v>3</v>
      </c>
      <c r="AB204">
        <v>4</v>
      </c>
      <c r="AC204">
        <v>5</v>
      </c>
      <c r="AX204" s="16"/>
      <c r="AY204" s="8"/>
      <c r="AZ204" s="8"/>
      <c r="BA204" s="8"/>
    </row>
    <row r="205" spans="1:53" ht="14.5" outlineLevel="1" x14ac:dyDescent="0.35">
      <c r="A205" s="6"/>
      <c r="B205" s="7"/>
      <c r="C205" s="17"/>
      <c r="D205" s="17"/>
      <c r="E205" s="17"/>
      <c r="F205" s="26"/>
      <c r="G205" t="str">
        <f t="shared" ref="G205:G211" si="48">_xlfn.CONCAT(H205:M205)</f>
        <v>YAAA2Nwd</v>
      </c>
      <c r="H205" s="665" t="s">
        <v>341</v>
      </c>
      <c r="I205" s="665" t="s">
        <v>22</v>
      </c>
      <c r="J205" s="665" t="s">
        <v>22</v>
      </c>
      <c r="K205" s="665" t="s">
        <v>1111</v>
      </c>
      <c r="L205" s="665" t="s">
        <v>72</v>
      </c>
      <c r="M205" s="665" t="s">
        <v>927</v>
      </c>
      <c r="N205" t="b">
        <f>AND(COUNTIF(G$211:$G219,G205))</f>
        <v>0</v>
      </c>
      <c r="O205" s="33" t="s">
        <v>871</v>
      </c>
      <c r="Q205" s="241" t="b">
        <v>1</v>
      </c>
      <c r="T205" s="241">
        <f t="shared" si="46"/>
        <v>1</v>
      </c>
      <c r="V205" s="222">
        <f t="shared" si="47"/>
        <v>0</v>
      </c>
      <c r="X205" t="s">
        <v>1212</v>
      </c>
      <c r="Z205" t="s">
        <v>1006</v>
      </c>
      <c r="AA205" t="s">
        <v>1007</v>
      </c>
      <c r="AB205" t="s">
        <v>1008</v>
      </c>
      <c r="AC205" t="s">
        <v>973</v>
      </c>
      <c r="AX205" s="16"/>
      <c r="AY205" s="8"/>
      <c r="AZ205" s="8"/>
      <c r="BA205" s="8"/>
    </row>
    <row r="206" spans="1:53" ht="14.5" outlineLevel="1" x14ac:dyDescent="0.35">
      <c r="A206" s="6"/>
      <c r="B206" s="7"/>
      <c r="C206" s="17"/>
      <c r="D206" s="17"/>
      <c r="E206" s="17"/>
      <c r="F206" s="26"/>
      <c r="G206" t="str">
        <f t="shared" si="48"/>
        <v>YYAA2A1z</v>
      </c>
      <c r="H206" s="665" t="s">
        <v>341</v>
      </c>
      <c r="I206" s="665" t="s">
        <v>341</v>
      </c>
      <c r="J206" s="665" t="s">
        <v>22</v>
      </c>
      <c r="K206" s="665" t="s">
        <v>1111</v>
      </c>
      <c r="L206" s="665" t="s">
        <v>219</v>
      </c>
      <c r="M206" s="665" t="s">
        <v>68</v>
      </c>
      <c r="N206" t="b">
        <f>AND(COUNTIF(G$211:$G219,G206))</f>
        <v>0</v>
      </c>
      <c r="O206" s="33" t="s">
        <v>871</v>
      </c>
      <c r="Q206" s="241" t="b">
        <v>1</v>
      </c>
      <c r="T206" s="241">
        <f t="shared" si="46"/>
        <v>1</v>
      </c>
      <c r="V206" s="222">
        <f t="shared" si="47"/>
        <v>0</v>
      </c>
      <c r="Y206" t="s">
        <v>67</v>
      </c>
      <c r="Z206">
        <v>0</v>
      </c>
      <c r="AA206">
        <v>0</v>
      </c>
      <c r="AB206">
        <v>1</v>
      </c>
      <c r="AC206">
        <v>0</v>
      </c>
      <c r="AX206" s="16"/>
      <c r="AY206" s="8"/>
      <c r="AZ206" s="8"/>
      <c r="BA206" s="8"/>
    </row>
    <row r="207" spans="1:53" ht="14.5" outlineLevel="1" x14ac:dyDescent="0.35">
      <c r="A207" s="6"/>
      <c r="B207" s="7"/>
      <c r="C207" s="17"/>
      <c r="D207" s="17"/>
      <c r="E207" s="17"/>
      <c r="F207" s="26"/>
      <c r="G207" t="str">
        <f t="shared" si="48"/>
        <v>YYAA2A1zd</v>
      </c>
      <c r="H207" s="665" t="s">
        <v>341</v>
      </c>
      <c r="I207" s="665" t="s">
        <v>341</v>
      </c>
      <c r="J207" s="665" t="s">
        <v>22</v>
      </c>
      <c r="K207" s="665" t="s">
        <v>1111</v>
      </c>
      <c r="L207" s="665" t="s">
        <v>219</v>
      </c>
      <c r="M207" s="665" t="s">
        <v>930</v>
      </c>
      <c r="N207" t="b">
        <f>AND(COUNTIF(G$211:$G220,G207))</f>
        <v>0</v>
      </c>
      <c r="O207" s="33" t="s">
        <v>871</v>
      </c>
      <c r="Q207" s="241" t="b">
        <v>1</v>
      </c>
      <c r="T207" s="241">
        <f t="shared" si="46"/>
        <v>1</v>
      </c>
      <c r="V207" s="222">
        <f t="shared" si="47"/>
        <v>0</v>
      </c>
      <c r="Y207" t="s">
        <v>64</v>
      </c>
      <c r="Z207">
        <v>1</v>
      </c>
      <c r="AA207">
        <v>1</v>
      </c>
      <c r="AB207">
        <v>2</v>
      </c>
      <c r="AC207">
        <v>1</v>
      </c>
      <c r="AX207" s="16"/>
      <c r="AY207" s="8"/>
      <c r="AZ207" s="8"/>
      <c r="BA207" s="8"/>
    </row>
    <row r="208" spans="1:53" ht="14.5" outlineLevel="1" x14ac:dyDescent="0.35">
      <c r="A208" s="6"/>
      <c r="B208" s="7"/>
      <c r="C208" s="17"/>
      <c r="D208" s="17"/>
      <c r="E208" s="17"/>
      <c r="F208" s="26"/>
      <c r="G208" t="str">
        <f t="shared" si="48"/>
        <v>AYWA2A1a</v>
      </c>
      <c r="H208" s="665" t="s">
        <v>22</v>
      </c>
      <c r="I208" s="665" t="s">
        <v>341</v>
      </c>
      <c r="J208" s="665" t="s">
        <v>8</v>
      </c>
      <c r="K208" s="665" t="s">
        <v>1111</v>
      </c>
      <c r="L208" s="665" t="s">
        <v>219</v>
      </c>
      <c r="M208" s="665" t="s">
        <v>67</v>
      </c>
      <c r="N208" t="b">
        <f>AND(COUNTIF(G$211:$G221,G208))</f>
        <v>0</v>
      </c>
      <c r="O208" s="33" t="s">
        <v>871</v>
      </c>
      <c r="Q208" s="241" t="b">
        <v>1</v>
      </c>
      <c r="T208" s="241">
        <f t="shared" si="46"/>
        <v>0</v>
      </c>
      <c r="V208" s="222">
        <f t="shared" si="47"/>
        <v>1</v>
      </c>
      <c r="Y208" t="s">
        <v>928</v>
      </c>
      <c r="Z208">
        <v>0</v>
      </c>
      <c r="AA208">
        <v>1</v>
      </c>
      <c r="AB208">
        <v>2</v>
      </c>
      <c r="AC208">
        <v>1</v>
      </c>
      <c r="AX208" s="16"/>
      <c r="AY208" s="8"/>
      <c r="AZ208" s="8"/>
      <c r="BA208" s="8"/>
    </row>
    <row r="209" spans="1:53" ht="14.5" outlineLevel="1" x14ac:dyDescent="0.35">
      <c r="A209" s="6"/>
      <c r="B209" s="7"/>
      <c r="C209" s="17"/>
      <c r="D209" s="17"/>
      <c r="E209" s="17"/>
      <c r="F209" s="26"/>
      <c r="G209" t="str">
        <f t="shared" si="48"/>
        <v>AANWA1a</v>
      </c>
      <c r="H209" s="665" t="s">
        <v>22</v>
      </c>
      <c r="I209" s="665" t="s">
        <v>22</v>
      </c>
      <c r="J209" s="665" t="s">
        <v>72</v>
      </c>
      <c r="K209" s="665" t="s">
        <v>8</v>
      </c>
      <c r="L209" s="665" t="s">
        <v>219</v>
      </c>
      <c r="M209" s="665" t="s">
        <v>67</v>
      </c>
      <c r="N209" t="b">
        <f>AND(COUNTIF(G$211:$G222,G209))</f>
        <v>0</v>
      </c>
      <c r="O209" s="33" t="s">
        <v>871</v>
      </c>
      <c r="Q209" s="241" t="b">
        <v>1</v>
      </c>
      <c r="T209" s="241">
        <f t="shared" si="46"/>
        <v>0</v>
      </c>
      <c r="V209" s="222">
        <f t="shared" si="47"/>
        <v>1</v>
      </c>
      <c r="Y209" t="s">
        <v>63</v>
      </c>
      <c r="Z209">
        <v>1</v>
      </c>
      <c r="AA209">
        <v>1</v>
      </c>
      <c r="AB209">
        <v>2</v>
      </c>
      <c r="AC209">
        <v>1</v>
      </c>
      <c r="AX209" s="16"/>
      <c r="AY209" s="8"/>
      <c r="AZ209" s="8"/>
      <c r="BA209" s="8"/>
    </row>
    <row r="210" spans="1:53" ht="14.5" outlineLevel="1" x14ac:dyDescent="0.35">
      <c r="A210" s="6"/>
      <c r="B210" s="7"/>
      <c r="C210" s="17"/>
      <c r="D210" s="17"/>
      <c r="E210" s="17"/>
      <c r="F210" s="26"/>
      <c r="G210" t="str">
        <f t="shared" ref="G210" si="49">_xlfn.CONCAT(H210:M210)</f>
        <v>AAANWa</v>
      </c>
      <c r="H210" s="665" t="s">
        <v>22</v>
      </c>
      <c r="I210" s="665" t="s">
        <v>22</v>
      </c>
      <c r="J210" s="665" t="s">
        <v>22</v>
      </c>
      <c r="K210" s="665" t="s">
        <v>72</v>
      </c>
      <c r="L210" s="665" t="s">
        <v>8</v>
      </c>
      <c r="M210" s="665" t="s">
        <v>67</v>
      </c>
      <c r="N210" t="b">
        <f>AND(COUNTIF(G$212:$G212,G210))</f>
        <v>0</v>
      </c>
      <c r="O210" s="33" t="s">
        <v>871</v>
      </c>
      <c r="Q210" s="241" t="b">
        <v>1</v>
      </c>
      <c r="T210" s="241">
        <f t="shared" ref="T210" si="50">IF(OR(M210="a",M210="a2",M210="sp"),0,1)</f>
        <v>0</v>
      </c>
      <c r="V210" s="222">
        <f t="shared" ref="V210" si="51">1-T210</f>
        <v>1</v>
      </c>
      <c r="Y210" t="s">
        <v>929</v>
      </c>
      <c r="Z210">
        <v>0</v>
      </c>
      <c r="AA210">
        <v>1</v>
      </c>
      <c r="AB210">
        <v>2</v>
      </c>
      <c r="AC210">
        <v>1</v>
      </c>
      <c r="AX210" s="16"/>
      <c r="AY210" s="8"/>
      <c r="AZ210" s="8"/>
      <c r="BA210" s="8"/>
    </row>
    <row r="211" spans="1:53" ht="14.5" outlineLevel="1" x14ac:dyDescent="0.35">
      <c r="A211" s="6"/>
      <c r="B211" s="7"/>
      <c r="C211" s="17"/>
      <c r="D211" s="17"/>
      <c r="E211" s="17"/>
      <c r="F211" s="26"/>
      <c r="G211" t="str">
        <f t="shared" si="48"/>
        <v>MSMSMSMSMSms</v>
      </c>
      <c r="H211" s="665" t="s">
        <v>1234</v>
      </c>
      <c r="I211" s="665" t="s">
        <v>1234</v>
      </c>
      <c r="J211" s="665" t="s">
        <v>1234</v>
      </c>
      <c r="K211" s="665" t="s">
        <v>1234</v>
      </c>
      <c r="L211" s="665" t="s">
        <v>1234</v>
      </c>
      <c r="M211" s="665" t="s">
        <v>1231</v>
      </c>
      <c r="N211" t="b">
        <f>AND(COUNTIF(G$212:$G213,G211))</f>
        <v>0</v>
      </c>
      <c r="O211" s="33" t="s">
        <v>1234</v>
      </c>
      <c r="Q211" s="241" t="b">
        <v>1</v>
      </c>
      <c r="T211" s="241">
        <f t="shared" si="46"/>
        <v>1</v>
      </c>
      <c r="V211" s="222">
        <f t="shared" si="47"/>
        <v>0</v>
      </c>
      <c r="Y211" t="s">
        <v>217</v>
      </c>
      <c r="Z211">
        <v>1</v>
      </c>
      <c r="AA211">
        <v>0</v>
      </c>
      <c r="AB211">
        <v>1</v>
      </c>
      <c r="AC211">
        <v>0</v>
      </c>
      <c r="AX211" s="16"/>
      <c r="AY211" s="8"/>
      <c r="AZ211" s="8"/>
      <c r="BA211" s="8"/>
    </row>
    <row r="212" spans="1:53" ht="15" customHeight="1" outlineLevel="1" x14ac:dyDescent="0.45">
      <c r="A212" s="6"/>
      <c r="B212" s="7"/>
      <c r="C212" s="17"/>
      <c r="D212" s="17"/>
      <c r="E212" s="17"/>
      <c r="F212" s="26"/>
      <c r="N212" s="511" t="str">
        <f>IF(OR(N160:N211),"Error","")</f>
        <v/>
      </c>
      <c r="Y212" t="s">
        <v>65</v>
      </c>
      <c r="Z212">
        <v>1</v>
      </c>
      <c r="AA212">
        <v>1</v>
      </c>
      <c r="AB212">
        <v>3</v>
      </c>
      <c r="AC212">
        <v>0</v>
      </c>
      <c r="AX212" s="16"/>
      <c r="AY212" s="8"/>
      <c r="AZ212" s="8"/>
      <c r="BA212" s="8"/>
    </row>
    <row r="213" spans="1:53" ht="14.5" outlineLevel="1" x14ac:dyDescent="0.35">
      <c r="A213" s="6"/>
      <c r="B213" s="7"/>
      <c r="C213" s="17"/>
      <c r="D213" s="17"/>
      <c r="E213" s="17"/>
      <c r="F213" s="26"/>
      <c r="Y213" t="s">
        <v>1231</v>
      </c>
      <c r="Z213">
        <v>1</v>
      </c>
      <c r="AA213">
        <v>1</v>
      </c>
      <c r="AB213">
        <v>2</v>
      </c>
      <c r="AC213">
        <v>0</v>
      </c>
      <c r="AX213" s="16"/>
      <c r="AY213" s="8"/>
      <c r="AZ213" s="8"/>
      <c r="BA213" s="8"/>
    </row>
    <row r="214" spans="1:53" ht="14.5" outlineLevel="1" x14ac:dyDescent="0.35">
      <c r="A214" s="6"/>
      <c r="B214" s="7"/>
      <c r="C214" s="17"/>
      <c r="D214" s="17"/>
      <c r="E214" s="17"/>
      <c r="F214" s="26"/>
      <c r="G214" s="495" t="s">
        <v>967</v>
      </c>
      <c r="I214" s="26" t="s">
        <v>1004</v>
      </c>
      <c r="J214" s="26"/>
      <c r="K214" s="26"/>
      <c r="L214" s="26"/>
      <c r="M214" s="26"/>
      <c r="N214" s="26"/>
      <c r="O214" s="186"/>
      <c r="P214" s="186"/>
      <c r="Q214" s="186"/>
      <c r="R214" s="186"/>
      <c r="Y214" t="s">
        <v>61</v>
      </c>
      <c r="Z214">
        <v>1</v>
      </c>
      <c r="AA214">
        <v>1</v>
      </c>
      <c r="AB214">
        <v>2</v>
      </c>
      <c r="AC214">
        <v>1</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495"/>
      <c r="H215" s="691">
        <v>1</v>
      </c>
      <c r="I215" s="691">
        <v>1.427911190094997</v>
      </c>
      <c r="J215" s="691">
        <v>1.1893432919599152</v>
      </c>
      <c r="K215" s="691">
        <v>1.2728496529924731</v>
      </c>
      <c r="L215" s="691">
        <v>0.99035145776420608</v>
      </c>
      <c r="M215" s="691">
        <v>1.0000503881773812</v>
      </c>
      <c r="N215" s="691">
        <v>0.70454540985711323</v>
      </c>
      <c r="O215" s="691">
        <v>0.83157042652785551</v>
      </c>
      <c r="P215" s="691">
        <v>0.5813949008500422</v>
      </c>
      <c r="Q215" s="691">
        <v>1</v>
      </c>
      <c r="R215" s="186"/>
      <c r="Y215" t="s">
        <v>927</v>
      </c>
      <c r="Z215">
        <v>0</v>
      </c>
      <c r="AA215">
        <v>1</v>
      </c>
      <c r="AB215">
        <v>2</v>
      </c>
      <c r="AC215">
        <v>1</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495" t="s">
        <v>1215</v>
      </c>
      <c r="H216" s="876">
        <v>1</v>
      </c>
      <c r="I216" s="876">
        <v>1</v>
      </c>
      <c r="J216" s="876">
        <v>0.75</v>
      </c>
      <c r="K216" s="876">
        <v>0.75</v>
      </c>
      <c r="L216" s="876">
        <v>0.5</v>
      </c>
      <c r="M216" s="876">
        <v>0.75</v>
      </c>
      <c r="N216" s="876">
        <v>0.5</v>
      </c>
      <c r="O216" s="876">
        <v>0.5</v>
      </c>
      <c r="P216" s="876">
        <v>0.25</v>
      </c>
      <c r="Q216" s="876">
        <v>1</v>
      </c>
      <c r="R216" s="186"/>
      <c r="Y216" t="s">
        <v>60</v>
      </c>
      <c r="Z216">
        <v>1</v>
      </c>
      <c r="AA216">
        <v>1</v>
      </c>
      <c r="AB216">
        <v>2</v>
      </c>
      <c r="AC216">
        <v>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
        <v>789</v>
      </c>
      <c r="H217" t="s">
        <v>804</v>
      </c>
      <c r="I217" t="s">
        <v>379</v>
      </c>
      <c r="J217" t="s">
        <v>776</v>
      </c>
      <c r="K217" t="s">
        <v>777</v>
      </c>
      <c r="L217" t="s">
        <v>778</v>
      </c>
      <c r="M217" t="s">
        <v>779</v>
      </c>
      <c r="N217" t="s">
        <v>780</v>
      </c>
      <c r="O217" t="s">
        <v>781</v>
      </c>
      <c r="P217" t="s">
        <v>782</v>
      </c>
      <c r="Q217" t="s">
        <v>783</v>
      </c>
      <c r="Y217" t="s">
        <v>931</v>
      </c>
      <c r="Z217">
        <v>0</v>
      </c>
      <c r="AA217">
        <v>1</v>
      </c>
      <c r="AB217">
        <v>2</v>
      </c>
      <c r="AC217">
        <v>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ref="G218:G249" si="52">_xlfn.CONCAT(H160:M160)</f>
        <v>AAAA2A1a</v>
      </c>
      <c r="H218" s="692">
        <f>IFERROR(VLOOKUP($M160,$Y$161:$Z$173,2,FALSE)*H$215*(1+H$216*INDEX($AC$162:$AO$173,MATCH($L160,$AB$162:$AB$173,0),MATCH($M160,_xlfn.ANCHORARRAY($AC$161),0))),0)</f>
        <v>0</v>
      </c>
      <c r="I218" s="692">
        <f t="shared" ref="I218:Q218" si="53">IFERROR(VLOOKUP($M160,$Y$161:$Z$173,2,FALSE)*I$215*(1+I$216*INDEX($AC$162:$AO$173,MATCH($L160,$AB$162:$AB$173,0),MATCH($M160,_xlfn.ANCHORARRAY($AC$161),0))),0)</f>
        <v>0</v>
      </c>
      <c r="J218" s="692">
        <f t="shared" si="53"/>
        <v>0</v>
      </c>
      <c r="K218" s="692">
        <f t="shared" si="53"/>
        <v>0</v>
      </c>
      <c r="L218" s="692">
        <f t="shared" si="53"/>
        <v>0</v>
      </c>
      <c r="M218" s="692">
        <f t="shared" si="53"/>
        <v>0</v>
      </c>
      <c r="N218" s="692">
        <f t="shared" si="53"/>
        <v>0</v>
      </c>
      <c r="O218" s="692">
        <f t="shared" si="53"/>
        <v>0</v>
      </c>
      <c r="P218" s="692">
        <f t="shared" si="53"/>
        <v>0</v>
      </c>
      <c r="Q218" s="692">
        <f t="shared" si="53"/>
        <v>0</v>
      </c>
      <c r="R218" s="186"/>
      <c r="Y218" t="s">
        <v>68</v>
      </c>
      <c r="Z218">
        <v>1</v>
      </c>
      <c r="AA218">
        <v>1</v>
      </c>
      <c r="AB218">
        <v>2</v>
      </c>
      <c r="AC218">
        <v>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52"/>
        <v>GGGGAg1a2</v>
      </c>
      <c r="H219" s="692">
        <f t="shared" ref="H219:Q219" si="54">IFERROR(VLOOKUP($M161,$Y$161:$Z$173,2,FALSE)*H$215*(1+H$216*INDEX($AC$162:$AO$173,MATCH($L161,$AB$162:$AB$173,0),MATCH($M161,_xlfn.ANCHORARRAY($AC$161),0))),0)</f>
        <v>0</v>
      </c>
      <c r="I219" s="692">
        <f t="shared" si="54"/>
        <v>0</v>
      </c>
      <c r="J219" s="692">
        <f t="shared" si="54"/>
        <v>0</v>
      </c>
      <c r="K219" s="692">
        <f t="shared" si="54"/>
        <v>0</v>
      </c>
      <c r="L219" s="692">
        <f t="shared" si="54"/>
        <v>0</v>
      </c>
      <c r="M219" s="692">
        <f t="shared" si="54"/>
        <v>0</v>
      </c>
      <c r="N219" s="692">
        <f t="shared" si="54"/>
        <v>0</v>
      </c>
      <c r="O219" s="692">
        <f t="shared" si="54"/>
        <v>0</v>
      </c>
      <c r="P219" s="692">
        <f t="shared" si="54"/>
        <v>0</v>
      </c>
      <c r="Q219" s="692">
        <f t="shared" si="54"/>
        <v>0</v>
      </c>
      <c r="R219" s="186"/>
      <c r="Y219" t="s">
        <v>930</v>
      </c>
      <c r="Z219">
        <v>0</v>
      </c>
      <c r="AA219">
        <v>1</v>
      </c>
      <c r="AB219">
        <v>2</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52"/>
        <v>GGGGSg1a2</v>
      </c>
      <c r="H220" s="692">
        <f t="shared" ref="H220:Q220" si="55">IFERROR(VLOOKUP($M162,$Y$161:$Z$173,2,FALSE)*H$215*(1+H$216*INDEX($AC$162:$AO$173,MATCH($L162,$AB$162:$AB$173,0),MATCH($M162,_xlfn.ANCHORARRAY($AC$161),0))),0)</f>
        <v>0</v>
      </c>
      <c r="I220" s="692">
        <f t="shared" si="55"/>
        <v>0</v>
      </c>
      <c r="J220" s="692">
        <f t="shared" si="55"/>
        <v>0</v>
      </c>
      <c r="K220" s="692">
        <f t="shared" si="55"/>
        <v>0</v>
      </c>
      <c r="L220" s="692">
        <f t="shared" si="55"/>
        <v>0</v>
      </c>
      <c r="M220" s="692">
        <f t="shared" si="55"/>
        <v>0</v>
      </c>
      <c r="N220" s="692">
        <f t="shared" si="55"/>
        <v>0</v>
      </c>
      <c r="O220" s="692">
        <f t="shared" si="55"/>
        <v>0</v>
      </c>
      <c r="P220" s="692">
        <f t="shared" si="55"/>
        <v>0</v>
      </c>
      <c r="Q220" s="692">
        <f t="shared" si="55"/>
        <v>0</v>
      </c>
      <c r="R220" s="186"/>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52"/>
        <v>GGGAg2Na2</v>
      </c>
      <c r="H221" s="692">
        <f t="shared" ref="H221:Q221" si="56">IFERROR(VLOOKUP($M163,$Y$161:$Z$173,2,FALSE)*H$215*(1+H$216*INDEX($AC$162:$AO$173,MATCH($L163,$AB$162:$AB$173,0),MATCH($M163,_xlfn.ANCHORARRAY($AC$161),0))),0)</f>
        <v>0</v>
      </c>
      <c r="I221" s="692">
        <f t="shared" si="56"/>
        <v>0</v>
      </c>
      <c r="J221" s="692">
        <f t="shared" si="56"/>
        <v>0</v>
      </c>
      <c r="K221" s="692">
        <f t="shared" si="56"/>
        <v>0</v>
      </c>
      <c r="L221" s="692">
        <f t="shared" si="56"/>
        <v>0</v>
      </c>
      <c r="M221" s="692">
        <f t="shared" si="56"/>
        <v>0</v>
      </c>
      <c r="N221" s="692">
        <f t="shared" si="56"/>
        <v>0</v>
      </c>
      <c r="O221" s="692">
        <f t="shared" si="56"/>
        <v>0</v>
      </c>
      <c r="P221" s="692">
        <f t="shared" si="56"/>
        <v>0</v>
      </c>
      <c r="Q221" s="692">
        <f t="shared" si="56"/>
        <v>0</v>
      </c>
      <c r="R221" s="186"/>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52"/>
        <v>GGGAg2Ea2</v>
      </c>
      <c r="H222" s="692">
        <f t="shared" ref="H222:Q222" si="57">IFERROR(VLOOKUP($M164,$Y$161:$Z$173,2,FALSE)*H$215*(1+H$216*INDEX($AC$162:$AO$173,MATCH($L164,$AB$162:$AB$173,0),MATCH($M164,_xlfn.ANCHORARRAY($AC$161),0))),0)</f>
        <v>0</v>
      </c>
      <c r="I222" s="692">
        <f t="shared" si="57"/>
        <v>0</v>
      </c>
      <c r="J222" s="692">
        <f t="shared" si="57"/>
        <v>0</v>
      </c>
      <c r="K222" s="692">
        <f t="shared" si="57"/>
        <v>0</v>
      </c>
      <c r="L222" s="692">
        <f t="shared" si="57"/>
        <v>0</v>
      </c>
      <c r="M222" s="692">
        <f t="shared" si="57"/>
        <v>0</v>
      </c>
      <c r="N222" s="692">
        <f t="shared" si="57"/>
        <v>0</v>
      </c>
      <c r="O222" s="692">
        <f t="shared" si="57"/>
        <v>0</v>
      </c>
      <c r="P222" s="692">
        <f t="shared" si="57"/>
        <v>0</v>
      </c>
      <c r="Q222" s="692">
        <f t="shared" si="57"/>
        <v>0</v>
      </c>
      <c r="R222" s="186"/>
      <c r="X222" t="s">
        <v>1213</v>
      </c>
      <c r="Z222" t="s">
        <v>753</v>
      </c>
      <c r="AA222" t="s">
        <v>1127</v>
      </c>
      <c r="AB222" t="s">
        <v>1128</v>
      </c>
      <c r="AC222" t="s">
        <v>755</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52"/>
        <v>GGGAg2OFa2</v>
      </c>
      <c r="H223" s="692">
        <f t="shared" ref="H223:Q223" si="58">IFERROR(VLOOKUP($M165,$Y$161:$Z$173,2,FALSE)*H$215*(1+H$216*INDEX($AC$162:$AO$173,MATCH($L165,$AB$162:$AB$173,0),MATCH($M165,_xlfn.ANCHORARRAY($AC$161),0))),0)</f>
        <v>0</v>
      </c>
      <c r="I223" s="692">
        <f t="shared" si="58"/>
        <v>0</v>
      </c>
      <c r="J223" s="692">
        <f t="shared" si="58"/>
        <v>0</v>
      </c>
      <c r="K223" s="692">
        <f t="shared" si="58"/>
        <v>0</v>
      </c>
      <c r="L223" s="692">
        <f t="shared" si="58"/>
        <v>0</v>
      </c>
      <c r="M223" s="692">
        <f t="shared" si="58"/>
        <v>0</v>
      </c>
      <c r="N223" s="692">
        <f t="shared" si="58"/>
        <v>0</v>
      </c>
      <c r="O223" s="692">
        <f t="shared" si="58"/>
        <v>0</v>
      </c>
      <c r="P223" s="692">
        <f t="shared" si="58"/>
        <v>0</v>
      </c>
      <c r="Q223" s="692">
        <f t="shared" si="58"/>
        <v>0</v>
      </c>
      <c r="R223" s="186"/>
      <c r="Y223" t="s">
        <v>67</v>
      </c>
      <c r="Z223">
        <v>0</v>
      </c>
      <c r="AA223">
        <v>20</v>
      </c>
      <c r="AB223">
        <v>0</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52"/>
        <v>GGGC1Na2</v>
      </c>
      <c r="H224" s="692">
        <f t="shared" ref="H224:Q224" si="59">IFERROR(VLOOKUP($M166,$Y$161:$Z$173,2,FALSE)*H$215*(1+H$216*INDEX($AC$162:$AO$173,MATCH($L166,$AB$162:$AB$173,0),MATCH($M166,_xlfn.ANCHORARRAY($AC$161),0))),0)</f>
        <v>0</v>
      </c>
      <c r="I224" s="692">
        <f t="shared" si="59"/>
        <v>0</v>
      </c>
      <c r="J224" s="692">
        <f t="shared" si="59"/>
        <v>0</v>
      </c>
      <c r="K224" s="692">
        <f t="shared" si="59"/>
        <v>0</v>
      </c>
      <c r="L224" s="692">
        <f t="shared" si="59"/>
        <v>0</v>
      </c>
      <c r="M224" s="692">
        <f t="shared" si="59"/>
        <v>0</v>
      </c>
      <c r="N224" s="692">
        <f t="shared" si="59"/>
        <v>0</v>
      </c>
      <c r="O224" s="692">
        <f t="shared" si="59"/>
        <v>0</v>
      </c>
      <c r="P224" s="692">
        <f t="shared" si="59"/>
        <v>0</v>
      </c>
      <c r="Q224" s="692">
        <f t="shared" si="59"/>
        <v>0</v>
      </c>
      <c r="R224" s="186"/>
      <c r="Y224" t="s">
        <v>64</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52"/>
        <v>GGGC1Ea2</v>
      </c>
      <c r="H225" s="692">
        <f t="shared" ref="H225:Q225" si="60">IFERROR(VLOOKUP($M167,$Y$161:$Z$173,2,FALSE)*H$215*(1+H$216*INDEX($AC$162:$AO$173,MATCH($L167,$AB$162:$AB$173,0),MATCH($M167,_xlfn.ANCHORARRAY($AC$161),0))),0)</f>
        <v>0</v>
      </c>
      <c r="I225" s="692">
        <f t="shared" si="60"/>
        <v>0</v>
      </c>
      <c r="J225" s="692">
        <f t="shared" si="60"/>
        <v>0</v>
      </c>
      <c r="K225" s="692">
        <f t="shared" si="60"/>
        <v>0</v>
      </c>
      <c r="L225" s="692">
        <f t="shared" si="60"/>
        <v>0</v>
      </c>
      <c r="M225" s="692">
        <f t="shared" si="60"/>
        <v>0</v>
      </c>
      <c r="N225" s="692">
        <f t="shared" si="60"/>
        <v>0</v>
      </c>
      <c r="O225" s="692">
        <f t="shared" si="60"/>
        <v>0</v>
      </c>
      <c r="P225" s="692">
        <f t="shared" si="60"/>
        <v>0</v>
      </c>
      <c r="Q225" s="692">
        <f t="shared" si="60"/>
        <v>0</v>
      </c>
      <c r="R225" s="186"/>
      <c r="Y225" t="s">
        <v>928</v>
      </c>
      <c r="Z225">
        <v>0</v>
      </c>
      <c r="AA225">
        <v>78</v>
      </c>
      <c r="AB225">
        <v>19</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52"/>
        <v>GGGC1Pa2</v>
      </c>
      <c r="H226" s="692">
        <f t="shared" ref="H226:Q226" si="61">IFERROR(VLOOKUP($M168,$Y$161:$Z$173,2,FALSE)*H$215*(1+H$216*INDEX($AC$162:$AO$173,MATCH($L168,$AB$162:$AB$173,0),MATCH($M168,_xlfn.ANCHORARRAY($AC$161),0))),0)</f>
        <v>0</v>
      </c>
      <c r="I226" s="692">
        <f t="shared" si="61"/>
        <v>0</v>
      </c>
      <c r="J226" s="692">
        <f t="shared" si="61"/>
        <v>0</v>
      </c>
      <c r="K226" s="692">
        <f t="shared" si="61"/>
        <v>0</v>
      </c>
      <c r="L226" s="692">
        <f t="shared" si="61"/>
        <v>0</v>
      </c>
      <c r="M226" s="692">
        <f t="shared" si="61"/>
        <v>0</v>
      </c>
      <c r="N226" s="692">
        <f t="shared" si="61"/>
        <v>0</v>
      </c>
      <c r="O226" s="692">
        <f t="shared" si="61"/>
        <v>0</v>
      </c>
      <c r="P226" s="692">
        <f t="shared" si="61"/>
        <v>0</v>
      </c>
      <c r="Q226" s="692">
        <f t="shared" si="61"/>
        <v>0</v>
      </c>
      <c r="R226" s="186"/>
      <c r="Y226" t="s">
        <v>63</v>
      </c>
      <c r="Z226">
        <v>0</v>
      </c>
      <c r="AA226">
        <v>78</v>
      </c>
      <c r="AB226">
        <v>19</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52"/>
        <v>GGGC1OFa2</v>
      </c>
      <c r="H227" s="692">
        <f t="shared" ref="H227:Q227" si="62">IFERROR(VLOOKUP($M169,$Y$161:$Z$173,2,FALSE)*H$215*(1+H$216*INDEX($AC$162:$AO$173,MATCH($L169,$AB$162:$AB$173,0),MATCH($M169,_xlfn.ANCHORARRAY($AC$161),0))),0)</f>
        <v>0</v>
      </c>
      <c r="I227" s="692">
        <f t="shared" si="62"/>
        <v>0</v>
      </c>
      <c r="J227" s="692">
        <f t="shared" si="62"/>
        <v>0</v>
      </c>
      <c r="K227" s="692">
        <f t="shared" si="62"/>
        <v>0</v>
      </c>
      <c r="L227" s="692">
        <f t="shared" si="62"/>
        <v>0</v>
      </c>
      <c r="M227" s="692">
        <f t="shared" si="62"/>
        <v>0</v>
      </c>
      <c r="N227" s="692">
        <f t="shared" si="62"/>
        <v>0</v>
      </c>
      <c r="O227" s="692">
        <f t="shared" si="62"/>
        <v>0</v>
      </c>
      <c r="P227" s="692">
        <f t="shared" si="62"/>
        <v>0</v>
      </c>
      <c r="Q227" s="692">
        <f t="shared" si="62"/>
        <v>0</v>
      </c>
      <c r="R227" s="186"/>
      <c r="Y227" t="s">
        <v>929</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52"/>
        <v>SPSPSPSPSPsp</v>
      </c>
      <c r="H228" s="692">
        <f t="shared" ref="H228:Q228" si="63">IFERROR(VLOOKUP($M170,$Y$161:$Z$173,2,FALSE)*H$215*(1+H$216*INDEX($AC$162:$AO$173,MATCH($L170,$AB$162:$AB$173,0),MATCH($M170,_xlfn.ANCHORARRAY($AC$161),0))),0)</f>
        <v>0</v>
      </c>
      <c r="I228" s="692">
        <f t="shared" si="63"/>
        <v>0</v>
      </c>
      <c r="J228" s="692">
        <f t="shared" si="63"/>
        <v>0</v>
      </c>
      <c r="K228" s="692">
        <f t="shared" si="63"/>
        <v>0</v>
      </c>
      <c r="L228" s="692">
        <f t="shared" si="63"/>
        <v>0</v>
      </c>
      <c r="M228" s="692">
        <f t="shared" si="63"/>
        <v>0</v>
      </c>
      <c r="N228" s="692">
        <f t="shared" si="63"/>
        <v>0</v>
      </c>
      <c r="O228" s="692">
        <f t="shared" si="63"/>
        <v>0</v>
      </c>
      <c r="P228" s="692">
        <f t="shared" si="63"/>
        <v>0</v>
      </c>
      <c r="Q228" s="692">
        <f t="shared" si="63"/>
        <v>0</v>
      </c>
      <c r="R228" s="186"/>
      <c r="Y228" t="s">
        <v>217</v>
      </c>
      <c r="Z228">
        <v>0</v>
      </c>
      <c r="AA228">
        <v>78</v>
      </c>
      <c r="AB228">
        <v>19</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52"/>
        <v>YYWNWl</v>
      </c>
      <c r="H229" s="692">
        <f t="shared" ref="H229:Q229" si="64">IFERROR(VLOOKUP($M171,$Y$161:$Z$173,2,FALSE)*H$215*(1+H$216*INDEX($AC$162:$AO$173,MATCH($L171,$AB$162:$AB$173,0),MATCH($M171,_xlfn.ANCHORARRAY($AC$161),0))),0)</f>
        <v>1000</v>
      </c>
      <c r="I229" s="692">
        <f t="shared" si="64"/>
        <v>1427.911190094997</v>
      </c>
      <c r="J229" s="692">
        <f t="shared" si="64"/>
        <v>1189.3432919599152</v>
      </c>
      <c r="K229" s="692">
        <f t="shared" si="64"/>
        <v>1272.849652992473</v>
      </c>
      <c r="L229" s="692">
        <f t="shared" si="64"/>
        <v>990.35145776420609</v>
      </c>
      <c r="M229" s="692">
        <f t="shared" si="64"/>
        <v>1000.0503881773813</v>
      </c>
      <c r="N229" s="692">
        <f t="shared" si="64"/>
        <v>704.54540985711321</v>
      </c>
      <c r="O229" s="692">
        <f t="shared" si="64"/>
        <v>831.57042652785549</v>
      </c>
      <c r="P229" s="692">
        <f t="shared" si="64"/>
        <v>581.39490085004218</v>
      </c>
      <c r="Q229" s="692">
        <f t="shared" si="64"/>
        <v>1000</v>
      </c>
      <c r="Y229" t="s">
        <v>65</v>
      </c>
      <c r="Z229">
        <v>0</v>
      </c>
      <c r="AA229">
        <v>58</v>
      </c>
      <c r="AB229">
        <v>0</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52"/>
        <v>YYLWNw</v>
      </c>
      <c r="H230" s="692">
        <f t="shared" ref="H230:Q230" si="65">IFERROR(VLOOKUP($M172,$Y$161:$Z$173,2,FALSE)*H$215*(1+H$216*INDEX($AC$162:$AO$173,MATCH($L172,$AB$162:$AB$173,0),MATCH($M172,_xlfn.ANCHORARRAY($AC$161),0))),0)</f>
        <v>1890</v>
      </c>
      <c r="I230" s="692">
        <f t="shared" si="65"/>
        <v>2698.7521492795445</v>
      </c>
      <c r="J230" s="692">
        <f t="shared" si="65"/>
        <v>2221.098597735142</v>
      </c>
      <c r="K230" s="692">
        <f t="shared" si="65"/>
        <v>2377.0467269634437</v>
      </c>
      <c r="L230" s="692">
        <f t="shared" si="65"/>
        <v>1827.1984395749603</v>
      </c>
      <c r="M230" s="692">
        <f t="shared" si="65"/>
        <v>1867.5940999212596</v>
      </c>
      <c r="N230" s="692">
        <f t="shared" si="65"/>
        <v>1299.8862811863737</v>
      </c>
      <c r="O230" s="692">
        <f t="shared" si="65"/>
        <v>1534.2474369438933</v>
      </c>
      <c r="P230" s="692">
        <f t="shared" si="65"/>
        <v>1059.5922067992017</v>
      </c>
      <c r="Q230" s="692">
        <f t="shared" si="65"/>
        <v>1890</v>
      </c>
      <c r="Y230" t="s">
        <v>1231</v>
      </c>
      <c r="Z230">
        <v>0</v>
      </c>
      <c r="AA230">
        <v>58</v>
      </c>
      <c r="AB230">
        <v>0</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52"/>
        <v>YYLWNwd</v>
      </c>
      <c r="H231" s="692">
        <f t="shared" ref="H231:Q231" si="66">IFERROR(VLOOKUP($M173,$Y$161:$Z$173,2,FALSE)*H$215*(1+H$216*INDEX($AC$162:$AO$173,MATCH($L173,$AB$162:$AB$173,0),MATCH($M173,_xlfn.ANCHORARRAY($AC$161),0))),0)</f>
        <v>1800</v>
      </c>
      <c r="I231" s="692">
        <f t="shared" si="66"/>
        <v>2570.2401421709947</v>
      </c>
      <c r="J231" s="692">
        <f t="shared" si="66"/>
        <v>2140.8179255278474</v>
      </c>
      <c r="K231" s="692">
        <f t="shared" si="66"/>
        <v>2291.1293753864516</v>
      </c>
      <c r="L231" s="692">
        <f t="shared" si="66"/>
        <v>1782.6326239755711</v>
      </c>
      <c r="M231" s="692">
        <f t="shared" si="66"/>
        <v>1800.0906987192861</v>
      </c>
      <c r="N231" s="692">
        <f t="shared" si="66"/>
        <v>1268.1817377428038</v>
      </c>
      <c r="O231" s="692">
        <f t="shared" si="66"/>
        <v>1496.8267677501399</v>
      </c>
      <c r="P231" s="692">
        <f t="shared" si="66"/>
        <v>1046.5108215300759</v>
      </c>
      <c r="Q231" s="692">
        <f t="shared" si="66"/>
        <v>1800</v>
      </c>
      <c r="Y231" t="s">
        <v>61</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52"/>
        <v>YYWLWz</v>
      </c>
      <c r="H232" s="692">
        <f t="shared" ref="H232:Q232" si="67">IFERROR(VLOOKUP($M174,$Y$161:$Z$173,2,FALSE)*H$215*(1+H$216*INDEX($AC$162:$AO$173,MATCH($L174,$AB$162:$AB$173,0),MATCH($M174,_xlfn.ANCHORARRAY($AC$161),0))),0)</f>
        <v>1000</v>
      </c>
      <c r="I232" s="692">
        <f t="shared" si="67"/>
        <v>1427.911190094997</v>
      </c>
      <c r="J232" s="692">
        <f t="shared" si="67"/>
        <v>1189.3432919599152</v>
      </c>
      <c r="K232" s="692">
        <f t="shared" si="67"/>
        <v>1272.849652992473</v>
      </c>
      <c r="L232" s="692">
        <f t="shared" si="67"/>
        <v>990.35145776420609</v>
      </c>
      <c r="M232" s="692">
        <f t="shared" si="67"/>
        <v>1000.0503881773813</v>
      </c>
      <c r="N232" s="692">
        <f t="shared" si="67"/>
        <v>704.54540985711321</v>
      </c>
      <c r="O232" s="692">
        <f t="shared" si="67"/>
        <v>831.57042652785549</v>
      </c>
      <c r="P232" s="692">
        <f t="shared" si="67"/>
        <v>581.39490085004218</v>
      </c>
      <c r="Q232" s="692">
        <f t="shared" si="67"/>
        <v>1000</v>
      </c>
      <c r="Y232" t="s">
        <v>927</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52"/>
        <v>YYWLWzd</v>
      </c>
      <c r="H233" s="692">
        <f t="shared" ref="H233:Q233" si="68">IFERROR(VLOOKUP($M175,$Y$161:$Z$173,2,FALSE)*H$215*(1+H$216*INDEX($AC$162:$AO$173,MATCH($L175,$AB$162:$AB$173,0),MATCH($M175,_xlfn.ANCHORARRAY($AC$161),0))),0)</f>
        <v>1000</v>
      </c>
      <c r="I233" s="692">
        <f t="shared" si="68"/>
        <v>1427.911190094997</v>
      </c>
      <c r="J233" s="692">
        <f t="shared" si="68"/>
        <v>1189.3432919599152</v>
      </c>
      <c r="K233" s="692">
        <f t="shared" si="68"/>
        <v>1272.849652992473</v>
      </c>
      <c r="L233" s="692">
        <f t="shared" si="68"/>
        <v>990.35145776420609</v>
      </c>
      <c r="M233" s="692">
        <f t="shared" si="68"/>
        <v>1000.0503881773813</v>
      </c>
      <c r="N233" s="692">
        <f t="shared" si="68"/>
        <v>704.54540985711321</v>
      </c>
      <c r="O233" s="692">
        <f t="shared" si="68"/>
        <v>831.57042652785549</v>
      </c>
      <c r="P233" s="692">
        <f t="shared" si="68"/>
        <v>581.39490085004218</v>
      </c>
      <c r="Q233" s="692">
        <f t="shared" si="68"/>
        <v>1000</v>
      </c>
      <c r="Y233" t="s">
        <v>60</v>
      </c>
      <c r="Z233">
        <v>18</v>
      </c>
      <c r="AA233">
        <v>78</v>
      </c>
      <c r="AB233">
        <v>25</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52"/>
        <v>YYNWLw</v>
      </c>
      <c r="H234" s="692">
        <f t="shared" ref="H234:Q234" si="69">IFERROR(VLOOKUP($M176,$Y$161:$Z$173,2,FALSE)*H$215*(1+H$216*INDEX($AC$162:$AO$173,MATCH($L176,$AB$162:$AB$173,0),MATCH($M176,_xlfn.ANCHORARRAY($AC$161),0))),0)</f>
        <v>2160</v>
      </c>
      <c r="I234" s="692">
        <f t="shared" si="69"/>
        <v>3084.2881706051935</v>
      </c>
      <c r="J234" s="692">
        <f t="shared" si="69"/>
        <v>2461.9406143570241</v>
      </c>
      <c r="K234" s="692">
        <f t="shared" si="69"/>
        <v>2634.7987816944192</v>
      </c>
      <c r="L234" s="692">
        <f t="shared" si="69"/>
        <v>1960.8958863731284</v>
      </c>
      <c r="M234" s="692">
        <f t="shared" si="69"/>
        <v>2070.1043035271787</v>
      </c>
      <c r="N234" s="692">
        <f t="shared" si="69"/>
        <v>1394.9999115170842</v>
      </c>
      <c r="O234" s="692">
        <f t="shared" si="69"/>
        <v>1646.5094445251541</v>
      </c>
      <c r="P234" s="692">
        <f t="shared" si="69"/>
        <v>1098.8363626065798</v>
      </c>
      <c r="Q234" s="692">
        <f t="shared" si="69"/>
        <v>2160</v>
      </c>
      <c r="Y234" t="s">
        <v>931</v>
      </c>
      <c r="Z234">
        <v>18</v>
      </c>
      <c r="AA234">
        <v>78</v>
      </c>
      <c r="AB234">
        <v>25</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52"/>
        <v>YYNWLwd</v>
      </c>
      <c r="H235" s="692">
        <f t="shared" ref="H235:Q235" si="70">IFERROR(VLOOKUP($M177,$Y$161:$Z$173,2,FALSE)*H$215*(1+H$216*INDEX($AC$162:$AO$173,MATCH($L177,$AB$162:$AB$173,0),MATCH($M177,_xlfn.ANCHORARRAY($AC$161),0))),0)</f>
        <v>2160</v>
      </c>
      <c r="I235" s="692">
        <f t="shared" si="70"/>
        <v>3084.2881706051935</v>
      </c>
      <c r="J235" s="692">
        <f t="shared" si="70"/>
        <v>2461.9406143570241</v>
      </c>
      <c r="K235" s="692">
        <f t="shared" si="70"/>
        <v>2634.7987816944192</v>
      </c>
      <c r="L235" s="692">
        <f t="shared" si="70"/>
        <v>1960.8958863731284</v>
      </c>
      <c r="M235" s="692">
        <f t="shared" si="70"/>
        <v>2070.1043035271787</v>
      </c>
      <c r="N235" s="692">
        <f t="shared" si="70"/>
        <v>1394.9999115170842</v>
      </c>
      <c r="O235" s="692">
        <f t="shared" si="70"/>
        <v>1646.5094445251541</v>
      </c>
      <c r="P235" s="692">
        <f t="shared" si="70"/>
        <v>1098.8363626065798</v>
      </c>
      <c r="Q235" s="692">
        <f t="shared" si="70"/>
        <v>2160</v>
      </c>
      <c r="Y235" t="s">
        <v>68</v>
      </c>
      <c r="Z235">
        <v>18</v>
      </c>
      <c r="AA235">
        <v>78</v>
      </c>
      <c r="AB235">
        <v>25</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52"/>
        <v>AYAA2A1w</v>
      </c>
      <c r="H236" s="692">
        <f t="shared" ref="H236:Q236" si="71">IFERROR(VLOOKUP($M178,$Y$161:$Z$173,2,FALSE)*H$215*(1+H$216*INDEX($AC$162:$AO$173,MATCH($L178,$AB$162:$AB$173,0),MATCH($M178,_xlfn.ANCHORARRAY($AC$161),0))),0)</f>
        <v>2070</v>
      </c>
      <c r="I236" s="692">
        <f t="shared" si="71"/>
        <v>2955.7761634966437</v>
      </c>
      <c r="J236" s="692">
        <f t="shared" si="71"/>
        <v>2381.6599421497303</v>
      </c>
      <c r="K236" s="692">
        <f t="shared" si="71"/>
        <v>2548.8814301174275</v>
      </c>
      <c r="L236" s="692">
        <f t="shared" si="71"/>
        <v>1916.3300707737387</v>
      </c>
      <c r="M236" s="692">
        <f t="shared" si="71"/>
        <v>2002.6009023252059</v>
      </c>
      <c r="N236" s="692">
        <f t="shared" si="71"/>
        <v>1363.2953680735141</v>
      </c>
      <c r="O236" s="692">
        <f t="shared" si="71"/>
        <v>1609.0887753314003</v>
      </c>
      <c r="P236" s="692">
        <f t="shared" si="71"/>
        <v>1085.7549773374537</v>
      </c>
      <c r="Q236" s="692">
        <f t="shared" si="71"/>
        <v>2070</v>
      </c>
      <c r="Y236" t="s">
        <v>930</v>
      </c>
      <c r="Z236">
        <v>18</v>
      </c>
      <c r="AA236">
        <v>78</v>
      </c>
      <c r="AB236">
        <v>25</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52"/>
        <v>AYAA2A1wd</v>
      </c>
      <c r="H237" s="692">
        <f t="shared" ref="H237:Q237" si="72">IFERROR(VLOOKUP($M179,$Y$161:$Z$173,2,FALSE)*H$215*(1+H$216*INDEX($AC$162:$AO$173,MATCH($L179,$AB$162:$AB$173,0),MATCH($M179,_xlfn.ANCHORARRAY($AC$161),0))),0)</f>
        <v>2070</v>
      </c>
      <c r="I237" s="692">
        <f t="shared" si="72"/>
        <v>2955.7761634966437</v>
      </c>
      <c r="J237" s="692">
        <f t="shared" si="72"/>
        <v>2381.6599421497303</v>
      </c>
      <c r="K237" s="692">
        <f t="shared" si="72"/>
        <v>2548.8814301174275</v>
      </c>
      <c r="L237" s="692">
        <f t="shared" si="72"/>
        <v>1916.3300707737387</v>
      </c>
      <c r="M237" s="692">
        <f t="shared" si="72"/>
        <v>2002.6009023252059</v>
      </c>
      <c r="N237" s="692">
        <f t="shared" si="72"/>
        <v>1363.2953680735141</v>
      </c>
      <c r="O237" s="692">
        <f t="shared" si="72"/>
        <v>1609.0887753314003</v>
      </c>
      <c r="P237" s="692">
        <f t="shared" si="72"/>
        <v>1085.7549773374537</v>
      </c>
      <c r="Q237" s="692">
        <f t="shared" si="72"/>
        <v>2070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52"/>
        <v>AAWA2A1a</v>
      </c>
      <c r="H238" s="692">
        <f t="shared" ref="H238:Q238" si="73">IFERROR(VLOOKUP($M180,$Y$161:$Z$173,2,FALSE)*H$215*(1+H$216*INDEX($AC$162:$AO$173,MATCH($L180,$AB$162:$AB$173,0),MATCH($M180,_xlfn.ANCHORARRAY($AC$161),0))),0)</f>
        <v>0</v>
      </c>
      <c r="I238" s="692">
        <f t="shared" si="73"/>
        <v>0</v>
      </c>
      <c r="J238" s="692">
        <f t="shared" si="73"/>
        <v>0</v>
      </c>
      <c r="K238" s="692">
        <f t="shared" si="73"/>
        <v>0</v>
      </c>
      <c r="L238" s="692">
        <f t="shared" si="73"/>
        <v>0</v>
      </c>
      <c r="M238" s="692">
        <f t="shared" si="73"/>
        <v>0</v>
      </c>
      <c r="N238" s="692">
        <f t="shared" si="73"/>
        <v>0</v>
      </c>
      <c r="O238" s="692">
        <f t="shared" si="73"/>
        <v>0</v>
      </c>
      <c r="P238" s="692">
        <f t="shared" si="73"/>
        <v>0</v>
      </c>
      <c r="Q238" s="692">
        <f t="shared" si="73"/>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52"/>
        <v>AAAWA1a</v>
      </c>
      <c r="H239" s="692">
        <f t="shared" ref="H239:Q239" si="74">IFERROR(VLOOKUP($M181,$Y$161:$Z$173,2,FALSE)*H$215*(1+H$216*INDEX($AC$162:$AO$173,MATCH($L181,$AB$162:$AB$173,0),MATCH($M181,_xlfn.ANCHORARRAY($AC$161),0))),0)</f>
        <v>0</v>
      </c>
      <c r="I239" s="692">
        <f t="shared" si="74"/>
        <v>0</v>
      </c>
      <c r="J239" s="692">
        <f t="shared" si="74"/>
        <v>0</v>
      </c>
      <c r="K239" s="692">
        <f t="shared" si="74"/>
        <v>0</v>
      </c>
      <c r="L239" s="692">
        <f t="shared" si="74"/>
        <v>0</v>
      </c>
      <c r="M239" s="692">
        <f t="shared" si="74"/>
        <v>0</v>
      </c>
      <c r="N239" s="692">
        <f t="shared" si="74"/>
        <v>0</v>
      </c>
      <c r="O239" s="692">
        <f t="shared" si="74"/>
        <v>0</v>
      </c>
      <c r="P239" s="692">
        <f t="shared" si="74"/>
        <v>0</v>
      </c>
      <c r="Q239" s="692">
        <f t="shared" si="74"/>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52"/>
        <v>YAAA2Wa</v>
      </c>
      <c r="H240" s="692">
        <f t="shared" ref="H240:Q240" si="75">IFERROR(VLOOKUP($M182,$Y$161:$Z$173,2,FALSE)*H$215*(1+H$216*INDEX($AC$162:$AO$173,MATCH($L182,$AB$162:$AB$173,0),MATCH($M182,_xlfn.ANCHORARRAY($AC$161),0))),0)</f>
        <v>0</v>
      </c>
      <c r="I240" s="692">
        <f t="shared" si="75"/>
        <v>0</v>
      </c>
      <c r="J240" s="692">
        <f t="shared" si="75"/>
        <v>0</v>
      </c>
      <c r="K240" s="692">
        <f t="shared" si="75"/>
        <v>0</v>
      </c>
      <c r="L240" s="692">
        <f t="shared" si="75"/>
        <v>0</v>
      </c>
      <c r="M240" s="692">
        <f t="shared" si="75"/>
        <v>0</v>
      </c>
      <c r="N240" s="692">
        <f t="shared" si="75"/>
        <v>0</v>
      </c>
      <c r="O240" s="692">
        <f t="shared" si="75"/>
        <v>0</v>
      </c>
      <c r="P240" s="692">
        <f t="shared" si="75"/>
        <v>0</v>
      </c>
      <c r="Q240" s="692">
        <f t="shared" si="75"/>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52"/>
        <v>AYAWA1w</v>
      </c>
      <c r="H241" s="692">
        <f t="shared" ref="H241:Q241" si="76">IFERROR(VLOOKUP($M183,$Y$161:$Z$173,2,FALSE)*H$215*(1+H$216*INDEX($AC$162:$AO$173,MATCH($L183,$AB$162:$AB$173,0),MATCH($M183,_xlfn.ANCHORARRAY($AC$161),0))),0)</f>
        <v>2070</v>
      </c>
      <c r="I241" s="692">
        <f t="shared" si="76"/>
        <v>2955.7761634966437</v>
      </c>
      <c r="J241" s="692">
        <f t="shared" si="76"/>
        <v>2381.6599421497303</v>
      </c>
      <c r="K241" s="692">
        <f t="shared" si="76"/>
        <v>2548.8814301174275</v>
      </c>
      <c r="L241" s="692">
        <f t="shared" si="76"/>
        <v>1916.3300707737387</v>
      </c>
      <c r="M241" s="692">
        <f t="shared" si="76"/>
        <v>2002.6009023252059</v>
      </c>
      <c r="N241" s="692">
        <f t="shared" si="76"/>
        <v>1363.2953680735141</v>
      </c>
      <c r="O241" s="692">
        <f t="shared" si="76"/>
        <v>1609.0887753314003</v>
      </c>
      <c r="P241" s="692">
        <f t="shared" si="76"/>
        <v>1085.7549773374537</v>
      </c>
      <c r="Q241" s="692">
        <f t="shared" si="76"/>
        <v>2070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52"/>
        <v>AYAWA1wd</v>
      </c>
      <c r="H242" s="692">
        <f t="shared" ref="H242:Q242" si="77">IFERROR(VLOOKUP($M184,$Y$161:$Z$173,2,FALSE)*H$215*(1+H$216*INDEX($AC$162:$AO$173,MATCH($L184,$AB$162:$AB$173,0),MATCH($M184,_xlfn.ANCHORARRAY($AC$161),0))),0)</f>
        <v>2070</v>
      </c>
      <c r="I242" s="692">
        <f t="shared" si="77"/>
        <v>2955.7761634966437</v>
      </c>
      <c r="J242" s="692">
        <f t="shared" si="77"/>
        <v>2381.6599421497303</v>
      </c>
      <c r="K242" s="692">
        <f t="shared" si="77"/>
        <v>2548.8814301174275</v>
      </c>
      <c r="L242" s="692">
        <f t="shared" si="77"/>
        <v>1916.3300707737387</v>
      </c>
      <c r="M242" s="692">
        <f t="shared" si="77"/>
        <v>2002.6009023252059</v>
      </c>
      <c r="N242" s="692">
        <f t="shared" si="77"/>
        <v>1363.2953680735141</v>
      </c>
      <c r="O242" s="692">
        <f t="shared" si="77"/>
        <v>1609.0887753314003</v>
      </c>
      <c r="P242" s="692">
        <f t="shared" si="77"/>
        <v>1085.7549773374537</v>
      </c>
      <c r="Q242" s="692">
        <f t="shared" si="77"/>
        <v>2070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52"/>
        <v>YAWA2Wa</v>
      </c>
      <c r="H243" s="692">
        <f t="shared" ref="H243:Q243" si="78">IFERROR(VLOOKUP($M185,$Y$161:$Z$173,2,FALSE)*H$215*(1+H$216*INDEX($AC$162:$AO$173,MATCH($L185,$AB$162:$AB$173,0),MATCH($M185,_xlfn.ANCHORARRAY($AC$161),0))),0)</f>
        <v>0</v>
      </c>
      <c r="I243" s="692">
        <f t="shared" si="78"/>
        <v>0</v>
      </c>
      <c r="J243" s="692">
        <f t="shared" si="78"/>
        <v>0</v>
      </c>
      <c r="K243" s="692">
        <f t="shared" si="78"/>
        <v>0</v>
      </c>
      <c r="L243" s="692">
        <f t="shared" si="78"/>
        <v>0</v>
      </c>
      <c r="M243" s="692">
        <f t="shared" si="78"/>
        <v>0</v>
      </c>
      <c r="N243" s="692">
        <f t="shared" si="78"/>
        <v>0</v>
      </c>
      <c r="O243" s="692">
        <f t="shared" si="78"/>
        <v>0</v>
      </c>
      <c r="P243" s="692">
        <f t="shared" si="78"/>
        <v>0</v>
      </c>
      <c r="Q243" s="692">
        <f t="shared" si="78"/>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52"/>
        <v>YYAWWa</v>
      </c>
      <c r="H244" s="692">
        <f t="shared" ref="H244:Q244" si="79">IFERROR(VLOOKUP($M186,$Y$161:$Z$173,2,FALSE)*H$215*(1+H$216*INDEX($AC$162:$AO$173,MATCH($L186,$AB$162:$AB$173,0),MATCH($M186,_xlfn.ANCHORARRAY($AC$161),0))),0)</f>
        <v>0</v>
      </c>
      <c r="I244" s="692">
        <f t="shared" si="79"/>
        <v>0</v>
      </c>
      <c r="J244" s="692">
        <f t="shared" si="79"/>
        <v>0</v>
      </c>
      <c r="K244" s="692">
        <f t="shared" si="79"/>
        <v>0</v>
      </c>
      <c r="L244" s="692">
        <f t="shared" si="79"/>
        <v>0</v>
      </c>
      <c r="M244" s="692">
        <f t="shared" si="79"/>
        <v>0</v>
      </c>
      <c r="N244" s="692">
        <f t="shared" si="79"/>
        <v>0</v>
      </c>
      <c r="O244" s="692">
        <f t="shared" si="79"/>
        <v>0</v>
      </c>
      <c r="P244" s="692">
        <f t="shared" si="79"/>
        <v>0</v>
      </c>
      <c r="Q244" s="692">
        <f t="shared" si="79"/>
        <v>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52"/>
        <v>YYWA2Ww</v>
      </c>
      <c r="H245" s="692">
        <f t="shared" ref="H245:Q245" si="80">IFERROR(VLOOKUP($M187,$Y$161:$Z$173,2,FALSE)*H$215*(1+H$216*INDEX($AC$162:$AO$173,MATCH($L187,$AB$162:$AB$173,0),MATCH($M187,_xlfn.ANCHORARRAY($AC$161),0))),0)</f>
        <v>1800</v>
      </c>
      <c r="I245" s="692">
        <f t="shared" si="80"/>
        <v>2570.2401421709947</v>
      </c>
      <c r="J245" s="692">
        <f t="shared" si="80"/>
        <v>2140.8179255278474</v>
      </c>
      <c r="K245" s="692">
        <f t="shared" si="80"/>
        <v>2291.1293753864516</v>
      </c>
      <c r="L245" s="692">
        <f t="shared" si="80"/>
        <v>1782.6326239755711</v>
      </c>
      <c r="M245" s="692">
        <f t="shared" si="80"/>
        <v>1800.0906987192861</v>
      </c>
      <c r="N245" s="692">
        <f t="shared" si="80"/>
        <v>1268.1817377428038</v>
      </c>
      <c r="O245" s="692">
        <f t="shared" si="80"/>
        <v>1496.8267677501399</v>
      </c>
      <c r="P245" s="692">
        <f t="shared" si="80"/>
        <v>1046.5108215300759</v>
      </c>
      <c r="Q245" s="692">
        <f t="shared" si="80"/>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52"/>
        <v>YYWA2Wwd</v>
      </c>
      <c r="H246" s="692">
        <f t="shared" ref="H246:Q246" si="81">IFERROR(VLOOKUP($M188,$Y$161:$Z$173,2,FALSE)*H$215*(1+H$216*INDEX($AC$162:$AO$173,MATCH($L188,$AB$162:$AB$173,0),MATCH($M188,_xlfn.ANCHORARRAY($AC$161),0))),0)</f>
        <v>1800</v>
      </c>
      <c r="I246" s="692">
        <f t="shared" si="81"/>
        <v>2570.2401421709947</v>
      </c>
      <c r="J246" s="692">
        <f t="shared" si="81"/>
        <v>2140.8179255278474</v>
      </c>
      <c r="K246" s="692">
        <f t="shared" si="81"/>
        <v>2291.1293753864516</v>
      </c>
      <c r="L246" s="692">
        <f t="shared" si="81"/>
        <v>1782.6326239755711</v>
      </c>
      <c r="M246" s="692">
        <f t="shared" si="81"/>
        <v>1800.0906987192861</v>
      </c>
      <c r="N246" s="692">
        <f t="shared" si="81"/>
        <v>1268.1817377428038</v>
      </c>
      <c r="O246" s="692">
        <f t="shared" si="81"/>
        <v>1496.8267677501399</v>
      </c>
      <c r="P246" s="692">
        <f t="shared" si="81"/>
        <v>1046.5108215300759</v>
      </c>
      <c r="Q246" s="692">
        <f t="shared" si="81"/>
        <v>1800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52"/>
        <v>YYWWA1w</v>
      </c>
      <c r="H247" s="692">
        <f t="shared" ref="H247:Q247" si="82">IFERROR(VLOOKUP($M189,$Y$161:$Z$173,2,FALSE)*H$215*(1+H$216*INDEX($AC$162:$AO$173,MATCH($L189,$AB$162:$AB$173,0),MATCH($M189,_xlfn.ANCHORARRAY($AC$161),0))),0)</f>
        <v>2070</v>
      </c>
      <c r="I247" s="692">
        <f t="shared" si="82"/>
        <v>2955.7761634966437</v>
      </c>
      <c r="J247" s="692">
        <f t="shared" si="82"/>
        <v>2381.6599421497303</v>
      </c>
      <c r="K247" s="692">
        <f t="shared" si="82"/>
        <v>2548.8814301174275</v>
      </c>
      <c r="L247" s="692">
        <f t="shared" si="82"/>
        <v>1916.3300707737387</v>
      </c>
      <c r="M247" s="692">
        <f t="shared" si="82"/>
        <v>2002.6009023252059</v>
      </c>
      <c r="N247" s="692">
        <f t="shared" si="82"/>
        <v>1363.2953680735141</v>
      </c>
      <c r="O247" s="692">
        <f t="shared" si="82"/>
        <v>1609.0887753314003</v>
      </c>
      <c r="P247" s="692">
        <f t="shared" si="82"/>
        <v>1085.7549773374537</v>
      </c>
      <c r="Q247" s="692">
        <f t="shared" si="82"/>
        <v>2070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52"/>
        <v>YYWWA1wd</v>
      </c>
      <c r="H248" s="692">
        <f t="shared" ref="H248:Q248" si="83">IFERROR(VLOOKUP($M190,$Y$161:$Z$173,2,FALSE)*H$215*(1+H$216*INDEX($AC$162:$AO$173,MATCH($L190,$AB$162:$AB$173,0),MATCH($M190,_xlfn.ANCHORARRAY($AC$161),0))),0)</f>
        <v>2070</v>
      </c>
      <c r="I248" s="692">
        <f t="shared" si="83"/>
        <v>2955.7761634966437</v>
      </c>
      <c r="J248" s="692">
        <f t="shared" si="83"/>
        <v>2381.6599421497303</v>
      </c>
      <c r="K248" s="692">
        <f t="shared" si="83"/>
        <v>2548.8814301174275</v>
      </c>
      <c r="L248" s="692">
        <f t="shared" si="83"/>
        <v>1916.3300707737387</v>
      </c>
      <c r="M248" s="692">
        <f t="shared" si="83"/>
        <v>2002.6009023252059</v>
      </c>
      <c r="N248" s="692">
        <f t="shared" si="83"/>
        <v>1363.2953680735141</v>
      </c>
      <c r="O248" s="692">
        <f t="shared" si="83"/>
        <v>1609.0887753314003</v>
      </c>
      <c r="P248" s="692">
        <f t="shared" si="83"/>
        <v>1085.7549773374537</v>
      </c>
      <c r="Q248" s="692">
        <f t="shared" si="83"/>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52"/>
        <v>YYWWWw</v>
      </c>
      <c r="H249" s="692">
        <f t="shared" ref="H249:Q249" si="84">IFERROR(VLOOKUP($M191,$Y$161:$Z$173,2,FALSE)*H$215*(1+H$216*INDEX($AC$162:$AO$173,MATCH($L191,$AB$162:$AB$173,0),MATCH($M191,_xlfn.ANCHORARRAY($AC$161),0))),0)</f>
        <v>1800</v>
      </c>
      <c r="I249" s="692">
        <f t="shared" si="84"/>
        <v>2570.2401421709947</v>
      </c>
      <c r="J249" s="692">
        <f t="shared" si="84"/>
        <v>2140.8179255278474</v>
      </c>
      <c r="K249" s="692">
        <f t="shared" si="84"/>
        <v>2291.1293753864516</v>
      </c>
      <c r="L249" s="692">
        <f t="shared" si="84"/>
        <v>1782.6326239755711</v>
      </c>
      <c r="M249" s="692">
        <f t="shared" si="84"/>
        <v>1800.0906987192861</v>
      </c>
      <c r="N249" s="692">
        <f t="shared" si="84"/>
        <v>1268.1817377428038</v>
      </c>
      <c r="O249" s="692">
        <f t="shared" si="84"/>
        <v>1496.8267677501399</v>
      </c>
      <c r="P249" s="692">
        <f t="shared" si="84"/>
        <v>1046.5108215300759</v>
      </c>
      <c r="Q249" s="692">
        <f t="shared" si="84"/>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ref="G250:G267" si="85">_xlfn.CONCAT(H192:M192)</f>
        <v>YYWWWwd</v>
      </c>
      <c r="H250" s="692">
        <f t="shared" ref="H250:Q250" si="86">IFERROR(VLOOKUP($M192,$Y$161:$Z$173,2,FALSE)*H$215*(1+H$216*INDEX($AC$162:$AO$173,MATCH($L192,$AB$162:$AB$173,0),MATCH($M192,_xlfn.ANCHORARRAY($AC$161),0))),0)</f>
        <v>1800</v>
      </c>
      <c r="I250" s="692">
        <f t="shared" si="86"/>
        <v>2570.2401421709947</v>
      </c>
      <c r="J250" s="692">
        <f t="shared" si="86"/>
        <v>2140.8179255278474</v>
      </c>
      <c r="K250" s="692">
        <f t="shared" si="86"/>
        <v>2291.1293753864516</v>
      </c>
      <c r="L250" s="692">
        <f t="shared" si="86"/>
        <v>1782.6326239755711</v>
      </c>
      <c r="M250" s="692">
        <f t="shared" si="86"/>
        <v>1800.0906987192861</v>
      </c>
      <c r="N250" s="692">
        <f t="shared" si="86"/>
        <v>1268.1817377428038</v>
      </c>
      <c r="O250" s="692">
        <f t="shared" si="86"/>
        <v>1496.8267677501399</v>
      </c>
      <c r="P250" s="692">
        <f t="shared" si="86"/>
        <v>1046.5108215300759</v>
      </c>
      <c r="Q250" s="692">
        <f t="shared" si="86"/>
        <v>1800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85"/>
        <v>YYNWBz</v>
      </c>
      <c r="H251" s="692">
        <f t="shared" ref="H251:Q251" si="87">IFERROR(VLOOKUP($M193,$Y$161:$Z$173,2,FALSE)*H$215*(1+H$216*INDEX($AC$162:$AO$173,MATCH($L193,$AB$162:$AB$173,0),MATCH($M193,_xlfn.ANCHORARRAY($AC$161),0))),0)</f>
        <v>1000</v>
      </c>
      <c r="I251" s="692">
        <f t="shared" si="87"/>
        <v>1427.911190094997</v>
      </c>
      <c r="J251" s="692">
        <f t="shared" si="87"/>
        <v>1189.3432919599152</v>
      </c>
      <c r="K251" s="692">
        <f t="shared" si="87"/>
        <v>1272.849652992473</v>
      </c>
      <c r="L251" s="692">
        <f t="shared" si="87"/>
        <v>990.35145776420609</v>
      </c>
      <c r="M251" s="692">
        <f t="shared" si="87"/>
        <v>1000.0503881773813</v>
      </c>
      <c r="N251" s="692">
        <f t="shared" si="87"/>
        <v>704.54540985711321</v>
      </c>
      <c r="O251" s="692">
        <f t="shared" si="87"/>
        <v>831.57042652785549</v>
      </c>
      <c r="P251" s="692">
        <f t="shared" si="87"/>
        <v>581.39490085004218</v>
      </c>
      <c r="Q251" s="692">
        <f t="shared" si="87"/>
        <v>1000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85"/>
        <v>YYNWBzd</v>
      </c>
      <c r="H252" s="692">
        <f t="shared" ref="H252:Q252" si="88">IFERROR(VLOOKUP($M194,$Y$161:$Z$173,2,FALSE)*H$215*(1+H$216*INDEX($AC$162:$AO$173,MATCH($L194,$AB$162:$AB$173,0),MATCH($M194,_xlfn.ANCHORARRAY($AC$161),0))),0)</f>
        <v>1000</v>
      </c>
      <c r="I252" s="692">
        <f t="shared" si="88"/>
        <v>1427.911190094997</v>
      </c>
      <c r="J252" s="692">
        <f t="shared" si="88"/>
        <v>1189.3432919599152</v>
      </c>
      <c r="K252" s="692">
        <f t="shared" si="88"/>
        <v>1272.849652992473</v>
      </c>
      <c r="L252" s="692">
        <f t="shared" si="88"/>
        <v>990.35145776420609</v>
      </c>
      <c r="M252" s="692">
        <f t="shared" si="88"/>
        <v>1000.0503881773813</v>
      </c>
      <c r="N252" s="692">
        <f t="shared" si="88"/>
        <v>704.54540985711321</v>
      </c>
      <c r="O252" s="692">
        <f t="shared" si="88"/>
        <v>831.57042652785549</v>
      </c>
      <c r="P252" s="692">
        <f t="shared" si="88"/>
        <v>581.39490085004218</v>
      </c>
      <c r="Q252" s="692">
        <f t="shared" si="88"/>
        <v>1000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85"/>
        <v>YYBNWb</v>
      </c>
      <c r="H253" s="692">
        <f t="shared" ref="H253:Q253" si="89">IFERROR(VLOOKUP($M195,$Y$161:$Z$173,2,FALSE)*H$215*(1+H$216*INDEX($AC$162:$AO$173,MATCH($L195,$AB$162:$AB$173,0),MATCH($M195,_xlfn.ANCHORARRAY($AC$161),0))),0)</f>
        <v>2000</v>
      </c>
      <c r="I253" s="692">
        <f t="shared" si="89"/>
        <v>2855.822380189994</v>
      </c>
      <c r="J253" s="692">
        <f t="shared" si="89"/>
        <v>2378.6865839198304</v>
      </c>
      <c r="K253" s="692">
        <f t="shared" si="89"/>
        <v>2545.699305984946</v>
      </c>
      <c r="L253" s="692">
        <f t="shared" si="89"/>
        <v>1980.7029155284122</v>
      </c>
      <c r="M253" s="692">
        <f t="shared" si="89"/>
        <v>2000.1007763547625</v>
      </c>
      <c r="N253" s="692">
        <f t="shared" si="89"/>
        <v>1409.0908197142264</v>
      </c>
      <c r="O253" s="692">
        <f t="shared" si="89"/>
        <v>1663.140853055711</v>
      </c>
      <c r="P253" s="692">
        <f t="shared" si="89"/>
        <v>1162.7898017000844</v>
      </c>
      <c r="Q253" s="692">
        <f t="shared" si="89"/>
        <v>2000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85"/>
        <v>YYBNWbd</v>
      </c>
      <c r="H254" s="692">
        <f t="shared" ref="H254:Q254" si="90">IFERROR(VLOOKUP($M196,$Y$161:$Z$173,2,FALSE)*H$215*(1+H$216*INDEX($AC$162:$AO$173,MATCH($L196,$AB$162:$AB$173,0),MATCH($M196,_xlfn.ANCHORARRAY($AC$161),0))),0)</f>
        <v>2000</v>
      </c>
      <c r="I254" s="692">
        <f t="shared" si="90"/>
        <v>2855.822380189994</v>
      </c>
      <c r="J254" s="692">
        <f t="shared" si="90"/>
        <v>2378.6865839198304</v>
      </c>
      <c r="K254" s="692">
        <f t="shared" si="90"/>
        <v>2545.699305984946</v>
      </c>
      <c r="L254" s="692">
        <f t="shared" si="90"/>
        <v>1980.7029155284122</v>
      </c>
      <c r="M254" s="692">
        <f t="shared" si="90"/>
        <v>2000.1007763547625</v>
      </c>
      <c r="N254" s="692">
        <f t="shared" si="90"/>
        <v>1409.0908197142264</v>
      </c>
      <c r="O254" s="692">
        <f t="shared" si="90"/>
        <v>1663.140853055711</v>
      </c>
      <c r="P254" s="692">
        <f t="shared" si="90"/>
        <v>1162.7898017000844</v>
      </c>
      <c r="Q254" s="692">
        <f t="shared" si="90"/>
        <v>2000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85"/>
        <v>YYWBNw</v>
      </c>
      <c r="H255" s="692">
        <f t="shared" ref="H255:Q255" si="91">IFERROR(VLOOKUP($M197,$Y$161:$Z$173,2,FALSE)*H$215*(1+H$216*INDEX($AC$162:$AO$173,MATCH($L197,$AB$162:$AB$173,0),MATCH($M197,_xlfn.ANCHORARRAY($AC$161),0))),0)</f>
        <v>1890</v>
      </c>
      <c r="I255" s="692">
        <f t="shared" si="91"/>
        <v>2698.7521492795445</v>
      </c>
      <c r="J255" s="692">
        <f t="shared" si="91"/>
        <v>2221.098597735142</v>
      </c>
      <c r="K255" s="692">
        <f t="shared" si="91"/>
        <v>2377.0467269634437</v>
      </c>
      <c r="L255" s="692">
        <f t="shared" si="91"/>
        <v>1827.1984395749603</v>
      </c>
      <c r="M255" s="692">
        <f t="shared" si="91"/>
        <v>1867.5940999212596</v>
      </c>
      <c r="N255" s="692">
        <f t="shared" si="91"/>
        <v>1299.8862811863737</v>
      </c>
      <c r="O255" s="692">
        <f t="shared" si="91"/>
        <v>1534.2474369438933</v>
      </c>
      <c r="P255" s="692">
        <f t="shared" si="91"/>
        <v>1059.5922067992017</v>
      </c>
      <c r="Q255" s="692">
        <f t="shared" si="91"/>
        <v>1890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85"/>
        <v>YYWBNwd</v>
      </c>
      <c r="H256" s="692">
        <f t="shared" ref="H256:Q256" si="92">IFERROR(VLOOKUP($M198,$Y$161:$Z$173,2,FALSE)*H$215*(1+H$216*INDEX($AC$162:$AO$173,MATCH($L198,$AB$162:$AB$173,0),MATCH($M198,_xlfn.ANCHORARRAY($AC$161),0))),0)</f>
        <v>1800</v>
      </c>
      <c r="I256" s="692">
        <f t="shared" si="92"/>
        <v>2570.2401421709947</v>
      </c>
      <c r="J256" s="692">
        <f t="shared" si="92"/>
        <v>2140.8179255278474</v>
      </c>
      <c r="K256" s="692">
        <f t="shared" si="92"/>
        <v>2291.1293753864516</v>
      </c>
      <c r="L256" s="692">
        <f t="shared" si="92"/>
        <v>1782.6326239755711</v>
      </c>
      <c r="M256" s="692">
        <f t="shared" si="92"/>
        <v>1800.0906987192861</v>
      </c>
      <c r="N256" s="692">
        <f t="shared" si="92"/>
        <v>1268.1817377428038</v>
      </c>
      <c r="O256" s="692">
        <f t="shared" si="92"/>
        <v>1496.8267677501399</v>
      </c>
      <c r="P256" s="692">
        <f t="shared" si="92"/>
        <v>1046.5108215300759</v>
      </c>
      <c r="Q256" s="692">
        <f t="shared" si="92"/>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85"/>
        <v>YYLWBl</v>
      </c>
      <c r="H257" s="692">
        <f t="shared" ref="H257:Q257" si="93">IFERROR(VLOOKUP($M199,$Y$161:$Z$173,2,FALSE)*H$215*(1+H$216*INDEX($AC$162:$AO$173,MATCH($L199,$AB$162:$AB$173,0),MATCH($M199,_xlfn.ANCHORARRAY($AC$161),0))),0)</f>
        <v>1000</v>
      </c>
      <c r="I257" s="692">
        <f t="shared" si="93"/>
        <v>1427.911190094997</v>
      </c>
      <c r="J257" s="692">
        <f t="shared" si="93"/>
        <v>1189.3432919599152</v>
      </c>
      <c r="K257" s="692">
        <f t="shared" si="93"/>
        <v>1272.849652992473</v>
      </c>
      <c r="L257" s="692">
        <f t="shared" si="93"/>
        <v>990.35145776420609</v>
      </c>
      <c r="M257" s="692">
        <f t="shared" si="93"/>
        <v>1000.0503881773813</v>
      </c>
      <c r="N257" s="692">
        <f t="shared" si="93"/>
        <v>704.54540985711321</v>
      </c>
      <c r="O257" s="692">
        <f t="shared" si="93"/>
        <v>831.57042652785549</v>
      </c>
      <c r="P257" s="692">
        <f t="shared" si="93"/>
        <v>581.39490085004218</v>
      </c>
      <c r="Q257" s="692">
        <f t="shared" si="93"/>
        <v>1000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85"/>
        <v>YYBLWb</v>
      </c>
      <c r="H258" s="692">
        <f t="shared" ref="H258:Q258" si="94">IFERROR(VLOOKUP($M200,$Y$161:$Z$173,2,FALSE)*H$215*(1+H$216*INDEX($AC$162:$AO$173,MATCH($L200,$AB$162:$AB$173,0),MATCH($M200,_xlfn.ANCHORARRAY($AC$161),0))),0)</f>
        <v>2000</v>
      </c>
      <c r="I258" s="692">
        <f t="shared" si="94"/>
        <v>2855.822380189994</v>
      </c>
      <c r="J258" s="692">
        <f t="shared" si="94"/>
        <v>2378.6865839198304</v>
      </c>
      <c r="K258" s="692">
        <f t="shared" si="94"/>
        <v>2545.699305984946</v>
      </c>
      <c r="L258" s="692">
        <f t="shared" si="94"/>
        <v>1980.7029155284122</v>
      </c>
      <c r="M258" s="692">
        <f t="shared" si="94"/>
        <v>2000.1007763547625</v>
      </c>
      <c r="N258" s="692">
        <f t="shared" si="94"/>
        <v>1409.0908197142264</v>
      </c>
      <c r="O258" s="692">
        <f t="shared" si="94"/>
        <v>1663.140853055711</v>
      </c>
      <c r="P258" s="692">
        <f t="shared" si="94"/>
        <v>1162.7898017000844</v>
      </c>
      <c r="Q258" s="692">
        <f t="shared" si="94"/>
        <v>2000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85"/>
        <v>YYBLWbd</v>
      </c>
      <c r="H259" s="692">
        <f t="shared" ref="H259:Q259" si="95">IFERROR(VLOOKUP($M201,$Y$161:$Z$173,2,FALSE)*H$215*(1+H$216*INDEX($AC$162:$AO$173,MATCH($L201,$AB$162:$AB$173,0),MATCH($M201,_xlfn.ANCHORARRAY($AC$161),0))),0)</f>
        <v>2000</v>
      </c>
      <c r="I259" s="692">
        <f t="shared" si="95"/>
        <v>2855.822380189994</v>
      </c>
      <c r="J259" s="692">
        <f t="shared" si="95"/>
        <v>2378.6865839198304</v>
      </c>
      <c r="K259" s="692">
        <f t="shared" si="95"/>
        <v>2545.699305984946</v>
      </c>
      <c r="L259" s="692">
        <f t="shared" si="95"/>
        <v>1980.7029155284122</v>
      </c>
      <c r="M259" s="692">
        <f t="shared" si="95"/>
        <v>2000.1007763547625</v>
      </c>
      <c r="N259" s="692">
        <f t="shared" si="95"/>
        <v>1409.0908197142264</v>
      </c>
      <c r="O259" s="692">
        <f t="shared" si="95"/>
        <v>1663.140853055711</v>
      </c>
      <c r="P259" s="692">
        <f t="shared" si="95"/>
        <v>1162.7898017000844</v>
      </c>
      <c r="Q259" s="692">
        <f t="shared" si="95"/>
        <v>2000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85"/>
        <v>YYWBLw</v>
      </c>
      <c r="H260" s="692">
        <f t="shared" ref="H260:Q260" si="96">IFERROR(VLOOKUP($M202,$Y$161:$Z$173,2,FALSE)*H$215*(1+H$216*INDEX($AC$162:$AO$173,MATCH($L202,$AB$162:$AB$173,0),MATCH($M202,_xlfn.ANCHORARRAY($AC$161),0))),0)</f>
        <v>2160</v>
      </c>
      <c r="I260" s="692">
        <f t="shared" si="96"/>
        <v>3084.2881706051935</v>
      </c>
      <c r="J260" s="692">
        <f t="shared" si="96"/>
        <v>2461.9406143570241</v>
      </c>
      <c r="K260" s="692">
        <f t="shared" si="96"/>
        <v>2634.7987816944192</v>
      </c>
      <c r="L260" s="692">
        <f t="shared" si="96"/>
        <v>1960.8958863731284</v>
      </c>
      <c r="M260" s="692">
        <f t="shared" si="96"/>
        <v>2070.1043035271787</v>
      </c>
      <c r="N260" s="692">
        <f t="shared" si="96"/>
        <v>1394.9999115170842</v>
      </c>
      <c r="O260" s="692">
        <f t="shared" si="96"/>
        <v>1646.5094445251541</v>
      </c>
      <c r="P260" s="692">
        <f t="shared" si="96"/>
        <v>1098.8363626065798</v>
      </c>
      <c r="Q260" s="692">
        <f t="shared" si="96"/>
        <v>2160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85"/>
        <v>YYWBLwd</v>
      </c>
      <c r="H261" s="692">
        <f t="shared" ref="H261:Q261" si="97">IFERROR(VLOOKUP($M203,$Y$161:$Z$173,2,FALSE)*H$215*(1+H$216*INDEX($AC$162:$AO$173,MATCH($L203,$AB$162:$AB$173,0),MATCH($M203,_xlfn.ANCHORARRAY($AC$161),0))),0)</f>
        <v>2160</v>
      </c>
      <c r="I261" s="692">
        <f t="shared" si="97"/>
        <v>3084.2881706051935</v>
      </c>
      <c r="J261" s="692">
        <f t="shared" si="97"/>
        <v>2461.9406143570241</v>
      </c>
      <c r="K261" s="692">
        <f t="shared" si="97"/>
        <v>2634.7987816944192</v>
      </c>
      <c r="L261" s="692">
        <f t="shared" si="97"/>
        <v>1960.8958863731284</v>
      </c>
      <c r="M261" s="692">
        <f t="shared" si="97"/>
        <v>2070.1043035271787</v>
      </c>
      <c r="N261" s="692">
        <f t="shared" si="97"/>
        <v>1394.9999115170842</v>
      </c>
      <c r="O261" s="692">
        <f t="shared" si="97"/>
        <v>1646.5094445251541</v>
      </c>
      <c r="P261" s="692">
        <f t="shared" si="97"/>
        <v>1098.8363626065798</v>
      </c>
      <c r="Q261" s="692">
        <f t="shared" si="97"/>
        <v>2160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85"/>
        <v>YAAA2Nw</v>
      </c>
      <c r="H262" s="692">
        <f t="shared" ref="H262:Q262" si="98">IFERROR(VLOOKUP($M204,$Y$161:$Z$173,2,FALSE)*H$215*(1+H$216*INDEX($AC$162:$AO$173,MATCH($L204,$AB$162:$AB$173,0),MATCH($M204,_xlfn.ANCHORARRAY($AC$161),0))),0)</f>
        <v>1890</v>
      </c>
      <c r="I262" s="692">
        <f t="shared" si="98"/>
        <v>2698.7521492795445</v>
      </c>
      <c r="J262" s="692">
        <f t="shared" si="98"/>
        <v>2221.098597735142</v>
      </c>
      <c r="K262" s="692">
        <f t="shared" si="98"/>
        <v>2377.0467269634437</v>
      </c>
      <c r="L262" s="692">
        <f t="shared" si="98"/>
        <v>1827.1984395749603</v>
      </c>
      <c r="M262" s="692">
        <f t="shared" si="98"/>
        <v>1867.5940999212596</v>
      </c>
      <c r="N262" s="692">
        <f t="shared" si="98"/>
        <v>1299.8862811863737</v>
      </c>
      <c r="O262" s="692">
        <f t="shared" si="98"/>
        <v>1534.2474369438933</v>
      </c>
      <c r="P262" s="692">
        <f t="shared" si="98"/>
        <v>1059.5922067992017</v>
      </c>
      <c r="Q262" s="692">
        <f t="shared" si="98"/>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85"/>
        <v>YAAA2Nwd</v>
      </c>
      <c r="H263" s="692">
        <f t="shared" ref="H263:Q263" si="99">IFERROR(VLOOKUP($M205,$Y$161:$Z$173,2,FALSE)*H$215*(1+H$216*INDEX($AC$162:$AO$173,MATCH($L205,$AB$162:$AB$173,0),MATCH($M205,_xlfn.ANCHORARRAY($AC$161),0))),0)</f>
        <v>1800</v>
      </c>
      <c r="I263" s="692">
        <f t="shared" si="99"/>
        <v>2570.2401421709947</v>
      </c>
      <c r="J263" s="692">
        <f t="shared" si="99"/>
        <v>2140.8179255278474</v>
      </c>
      <c r="K263" s="692">
        <f t="shared" si="99"/>
        <v>2291.1293753864516</v>
      </c>
      <c r="L263" s="692">
        <f t="shared" si="99"/>
        <v>1782.6326239755711</v>
      </c>
      <c r="M263" s="692">
        <f t="shared" si="99"/>
        <v>1800.0906987192861</v>
      </c>
      <c r="N263" s="692">
        <f t="shared" si="99"/>
        <v>1268.1817377428038</v>
      </c>
      <c r="O263" s="692">
        <f t="shared" si="99"/>
        <v>1496.8267677501399</v>
      </c>
      <c r="P263" s="692">
        <f t="shared" si="99"/>
        <v>1046.5108215300759</v>
      </c>
      <c r="Q263" s="692">
        <f t="shared" si="99"/>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85"/>
        <v>YYAA2A1z</v>
      </c>
      <c r="H264" s="692">
        <f t="shared" ref="H264:Q264" si="100">IFERROR(VLOOKUP($M206,$Y$161:$Z$173,2,FALSE)*H$215*(1+H$216*INDEX($AC$162:$AO$173,MATCH($L206,$AB$162:$AB$173,0),MATCH($M206,_xlfn.ANCHORARRAY($AC$161),0))),0)</f>
        <v>1150</v>
      </c>
      <c r="I264" s="692">
        <f t="shared" si="100"/>
        <v>1642.0978686092465</v>
      </c>
      <c r="J264" s="692">
        <f t="shared" si="100"/>
        <v>1323.1444123054057</v>
      </c>
      <c r="K264" s="692">
        <f t="shared" si="100"/>
        <v>1416.0452389541263</v>
      </c>
      <c r="L264" s="692">
        <f t="shared" si="100"/>
        <v>1064.6278170965215</v>
      </c>
      <c r="M264" s="692">
        <f t="shared" si="100"/>
        <v>1112.5560568473368</v>
      </c>
      <c r="N264" s="692">
        <f t="shared" si="100"/>
        <v>757.38631559639668</v>
      </c>
      <c r="O264" s="692">
        <f t="shared" si="100"/>
        <v>893.93820851744465</v>
      </c>
      <c r="P264" s="692">
        <f t="shared" si="100"/>
        <v>603.19720963191878</v>
      </c>
      <c r="Q264" s="692">
        <f t="shared" si="100"/>
        <v>1150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85"/>
        <v>YYAA2A1zd</v>
      </c>
      <c r="H265" s="692">
        <f t="shared" ref="H265:Q265" si="101">IFERROR(VLOOKUP($M207,$Y$161:$Z$173,2,FALSE)*H$215*(1+H$216*INDEX($AC$162:$AO$173,MATCH($L207,$AB$162:$AB$173,0),MATCH($M207,_xlfn.ANCHORARRAY($AC$161),0))),0)</f>
        <v>1150</v>
      </c>
      <c r="I265" s="692">
        <f t="shared" si="101"/>
        <v>1642.0978686092465</v>
      </c>
      <c r="J265" s="692">
        <f t="shared" si="101"/>
        <v>1323.1444123054057</v>
      </c>
      <c r="K265" s="692">
        <f t="shared" si="101"/>
        <v>1416.0452389541263</v>
      </c>
      <c r="L265" s="692">
        <f t="shared" si="101"/>
        <v>1064.6278170965215</v>
      </c>
      <c r="M265" s="692">
        <f t="shared" si="101"/>
        <v>1112.5560568473368</v>
      </c>
      <c r="N265" s="692">
        <f t="shared" si="101"/>
        <v>757.38631559639668</v>
      </c>
      <c r="O265" s="692">
        <f t="shared" si="101"/>
        <v>893.93820851744465</v>
      </c>
      <c r="P265" s="692">
        <f t="shared" si="101"/>
        <v>603.19720963191878</v>
      </c>
      <c r="Q265" s="692">
        <f t="shared" si="101"/>
        <v>1150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85"/>
        <v>AYWA2A1a</v>
      </c>
      <c r="H266" s="692">
        <f t="shared" ref="H266:Q266" si="102">IFERROR(VLOOKUP($M208,$Y$161:$Z$173,2,FALSE)*H$215*(1+H$216*INDEX($AC$162:$AO$173,MATCH($L208,$AB$162:$AB$173,0),MATCH($M208,_xlfn.ANCHORARRAY($AC$161),0))),0)</f>
        <v>0</v>
      </c>
      <c r="I266" s="692">
        <f t="shared" si="102"/>
        <v>0</v>
      </c>
      <c r="J266" s="692">
        <f t="shared" si="102"/>
        <v>0</v>
      </c>
      <c r="K266" s="692">
        <f t="shared" si="102"/>
        <v>0</v>
      </c>
      <c r="L266" s="692">
        <f t="shared" si="102"/>
        <v>0</v>
      </c>
      <c r="M266" s="692">
        <f t="shared" si="102"/>
        <v>0</v>
      </c>
      <c r="N266" s="692">
        <f t="shared" si="102"/>
        <v>0</v>
      </c>
      <c r="O266" s="692">
        <f t="shared" si="102"/>
        <v>0</v>
      </c>
      <c r="P266" s="692">
        <f t="shared" si="102"/>
        <v>0</v>
      </c>
      <c r="Q266" s="692">
        <f t="shared" si="102"/>
        <v>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85"/>
        <v>AANWA1a</v>
      </c>
      <c r="H267" s="692">
        <f t="shared" ref="H267:Q267" si="103">IFERROR(VLOOKUP($M209,$Y$161:$Z$173,2,FALSE)*H$215*(1+H$216*INDEX($AC$162:$AO$173,MATCH($L209,$AB$162:$AB$173,0),MATCH($M209,_xlfn.ANCHORARRAY($AC$161),0))),0)</f>
        <v>0</v>
      </c>
      <c r="I267" s="692">
        <f t="shared" si="103"/>
        <v>0</v>
      </c>
      <c r="J267" s="692">
        <f t="shared" si="103"/>
        <v>0</v>
      </c>
      <c r="K267" s="692">
        <f t="shared" si="103"/>
        <v>0</v>
      </c>
      <c r="L267" s="692">
        <f t="shared" si="103"/>
        <v>0</v>
      </c>
      <c r="M267" s="692">
        <f t="shared" si="103"/>
        <v>0</v>
      </c>
      <c r="N267" s="692">
        <f t="shared" si="103"/>
        <v>0</v>
      </c>
      <c r="O267" s="692">
        <f t="shared" si="103"/>
        <v>0</v>
      </c>
      <c r="P267" s="692">
        <f t="shared" si="103"/>
        <v>0</v>
      </c>
      <c r="Q267" s="692">
        <f t="shared" si="103"/>
        <v>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ref="G268:G269" si="104">_xlfn.CONCAT(H210:M210)</f>
        <v>AAANWa</v>
      </c>
      <c r="H268" s="692">
        <f t="shared" ref="H268:Q268" si="105">IFERROR(VLOOKUP($M210,$Y$161:$Z$173,2,FALSE)*H$215*(1+H$216*INDEX($AC$162:$AO$173,MATCH($L210,$AB$162:$AB$173,0),MATCH($M210,_xlfn.ANCHORARRAY($AC$161),0))),0)</f>
        <v>0</v>
      </c>
      <c r="I268" s="692">
        <f t="shared" si="105"/>
        <v>0</v>
      </c>
      <c r="J268" s="692">
        <f t="shared" si="105"/>
        <v>0</v>
      </c>
      <c r="K268" s="692">
        <f t="shared" si="105"/>
        <v>0</v>
      </c>
      <c r="L268" s="692">
        <f t="shared" si="105"/>
        <v>0</v>
      </c>
      <c r="M268" s="692">
        <f t="shared" si="105"/>
        <v>0</v>
      </c>
      <c r="N268" s="692">
        <f t="shared" si="105"/>
        <v>0</v>
      </c>
      <c r="O268" s="692">
        <f t="shared" si="105"/>
        <v>0</v>
      </c>
      <c r="P268" s="692">
        <f t="shared" si="105"/>
        <v>0</v>
      </c>
      <c r="Q268" s="692">
        <f t="shared" si="105"/>
        <v>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104"/>
        <v>MSMSMSMSMSms</v>
      </c>
      <c r="H269" s="692">
        <f t="shared" ref="H269:Q269" si="106">IFERROR(VLOOKUP($M211,$Y$161:$Z$173,2,FALSE)*H$215*(1+H$216*INDEX($AC$162:$AO$173,MATCH($L211,$AB$162:$AB$173,0),MATCH($M211,_xlfn.ANCHORARRAY($AC$161),0))),0)</f>
        <v>1580</v>
      </c>
      <c r="I269" s="692">
        <f t="shared" si="106"/>
        <v>2256.0996803500952</v>
      </c>
      <c r="J269" s="692">
        <f t="shared" si="106"/>
        <v>1879.1624012966661</v>
      </c>
      <c r="K269" s="692">
        <f t="shared" si="106"/>
        <v>2011.1024517281076</v>
      </c>
      <c r="L269" s="692">
        <f t="shared" si="106"/>
        <v>1564.7553032674457</v>
      </c>
      <c r="M269" s="692">
        <f t="shared" si="106"/>
        <v>1580.0796133202623</v>
      </c>
      <c r="N269" s="692">
        <f t="shared" si="106"/>
        <v>1113.1817475742389</v>
      </c>
      <c r="O269" s="692">
        <f t="shared" si="106"/>
        <v>1313.8812739140117</v>
      </c>
      <c r="P269" s="692">
        <f t="shared" si="106"/>
        <v>918.6039433430667</v>
      </c>
      <c r="Q269" s="692">
        <f t="shared" si="106"/>
        <v>1580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R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c r="I271" s="26"/>
      <c r="J271" s="26"/>
      <c r="K271" s="26"/>
      <c r="N271" s="494"/>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c r="I272" s="26"/>
      <c r="J272" s="26"/>
      <c r="K272" s="26"/>
      <c r="N272" s="494"/>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R273" s="186"/>
      <c r="S273" s="186"/>
      <c r="T273" s="186"/>
      <c r="U273" s="186"/>
      <c r="V273" s="186"/>
      <c r="W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c r="I274" s="26"/>
      <c r="J274" s="26"/>
      <c r="K274" s="26"/>
      <c r="N274" s="494"/>
      <c r="O274" s="186"/>
      <c r="P274" s="186"/>
      <c r="Q274" s="186"/>
      <c r="R274" s="186"/>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c r="I275" s="26"/>
      <c r="J275" s="26"/>
      <c r="K275" s="26"/>
      <c r="N275" s="494"/>
      <c r="O275" s="186"/>
      <c r="P275" s="186"/>
      <c r="Q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495" t="s">
        <v>986</v>
      </c>
      <c r="J276" s="693" t="s">
        <v>379</v>
      </c>
      <c r="K276" s="693" t="s">
        <v>776</v>
      </c>
      <c r="L276" s="693" t="s">
        <v>777</v>
      </c>
      <c r="M276" s="693" t="s">
        <v>778</v>
      </c>
      <c r="N276" s="693" t="s">
        <v>779</v>
      </c>
      <c r="O276" s="693" t="s">
        <v>780</v>
      </c>
      <c r="P276" s="693" t="s">
        <v>781</v>
      </c>
      <c r="Q276" s="693" t="s">
        <v>782</v>
      </c>
      <c r="R276" s="693" t="s">
        <v>783</v>
      </c>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495"/>
      <c r="I277" t="s">
        <v>1216</v>
      </c>
      <c r="J277" s="694">
        <v>0.85</v>
      </c>
      <c r="K277" s="694">
        <v>0.85</v>
      </c>
      <c r="L277" s="694">
        <v>0.85</v>
      </c>
      <c r="M277" s="694">
        <v>0.85</v>
      </c>
      <c r="N277" s="694">
        <v>1</v>
      </c>
      <c r="O277" s="694">
        <v>1</v>
      </c>
      <c r="P277" s="694">
        <v>1</v>
      </c>
      <c r="Q277" s="694">
        <v>1</v>
      </c>
      <c r="R277" s="694">
        <v>1</v>
      </c>
      <c r="S277" s="186"/>
      <c r="T277" s="186"/>
      <c r="U277" s="186"/>
      <c r="V277" s="186"/>
      <c r="W277" s="186"/>
      <c r="X277" s="186"/>
      <c r="Y277" s="186"/>
      <c r="Z277" s="186"/>
      <c r="AA277" s="186"/>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495"/>
      <c r="I278" t="s">
        <v>1217</v>
      </c>
      <c r="J278" s="694">
        <v>1.5</v>
      </c>
      <c r="K278" s="694">
        <v>1</v>
      </c>
      <c r="L278" s="694">
        <v>1</v>
      </c>
      <c r="M278" s="694">
        <v>0.5</v>
      </c>
      <c r="N278" s="694">
        <v>1</v>
      </c>
      <c r="O278" s="694">
        <v>0.5</v>
      </c>
      <c r="P278" s="694">
        <v>0.5</v>
      </c>
      <c r="Q278" s="694">
        <v>0</v>
      </c>
      <c r="R278" s="694">
        <v>1</v>
      </c>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
        <v>789</v>
      </c>
      <c r="H279" t="s">
        <v>804</v>
      </c>
      <c r="I279" t="s">
        <v>804</v>
      </c>
      <c r="J279" t="s">
        <v>379</v>
      </c>
      <c r="K279" t="s">
        <v>379</v>
      </c>
      <c r="L279" t="s">
        <v>776</v>
      </c>
      <c r="M279" t="s">
        <v>776</v>
      </c>
      <c r="N279" t="s">
        <v>777</v>
      </c>
      <c r="O279" t="s">
        <v>777</v>
      </c>
      <c r="P279" t="s">
        <v>778</v>
      </c>
      <c r="Q279" t="s">
        <v>778</v>
      </c>
      <c r="R279" t="s">
        <v>779</v>
      </c>
      <c r="S279" t="s">
        <v>779</v>
      </c>
      <c r="T279" t="s">
        <v>780</v>
      </c>
      <c r="U279" t="s">
        <v>780</v>
      </c>
      <c r="V279" t="s">
        <v>781</v>
      </c>
      <c r="W279" t="s">
        <v>781</v>
      </c>
      <c r="X279" t="s">
        <v>782</v>
      </c>
      <c r="Y279" t="s">
        <v>782</v>
      </c>
      <c r="Z279" t="s">
        <v>783</v>
      </c>
      <c r="AA279" t="s">
        <v>783</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
        <v>788</v>
      </c>
      <c r="H280" t="s">
        <v>987</v>
      </c>
      <c r="I280" t="s">
        <v>973</v>
      </c>
      <c r="J280" t="s">
        <v>987</v>
      </c>
      <c r="K280" t="s">
        <v>973</v>
      </c>
      <c r="L280" t="s">
        <v>987</v>
      </c>
      <c r="M280" t="s">
        <v>973</v>
      </c>
      <c r="N280" t="s">
        <v>987</v>
      </c>
      <c r="O280" t="s">
        <v>973</v>
      </c>
      <c r="P280" t="s">
        <v>987</v>
      </c>
      <c r="Q280" t="s">
        <v>973</v>
      </c>
      <c r="R280" t="s">
        <v>987</v>
      </c>
      <c r="S280" t="s">
        <v>973</v>
      </c>
      <c r="T280" t="s">
        <v>987</v>
      </c>
      <c r="U280" t="s">
        <v>973</v>
      </c>
      <c r="V280" t="s">
        <v>987</v>
      </c>
      <c r="W280" t="s">
        <v>973</v>
      </c>
      <c r="X280" t="s">
        <v>987</v>
      </c>
      <c r="Y280" t="s">
        <v>973</v>
      </c>
      <c r="Z280" t="s">
        <v>987</v>
      </c>
      <c r="AA280" t="s">
        <v>973</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ref="G281:G312" si="107">_xlfn.CONCAT(H160:M160)</f>
        <v>AAAA2A1a</v>
      </c>
      <c r="H281" s="222">
        <v>0</v>
      </c>
      <c r="I281" s="222">
        <v>0</v>
      </c>
      <c r="J281" s="667">
        <f>$H281*HLOOKUP(J$279,$J$276:$R$277,2)</f>
        <v>0</v>
      </c>
      <c r="K281" s="877">
        <f>$I281*HLOOKUP(K$279,$J$276:$R$278,3)</f>
        <v>0</v>
      </c>
      <c r="L281" s="667">
        <f>$H281*HLOOKUP(L$279,$J$276:$R$277,2)</f>
        <v>0</v>
      </c>
      <c r="M281" s="877">
        <f>$I281*HLOOKUP(M$279,$J$276:$R$278,3)</f>
        <v>0</v>
      </c>
      <c r="N281" s="667">
        <f>$H281*HLOOKUP(N$279,$J$276:$R$277,2)</f>
        <v>0</v>
      </c>
      <c r="O281" s="877">
        <f>$I281*HLOOKUP(O$279,$J$276:$R$278,3)</f>
        <v>0</v>
      </c>
      <c r="P281" s="667">
        <f>$H281*HLOOKUP(P$279,$J$276:$R$277,2)</f>
        <v>0</v>
      </c>
      <c r="Q281" s="877">
        <f>$I281*HLOOKUP(Q$279,$J$276:$R$278,3)</f>
        <v>0</v>
      </c>
      <c r="R281" s="667">
        <f>$H281*HLOOKUP(R$279,$J$276:$R$277,2)</f>
        <v>0</v>
      </c>
      <c r="S281" s="877">
        <f>$I281*HLOOKUP(S$279,$J$276:$R$278,3)</f>
        <v>0</v>
      </c>
      <c r="T281" s="667">
        <f>$H281*HLOOKUP(T$279,$J$276:$R$277,2)</f>
        <v>0</v>
      </c>
      <c r="U281" s="877">
        <f>$I281*HLOOKUP(U$279,$J$276:$R$278,3)</f>
        <v>0</v>
      </c>
      <c r="V281" s="667">
        <f>$H281*HLOOKUP(V$279,$J$276:$R$277,2)</f>
        <v>0</v>
      </c>
      <c r="W281" s="877">
        <f>$I281*HLOOKUP(W$279,$J$276:$R$278,3)</f>
        <v>0</v>
      </c>
      <c r="X281" s="667">
        <f t="shared" ref="X281:X312" si="108">$H281*HLOOKUP(X$279,$J$276:$R$277,2)</f>
        <v>0</v>
      </c>
      <c r="Y281" s="877">
        <f t="shared" ref="Y281:Y312" si="109">$I281*HLOOKUP(Y$279,$J$276:$R$278,3)</f>
        <v>0</v>
      </c>
      <c r="Z281" s="667">
        <f t="shared" ref="Z281:Z312" si="110">$H281*HLOOKUP(Z$279,$J$276:$R$277,2)</f>
        <v>0</v>
      </c>
      <c r="AA281" s="877">
        <f t="shared" ref="AA281:AA312" si="111">$I281*HLOOKUP(AA$279,$J$276:$R$278,3)</f>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107"/>
        <v>GGGGAg1a2</v>
      </c>
      <c r="H282" s="222">
        <v>0</v>
      </c>
      <c r="I282" s="222">
        <v>0</v>
      </c>
      <c r="J282" s="667">
        <f t="shared" ref="J282:J290" si="112">$H282*HLOOKUP(J$279,$J$276:$R$277,2)</f>
        <v>0</v>
      </c>
      <c r="K282" s="877">
        <f t="shared" ref="K282:U332" si="113">$I282*HLOOKUP(K$279,$J$276:$R$278,3)</f>
        <v>0</v>
      </c>
      <c r="L282" s="667">
        <f t="shared" ref="L282:L290" si="114">$H282*HLOOKUP(L$279,$J$276:$R$277,2)</f>
        <v>0</v>
      </c>
      <c r="M282" s="877">
        <f t="shared" si="113"/>
        <v>0</v>
      </c>
      <c r="N282" s="667">
        <f t="shared" ref="N282:N290" si="115">$H282*HLOOKUP(N$279,$J$276:$R$277,2)</f>
        <v>0</v>
      </c>
      <c r="O282" s="877">
        <f t="shared" si="113"/>
        <v>0</v>
      </c>
      <c r="P282" s="667">
        <f t="shared" ref="P282:P290" si="116">$H282*HLOOKUP(P$279,$J$276:$R$277,2)</f>
        <v>0</v>
      </c>
      <c r="Q282" s="877">
        <f t="shared" si="113"/>
        <v>0</v>
      </c>
      <c r="R282" s="667">
        <f t="shared" ref="R282:R290" si="117">$H282*HLOOKUP(R$279,$J$276:$R$277,2)</f>
        <v>0</v>
      </c>
      <c r="S282" s="877">
        <f t="shared" si="113"/>
        <v>0</v>
      </c>
      <c r="T282" s="667">
        <f t="shared" ref="T282:T290" si="118">$H282*HLOOKUP(T$279,$J$276:$R$277,2)</f>
        <v>0</v>
      </c>
      <c r="U282" s="877">
        <f t="shared" si="113"/>
        <v>0</v>
      </c>
      <c r="V282" s="667">
        <f t="shared" ref="V282:V290" si="119">$H282*HLOOKUP(V$279,$J$276:$R$277,2)</f>
        <v>0</v>
      </c>
      <c r="W282" s="877">
        <f t="shared" ref="W282:W332" si="120">$I282*HLOOKUP(W$279,$J$276:$R$278,3)</f>
        <v>0</v>
      </c>
      <c r="X282" s="667">
        <f t="shared" si="108"/>
        <v>0</v>
      </c>
      <c r="Y282" s="877">
        <f t="shared" si="109"/>
        <v>0</v>
      </c>
      <c r="Z282" s="667">
        <f t="shared" si="110"/>
        <v>0</v>
      </c>
      <c r="AA282" s="877">
        <f t="shared" si="111"/>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107"/>
        <v>GGGGSg1a2</v>
      </c>
      <c r="H283" s="222">
        <v>0</v>
      </c>
      <c r="I283" s="222">
        <v>0</v>
      </c>
      <c r="J283" s="667">
        <f t="shared" si="112"/>
        <v>0</v>
      </c>
      <c r="K283" s="877">
        <f t="shared" si="113"/>
        <v>0</v>
      </c>
      <c r="L283" s="667">
        <f t="shared" si="114"/>
        <v>0</v>
      </c>
      <c r="M283" s="877">
        <f t="shared" si="113"/>
        <v>0</v>
      </c>
      <c r="N283" s="667">
        <f t="shared" si="115"/>
        <v>0</v>
      </c>
      <c r="O283" s="877">
        <f t="shared" si="113"/>
        <v>0</v>
      </c>
      <c r="P283" s="667">
        <f t="shared" si="116"/>
        <v>0</v>
      </c>
      <c r="Q283" s="877">
        <f t="shared" si="113"/>
        <v>0</v>
      </c>
      <c r="R283" s="667">
        <f t="shared" si="117"/>
        <v>0</v>
      </c>
      <c r="S283" s="877">
        <f t="shared" si="113"/>
        <v>0</v>
      </c>
      <c r="T283" s="667">
        <f t="shared" si="118"/>
        <v>0</v>
      </c>
      <c r="U283" s="877">
        <f t="shared" si="113"/>
        <v>0</v>
      </c>
      <c r="V283" s="667">
        <f t="shared" si="119"/>
        <v>0</v>
      </c>
      <c r="W283" s="877">
        <f t="shared" si="120"/>
        <v>0</v>
      </c>
      <c r="X283" s="667">
        <f t="shared" si="108"/>
        <v>0</v>
      </c>
      <c r="Y283" s="877">
        <f t="shared" si="109"/>
        <v>0</v>
      </c>
      <c r="Z283" s="667">
        <f t="shared" si="110"/>
        <v>0</v>
      </c>
      <c r="AA283" s="877">
        <f t="shared" si="111"/>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107"/>
        <v>GGGAg2Na2</v>
      </c>
      <c r="H284" s="222">
        <v>0</v>
      </c>
      <c r="I284" s="222">
        <v>0</v>
      </c>
      <c r="J284" s="667">
        <f t="shared" si="112"/>
        <v>0</v>
      </c>
      <c r="K284" s="877">
        <f t="shared" si="113"/>
        <v>0</v>
      </c>
      <c r="L284" s="667">
        <f t="shared" si="114"/>
        <v>0</v>
      </c>
      <c r="M284" s="877">
        <f t="shared" si="113"/>
        <v>0</v>
      </c>
      <c r="N284" s="667">
        <f t="shared" si="115"/>
        <v>0</v>
      </c>
      <c r="O284" s="877">
        <f t="shared" si="113"/>
        <v>0</v>
      </c>
      <c r="P284" s="667">
        <f t="shared" si="116"/>
        <v>0</v>
      </c>
      <c r="Q284" s="877">
        <f t="shared" si="113"/>
        <v>0</v>
      </c>
      <c r="R284" s="667">
        <f t="shared" si="117"/>
        <v>0</v>
      </c>
      <c r="S284" s="877">
        <f t="shared" si="113"/>
        <v>0</v>
      </c>
      <c r="T284" s="667">
        <f t="shared" si="118"/>
        <v>0</v>
      </c>
      <c r="U284" s="877">
        <f t="shared" si="113"/>
        <v>0</v>
      </c>
      <c r="V284" s="667">
        <f t="shared" si="119"/>
        <v>0</v>
      </c>
      <c r="W284" s="877">
        <f t="shared" si="120"/>
        <v>0</v>
      </c>
      <c r="X284" s="667">
        <f t="shared" si="108"/>
        <v>0</v>
      </c>
      <c r="Y284" s="877">
        <f t="shared" si="109"/>
        <v>0</v>
      </c>
      <c r="Z284" s="667">
        <f t="shared" si="110"/>
        <v>0</v>
      </c>
      <c r="AA284" s="877">
        <f t="shared" si="111"/>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07"/>
        <v>GGGAg2Ea2</v>
      </c>
      <c r="H285" s="222">
        <v>0</v>
      </c>
      <c r="I285" s="222">
        <v>0</v>
      </c>
      <c r="J285" s="667">
        <f t="shared" si="112"/>
        <v>0</v>
      </c>
      <c r="K285" s="877">
        <f t="shared" si="113"/>
        <v>0</v>
      </c>
      <c r="L285" s="667">
        <f t="shared" si="114"/>
        <v>0</v>
      </c>
      <c r="M285" s="877">
        <f t="shared" si="113"/>
        <v>0</v>
      </c>
      <c r="N285" s="667">
        <f t="shared" si="115"/>
        <v>0</v>
      </c>
      <c r="O285" s="877">
        <f t="shared" si="113"/>
        <v>0</v>
      </c>
      <c r="P285" s="667">
        <f t="shared" si="116"/>
        <v>0</v>
      </c>
      <c r="Q285" s="877">
        <f t="shared" si="113"/>
        <v>0</v>
      </c>
      <c r="R285" s="667">
        <f t="shared" si="117"/>
        <v>0</v>
      </c>
      <c r="S285" s="877">
        <f t="shared" si="113"/>
        <v>0</v>
      </c>
      <c r="T285" s="667">
        <f t="shared" si="118"/>
        <v>0</v>
      </c>
      <c r="U285" s="877">
        <f t="shared" si="113"/>
        <v>0</v>
      </c>
      <c r="V285" s="667">
        <f t="shared" si="119"/>
        <v>0</v>
      </c>
      <c r="W285" s="877">
        <f t="shared" si="120"/>
        <v>0</v>
      </c>
      <c r="X285" s="667">
        <f t="shared" si="108"/>
        <v>0</v>
      </c>
      <c r="Y285" s="877">
        <f t="shared" si="109"/>
        <v>0</v>
      </c>
      <c r="Z285" s="667">
        <f t="shared" si="110"/>
        <v>0</v>
      </c>
      <c r="AA285" s="877">
        <f t="shared" si="111"/>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07"/>
        <v>GGGAg2OFa2</v>
      </c>
      <c r="H286" s="222">
        <v>0</v>
      </c>
      <c r="I286" s="222">
        <v>0</v>
      </c>
      <c r="J286" s="667">
        <f t="shared" si="112"/>
        <v>0</v>
      </c>
      <c r="K286" s="877">
        <f t="shared" si="113"/>
        <v>0</v>
      </c>
      <c r="L286" s="667">
        <f t="shared" si="114"/>
        <v>0</v>
      </c>
      <c r="M286" s="877">
        <f t="shared" si="113"/>
        <v>0</v>
      </c>
      <c r="N286" s="667">
        <f t="shared" si="115"/>
        <v>0</v>
      </c>
      <c r="O286" s="877">
        <f t="shared" si="113"/>
        <v>0</v>
      </c>
      <c r="P286" s="667">
        <f t="shared" si="116"/>
        <v>0</v>
      </c>
      <c r="Q286" s="877">
        <f t="shared" si="113"/>
        <v>0</v>
      </c>
      <c r="R286" s="667">
        <f t="shared" si="117"/>
        <v>0</v>
      </c>
      <c r="S286" s="877">
        <f t="shared" si="113"/>
        <v>0</v>
      </c>
      <c r="T286" s="667">
        <f t="shared" si="118"/>
        <v>0</v>
      </c>
      <c r="U286" s="877">
        <f t="shared" si="113"/>
        <v>0</v>
      </c>
      <c r="V286" s="667">
        <f t="shared" si="119"/>
        <v>0</v>
      </c>
      <c r="W286" s="877">
        <f t="shared" si="120"/>
        <v>0</v>
      </c>
      <c r="X286" s="667">
        <f t="shared" si="108"/>
        <v>0</v>
      </c>
      <c r="Y286" s="877">
        <f t="shared" si="109"/>
        <v>0</v>
      </c>
      <c r="Z286" s="667">
        <f t="shared" si="110"/>
        <v>0</v>
      </c>
      <c r="AA286" s="877">
        <f t="shared" si="111"/>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07"/>
        <v>GGGC1Na2</v>
      </c>
      <c r="H287" s="222">
        <v>0</v>
      </c>
      <c r="I287" s="222">
        <v>0</v>
      </c>
      <c r="J287" s="667">
        <f t="shared" si="112"/>
        <v>0</v>
      </c>
      <c r="K287" s="877">
        <f t="shared" si="113"/>
        <v>0</v>
      </c>
      <c r="L287" s="667">
        <f t="shared" si="114"/>
        <v>0</v>
      </c>
      <c r="M287" s="877">
        <f t="shared" si="113"/>
        <v>0</v>
      </c>
      <c r="N287" s="667">
        <f t="shared" si="115"/>
        <v>0</v>
      </c>
      <c r="O287" s="877">
        <f t="shared" si="113"/>
        <v>0</v>
      </c>
      <c r="P287" s="667">
        <f t="shared" si="116"/>
        <v>0</v>
      </c>
      <c r="Q287" s="877">
        <f t="shared" si="113"/>
        <v>0</v>
      </c>
      <c r="R287" s="667">
        <f t="shared" si="117"/>
        <v>0</v>
      </c>
      <c r="S287" s="877">
        <f t="shared" si="113"/>
        <v>0</v>
      </c>
      <c r="T287" s="667">
        <f t="shared" si="118"/>
        <v>0</v>
      </c>
      <c r="U287" s="877">
        <f t="shared" ref="U287:U332" si="121">$I287*HLOOKUP(U$279,$J$276:$R$278,3)</f>
        <v>0</v>
      </c>
      <c r="V287" s="667">
        <f t="shared" si="119"/>
        <v>0</v>
      </c>
      <c r="W287" s="877">
        <f t="shared" si="120"/>
        <v>0</v>
      </c>
      <c r="X287" s="667">
        <f t="shared" si="108"/>
        <v>0</v>
      </c>
      <c r="Y287" s="877">
        <f t="shared" si="109"/>
        <v>0</v>
      </c>
      <c r="Z287" s="667">
        <f t="shared" si="110"/>
        <v>0</v>
      </c>
      <c r="AA287" s="877">
        <f t="shared" si="111"/>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07"/>
        <v>GGGC1Ea2</v>
      </c>
      <c r="H288" s="222">
        <v>0</v>
      </c>
      <c r="I288" s="222">
        <v>0</v>
      </c>
      <c r="J288" s="667">
        <f t="shared" si="112"/>
        <v>0</v>
      </c>
      <c r="K288" s="877">
        <f t="shared" si="113"/>
        <v>0</v>
      </c>
      <c r="L288" s="667">
        <f t="shared" si="114"/>
        <v>0</v>
      </c>
      <c r="M288" s="877">
        <f t="shared" si="113"/>
        <v>0</v>
      </c>
      <c r="N288" s="667">
        <f t="shared" si="115"/>
        <v>0</v>
      </c>
      <c r="O288" s="877">
        <f t="shared" si="113"/>
        <v>0</v>
      </c>
      <c r="P288" s="667">
        <f t="shared" si="116"/>
        <v>0</v>
      </c>
      <c r="Q288" s="877">
        <f t="shared" si="113"/>
        <v>0</v>
      </c>
      <c r="R288" s="667">
        <f t="shared" si="117"/>
        <v>0</v>
      </c>
      <c r="S288" s="877">
        <f t="shared" si="113"/>
        <v>0</v>
      </c>
      <c r="T288" s="667">
        <f t="shared" si="118"/>
        <v>0</v>
      </c>
      <c r="U288" s="877">
        <f t="shared" si="121"/>
        <v>0</v>
      </c>
      <c r="V288" s="667">
        <f t="shared" si="119"/>
        <v>0</v>
      </c>
      <c r="W288" s="877">
        <f t="shared" si="120"/>
        <v>0</v>
      </c>
      <c r="X288" s="667">
        <f t="shared" si="108"/>
        <v>0</v>
      </c>
      <c r="Y288" s="877">
        <f t="shared" si="109"/>
        <v>0</v>
      </c>
      <c r="Z288" s="667">
        <f t="shared" si="110"/>
        <v>0</v>
      </c>
      <c r="AA288" s="877">
        <f t="shared" si="111"/>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07"/>
        <v>GGGC1Pa2</v>
      </c>
      <c r="H289" s="222">
        <v>0</v>
      </c>
      <c r="I289" s="222">
        <v>0</v>
      </c>
      <c r="J289" s="667">
        <f t="shared" si="112"/>
        <v>0</v>
      </c>
      <c r="K289" s="877">
        <f t="shared" si="113"/>
        <v>0</v>
      </c>
      <c r="L289" s="667">
        <f t="shared" si="114"/>
        <v>0</v>
      </c>
      <c r="M289" s="877">
        <f t="shared" si="113"/>
        <v>0</v>
      </c>
      <c r="N289" s="667">
        <f t="shared" si="115"/>
        <v>0</v>
      </c>
      <c r="O289" s="877">
        <f t="shared" si="113"/>
        <v>0</v>
      </c>
      <c r="P289" s="667">
        <f t="shared" si="116"/>
        <v>0</v>
      </c>
      <c r="Q289" s="877">
        <f t="shared" si="113"/>
        <v>0</v>
      </c>
      <c r="R289" s="667">
        <f t="shared" si="117"/>
        <v>0</v>
      </c>
      <c r="S289" s="877">
        <f t="shared" si="113"/>
        <v>0</v>
      </c>
      <c r="T289" s="667">
        <f t="shared" si="118"/>
        <v>0</v>
      </c>
      <c r="U289" s="877">
        <f t="shared" si="121"/>
        <v>0</v>
      </c>
      <c r="V289" s="667">
        <f t="shared" si="119"/>
        <v>0</v>
      </c>
      <c r="W289" s="877">
        <f t="shared" si="120"/>
        <v>0</v>
      </c>
      <c r="X289" s="667">
        <f t="shared" si="108"/>
        <v>0</v>
      </c>
      <c r="Y289" s="877">
        <f t="shared" si="109"/>
        <v>0</v>
      </c>
      <c r="Z289" s="667">
        <f t="shared" si="110"/>
        <v>0</v>
      </c>
      <c r="AA289" s="877">
        <f t="shared" si="111"/>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07"/>
        <v>GGGC1OFa2</v>
      </c>
      <c r="H290" s="222">
        <v>0</v>
      </c>
      <c r="I290" s="222">
        <v>0</v>
      </c>
      <c r="J290" s="667">
        <f t="shared" si="112"/>
        <v>0</v>
      </c>
      <c r="K290" s="877">
        <f t="shared" si="113"/>
        <v>0</v>
      </c>
      <c r="L290" s="667">
        <f t="shared" si="114"/>
        <v>0</v>
      </c>
      <c r="M290" s="877">
        <f t="shared" si="113"/>
        <v>0</v>
      </c>
      <c r="N290" s="667">
        <f t="shared" si="115"/>
        <v>0</v>
      </c>
      <c r="O290" s="877">
        <f t="shared" si="113"/>
        <v>0</v>
      </c>
      <c r="P290" s="667">
        <f t="shared" si="116"/>
        <v>0</v>
      </c>
      <c r="Q290" s="877">
        <f t="shared" si="113"/>
        <v>0</v>
      </c>
      <c r="R290" s="667">
        <f t="shared" si="117"/>
        <v>0</v>
      </c>
      <c r="S290" s="877">
        <f t="shared" si="113"/>
        <v>0</v>
      </c>
      <c r="T290" s="667">
        <f t="shared" si="118"/>
        <v>0</v>
      </c>
      <c r="U290" s="877">
        <f t="shared" si="121"/>
        <v>0</v>
      </c>
      <c r="V290" s="667">
        <f t="shared" si="119"/>
        <v>0</v>
      </c>
      <c r="W290" s="877">
        <f t="shared" si="120"/>
        <v>0</v>
      </c>
      <c r="X290" s="667">
        <f t="shared" si="108"/>
        <v>0</v>
      </c>
      <c r="Y290" s="877">
        <f t="shared" si="109"/>
        <v>0</v>
      </c>
      <c r="Z290" s="667">
        <f t="shared" si="110"/>
        <v>0</v>
      </c>
      <c r="AA290" s="877">
        <f t="shared" si="111"/>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07"/>
        <v>SPSPSPSPSPsp</v>
      </c>
      <c r="H291" s="222">
        <v>0</v>
      </c>
      <c r="I291" s="222">
        <v>0</v>
      </c>
      <c r="J291" s="667">
        <f t="shared" ref="J291:J318" si="122">$H291*HLOOKUP(J$279,$J$276:$R$277,2)</f>
        <v>0</v>
      </c>
      <c r="K291" s="877">
        <f t="shared" si="113"/>
        <v>0</v>
      </c>
      <c r="L291" s="667">
        <f t="shared" ref="L291:L318" si="123">$H291*HLOOKUP(L$279,$J$276:$R$277,2)</f>
        <v>0</v>
      </c>
      <c r="M291" s="877">
        <f t="shared" si="113"/>
        <v>0</v>
      </c>
      <c r="N291" s="667">
        <f t="shared" ref="N291:N318" si="124">$H291*HLOOKUP(N$279,$J$276:$R$277,2)</f>
        <v>0</v>
      </c>
      <c r="O291" s="877">
        <f t="shared" si="113"/>
        <v>0</v>
      </c>
      <c r="P291" s="667">
        <f t="shared" ref="P291:P318" si="125">$H291*HLOOKUP(P$279,$J$276:$R$277,2)</f>
        <v>0</v>
      </c>
      <c r="Q291" s="877">
        <f t="shared" si="113"/>
        <v>0</v>
      </c>
      <c r="R291" s="667">
        <f t="shared" ref="R291:R318" si="126">$H291*HLOOKUP(R$279,$J$276:$R$277,2)</f>
        <v>0</v>
      </c>
      <c r="S291" s="877">
        <f t="shared" si="113"/>
        <v>0</v>
      </c>
      <c r="T291" s="667">
        <f t="shared" ref="T291:T318" si="127">$H291*HLOOKUP(T$279,$J$276:$R$277,2)</f>
        <v>0</v>
      </c>
      <c r="U291" s="877">
        <f t="shared" si="121"/>
        <v>0</v>
      </c>
      <c r="V291" s="667">
        <f t="shared" ref="V291:V318" si="128">$H291*HLOOKUP(V$279,$J$276:$R$277,2)</f>
        <v>0</v>
      </c>
      <c r="W291" s="877">
        <f t="shared" si="120"/>
        <v>0</v>
      </c>
      <c r="X291" s="667">
        <f t="shared" si="108"/>
        <v>0</v>
      </c>
      <c r="Y291" s="877">
        <f t="shared" si="109"/>
        <v>0</v>
      </c>
      <c r="Z291" s="667">
        <f t="shared" si="110"/>
        <v>0</v>
      </c>
      <c r="AA291" s="877">
        <f t="shared" si="111"/>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07"/>
        <v>YYWNWl</v>
      </c>
      <c r="H292" s="222">
        <v>130</v>
      </c>
      <c r="I292" s="222">
        <v>0</v>
      </c>
      <c r="J292" s="667">
        <f t="shared" si="122"/>
        <v>110.5</v>
      </c>
      <c r="K292" s="877">
        <f t="shared" si="113"/>
        <v>0</v>
      </c>
      <c r="L292" s="667">
        <f t="shared" si="123"/>
        <v>110.5</v>
      </c>
      <c r="M292" s="877">
        <f t="shared" si="113"/>
        <v>0</v>
      </c>
      <c r="N292" s="667">
        <f t="shared" si="124"/>
        <v>110.5</v>
      </c>
      <c r="O292" s="877">
        <f t="shared" si="113"/>
        <v>0</v>
      </c>
      <c r="P292" s="667">
        <f t="shared" si="125"/>
        <v>110.5</v>
      </c>
      <c r="Q292" s="877">
        <f t="shared" si="113"/>
        <v>0</v>
      </c>
      <c r="R292" s="667">
        <f t="shared" si="126"/>
        <v>130</v>
      </c>
      <c r="S292" s="877">
        <f t="shared" si="113"/>
        <v>0</v>
      </c>
      <c r="T292" s="667">
        <f t="shared" si="127"/>
        <v>130</v>
      </c>
      <c r="U292" s="877">
        <f t="shared" si="121"/>
        <v>0</v>
      </c>
      <c r="V292" s="667">
        <f t="shared" si="128"/>
        <v>130</v>
      </c>
      <c r="W292" s="877">
        <f t="shared" si="120"/>
        <v>0</v>
      </c>
      <c r="X292" s="667">
        <f t="shared" si="108"/>
        <v>130</v>
      </c>
      <c r="Y292" s="877">
        <f t="shared" si="109"/>
        <v>0</v>
      </c>
      <c r="Z292" s="667">
        <f t="shared" si="110"/>
        <v>130</v>
      </c>
      <c r="AA292" s="877">
        <f t="shared" si="111"/>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07"/>
        <v>YYLWNw</v>
      </c>
      <c r="H293" s="222">
        <v>90</v>
      </c>
      <c r="I293" s="222">
        <v>10</v>
      </c>
      <c r="J293" s="667">
        <f t="shared" si="122"/>
        <v>76.5</v>
      </c>
      <c r="K293" s="877">
        <f t="shared" si="113"/>
        <v>15</v>
      </c>
      <c r="L293" s="667">
        <f t="shared" si="123"/>
        <v>76.5</v>
      </c>
      <c r="M293" s="877">
        <f t="shared" si="113"/>
        <v>10</v>
      </c>
      <c r="N293" s="667">
        <f t="shared" si="124"/>
        <v>76.5</v>
      </c>
      <c r="O293" s="877">
        <f t="shared" si="113"/>
        <v>10</v>
      </c>
      <c r="P293" s="667">
        <f t="shared" si="125"/>
        <v>76.5</v>
      </c>
      <c r="Q293" s="877">
        <f t="shared" si="113"/>
        <v>5</v>
      </c>
      <c r="R293" s="667">
        <f t="shared" si="126"/>
        <v>90</v>
      </c>
      <c r="S293" s="877">
        <f t="shared" si="113"/>
        <v>10</v>
      </c>
      <c r="T293" s="667">
        <f t="shared" si="127"/>
        <v>90</v>
      </c>
      <c r="U293" s="877">
        <f t="shared" si="121"/>
        <v>5</v>
      </c>
      <c r="V293" s="667">
        <f t="shared" si="128"/>
        <v>90</v>
      </c>
      <c r="W293" s="877">
        <f t="shared" si="120"/>
        <v>5</v>
      </c>
      <c r="X293" s="667">
        <f t="shared" si="108"/>
        <v>90</v>
      </c>
      <c r="Y293" s="877">
        <f t="shared" si="109"/>
        <v>0</v>
      </c>
      <c r="Z293" s="667">
        <f t="shared" si="110"/>
        <v>90</v>
      </c>
      <c r="AA293" s="877">
        <f t="shared" si="111"/>
        <v>10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07"/>
        <v>YYLWNwd</v>
      </c>
      <c r="H294" s="695">
        <f>H293*1.2</f>
        <v>108</v>
      </c>
      <c r="I294" s="222">
        <v>10</v>
      </c>
      <c r="J294" s="667">
        <f t="shared" si="122"/>
        <v>91.8</v>
      </c>
      <c r="K294" s="877">
        <f t="shared" si="113"/>
        <v>15</v>
      </c>
      <c r="L294" s="667">
        <f t="shared" si="123"/>
        <v>91.8</v>
      </c>
      <c r="M294" s="877">
        <f t="shared" si="113"/>
        <v>10</v>
      </c>
      <c r="N294" s="667">
        <f t="shared" si="124"/>
        <v>91.8</v>
      </c>
      <c r="O294" s="877">
        <f t="shared" si="113"/>
        <v>10</v>
      </c>
      <c r="P294" s="667">
        <f t="shared" si="125"/>
        <v>91.8</v>
      </c>
      <c r="Q294" s="877">
        <f t="shared" si="113"/>
        <v>5</v>
      </c>
      <c r="R294" s="667">
        <f t="shared" si="126"/>
        <v>108</v>
      </c>
      <c r="S294" s="877">
        <f t="shared" si="113"/>
        <v>10</v>
      </c>
      <c r="T294" s="667">
        <f t="shared" si="127"/>
        <v>108</v>
      </c>
      <c r="U294" s="877">
        <f t="shared" si="121"/>
        <v>5</v>
      </c>
      <c r="V294" s="667">
        <f t="shared" si="128"/>
        <v>108</v>
      </c>
      <c r="W294" s="877">
        <f t="shared" si="120"/>
        <v>5</v>
      </c>
      <c r="X294" s="667">
        <f t="shared" si="108"/>
        <v>108</v>
      </c>
      <c r="Y294" s="877">
        <f t="shared" si="109"/>
        <v>0</v>
      </c>
      <c r="Z294" s="667">
        <f t="shared" si="110"/>
        <v>108</v>
      </c>
      <c r="AA294" s="877">
        <f t="shared" si="111"/>
        <v>10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07"/>
        <v>YYWLWz</v>
      </c>
      <c r="H295" s="222">
        <v>110</v>
      </c>
      <c r="I295" s="222">
        <v>0</v>
      </c>
      <c r="J295" s="667">
        <f t="shared" si="122"/>
        <v>93.5</v>
      </c>
      <c r="K295" s="877">
        <f t="shared" si="113"/>
        <v>0</v>
      </c>
      <c r="L295" s="667">
        <f t="shared" si="123"/>
        <v>93.5</v>
      </c>
      <c r="M295" s="877">
        <f t="shared" si="113"/>
        <v>0</v>
      </c>
      <c r="N295" s="667">
        <f t="shared" si="124"/>
        <v>93.5</v>
      </c>
      <c r="O295" s="877">
        <f t="shared" si="113"/>
        <v>0</v>
      </c>
      <c r="P295" s="667">
        <f t="shared" si="125"/>
        <v>93.5</v>
      </c>
      <c r="Q295" s="877">
        <f t="shared" si="113"/>
        <v>0</v>
      </c>
      <c r="R295" s="667">
        <f t="shared" si="126"/>
        <v>110</v>
      </c>
      <c r="S295" s="877">
        <f t="shared" si="113"/>
        <v>0</v>
      </c>
      <c r="T295" s="667">
        <f t="shared" si="127"/>
        <v>110</v>
      </c>
      <c r="U295" s="877">
        <f t="shared" si="121"/>
        <v>0</v>
      </c>
      <c r="V295" s="667">
        <f t="shared" si="128"/>
        <v>110</v>
      </c>
      <c r="W295" s="877">
        <f t="shared" si="120"/>
        <v>0</v>
      </c>
      <c r="X295" s="667">
        <f t="shared" si="108"/>
        <v>110</v>
      </c>
      <c r="Y295" s="877">
        <f t="shared" si="109"/>
        <v>0</v>
      </c>
      <c r="Z295" s="667">
        <f t="shared" si="110"/>
        <v>110</v>
      </c>
      <c r="AA295" s="877">
        <f t="shared" si="111"/>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07"/>
        <v>YYWLWzd</v>
      </c>
      <c r="H296" s="695">
        <f>H295*1.2</f>
        <v>132</v>
      </c>
      <c r="I296" s="222">
        <v>0</v>
      </c>
      <c r="J296" s="667">
        <f t="shared" si="122"/>
        <v>112.2</v>
      </c>
      <c r="K296" s="877">
        <f t="shared" si="113"/>
        <v>0</v>
      </c>
      <c r="L296" s="667">
        <f t="shared" si="123"/>
        <v>112.2</v>
      </c>
      <c r="M296" s="877">
        <f t="shared" si="113"/>
        <v>0</v>
      </c>
      <c r="N296" s="667">
        <f t="shared" si="124"/>
        <v>112.2</v>
      </c>
      <c r="O296" s="877">
        <f t="shared" si="113"/>
        <v>0</v>
      </c>
      <c r="P296" s="667">
        <f t="shared" si="125"/>
        <v>112.2</v>
      </c>
      <c r="Q296" s="877">
        <f t="shared" si="113"/>
        <v>0</v>
      </c>
      <c r="R296" s="667">
        <f t="shared" si="126"/>
        <v>132</v>
      </c>
      <c r="S296" s="877">
        <f t="shared" si="113"/>
        <v>0</v>
      </c>
      <c r="T296" s="667">
        <f t="shared" si="127"/>
        <v>132</v>
      </c>
      <c r="U296" s="877">
        <f t="shared" si="121"/>
        <v>0</v>
      </c>
      <c r="V296" s="667">
        <f t="shared" si="128"/>
        <v>132</v>
      </c>
      <c r="W296" s="877">
        <f t="shared" si="120"/>
        <v>0</v>
      </c>
      <c r="X296" s="667">
        <f t="shared" si="108"/>
        <v>132</v>
      </c>
      <c r="Y296" s="877">
        <f t="shared" si="109"/>
        <v>0</v>
      </c>
      <c r="Z296" s="667">
        <f t="shared" si="110"/>
        <v>132</v>
      </c>
      <c r="AA296" s="877">
        <f t="shared" si="111"/>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07"/>
        <v>YYNWLw</v>
      </c>
      <c r="H297" s="222">
        <v>90</v>
      </c>
      <c r="I297" s="222">
        <v>10</v>
      </c>
      <c r="J297" s="667">
        <f t="shared" si="122"/>
        <v>76.5</v>
      </c>
      <c r="K297" s="877">
        <f t="shared" si="113"/>
        <v>15</v>
      </c>
      <c r="L297" s="667">
        <f t="shared" si="123"/>
        <v>76.5</v>
      </c>
      <c r="M297" s="877">
        <f t="shared" si="113"/>
        <v>10</v>
      </c>
      <c r="N297" s="667">
        <f t="shared" si="124"/>
        <v>76.5</v>
      </c>
      <c r="O297" s="877">
        <f t="shared" si="113"/>
        <v>10</v>
      </c>
      <c r="P297" s="667">
        <f t="shared" si="125"/>
        <v>76.5</v>
      </c>
      <c r="Q297" s="877">
        <f t="shared" si="113"/>
        <v>5</v>
      </c>
      <c r="R297" s="667">
        <f t="shared" si="126"/>
        <v>90</v>
      </c>
      <c r="S297" s="877">
        <f t="shared" si="113"/>
        <v>10</v>
      </c>
      <c r="T297" s="667">
        <f t="shared" si="127"/>
        <v>90</v>
      </c>
      <c r="U297" s="877">
        <f t="shared" si="121"/>
        <v>5</v>
      </c>
      <c r="V297" s="667">
        <f t="shared" si="128"/>
        <v>90</v>
      </c>
      <c r="W297" s="877">
        <f t="shared" si="120"/>
        <v>5</v>
      </c>
      <c r="X297" s="667">
        <f t="shared" si="108"/>
        <v>90</v>
      </c>
      <c r="Y297" s="877">
        <f t="shared" si="109"/>
        <v>0</v>
      </c>
      <c r="Z297" s="667">
        <f t="shared" si="110"/>
        <v>90</v>
      </c>
      <c r="AA297" s="877">
        <f t="shared" si="111"/>
        <v>10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07"/>
        <v>YYNWLwd</v>
      </c>
      <c r="H298" s="695">
        <f>H297*1.2</f>
        <v>108</v>
      </c>
      <c r="I298" s="222">
        <v>10</v>
      </c>
      <c r="J298" s="667">
        <f t="shared" si="122"/>
        <v>91.8</v>
      </c>
      <c r="K298" s="877">
        <f t="shared" si="113"/>
        <v>15</v>
      </c>
      <c r="L298" s="667">
        <f t="shared" si="123"/>
        <v>91.8</v>
      </c>
      <c r="M298" s="877">
        <f t="shared" si="113"/>
        <v>10</v>
      </c>
      <c r="N298" s="667">
        <f t="shared" si="124"/>
        <v>91.8</v>
      </c>
      <c r="O298" s="877">
        <f t="shared" si="113"/>
        <v>10</v>
      </c>
      <c r="P298" s="667">
        <f t="shared" si="125"/>
        <v>91.8</v>
      </c>
      <c r="Q298" s="877">
        <f t="shared" si="113"/>
        <v>5</v>
      </c>
      <c r="R298" s="667">
        <f t="shared" si="126"/>
        <v>108</v>
      </c>
      <c r="S298" s="877">
        <f t="shared" si="113"/>
        <v>10</v>
      </c>
      <c r="T298" s="667">
        <f t="shared" si="127"/>
        <v>108</v>
      </c>
      <c r="U298" s="877">
        <f t="shared" si="121"/>
        <v>5</v>
      </c>
      <c r="V298" s="667">
        <f t="shared" si="128"/>
        <v>108</v>
      </c>
      <c r="W298" s="877">
        <f t="shared" si="120"/>
        <v>5</v>
      </c>
      <c r="X298" s="667">
        <f t="shared" si="108"/>
        <v>108</v>
      </c>
      <c r="Y298" s="877">
        <f t="shared" si="109"/>
        <v>0</v>
      </c>
      <c r="Z298" s="667">
        <f t="shared" si="110"/>
        <v>108</v>
      </c>
      <c r="AA298" s="877">
        <f t="shared" si="111"/>
        <v>10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07"/>
        <v>AYAA2A1w</v>
      </c>
      <c r="H299" s="222">
        <v>90</v>
      </c>
      <c r="I299" s="222">
        <v>0</v>
      </c>
      <c r="J299" s="667">
        <f t="shared" si="122"/>
        <v>76.5</v>
      </c>
      <c r="K299" s="877">
        <f t="shared" si="113"/>
        <v>0</v>
      </c>
      <c r="L299" s="667">
        <f t="shared" si="123"/>
        <v>76.5</v>
      </c>
      <c r="M299" s="877">
        <f t="shared" si="113"/>
        <v>0</v>
      </c>
      <c r="N299" s="667">
        <f t="shared" si="124"/>
        <v>76.5</v>
      </c>
      <c r="O299" s="877">
        <f t="shared" si="113"/>
        <v>0</v>
      </c>
      <c r="P299" s="667">
        <f t="shared" si="125"/>
        <v>76.5</v>
      </c>
      <c r="Q299" s="877">
        <f t="shared" si="113"/>
        <v>0</v>
      </c>
      <c r="R299" s="667">
        <f t="shared" si="126"/>
        <v>90</v>
      </c>
      <c r="S299" s="877">
        <f t="shared" si="113"/>
        <v>0</v>
      </c>
      <c r="T299" s="667">
        <f t="shared" si="127"/>
        <v>90</v>
      </c>
      <c r="U299" s="877">
        <f t="shared" si="121"/>
        <v>0</v>
      </c>
      <c r="V299" s="667">
        <f t="shared" si="128"/>
        <v>90</v>
      </c>
      <c r="W299" s="877">
        <f t="shared" si="120"/>
        <v>0</v>
      </c>
      <c r="X299" s="667">
        <f t="shared" si="108"/>
        <v>90</v>
      </c>
      <c r="Y299" s="877">
        <f t="shared" si="109"/>
        <v>0</v>
      </c>
      <c r="Z299" s="667">
        <f t="shared" si="110"/>
        <v>90</v>
      </c>
      <c r="AA299" s="877">
        <f t="shared" si="111"/>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07"/>
        <v>AYAA2A1wd</v>
      </c>
      <c r="H300" s="695">
        <f>H299*1.2</f>
        <v>108</v>
      </c>
      <c r="I300" s="222">
        <v>0</v>
      </c>
      <c r="J300" s="667">
        <f t="shared" si="122"/>
        <v>91.8</v>
      </c>
      <c r="K300" s="877">
        <f t="shared" si="113"/>
        <v>0</v>
      </c>
      <c r="L300" s="667">
        <f t="shared" si="123"/>
        <v>91.8</v>
      </c>
      <c r="M300" s="877">
        <f t="shared" si="113"/>
        <v>0</v>
      </c>
      <c r="N300" s="667">
        <f t="shared" si="124"/>
        <v>91.8</v>
      </c>
      <c r="O300" s="877">
        <f t="shared" si="113"/>
        <v>0</v>
      </c>
      <c r="P300" s="667">
        <f t="shared" si="125"/>
        <v>91.8</v>
      </c>
      <c r="Q300" s="877">
        <f t="shared" si="113"/>
        <v>0</v>
      </c>
      <c r="R300" s="667">
        <f t="shared" si="126"/>
        <v>108</v>
      </c>
      <c r="S300" s="877">
        <f t="shared" si="113"/>
        <v>0</v>
      </c>
      <c r="T300" s="667">
        <f t="shared" si="127"/>
        <v>108</v>
      </c>
      <c r="U300" s="877">
        <f t="shared" si="121"/>
        <v>0</v>
      </c>
      <c r="V300" s="667">
        <f t="shared" si="128"/>
        <v>108</v>
      </c>
      <c r="W300" s="877">
        <f t="shared" si="120"/>
        <v>0</v>
      </c>
      <c r="X300" s="667">
        <f t="shared" si="108"/>
        <v>108</v>
      </c>
      <c r="Y300" s="877">
        <f t="shared" si="109"/>
        <v>0</v>
      </c>
      <c r="Z300" s="667">
        <f t="shared" si="110"/>
        <v>108</v>
      </c>
      <c r="AA300" s="877">
        <f t="shared" si="111"/>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07"/>
        <v>AAWA2A1a</v>
      </c>
      <c r="H301" s="222">
        <v>15</v>
      </c>
      <c r="I301" s="222">
        <v>0</v>
      </c>
      <c r="J301" s="667">
        <f t="shared" si="122"/>
        <v>12.75</v>
      </c>
      <c r="K301" s="877">
        <f t="shared" si="113"/>
        <v>0</v>
      </c>
      <c r="L301" s="667">
        <f t="shared" si="123"/>
        <v>12.75</v>
      </c>
      <c r="M301" s="877">
        <f t="shared" si="113"/>
        <v>0</v>
      </c>
      <c r="N301" s="667">
        <f t="shared" si="124"/>
        <v>12.75</v>
      </c>
      <c r="O301" s="877">
        <f t="shared" si="113"/>
        <v>0</v>
      </c>
      <c r="P301" s="667">
        <f t="shared" si="125"/>
        <v>12.75</v>
      </c>
      <c r="Q301" s="877">
        <f t="shared" si="113"/>
        <v>0</v>
      </c>
      <c r="R301" s="667">
        <f t="shared" si="126"/>
        <v>15</v>
      </c>
      <c r="S301" s="877">
        <f t="shared" si="113"/>
        <v>0</v>
      </c>
      <c r="T301" s="667">
        <f t="shared" si="127"/>
        <v>15</v>
      </c>
      <c r="U301" s="877">
        <f t="shared" si="121"/>
        <v>0</v>
      </c>
      <c r="V301" s="667">
        <f t="shared" si="128"/>
        <v>15</v>
      </c>
      <c r="W301" s="877">
        <f t="shared" si="120"/>
        <v>0</v>
      </c>
      <c r="X301" s="667">
        <f t="shared" si="108"/>
        <v>15</v>
      </c>
      <c r="Y301" s="877">
        <f t="shared" si="109"/>
        <v>0</v>
      </c>
      <c r="Z301" s="667">
        <f t="shared" si="110"/>
        <v>15</v>
      </c>
      <c r="AA301" s="877">
        <f t="shared" si="111"/>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07"/>
        <v>AAAWA1a</v>
      </c>
      <c r="H302" s="222">
        <v>0</v>
      </c>
      <c r="I302" s="222">
        <v>0</v>
      </c>
      <c r="J302" s="667">
        <f t="shared" si="122"/>
        <v>0</v>
      </c>
      <c r="K302" s="877">
        <f t="shared" si="113"/>
        <v>0</v>
      </c>
      <c r="L302" s="667">
        <f t="shared" si="123"/>
        <v>0</v>
      </c>
      <c r="M302" s="877">
        <f t="shared" si="113"/>
        <v>0</v>
      </c>
      <c r="N302" s="667">
        <f t="shared" si="124"/>
        <v>0</v>
      </c>
      <c r="O302" s="877">
        <f t="shared" si="113"/>
        <v>0</v>
      </c>
      <c r="P302" s="667">
        <f t="shared" si="125"/>
        <v>0</v>
      </c>
      <c r="Q302" s="877">
        <f t="shared" si="113"/>
        <v>0</v>
      </c>
      <c r="R302" s="667">
        <f t="shared" si="126"/>
        <v>0</v>
      </c>
      <c r="S302" s="877">
        <f t="shared" si="113"/>
        <v>0</v>
      </c>
      <c r="T302" s="667">
        <f t="shared" si="127"/>
        <v>0</v>
      </c>
      <c r="U302" s="877">
        <f t="shared" si="121"/>
        <v>0</v>
      </c>
      <c r="V302" s="667">
        <f t="shared" si="128"/>
        <v>0</v>
      </c>
      <c r="W302" s="877">
        <f t="shared" si="120"/>
        <v>0</v>
      </c>
      <c r="X302" s="667">
        <f t="shared" si="108"/>
        <v>0</v>
      </c>
      <c r="Y302" s="877">
        <f t="shared" si="109"/>
        <v>0</v>
      </c>
      <c r="Z302" s="667">
        <f t="shared" si="110"/>
        <v>0</v>
      </c>
      <c r="AA302" s="877">
        <f t="shared" si="111"/>
        <v>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07"/>
        <v>YAAA2Wa</v>
      </c>
      <c r="H303" s="222">
        <v>0</v>
      </c>
      <c r="I303" s="222">
        <v>0</v>
      </c>
      <c r="J303" s="667">
        <f t="shared" si="122"/>
        <v>0</v>
      </c>
      <c r="K303" s="877">
        <f t="shared" si="113"/>
        <v>0</v>
      </c>
      <c r="L303" s="667">
        <f t="shared" si="123"/>
        <v>0</v>
      </c>
      <c r="M303" s="877">
        <f t="shared" si="113"/>
        <v>0</v>
      </c>
      <c r="N303" s="667">
        <f t="shared" si="124"/>
        <v>0</v>
      </c>
      <c r="O303" s="877">
        <f t="shared" si="113"/>
        <v>0</v>
      </c>
      <c r="P303" s="667">
        <f t="shared" si="125"/>
        <v>0</v>
      </c>
      <c r="Q303" s="877">
        <f t="shared" si="113"/>
        <v>0</v>
      </c>
      <c r="R303" s="667">
        <f t="shared" si="126"/>
        <v>0</v>
      </c>
      <c r="S303" s="877">
        <f t="shared" si="113"/>
        <v>0</v>
      </c>
      <c r="T303" s="667">
        <f t="shared" si="127"/>
        <v>0</v>
      </c>
      <c r="U303" s="877">
        <f t="shared" si="121"/>
        <v>0</v>
      </c>
      <c r="V303" s="667">
        <f t="shared" si="128"/>
        <v>0</v>
      </c>
      <c r="W303" s="877">
        <f t="shared" si="120"/>
        <v>0</v>
      </c>
      <c r="X303" s="667">
        <f t="shared" si="108"/>
        <v>0</v>
      </c>
      <c r="Y303" s="877">
        <f t="shared" si="109"/>
        <v>0</v>
      </c>
      <c r="Z303" s="667">
        <f t="shared" si="110"/>
        <v>0</v>
      </c>
      <c r="AA303" s="877">
        <f t="shared" si="111"/>
        <v>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07"/>
        <v>AYAWA1w</v>
      </c>
      <c r="H304" s="222">
        <v>90</v>
      </c>
      <c r="I304" s="222">
        <v>10</v>
      </c>
      <c r="J304" s="667">
        <f t="shared" si="122"/>
        <v>76.5</v>
      </c>
      <c r="K304" s="877">
        <f t="shared" si="113"/>
        <v>15</v>
      </c>
      <c r="L304" s="667">
        <f t="shared" si="123"/>
        <v>76.5</v>
      </c>
      <c r="M304" s="877">
        <f t="shared" si="113"/>
        <v>10</v>
      </c>
      <c r="N304" s="667">
        <f t="shared" si="124"/>
        <v>76.5</v>
      </c>
      <c r="O304" s="877">
        <f t="shared" si="113"/>
        <v>10</v>
      </c>
      <c r="P304" s="667">
        <f t="shared" si="125"/>
        <v>76.5</v>
      </c>
      <c r="Q304" s="877">
        <f t="shared" si="113"/>
        <v>5</v>
      </c>
      <c r="R304" s="667">
        <f t="shared" si="126"/>
        <v>90</v>
      </c>
      <c r="S304" s="877">
        <f t="shared" si="113"/>
        <v>10</v>
      </c>
      <c r="T304" s="667">
        <f t="shared" si="127"/>
        <v>90</v>
      </c>
      <c r="U304" s="877">
        <f t="shared" si="121"/>
        <v>5</v>
      </c>
      <c r="V304" s="667">
        <f t="shared" si="128"/>
        <v>90</v>
      </c>
      <c r="W304" s="877">
        <f t="shared" si="120"/>
        <v>5</v>
      </c>
      <c r="X304" s="667">
        <f t="shared" si="108"/>
        <v>90</v>
      </c>
      <c r="Y304" s="877">
        <f t="shared" si="109"/>
        <v>0</v>
      </c>
      <c r="Z304" s="667">
        <f t="shared" si="110"/>
        <v>90</v>
      </c>
      <c r="AA304" s="877">
        <f t="shared" si="111"/>
        <v>10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07"/>
        <v>AYAWA1wd</v>
      </c>
      <c r="H305" s="695">
        <f>H304*1.2</f>
        <v>108</v>
      </c>
      <c r="I305" s="222">
        <v>10</v>
      </c>
      <c r="J305" s="667">
        <f t="shared" si="122"/>
        <v>91.8</v>
      </c>
      <c r="K305" s="877">
        <f t="shared" si="113"/>
        <v>15</v>
      </c>
      <c r="L305" s="667">
        <f t="shared" si="123"/>
        <v>91.8</v>
      </c>
      <c r="M305" s="877">
        <f t="shared" si="113"/>
        <v>10</v>
      </c>
      <c r="N305" s="667">
        <f t="shared" si="124"/>
        <v>91.8</v>
      </c>
      <c r="O305" s="877">
        <f t="shared" si="113"/>
        <v>10</v>
      </c>
      <c r="P305" s="667">
        <f t="shared" si="125"/>
        <v>91.8</v>
      </c>
      <c r="Q305" s="877">
        <f t="shared" si="113"/>
        <v>5</v>
      </c>
      <c r="R305" s="667">
        <f t="shared" si="126"/>
        <v>108</v>
      </c>
      <c r="S305" s="877">
        <f t="shared" si="113"/>
        <v>10</v>
      </c>
      <c r="T305" s="667">
        <f t="shared" si="127"/>
        <v>108</v>
      </c>
      <c r="U305" s="877">
        <f t="shared" si="121"/>
        <v>5</v>
      </c>
      <c r="V305" s="667">
        <f t="shared" si="128"/>
        <v>108</v>
      </c>
      <c r="W305" s="877">
        <f t="shared" si="120"/>
        <v>5</v>
      </c>
      <c r="X305" s="667">
        <f t="shared" si="108"/>
        <v>108</v>
      </c>
      <c r="Y305" s="877">
        <f t="shared" si="109"/>
        <v>0</v>
      </c>
      <c r="Z305" s="667">
        <f t="shared" si="110"/>
        <v>108</v>
      </c>
      <c r="AA305" s="877">
        <f t="shared" si="111"/>
        <v>10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07"/>
        <v>YAWA2Wa</v>
      </c>
      <c r="H306" s="222">
        <v>15</v>
      </c>
      <c r="I306" s="222">
        <v>0</v>
      </c>
      <c r="J306" s="667">
        <f t="shared" si="122"/>
        <v>12.75</v>
      </c>
      <c r="K306" s="877">
        <f t="shared" si="113"/>
        <v>0</v>
      </c>
      <c r="L306" s="667">
        <f t="shared" si="123"/>
        <v>12.75</v>
      </c>
      <c r="M306" s="877">
        <f t="shared" si="113"/>
        <v>0</v>
      </c>
      <c r="N306" s="667">
        <f t="shared" si="124"/>
        <v>12.75</v>
      </c>
      <c r="O306" s="877">
        <f t="shared" si="113"/>
        <v>0</v>
      </c>
      <c r="P306" s="667">
        <f t="shared" si="125"/>
        <v>12.75</v>
      </c>
      <c r="Q306" s="877">
        <f t="shared" si="113"/>
        <v>0</v>
      </c>
      <c r="R306" s="667">
        <f t="shared" si="126"/>
        <v>15</v>
      </c>
      <c r="S306" s="877">
        <f t="shared" si="113"/>
        <v>0</v>
      </c>
      <c r="T306" s="667">
        <f t="shared" si="127"/>
        <v>15</v>
      </c>
      <c r="U306" s="877">
        <f t="shared" si="121"/>
        <v>0</v>
      </c>
      <c r="V306" s="667">
        <f t="shared" si="128"/>
        <v>15</v>
      </c>
      <c r="W306" s="877">
        <f t="shared" si="120"/>
        <v>0</v>
      </c>
      <c r="X306" s="667">
        <f t="shared" si="108"/>
        <v>15</v>
      </c>
      <c r="Y306" s="877">
        <f t="shared" si="109"/>
        <v>0</v>
      </c>
      <c r="Z306" s="667">
        <f t="shared" si="110"/>
        <v>15</v>
      </c>
      <c r="AA306" s="877">
        <f t="shared" si="111"/>
        <v>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07"/>
        <v>YYAWWa</v>
      </c>
      <c r="H307" s="222">
        <v>15</v>
      </c>
      <c r="I307" s="222">
        <v>0</v>
      </c>
      <c r="J307" s="667">
        <f t="shared" si="122"/>
        <v>12.75</v>
      </c>
      <c r="K307" s="877">
        <f t="shared" si="113"/>
        <v>0</v>
      </c>
      <c r="L307" s="667">
        <f t="shared" si="123"/>
        <v>12.75</v>
      </c>
      <c r="M307" s="877">
        <f t="shared" si="113"/>
        <v>0</v>
      </c>
      <c r="N307" s="667">
        <f t="shared" si="124"/>
        <v>12.75</v>
      </c>
      <c r="O307" s="877">
        <f t="shared" si="113"/>
        <v>0</v>
      </c>
      <c r="P307" s="667">
        <f t="shared" si="125"/>
        <v>12.75</v>
      </c>
      <c r="Q307" s="877">
        <f t="shared" si="113"/>
        <v>0</v>
      </c>
      <c r="R307" s="667">
        <f t="shared" si="126"/>
        <v>15</v>
      </c>
      <c r="S307" s="877">
        <f t="shared" si="113"/>
        <v>0</v>
      </c>
      <c r="T307" s="667">
        <f t="shared" si="127"/>
        <v>15</v>
      </c>
      <c r="U307" s="877">
        <f t="shared" si="121"/>
        <v>0</v>
      </c>
      <c r="V307" s="667">
        <f t="shared" si="128"/>
        <v>15</v>
      </c>
      <c r="W307" s="877">
        <f t="shared" si="120"/>
        <v>0</v>
      </c>
      <c r="X307" s="667">
        <f t="shared" si="108"/>
        <v>15</v>
      </c>
      <c r="Y307" s="877">
        <f t="shared" si="109"/>
        <v>0</v>
      </c>
      <c r="Z307" s="667">
        <f t="shared" si="110"/>
        <v>15</v>
      </c>
      <c r="AA307" s="877">
        <f t="shared" si="111"/>
        <v>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07"/>
        <v>YYWA2Ww</v>
      </c>
      <c r="H308" s="222">
        <v>90</v>
      </c>
      <c r="I308" s="222">
        <v>15</v>
      </c>
      <c r="J308" s="667">
        <f t="shared" si="122"/>
        <v>76.5</v>
      </c>
      <c r="K308" s="877">
        <f t="shared" si="113"/>
        <v>22.5</v>
      </c>
      <c r="L308" s="667">
        <f t="shared" si="123"/>
        <v>76.5</v>
      </c>
      <c r="M308" s="877">
        <f t="shared" si="113"/>
        <v>15</v>
      </c>
      <c r="N308" s="667">
        <f t="shared" si="124"/>
        <v>76.5</v>
      </c>
      <c r="O308" s="877">
        <f t="shared" si="113"/>
        <v>15</v>
      </c>
      <c r="P308" s="667">
        <f t="shared" si="125"/>
        <v>76.5</v>
      </c>
      <c r="Q308" s="877">
        <f t="shared" si="113"/>
        <v>7.5</v>
      </c>
      <c r="R308" s="667">
        <f t="shared" si="126"/>
        <v>90</v>
      </c>
      <c r="S308" s="877">
        <f t="shared" si="113"/>
        <v>15</v>
      </c>
      <c r="T308" s="667">
        <f t="shared" si="127"/>
        <v>90</v>
      </c>
      <c r="U308" s="877">
        <f t="shared" si="121"/>
        <v>7.5</v>
      </c>
      <c r="V308" s="667">
        <f t="shared" si="128"/>
        <v>90</v>
      </c>
      <c r="W308" s="877">
        <f t="shared" si="120"/>
        <v>7.5</v>
      </c>
      <c r="X308" s="667">
        <f t="shared" si="108"/>
        <v>90</v>
      </c>
      <c r="Y308" s="877">
        <f t="shared" si="109"/>
        <v>0</v>
      </c>
      <c r="Z308" s="667">
        <f t="shared" si="110"/>
        <v>90</v>
      </c>
      <c r="AA308" s="877">
        <f t="shared" si="111"/>
        <v>15</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07"/>
        <v>YYWA2Wwd</v>
      </c>
      <c r="H309" s="695">
        <f>H308*1.2</f>
        <v>108</v>
      </c>
      <c r="I309" s="222">
        <v>15</v>
      </c>
      <c r="J309" s="667">
        <f t="shared" si="122"/>
        <v>91.8</v>
      </c>
      <c r="K309" s="877">
        <f t="shared" si="113"/>
        <v>22.5</v>
      </c>
      <c r="L309" s="667">
        <f t="shared" si="123"/>
        <v>91.8</v>
      </c>
      <c r="M309" s="877">
        <f t="shared" si="113"/>
        <v>15</v>
      </c>
      <c r="N309" s="667">
        <f t="shared" si="124"/>
        <v>91.8</v>
      </c>
      <c r="O309" s="877">
        <f t="shared" si="113"/>
        <v>15</v>
      </c>
      <c r="P309" s="667">
        <f t="shared" si="125"/>
        <v>91.8</v>
      </c>
      <c r="Q309" s="877">
        <f t="shared" si="113"/>
        <v>7.5</v>
      </c>
      <c r="R309" s="667">
        <f t="shared" si="126"/>
        <v>108</v>
      </c>
      <c r="S309" s="877">
        <f t="shared" si="113"/>
        <v>15</v>
      </c>
      <c r="T309" s="667">
        <f t="shared" si="127"/>
        <v>108</v>
      </c>
      <c r="U309" s="877">
        <f t="shared" si="121"/>
        <v>7.5</v>
      </c>
      <c r="V309" s="667">
        <f t="shared" si="128"/>
        <v>108</v>
      </c>
      <c r="W309" s="877">
        <f t="shared" si="120"/>
        <v>7.5</v>
      </c>
      <c r="X309" s="667">
        <f t="shared" si="108"/>
        <v>108</v>
      </c>
      <c r="Y309" s="877">
        <f t="shared" si="109"/>
        <v>0</v>
      </c>
      <c r="Z309" s="667">
        <f t="shared" si="110"/>
        <v>108</v>
      </c>
      <c r="AA309" s="877">
        <f t="shared" si="111"/>
        <v>15</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07"/>
        <v>YYWWA1w</v>
      </c>
      <c r="H310" s="222">
        <v>90</v>
      </c>
      <c r="I310" s="222">
        <v>10</v>
      </c>
      <c r="J310" s="667">
        <f t="shared" si="122"/>
        <v>76.5</v>
      </c>
      <c r="K310" s="877">
        <f t="shared" si="113"/>
        <v>15</v>
      </c>
      <c r="L310" s="667">
        <f t="shared" si="123"/>
        <v>76.5</v>
      </c>
      <c r="M310" s="877">
        <f t="shared" si="113"/>
        <v>10</v>
      </c>
      <c r="N310" s="667">
        <f t="shared" si="124"/>
        <v>76.5</v>
      </c>
      <c r="O310" s="877">
        <f t="shared" si="113"/>
        <v>10</v>
      </c>
      <c r="P310" s="667">
        <f t="shared" si="125"/>
        <v>76.5</v>
      </c>
      <c r="Q310" s="877">
        <f t="shared" si="113"/>
        <v>5</v>
      </c>
      <c r="R310" s="667">
        <f t="shared" si="126"/>
        <v>90</v>
      </c>
      <c r="S310" s="877">
        <f t="shared" si="113"/>
        <v>10</v>
      </c>
      <c r="T310" s="667">
        <f t="shared" si="127"/>
        <v>90</v>
      </c>
      <c r="U310" s="877">
        <f t="shared" si="121"/>
        <v>5</v>
      </c>
      <c r="V310" s="667">
        <f t="shared" si="128"/>
        <v>90</v>
      </c>
      <c r="W310" s="877">
        <f t="shared" si="120"/>
        <v>5</v>
      </c>
      <c r="X310" s="667">
        <f t="shared" si="108"/>
        <v>90</v>
      </c>
      <c r="Y310" s="877">
        <f t="shared" si="109"/>
        <v>0</v>
      </c>
      <c r="Z310" s="667">
        <f t="shared" si="110"/>
        <v>90</v>
      </c>
      <c r="AA310" s="877">
        <f t="shared" si="111"/>
        <v>10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07"/>
        <v>YYWWA1wd</v>
      </c>
      <c r="H311" s="695">
        <f>H310*1.2</f>
        <v>108</v>
      </c>
      <c r="I311" s="222">
        <v>10</v>
      </c>
      <c r="J311" s="667">
        <f t="shared" si="122"/>
        <v>91.8</v>
      </c>
      <c r="K311" s="877">
        <f t="shared" si="113"/>
        <v>15</v>
      </c>
      <c r="L311" s="667">
        <f t="shared" si="123"/>
        <v>91.8</v>
      </c>
      <c r="M311" s="877">
        <f t="shared" si="113"/>
        <v>10</v>
      </c>
      <c r="N311" s="667">
        <f t="shared" si="124"/>
        <v>91.8</v>
      </c>
      <c r="O311" s="877">
        <f t="shared" si="113"/>
        <v>10</v>
      </c>
      <c r="P311" s="667">
        <f t="shared" si="125"/>
        <v>91.8</v>
      </c>
      <c r="Q311" s="877">
        <f t="shared" si="113"/>
        <v>5</v>
      </c>
      <c r="R311" s="667">
        <f t="shared" si="126"/>
        <v>108</v>
      </c>
      <c r="S311" s="877">
        <f t="shared" si="113"/>
        <v>10</v>
      </c>
      <c r="T311" s="667">
        <f t="shared" si="127"/>
        <v>108</v>
      </c>
      <c r="U311" s="877">
        <f t="shared" si="121"/>
        <v>5</v>
      </c>
      <c r="V311" s="667">
        <f t="shared" si="128"/>
        <v>108</v>
      </c>
      <c r="W311" s="877">
        <f t="shared" si="120"/>
        <v>5</v>
      </c>
      <c r="X311" s="667">
        <f t="shared" si="108"/>
        <v>108</v>
      </c>
      <c r="Y311" s="877">
        <f t="shared" si="109"/>
        <v>0</v>
      </c>
      <c r="Z311" s="667">
        <f t="shared" si="110"/>
        <v>108</v>
      </c>
      <c r="AA311" s="877">
        <f t="shared" si="111"/>
        <v>10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07"/>
        <v>YYWWWw</v>
      </c>
      <c r="H312" s="222">
        <v>90</v>
      </c>
      <c r="I312" s="222">
        <v>15</v>
      </c>
      <c r="J312" s="667">
        <f t="shared" si="122"/>
        <v>76.5</v>
      </c>
      <c r="K312" s="877">
        <f t="shared" si="113"/>
        <v>22.5</v>
      </c>
      <c r="L312" s="667">
        <f t="shared" si="123"/>
        <v>76.5</v>
      </c>
      <c r="M312" s="877">
        <f t="shared" si="113"/>
        <v>15</v>
      </c>
      <c r="N312" s="667">
        <f t="shared" si="124"/>
        <v>76.5</v>
      </c>
      <c r="O312" s="877">
        <f t="shared" si="113"/>
        <v>15</v>
      </c>
      <c r="P312" s="667">
        <f t="shared" si="125"/>
        <v>76.5</v>
      </c>
      <c r="Q312" s="877">
        <f t="shared" si="113"/>
        <v>7.5</v>
      </c>
      <c r="R312" s="667">
        <f t="shared" si="126"/>
        <v>90</v>
      </c>
      <c r="S312" s="877">
        <f t="shared" si="113"/>
        <v>15</v>
      </c>
      <c r="T312" s="667">
        <f t="shared" si="127"/>
        <v>90</v>
      </c>
      <c r="U312" s="877">
        <f t="shared" si="121"/>
        <v>7.5</v>
      </c>
      <c r="V312" s="667">
        <f t="shared" si="128"/>
        <v>90</v>
      </c>
      <c r="W312" s="877">
        <f t="shared" si="120"/>
        <v>7.5</v>
      </c>
      <c r="X312" s="667">
        <f t="shared" si="108"/>
        <v>90</v>
      </c>
      <c r="Y312" s="877">
        <f t="shared" si="109"/>
        <v>0</v>
      </c>
      <c r="Z312" s="667">
        <f t="shared" si="110"/>
        <v>90</v>
      </c>
      <c r="AA312" s="877">
        <f t="shared" si="111"/>
        <v>15</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ref="G313:G330" si="129">_xlfn.CONCAT(H192:M192)</f>
        <v>YYWWWwd</v>
      </c>
      <c r="H313" s="695">
        <f>H312*1.2</f>
        <v>108</v>
      </c>
      <c r="I313" s="222">
        <v>15</v>
      </c>
      <c r="J313" s="667">
        <f t="shared" si="122"/>
        <v>91.8</v>
      </c>
      <c r="K313" s="877">
        <f t="shared" si="113"/>
        <v>22.5</v>
      </c>
      <c r="L313" s="667">
        <f t="shared" si="123"/>
        <v>91.8</v>
      </c>
      <c r="M313" s="877">
        <f t="shared" si="113"/>
        <v>15</v>
      </c>
      <c r="N313" s="667">
        <f t="shared" si="124"/>
        <v>91.8</v>
      </c>
      <c r="O313" s="877">
        <f t="shared" si="113"/>
        <v>15</v>
      </c>
      <c r="P313" s="667">
        <f t="shared" si="125"/>
        <v>91.8</v>
      </c>
      <c r="Q313" s="877">
        <f t="shared" si="113"/>
        <v>7.5</v>
      </c>
      <c r="R313" s="667">
        <f t="shared" si="126"/>
        <v>108</v>
      </c>
      <c r="S313" s="877">
        <f t="shared" si="113"/>
        <v>15</v>
      </c>
      <c r="T313" s="667">
        <f t="shared" si="127"/>
        <v>108</v>
      </c>
      <c r="U313" s="877">
        <f t="shared" si="121"/>
        <v>7.5</v>
      </c>
      <c r="V313" s="667">
        <f t="shared" si="128"/>
        <v>108</v>
      </c>
      <c r="W313" s="877">
        <f t="shared" si="120"/>
        <v>7.5</v>
      </c>
      <c r="X313" s="667">
        <f t="shared" ref="X313:X332" si="130">$H313*HLOOKUP(X$279,$J$276:$R$277,2)</f>
        <v>108</v>
      </c>
      <c r="Y313" s="877">
        <f t="shared" ref="Y313:Y332" si="131">$I313*HLOOKUP(Y$279,$J$276:$R$278,3)</f>
        <v>0</v>
      </c>
      <c r="Z313" s="667">
        <f t="shared" ref="Z313:Z332" si="132">$H313*HLOOKUP(Z$279,$J$276:$R$277,2)</f>
        <v>108</v>
      </c>
      <c r="AA313" s="877">
        <f t="shared" ref="AA313:AA332" si="133">$I313*HLOOKUP(AA$279,$J$276:$R$278,3)</f>
        <v>15</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9"/>
        <v>YYNWBz</v>
      </c>
      <c r="H314" s="222">
        <v>110</v>
      </c>
      <c r="I314" s="222">
        <v>0</v>
      </c>
      <c r="J314" s="667">
        <f t="shared" si="122"/>
        <v>93.5</v>
      </c>
      <c r="K314" s="877">
        <f t="shared" si="113"/>
        <v>0</v>
      </c>
      <c r="L314" s="667">
        <f t="shared" si="123"/>
        <v>93.5</v>
      </c>
      <c r="M314" s="877">
        <f t="shared" si="113"/>
        <v>0</v>
      </c>
      <c r="N314" s="667">
        <f t="shared" si="124"/>
        <v>93.5</v>
      </c>
      <c r="O314" s="877">
        <f t="shared" si="113"/>
        <v>0</v>
      </c>
      <c r="P314" s="667">
        <f t="shared" si="125"/>
        <v>93.5</v>
      </c>
      <c r="Q314" s="877">
        <f t="shared" si="113"/>
        <v>0</v>
      </c>
      <c r="R314" s="667">
        <f t="shared" si="126"/>
        <v>110</v>
      </c>
      <c r="S314" s="877">
        <f t="shared" si="113"/>
        <v>0</v>
      </c>
      <c r="T314" s="667">
        <f t="shared" si="127"/>
        <v>110</v>
      </c>
      <c r="U314" s="877">
        <f t="shared" si="121"/>
        <v>0</v>
      </c>
      <c r="V314" s="667">
        <f t="shared" si="128"/>
        <v>110</v>
      </c>
      <c r="W314" s="877">
        <f t="shared" si="120"/>
        <v>0</v>
      </c>
      <c r="X314" s="667">
        <f t="shared" si="130"/>
        <v>110</v>
      </c>
      <c r="Y314" s="877">
        <f t="shared" si="131"/>
        <v>0</v>
      </c>
      <c r="Z314" s="667">
        <f t="shared" si="132"/>
        <v>110</v>
      </c>
      <c r="AA314" s="877">
        <f t="shared" si="133"/>
        <v>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9"/>
        <v>YYNWBzd</v>
      </c>
      <c r="H315" s="695">
        <f>H314*1.2</f>
        <v>132</v>
      </c>
      <c r="I315" s="222">
        <v>0</v>
      </c>
      <c r="J315" s="667">
        <f t="shared" si="122"/>
        <v>112.2</v>
      </c>
      <c r="K315" s="877">
        <f t="shared" si="113"/>
        <v>0</v>
      </c>
      <c r="L315" s="667">
        <f t="shared" si="123"/>
        <v>112.2</v>
      </c>
      <c r="M315" s="877">
        <f t="shared" si="113"/>
        <v>0</v>
      </c>
      <c r="N315" s="667">
        <f t="shared" si="124"/>
        <v>112.2</v>
      </c>
      <c r="O315" s="877">
        <f t="shared" si="113"/>
        <v>0</v>
      </c>
      <c r="P315" s="667">
        <f t="shared" si="125"/>
        <v>112.2</v>
      </c>
      <c r="Q315" s="877">
        <f t="shared" si="113"/>
        <v>0</v>
      </c>
      <c r="R315" s="667">
        <f t="shared" si="126"/>
        <v>132</v>
      </c>
      <c r="S315" s="877">
        <f t="shared" si="113"/>
        <v>0</v>
      </c>
      <c r="T315" s="667">
        <f t="shared" si="127"/>
        <v>132</v>
      </c>
      <c r="U315" s="877">
        <f t="shared" si="121"/>
        <v>0</v>
      </c>
      <c r="V315" s="667">
        <f t="shared" si="128"/>
        <v>132</v>
      </c>
      <c r="W315" s="877">
        <f t="shared" si="120"/>
        <v>0</v>
      </c>
      <c r="X315" s="667">
        <f t="shared" si="130"/>
        <v>132</v>
      </c>
      <c r="Y315" s="877">
        <f t="shared" si="131"/>
        <v>0</v>
      </c>
      <c r="Z315" s="667">
        <f t="shared" si="132"/>
        <v>132</v>
      </c>
      <c r="AA315" s="877">
        <f t="shared" si="133"/>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9"/>
        <v>YYBNWb</v>
      </c>
      <c r="H316" s="222">
        <v>90</v>
      </c>
      <c r="I316" s="222">
        <v>5</v>
      </c>
      <c r="J316" s="667">
        <f t="shared" si="122"/>
        <v>76.5</v>
      </c>
      <c r="K316" s="877">
        <f t="shared" si="113"/>
        <v>7.5</v>
      </c>
      <c r="L316" s="667">
        <f t="shared" si="123"/>
        <v>76.5</v>
      </c>
      <c r="M316" s="877">
        <f t="shared" si="113"/>
        <v>5</v>
      </c>
      <c r="N316" s="667">
        <f t="shared" si="124"/>
        <v>76.5</v>
      </c>
      <c r="O316" s="877">
        <f t="shared" si="113"/>
        <v>5</v>
      </c>
      <c r="P316" s="667">
        <f t="shared" si="125"/>
        <v>76.5</v>
      </c>
      <c r="Q316" s="877">
        <f t="shared" si="113"/>
        <v>2.5</v>
      </c>
      <c r="R316" s="667">
        <f t="shared" si="126"/>
        <v>90</v>
      </c>
      <c r="S316" s="877">
        <f t="shared" si="113"/>
        <v>5</v>
      </c>
      <c r="T316" s="667">
        <f t="shared" si="127"/>
        <v>90</v>
      </c>
      <c r="U316" s="877">
        <f t="shared" si="121"/>
        <v>2.5</v>
      </c>
      <c r="V316" s="667">
        <f t="shared" si="128"/>
        <v>90</v>
      </c>
      <c r="W316" s="877">
        <f t="shared" si="120"/>
        <v>2.5</v>
      </c>
      <c r="X316" s="667">
        <f t="shared" si="130"/>
        <v>90</v>
      </c>
      <c r="Y316" s="877">
        <f t="shared" si="131"/>
        <v>0</v>
      </c>
      <c r="Z316" s="667">
        <f t="shared" si="132"/>
        <v>90</v>
      </c>
      <c r="AA316" s="877">
        <f t="shared" si="133"/>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9"/>
        <v>YYBNWbd</v>
      </c>
      <c r="H317" s="695">
        <f>H316*1.2</f>
        <v>108</v>
      </c>
      <c r="I317" s="222">
        <v>5</v>
      </c>
      <c r="J317" s="667">
        <f t="shared" si="122"/>
        <v>91.8</v>
      </c>
      <c r="K317" s="877">
        <f t="shared" si="113"/>
        <v>7.5</v>
      </c>
      <c r="L317" s="667">
        <f t="shared" si="123"/>
        <v>91.8</v>
      </c>
      <c r="M317" s="877">
        <f t="shared" si="113"/>
        <v>5</v>
      </c>
      <c r="N317" s="667">
        <f t="shared" si="124"/>
        <v>91.8</v>
      </c>
      <c r="O317" s="877">
        <f t="shared" si="113"/>
        <v>5</v>
      </c>
      <c r="P317" s="667">
        <f t="shared" si="125"/>
        <v>91.8</v>
      </c>
      <c r="Q317" s="877">
        <f t="shared" si="113"/>
        <v>2.5</v>
      </c>
      <c r="R317" s="667">
        <f t="shared" si="126"/>
        <v>108</v>
      </c>
      <c r="S317" s="877">
        <f t="shared" si="113"/>
        <v>5</v>
      </c>
      <c r="T317" s="667">
        <f t="shared" si="127"/>
        <v>108</v>
      </c>
      <c r="U317" s="877">
        <f t="shared" si="121"/>
        <v>2.5</v>
      </c>
      <c r="V317" s="667">
        <f t="shared" si="128"/>
        <v>108</v>
      </c>
      <c r="W317" s="877">
        <f t="shared" si="120"/>
        <v>2.5</v>
      </c>
      <c r="X317" s="667">
        <f t="shared" si="130"/>
        <v>108</v>
      </c>
      <c r="Y317" s="877">
        <f t="shared" si="131"/>
        <v>0</v>
      </c>
      <c r="Z317" s="667">
        <f t="shared" si="132"/>
        <v>108</v>
      </c>
      <c r="AA317" s="877">
        <f t="shared" si="133"/>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9"/>
        <v>YYWBNw</v>
      </c>
      <c r="H318" s="222">
        <v>90</v>
      </c>
      <c r="I318" s="222">
        <v>5</v>
      </c>
      <c r="J318" s="667">
        <f t="shared" si="122"/>
        <v>76.5</v>
      </c>
      <c r="K318" s="877">
        <f t="shared" si="113"/>
        <v>7.5</v>
      </c>
      <c r="L318" s="667">
        <f t="shared" si="123"/>
        <v>76.5</v>
      </c>
      <c r="M318" s="877">
        <f t="shared" si="113"/>
        <v>5</v>
      </c>
      <c r="N318" s="667">
        <f t="shared" si="124"/>
        <v>76.5</v>
      </c>
      <c r="O318" s="877">
        <f t="shared" si="113"/>
        <v>5</v>
      </c>
      <c r="P318" s="667">
        <f t="shared" si="125"/>
        <v>76.5</v>
      </c>
      <c r="Q318" s="877">
        <f t="shared" si="113"/>
        <v>2.5</v>
      </c>
      <c r="R318" s="667">
        <f t="shared" si="126"/>
        <v>90</v>
      </c>
      <c r="S318" s="877">
        <f t="shared" si="113"/>
        <v>5</v>
      </c>
      <c r="T318" s="667">
        <f t="shared" si="127"/>
        <v>90</v>
      </c>
      <c r="U318" s="877">
        <f t="shared" si="121"/>
        <v>2.5</v>
      </c>
      <c r="V318" s="667">
        <f t="shared" si="128"/>
        <v>90</v>
      </c>
      <c r="W318" s="877">
        <f t="shared" si="120"/>
        <v>2.5</v>
      </c>
      <c r="X318" s="667">
        <f t="shared" si="130"/>
        <v>90</v>
      </c>
      <c r="Y318" s="877">
        <f t="shared" si="131"/>
        <v>0</v>
      </c>
      <c r="Z318" s="667">
        <f t="shared" si="132"/>
        <v>90</v>
      </c>
      <c r="AA318" s="877">
        <f t="shared" si="133"/>
        <v>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9"/>
        <v>YYWBNwd</v>
      </c>
      <c r="H319" s="695">
        <f>H318*1.2</f>
        <v>108</v>
      </c>
      <c r="I319" s="222">
        <v>5</v>
      </c>
      <c r="J319" s="667">
        <f t="shared" ref="J319" si="134">$H319*HLOOKUP(J$279,$J$276:$R$277,2)</f>
        <v>91.8</v>
      </c>
      <c r="K319" s="877">
        <f t="shared" si="113"/>
        <v>7.5</v>
      </c>
      <c r="L319" s="667">
        <f t="shared" ref="L319" si="135">$H319*HLOOKUP(L$279,$J$276:$R$277,2)</f>
        <v>91.8</v>
      </c>
      <c r="M319" s="877">
        <f t="shared" si="113"/>
        <v>5</v>
      </c>
      <c r="N319" s="667">
        <f t="shared" ref="N319" si="136">$H319*HLOOKUP(N$279,$J$276:$R$277,2)</f>
        <v>91.8</v>
      </c>
      <c r="O319" s="877">
        <f t="shared" si="113"/>
        <v>5</v>
      </c>
      <c r="P319" s="667">
        <f t="shared" ref="P319" si="137">$H319*HLOOKUP(P$279,$J$276:$R$277,2)</f>
        <v>91.8</v>
      </c>
      <c r="Q319" s="877">
        <f t="shared" si="113"/>
        <v>2.5</v>
      </c>
      <c r="R319" s="667">
        <f t="shared" ref="R319" si="138">$H319*HLOOKUP(R$279,$J$276:$R$277,2)</f>
        <v>108</v>
      </c>
      <c r="S319" s="877">
        <f t="shared" si="113"/>
        <v>5</v>
      </c>
      <c r="T319" s="667">
        <f t="shared" ref="T319" si="139">$H319*HLOOKUP(T$279,$J$276:$R$277,2)</f>
        <v>108</v>
      </c>
      <c r="U319" s="877">
        <f t="shared" si="121"/>
        <v>2.5</v>
      </c>
      <c r="V319" s="667">
        <f t="shared" ref="V319" si="140">$H319*HLOOKUP(V$279,$J$276:$R$277,2)</f>
        <v>108</v>
      </c>
      <c r="W319" s="877">
        <f t="shared" si="120"/>
        <v>2.5</v>
      </c>
      <c r="X319" s="667">
        <f t="shared" si="130"/>
        <v>108</v>
      </c>
      <c r="Y319" s="877">
        <f t="shared" si="131"/>
        <v>0</v>
      </c>
      <c r="Z319" s="667">
        <f t="shared" si="132"/>
        <v>108</v>
      </c>
      <c r="AA319" s="877">
        <f t="shared" si="133"/>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29"/>
        <v>YYLWBl</v>
      </c>
      <c r="H320" s="222">
        <v>130</v>
      </c>
      <c r="I320" s="222">
        <v>0</v>
      </c>
      <c r="J320" s="667">
        <f>$H320*HLOOKUP(J$279,$J$276:$R$277,2)</f>
        <v>110.5</v>
      </c>
      <c r="K320" s="877">
        <f t="shared" si="113"/>
        <v>0</v>
      </c>
      <c r="L320" s="667">
        <f>$H320*HLOOKUP(L$279,$J$276:$R$277,2)</f>
        <v>110.5</v>
      </c>
      <c r="M320" s="877">
        <f t="shared" si="113"/>
        <v>0</v>
      </c>
      <c r="N320" s="667">
        <f>$H320*HLOOKUP(N$279,$J$276:$R$277,2)</f>
        <v>110.5</v>
      </c>
      <c r="O320" s="877">
        <f t="shared" si="113"/>
        <v>0</v>
      </c>
      <c r="P320" s="667">
        <f>$H320*HLOOKUP(P$279,$J$276:$R$277,2)</f>
        <v>110.5</v>
      </c>
      <c r="Q320" s="877">
        <f t="shared" si="113"/>
        <v>0</v>
      </c>
      <c r="R320" s="667">
        <f>$H320*HLOOKUP(R$279,$J$276:$R$277,2)</f>
        <v>130</v>
      </c>
      <c r="S320" s="877">
        <f t="shared" si="113"/>
        <v>0</v>
      </c>
      <c r="T320" s="667">
        <f>$H320*HLOOKUP(T$279,$J$276:$R$277,2)</f>
        <v>130</v>
      </c>
      <c r="U320" s="877">
        <f t="shared" si="121"/>
        <v>0</v>
      </c>
      <c r="V320" s="667">
        <f>$H320*HLOOKUP(V$279,$J$276:$R$277,2)</f>
        <v>130</v>
      </c>
      <c r="W320" s="877">
        <f t="shared" si="120"/>
        <v>0</v>
      </c>
      <c r="X320" s="667">
        <f t="shared" si="130"/>
        <v>130</v>
      </c>
      <c r="Y320" s="877">
        <f t="shared" si="131"/>
        <v>0</v>
      </c>
      <c r="Z320" s="667">
        <f t="shared" si="132"/>
        <v>130</v>
      </c>
      <c r="AA320" s="877">
        <f t="shared" si="133"/>
        <v>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29"/>
        <v>YYBLWb</v>
      </c>
      <c r="H321" s="222">
        <v>90</v>
      </c>
      <c r="I321" s="222">
        <v>5</v>
      </c>
      <c r="J321" s="667">
        <f>$H321*HLOOKUP(J$279,$J$276:$R$277,2)</f>
        <v>76.5</v>
      </c>
      <c r="K321" s="877">
        <f t="shared" si="113"/>
        <v>7.5</v>
      </c>
      <c r="L321" s="667">
        <f>$H321*HLOOKUP(L$279,$J$276:$R$277,2)</f>
        <v>76.5</v>
      </c>
      <c r="M321" s="877">
        <f t="shared" si="113"/>
        <v>5</v>
      </c>
      <c r="N321" s="667">
        <f>$H321*HLOOKUP(N$279,$J$276:$R$277,2)</f>
        <v>76.5</v>
      </c>
      <c r="O321" s="877">
        <f t="shared" si="113"/>
        <v>5</v>
      </c>
      <c r="P321" s="667">
        <f>$H321*HLOOKUP(P$279,$J$276:$R$277,2)</f>
        <v>76.5</v>
      </c>
      <c r="Q321" s="877">
        <f t="shared" si="113"/>
        <v>2.5</v>
      </c>
      <c r="R321" s="667">
        <f>$H321*HLOOKUP(R$279,$J$276:$R$277,2)</f>
        <v>90</v>
      </c>
      <c r="S321" s="877">
        <f t="shared" si="113"/>
        <v>5</v>
      </c>
      <c r="T321" s="667">
        <f>$H321*HLOOKUP(T$279,$J$276:$R$277,2)</f>
        <v>90</v>
      </c>
      <c r="U321" s="877">
        <f t="shared" si="121"/>
        <v>2.5</v>
      </c>
      <c r="V321" s="667">
        <f>$H321*HLOOKUP(V$279,$J$276:$R$277,2)</f>
        <v>90</v>
      </c>
      <c r="W321" s="877">
        <f t="shared" si="120"/>
        <v>2.5</v>
      </c>
      <c r="X321" s="667">
        <f t="shared" si="130"/>
        <v>90</v>
      </c>
      <c r="Y321" s="877">
        <f t="shared" si="131"/>
        <v>0</v>
      </c>
      <c r="Z321" s="667">
        <f t="shared" si="132"/>
        <v>90</v>
      </c>
      <c r="AA321" s="877">
        <f t="shared" si="133"/>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29"/>
        <v>YYBLWbd</v>
      </c>
      <c r="H322" s="695">
        <f>H321*1.2</f>
        <v>108</v>
      </c>
      <c r="I322" s="222">
        <v>5</v>
      </c>
      <c r="J322" s="667">
        <f>$H322*HLOOKUP(J$279,$J$276:$R$277,2)</f>
        <v>91.8</v>
      </c>
      <c r="K322" s="877">
        <f t="shared" si="113"/>
        <v>7.5</v>
      </c>
      <c r="L322" s="667">
        <f>$H322*HLOOKUP(L$279,$J$276:$R$277,2)</f>
        <v>91.8</v>
      </c>
      <c r="M322" s="877">
        <f t="shared" si="113"/>
        <v>5</v>
      </c>
      <c r="N322" s="667">
        <f>$H322*HLOOKUP(N$279,$J$276:$R$277,2)</f>
        <v>91.8</v>
      </c>
      <c r="O322" s="877">
        <f t="shared" si="113"/>
        <v>5</v>
      </c>
      <c r="P322" s="667">
        <f>$H322*HLOOKUP(P$279,$J$276:$R$277,2)</f>
        <v>91.8</v>
      </c>
      <c r="Q322" s="877">
        <f t="shared" si="113"/>
        <v>2.5</v>
      </c>
      <c r="R322" s="667">
        <f>$H322*HLOOKUP(R$279,$J$276:$R$277,2)</f>
        <v>108</v>
      </c>
      <c r="S322" s="877">
        <f t="shared" si="113"/>
        <v>5</v>
      </c>
      <c r="T322" s="667">
        <f>$H322*HLOOKUP(T$279,$J$276:$R$277,2)</f>
        <v>108</v>
      </c>
      <c r="U322" s="877">
        <f t="shared" si="121"/>
        <v>2.5</v>
      </c>
      <c r="V322" s="667">
        <f>$H322*HLOOKUP(V$279,$J$276:$R$277,2)</f>
        <v>108</v>
      </c>
      <c r="W322" s="877">
        <f t="shared" si="120"/>
        <v>2.5</v>
      </c>
      <c r="X322" s="667">
        <f t="shared" si="130"/>
        <v>108</v>
      </c>
      <c r="Y322" s="877">
        <f t="shared" si="131"/>
        <v>0</v>
      </c>
      <c r="Z322" s="667">
        <f t="shared" si="132"/>
        <v>108</v>
      </c>
      <c r="AA322" s="877">
        <f t="shared" si="133"/>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29"/>
        <v>YYWBLw</v>
      </c>
      <c r="H323" s="222">
        <v>90</v>
      </c>
      <c r="I323" s="222">
        <v>5</v>
      </c>
      <c r="J323" s="667">
        <f>$H323*HLOOKUP(J$279,$J$276:$R$277,2)</f>
        <v>76.5</v>
      </c>
      <c r="K323" s="877">
        <f t="shared" si="113"/>
        <v>7.5</v>
      </c>
      <c r="L323" s="667">
        <f>$H323*HLOOKUP(L$279,$J$276:$R$277,2)</f>
        <v>76.5</v>
      </c>
      <c r="M323" s="877">
        <f t="shared" si="113"/>
        <v>5</v>
      </c>
      <c r="N323" s="667">
        <f>$H323*HLOOKUP(N$279,$J$276:$R$277,2)</f>
        <v>76.5</v>
      </c>
      <c r="O323" s="877">
        <f t="shared" si="113"/>
        <v>5</v>
      </c>
      <c r="P323" s="667">
        <f>$H323*HLOOKUP(P$279,$J$276:$R$277,2)</f>
        <v>76.5</v>
      </c>
      <c r="Q323" s="877">
        <f t="shared" si="113"/>
        <v>2.5</v>
      </c>
      <c r="R323" s="667">
        <f>$H323*HLOOKUP(R$279,$J$276:$R$277,2)</f>
        <v>90</v>
      </c>
      <c r="S323" s="877">
        <f t="shared" si="113"/>
        <v>5</v>
      </c>
      <c r="T323" s="667">
        <f>$H323*HLOOKUP(T$279,$J$276:$R$277,2)</f>
        <v>90</v>
      </c>
      <c r="U323" s="877">
        <f t="shared" si="121"/>
        <v>2.5</v>
      </c>
      <c r="V323" s="667">
        <f>$H323*HLOOKUP(V$279,$J$276:$R$277,2)</f>
        <v>90</v>
      </c>
      <c r="W323" s="877">
        <f t="shared" si="120"/>
        <v>2.5</v>
      </c>
      <c r="X323" s="667">
        <f t="shared" si="130"/>
        <v>90</v>
      </c>
      <c r="Y323" s="877">
        <f t="shared" si="131"/>
        <v>0</v>
      </c>
      <c r="Z323" s="667">
        <f t="shared" si="132"/>
        <v>90</v>
      </c>
      <c r="AA323" s="877">
        <f t="shared" si="133"/>
        <v>5</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29"/>
        <v>YYWBLwd</v>
      </c>
      <c r="H324" s="695">
        <f>H323*1.2</f>
        <v>108</v>
      </c>
      <c r="I324" s="222">
        <v>5</v>
      </c>
      <c r="J324" s="667">
        <f>$H324*HLOOKUP(J$279,$J$276:$R$277,2)</f>
        <v>91.8</v>
      </c>
      <c r="K324" s="877">
        <f t="shared" si="113"/>
        <v>7.5</v>
      </c>
      <c r="L324" s="667">
        <f>$H324*HLOOKUP(L$279,$J$276:$R$277,2)</f>
        <v>91.8</v>
      </c>
      <c r="M324" s="877">
        <f t="shared" si="113"/>
        <v>5</v>
      </c>
      <c r="N324" s="667">
        <f>$H324*HLOOKUP(N$279,$J$276:$R$277,2)</f>
        <v>91.8</v>
      </c>
      <c r="O324" s="877">
        <f t="shared" si="113"/>
        <v>5</v>
      </c>
      <c r="P324" s="667">
        <f>$H324*HLOOKUP(P$279,$J$276:$R$277,2)</f>
        <v>91.8</v>
      </c>
      <c r="Q324" s="877">
        <f t="shared" si="113"/>
        <v>2.5</v>
      </c>
      <c r="R324" s="667">
        <f>$H324*HLOOKUP(R$279,$J$276:$R$277,2)</f>
        <v>108</v>
      </c>
      <c r="S324" s="877">
        <f t="shared" si="113"/>
        <v>5</v>
      </c>
      <c r="T324" s="667">
        <f>$H324*HLOOKUP(T$279,$J$276:$R$277,2)</f>
        <v>108</v>
      </c>
      <c r="U324" s="877">
        <f t="shared" si="121"/>
        <v>2.5</v>
      </c>
      <c r="V324" s="667">
        <f>$H324*HLOOKUP(V$279,$J$276:$R$277,2)</f>
        <v>108</v>
      </c>
      <c r="W324" s="877">
        <f t="shared" si="120"/>
        <v>2.5</v>
      </c>
      <c r="X324" s="667">
        <f t="shared" si="130"/>
        <v>108</v>
      </c>
      <c r="Y324" s="877">
        <f t="shared" si="131"/>
        <v>0</v>
      </c>
      <c r="Z324" s="667">
        <f t="shared" si="132"/>
        <v>108</v>
      </c>
      <c r="AA324" s="877">
        <f t="shared" si="133"/>
        <v>5</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29"/>
        <v>YAAA2Nw</v>
      </c>
      <c r="H325" s="222">
        <v>90</v>
      </c>
      <c r="I325" s="222">
        <v>0</v>
      </c>
      <c r="J325" s="667">
        <f t="shared" ref="J325:J332" si="141">$H325*HLOOKUP(J$279,$J$276:$R$277,2)</f>
        <v>76.5</v>
      </c>
      <c r="K325" s="877">
        <f t="shared" si="113"/>
        <v>0</v>
      </c>
      <c r="L325" s="667">
        <f t="shared" ref="L325:L332" si="142">$H325*HLOOKUP(L$279,$J$276:$R$277,2)</f>
        <v>76.5</v>
      </c>
      <c r="M325" s="877">
        <f t="shared" si="113"/>
        <v>0</v>
      </c>
      <c r="N325" s="667">
        <f t="shared" ref="N325:N332" si="143">$H325*HLOOKUP(N$279,$J$276:$R$277,2)</f>
        <v>76.5</v>
      </c>
      <c r="O325" s="877">
        <f t="shared" si="113"/>
        <v>0</v>
      </c>
      <c r="P325" s="667">
        <f t="shared" ref="P325:P332" si="144">$H325*HLOOKUP(P$279,$J$276:$R$277,2)</f>
        <v>76.5</v>
      </c>
      <c r="Q325" s="877">
        <f t="shared" si="113"/>
        <v>0</v>
      </c>
      <c r="R325" s="667">
        <f t="shared" ref="R325:R332" si="145">$H325*HLOOKUP(R$279,$J$276:$R$277,2)</f>
        <v>90</v>
      </c>
      <c r="S325" s="877">
        <f t="shared" si="113"/>
        <v>0</v>
      </c>
      <c r="T325" s="667">
        <f t="shared" ref="T325:T332" si="146">$H325*HLOOKUP(T$279,$J$276:$R$277,2)</f>
        <v>90</v>
      </c>
      <c r="U325" s="877">
        <f t="shared" si="121"/>
        <v>0</v>
      </c>
      <c r="V325" s="667">
        <f t="shared" ref="V325:V332" si="147">$H325*HLOOKUP(V$279,$J$276:$R$277,2)</f>
        <v>90</v>
      </c>
      <c r="W325" s="877">
        <f t="shared" si="120"/>
        <v>0</v>
      </c>
      <c r="X325" s="667">
        <f t="shared" si="130"/>
        <v>90</v>
      </c>
      <c r="Y325" s="877">
        <f t="shared" si="131"/>
        <v>0</v>
      </c>
      <c r="Z325" s="667">
        <f t="shared" si="132"/>
        <v>90</v>
      </c>
      <c r="AA325" s="877">
        <f t="shared" si="133"/>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29"/>
        <v>YAAA2Nwd</v>
      </c>
      <c r="H326" s="695">
        <f>H325*1.2</f>
        <v>108</v>
      </c>
      <c r="I326" s="222">
        <v>0</v>
      </c>
      <c r="J326" s="667">
        <f t="shared" si="141"/>
        <v>91.8</v>
      </c>
      <c r="K326" s="877">
        <f t="shared" si="113"/>
        <v>0</v>
      </c>
      <c r="L326" s="667">
        <f t="shared" si="142"/>
        <v>91.8</v>
      </c>
      <c r="M326" s="877">
        <f t="shared" si="113"/>
        <v>0</v>
      </c>
      <c r="N326" s="667">
        <f t="shared" si="143"/>
        <v>91.8</v>
      </c>
      <c r="O326" s="877">
        <f t="shared" si="113"/>
        <v>0</v>
      </c>
      <c r="P326" s="667">
        <f t="shared" si="144"/>
        <v>91.8</v>
      </c>
      <c r="Q326" s="877">
        <f t="shared" si="113"/>
        <v>0</v>
      </c>
      <c r="R326" s="667">
        <f t="shared" si="145"/>
        <v>108</v>
      </c>
      <c r="S326" s="877">
        <f t="shared" si="113"/>
        <v>0</v>
      </c>
      <c r="T326" s="667">
        <f t="shared" si="146"/>
        <v>108</v>
      </c>
      <c r="U326" s="877">
        <f t="shared" si="121"/>
        <v>0</v>
      </c>
      <c r="V326" s="667">
        <f t="shared" si="147"/>
        <v>108</v>
      </c>
      <c r="W326" s="877">
        <f t="shared" si="120"/>
        <v>0</v>
      </c>
      <c r="X326" s="667">
        <f t="shared" si="130"/>
        <v>108</v>
      </c>
      <c r="Y326" s="877">
        <f t="shared" si="131"/>
        <v>0</v>
      </c>
      <c r="Z326" s="667">
        <f t="shared" si="132"/>
        <v>108</v>
      </c>
      <c r="AA326" s="877">
        <f t="shared" si="133"/>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29"/>
        <v>YYAA2A1z</v>
      </c>
      <c r="H327" s="222">
        <v>110</v>
      </c>
      <c r="I327" s="222">
        <v>0</v>
      </c>
      <c r="J327" s="667">
        <f t="shared" si="141"/>
        <v>93.5</v>
      </c>
      <c r="K327" s="877">
        <f t="shared" si="113"/>
        <v>0</v>
      </c>
      <c r="L327" s="667">
        <f t="shared" si="142"/>
        <v>93.5</v>
      </c>
      <c r="M327" s="877">
        <f t="shared" si="113"/>
        <v>0</v>
      </c>
      <c r="N327" s="667">
        <f t="shared" si="143"/>
        <v>93.5</v>
      </c>
      <c r="O327" s="877">
        <f t="shared" si="113"/>
        <v>0</v>
      </c>
      <c r="P327" s="667">
        <f t="shared" si="144"/>
        <v>93.5</v>
      </c>
      <c r="Q327" s="877">
        <f t="shared" si="113"/>
        <v>0</v>
      </c>
      <c r="R327" s="667">
        <f t="shared" si="145"/>
        <v>110</v>
      </c>
      <c r="S327" s="877">
        <f t="shared" si="113"/>
        <v>0</v>
      </c>
      <c r="T327" s="667">
        <f t="shared" si="146"/>
        <v>110</v>
      </c>
      <c r="U327" s="877">
        <f t="shared" si="121"/>
        <v>0</v>
      </c>
      <c r="V327" s="667">
        <f t="shared" si="147"/>
        <v>110</v>
      </c>
      <c r="W327" s="877">
        <f t="shared" si="120"/>
        <v>0</v>
      </c>
      <c r="X327" s="667">
        <f t="shared" si="130"/>
        <v>110</v>
      </c>
      <c r="Y327" s="877">
        <f t="shared" si="131"/>
        <v>0</v>
      </c>
      <c r="Z327" s="667">
        <f t="shared" si="132"/>
        <v>110</v>
      </c>
      <c r="AA327" s="877">
        <f t="shared" si="133"/>
        <v>0</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29"/>
        <v>YYAA2A1zd</v>
      </c>
      <c r="H328" s="695">
        <f>H327*1.2</f>
        <v>132</v>
      </c>
      <c r="I328" s="222">
        <v>0</v>
      </c>
      <c r="J328" s="667">
        <f t="shared" si="141"/>
        <v>112.2</v>
      </c>
      <c r="K328" s="877">
        <f t="shared" si="113"/>
        <v>0</v>
      </c>
      <c r="L328" s="667">
        <f t="shared" si="142"/>
        <v>112.2</v>
      </c>
      <c r="M328" s="877">
        <f t="shared" si="113"/>
        <v>0</v>
      </c>
      <c r="N328" s="667">
        <f t="shared" si="143"/>
        <v>112.2</v>
      </c>
      <c r="O328" s="877">
        <f t="shared" si="113"/>
        <v>0</v>
      </c>
      <c r="P328" s="667">
        <f t="shared" si="144"/>
        <v>112.2</v>
      </c>
      <c r="Q328" s="877">
        <f t="shared" si="113"/>
        <v>0</v>
      </c>
      <c r="R328" s="667">
        <f t="shared" si="145"/>
        <v>132</v>
      </c>
      <c r="S328" s="877">
        <f t="shared" si="113"/>
        <v>0</v>
      </c>
      <c r="T328" s="667">
        <f t="shared" si="146"/>
        <v>132</v>
      </c>
      <c r="U328" s="877">
        <f t="shared" si="121"/>
        <v>0</v>
      </c>
      <c r="V328" s="667">
        <f t="shared" si="147"/>
        <v>132</v>
      </c>
      <c r="W328" s="877">
        <f t="shared" si="120"/>
        <v>0</v>
      </c>
      <c r="X328" s="667">
        <f t="shared" si="130"/>
        <v>132</v>
      </c>
      <c r="Y328" s="877">
        <f t="shared" si="131"/>
        <v>0</v>
      </c>
      <c r="Z328" s="667">
        <f t="shared" si="132"/>
        <v>132</v>
      </c>
      <c r="AA328" s="877">
        <f t="shared" si="133"/>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29"/>
        <v>AYWA2A1a</v>
      </c>
      <c r="H329" s="222">
        <v>15</v>
      </c>
      <c r="I329" s="222">
        <v>0</v>
      </c>
      <c r="J329" s="667">
        <f t="shared" si="141"/>
        <v>12.75</v>
      </c>
      <c r="K329" s="877">
        <f t="shared" si="113"/>
        <v>0</v>
      </c>
      <c r="L329" s="667">
        <f t="shared" si="142"/>
        <v>12.75</v>
      </c>
      <c r="M329" s="877">
        <f t="shared" si="113"/>
        <v>0</v>
      </c>
      <c r="N329" s="667">
        <f t="shared" si="143"/>
        <v>12.75</v>
      </c>
      <c r="O329" s="877">
        <f t="shared" si="113"/>
        <v>0</v>
      </c>
      <c r="P329" s="667">
        <f t="shared" si="144"/>
        <v>12.75</v>
      </c>
      <c r="Q329" s="877">
        <f t="shared" si="113"/>
        <v>0</v>
      </c>
      <c r="R329" s="667">
        <f t="shared" si="145"/>
        <v>15</v>
      </c>
      <c r="S329" s="877">
        <f t="shared" si="113"/>
        <v>0</v>
      </c>
      <c r="T329" s="667">
        <f t="shared" si="146"/>
        <v>15</v>
      </c>
      <c r="U329" s="877">
        <f t="shared" si="121"/>
        <v>0</v>
      </c>
      <c r="V329" s="667">
        <f t="shared" si="147"/>
        <v>15</v>
      </c>
      <c r="W329" s="877">
        <f t="shared" si="120"/>
        <v>0</v>
      </c>
      <c r="X329" s="667">
        <f t="shared" si="130"/>
        <v>15</v>
      </c>
      <c r="Y329" s="877">
        <f t="shared" si="131"/>
        <v>0</v>
      </c>
      <c r="Z329" s="667">
        <f t="shared" si="132"/>
        <v>15</v>
      </c>
      <c r="AA329" s="877">
        <f t="shared" si="133"/>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29"/>
        <v>AANWA1a</v>
      </c>
      <c r="H330" s="222">
        <v>0</v>
      </c>
      <c r="I330" s="222">
        <v>0</v>
      </c>
      <c r="J330" s="667">
        <f t="shared" si="141"/>
        <v>0</v>
      </c>
      <c r="K330" s="877">
        <f t="shared" si="113"/>
        <v>0</v>
      </c>
      <c r="L330" s="667">
        <f t="shared" si="142"/>
        <v>0</v>
      </c>
      <c r="M330" s="877">
        <f t="shared" si="113"/>
        <v>0</v>
      </c>
      <c r="N330" s="667">
        <f t="shared" si="143"/>
        <v>0</v>
      </c>
      <c r="O330" s="877">
        <f t="shared" si="113"/>
        <v>0</v>
      </c>
      <c r="P330" s="667">
        <f t="shared" si="144"/>
        <v>0</v>
      </c>
      <c r="Q330" s="877">
        <f t="shared" si="113"/>
        <v>0</v>
      </c>
      <c r="R330" s="667">
        <f t="shared" si="145"/>
        <v>0</v>
      </c>
      <c r="S330" s="877">
        <f t="shared" si="113"/>
        <v>0</v>
      </c>
      <c r="T330" s="667">
        <f t="shared" si="146"/>
        <v>0</v>
      </c>
      <c r="U330" s="877">
        <f t="shared" si="121"/>
        <v>0</v>
      </c>
      <c r="V330" s="667">
        <f t="shared" si="147"/>
        <v>0</v>
      </c>
      <c r="W330" s="877">
        <f t="shared" si="120"/>
        <v>0</v>
      </c>
      <c r="X330" s="667">
        <f t="shared" si="130"/>
        <v>0</v>
      </c>
      <c r="Y330" s="877">
        <f t="shared" si="131"/>
        <v>0</v>
      </c>
      <c r="Z330" s="667">
        <f t="shared" si="132"/>
        <v>0</v>
      </c>
      <c r="AA330" s="877">
        <f t="shared" si="133"/>
        <v>0</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ref="G331" si="148">_xlfn.CONCAT(H210:M210)</f>
        <v>AAANWa</v>
      </c>
      <c r="H331" s="222">
        <v>0</v>
      </c>
      <c r="I331" s="222">
        <v>0</v>
      </c>
      <c r="J331" s="667">
        <f t="shared" si="141"/>
        <v>0</v>
      </c>
      <c r="K331" s="877">
        <f t="shared" ref="K331:S331" si="149">$I331*HLOOKUP(K$279,$J$276:$R$278,3)</f>
        <v>0</v>
      </c>
      <c r="L331" s="667">
        <f t="shared" si="142"/>
        <v>0</v>
      </c>
      <c r="M331" s="877">
        <f t="shared" si="149"/>
        <v>0</v>
      </c>
      <c r="N331" s="667">
        <f t="shared" si="143"/>
        <v>0</v>
      </c>
      <c r="O331" s="877">
        <f t="shared" si="149"/>
        <v>0</v>
      </c>
      <c r="P331" s="667">
        <f t="shared" si="144"/>
        <v>0</v>
      </c>
      <c r="Q331" s="877">
        <f t="shared" si="149"/>
        <v>0</v>
      </c>
      <c r="R331" s="667">
        <f t="shared" si="145"/>
        <v>0</v>
      </c>
      <c r="S331" s="877">
        <f t="shared" si="149"/>
        <v>0</v>
      </c>
      <c r="T331" s="667">
        <f t="shared" si="146"/>
        <v>0</v>
      </c>
      <c r="U331" s="877">
        <f t="shared" si="121"/>
        <v>0</v>
      </c>
      <c r="V331" s="667">
        <f t="shared" si="147"/>
        <v>0</v>
      </c>
      <c r="W331" s="877">
        <f t="shared" si="120"/>
        <v>0</v>
      </c>
      <c r="X331" s="667">
        <f t="shared" si="130"/>
        <v>0</v>
      </c>
      <c r="Y331" s="877">
        <f t="shared" si="131"/>
        <v>0</v>
      </c>
      <c r="Z331" s="667">
        <f t="shared" si="132"/>
        <v>0</v>
      </c>
      <c r="AA331" s="877">
        <f t="shared" si="133"/>
        <v>0</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ref="G332" si="150">_xlfn.CONCAT(H211:M211)</f>
        <v>MSMSMSMSMSms</v>
      </c>
      <c r="H332" s="222">
        <f>90*1.2</f>
        <v>108</v>
      </c>
      <c r="I332" s="222">
        <v>0</v>
      </c>
      <c r="J332" s="667">
        <f t="shared" si="141"/>
        <v>91.8</v>
      </c>
      <c r="K332" s="877">
        <f t="shared" si="113"/>
        <v>0</v>
      </c>
      <c r="L332" s="667">
        <f t="shared" si="142"/>
        <v>91.8</v>
      </c>
      <c r="M332" s="877">
        <f t="shared" si="113"/>
        <v>0</v>
      </c>
      <c r="N332" s="667">
        <f t="shared" si="143"/>
        <v>91.8</v>
      </c>
      <c r="O332" s="877">
        <f t="shared" si="113"/>
        <v>0</v>
      </c>
      <c r="P332" s="667">
        <f t="shared" si="144"/>
        <v>91.8</v>
      </c>
      <c r="Q332" s="877">
        <f t="shared" si="113"/>
        <v>0</v>
      </c>
      <c r="R332" s="667">
        <f t="shared" si="145"/>
        <v>108</v>
      </c>
      <c r="S332" s="877">
        <f t="shared" si="113"/>
        <v>0</v>
      </c>
      <c r="T332" s="667">
        <f t="shared" si="146"/>
        <v>108</v>
      </c>
      <c r="U332" s="877">
        <f t="shared" si="121"/>
        <v>0</v>
      </c>
      <c r="V332" s="667">
        <f t="shared" si="147"/>
        <v>108</v>
      </c>
      <c r="W332" s="877">
        <f t="shared" si="120"/>
        <v>0</v>
      </c>
      <c r="X332" s="667">
        <f t="shared" si="130"/>
        <v>108</v>
      </c>
      <c r="Y332" s="877">
        <f t="shared" si="131"/>
        <v>0</v>
      </c>
      <c r="Z332" s="667">
        <f t="shared" si="132"/>
        <v>108</v>
      </c>
      <c r="AA332" s="877">
        <f t="shared" si="133"/>
        <v>0</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c r="I333" s="26"/>
      <c r="J333" s="26"/>
      <c r="K333" s="26"/>
      <c r="N333" s="494"/>
      <c r="O333" s="186"/>
      <c r="P333" s="186"/>
      <c r="Q333" s="186"/>
      <c r="R333" s="186"/>
      <c r="S333" s="186"/>
      <c r="T333" s="186"/>
      <c r="U333" s="186"/>
      <c r="V333" s="186"/>
      <c r="W333" s="186"/>
      <c r="X333" s="186"/>
      <c r="Y333" s="186"/>
      <c r="Z333" s="186"/>
      <c r="AA333" s="186"/>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495" t="s">
        <v>786</v>
      </c>
      <c r="I334" t="s">
        <v>1005</v>
      </c>
      <c r="J334" s="693" t="s">
        <v>379</v>
      </c>
      <c r="K334" s="693" t="s">
        <v>776</v>
      </c>
      <c r="L334" s="693" t="s">
        <v>777</v>
      </c>
      <c r="M334" s="693" t="s">
        <v>778</v>
      </c>
      <c r="N334" s="693" t="s">
        <v>779</v>
      </c>
      <c r="O334" s="693" t="s">
        <v>780</v>
      </c>
      <c r="P334" s="693" t="s">
        <v>781</v>
      </c>
      <c r="Q334" s="693" t="s">
        <v>782</v>
      </c>
      <c r="R334" s="693" t="s">
        <v>783</v>
      </c>
      <c r="S334" s="186"/>
      <c r="T334" t="s">
        <v>1219</v>
      </c>
      <c r="U334" s="693" t="s">
        <v>379</v>
      </c>
      <c r="V334" s="693" t="s">
        <v>776</v>
      </c>
      <c r="W334" s="693" t="s">
        <v>777</v>
      </c>
      <c r="X334" s="693" t="s">
        <v>778</v>
      </c>
      <c r="Y334" s="693" t="s">
        <v>779</v>
      </c>
      <c r="Z334" s="693" t="s">
        <v>780</v>
      </c>
      <c r="AA334" s="693" t="s">
        <v>781</v>
      </c>
      <c r="AB334" s="693" t="s">
        <v>782</v>
      </c>
      <c r="AC334" s="693" t="s">
        <v>783</v>
      </c>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495"/>
      <c r="H335" t="s">
        <v>1219</v>
      </c>
      <c r="I335" t="s">
        <v>1006</v>
      </c>
      <c r="J335" s="694">
        <v>1</v>
      </c>
      <c r="K335" s="694">
        <v>1</v>
      </c>
      <c r="L335" s="694">
        <v>1</v>
      </c>
      <c r="M335" s="694">
        <v>1</v>
      </c>
      <c r="N335" s="694">
        <v>1</v>
      </c>
      <c r="O335" s="694">
        <v>1</v>
      </c>
      <c r="P335" s="694">
        <v>1</v>
      </c>
      <c r="Q335" s="694">
        <v>1</v>
      </c>
      <c r="R335" s="694">
        <v>1</v>
      </c>
      <c r="S335" s="186"/>
      <c r="T335" t="s">
        <v>1006</v>
      </c>
      <c r="U335" s="694">
        <v>1</v>
      </c>
      <c r="V335" s="694">
        <v>1</v>
      </c>
      <c r="W335" s="694">
        <v>1</v>
      </c>
      <c r="X335" s="694">
        <v>1</v>
      </c>
      <c r="Y335" s="694">
        <v>0</v>
      </c>
      <c r="Z335" s="694">
        <v>0</v>
      </c>
      <c r="AA335" s="694">
        <v>0</v>
      </c>
      <c r="AB335" s="694">
        <v>0</v>
      </c>
      <c r="AC335" s="694">
        <v>0</v>
      </c>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495"/>
      <c r="H336" t="s">
        <v>1219</v>
      </c>
      <c r="I336" t="s">
        <v>1007</v>
      </c>
      <c r="J336" s="694">
        <v>1</v>
      </c>
      <c r="K336" s="694">
        <v>1</v>
      </c>
      <c r="L336" s="694">
        <v>1</v>
      </c>
      <c r="M336" s="694">
        <v>1</v>
      </c>
      <c r="N336" s="694">
        <v>1</v>
      </c>
      <c r="O336" s="694">
        <v>1</v>
      </c>
      <c r="P336" s="694">
        <v>1</v>
      </c>
      <c r="Q336" s="694">
        <v>1</v>
      </c>
      <c r="R336" s="694">
        <v>1</v>
      </c>
      <c r="S336" s="186"/>
      <c r="T336" t="s">
        <v>1007</v>
      </c>
      <c r="U336" s="694">
        <v>0</v>
      </c>
      <c r="V336" s="694">
        <v>0</v>
      </c>
      <c r="W336" s="694">
        <v>0</v>
      </c>
      <c r="X336" s="694">
        <v>0</v>
      </c>
      <c r="Y336" s="694">
        <v>0</v>
      </c>
      <c r="Z336" s="694">
        <v>0</v>
      </c>
      <c r="AA336" s="694">
        <v>0</v>
      </c>
      <c r="AB336" s="694">
        <v>0</v>
      </c>
      <c r="AC336" s="694">
        <v>0</v>
      </c>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495"/>
      <c r="H337" t="s">
        <v>1219</v>
      </c>
      <c r="I337" t="s">
        <v>1008</v>
      </c>
      <c r="J337" s="694">
        <v>1</v>
      </c>
      <c r="K337" s="694">
        <v>1</v>
      </c>
      <c r="L337" s="694">
        <v>1</v>
      </c>
      <c r="M337" s="694">
        <v>1</v>
      </c>
      <c r="N337" s="694">
        <v>1</v>
      </c>
      <c r="O337" s="694">
        <v>1</v>
      </c>
      <c r="P337" s="694">
        <v>1</v>
      </c>
      <c r="Q337" s="694">
        <v>1</v>
      </c>
      <c r="R337" s="694">
        <v>1</v>
      </c>
      <c r="S337" s="186"/>
      <c r="T337" t="s">
        <v>1008</v>
      </c>
      <c r="U337" s="694">
        <v>0</v>
      </c>
      <c r="V337" s="694">
        <v>0</v>
      </c>
      <c r="W337" s="694">
        <v>0</v>
      </c>
      <c r="X337" s="694">
        <v>0</v>
      </c>
      <c r="Y337" s="694">
        <v>0</v>
      </c>
      <c r="Z337" s="694">
        <v>0</v>
      </c>
      <c r="AA337" s="694">
        <v>0</v>
      </c>
      <c r="AB337" s="694">
        <v>0</v>
      </c>
      <c r="AC337" s="694">
        <v>0</v>
      </c>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495"/>
      <c r="H338" t="s">
        <v>1218</v>
      </c>
      <c r="I338" t="s">
        <v>973</v>
      </c>
      <c r="J338" s="694">
        <v>1.5</v>
      </c>
      <c r="K338" s="694">
        <v>1</v>
      </c>
      <c r="L338" s="694">
        <v>1</v>
      </c>
      <c r="M338" s="694">
        <v>0.5</v>
      </c>
      <c r="N338" s="694">
        <v>1</v>
      </c>
      <c r="O338" s="694">
        <v>0.5</v>
      </c>
      <c r="P338" s="694">
        <v>0.5</v>
      </c>
      <c r="Q338" s="694">
        <v>0</v>
      </c>
      <c r="R338" s="694">
        <v>1</v>
      </c>
      <c r="S338" s="186"/>
      <c r="T338" t="s">
        <v>973</v>
      </c>
      <c r="U338" s="694">
        <v>0</v>
      </c>
      <c r="V338" s="694">
        <v>0</v>
      </c>
      <c r="W338" s="694">
        <v>0</v>
      </c>
      <c r="X338" s="694">
        <v>0</v>
      </c>
      <c r="Y338" s="694">
        <v>0</v>
      </c>
      <c r="Z338" s="694">
        <v>0</v>
      </c>
      <c r="AA338" s="694">
        <v>0</v>
      </c>
      <c r="AB338" s="694">
        <v>0</v>
      </c>
      <c r="AC338" s="694">
        <v>0</v>
      </c>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495"/>
      <c r="S339" s="186"/>
      <c r="T339" s="186"/>
      <c r="U339" s="186"/>
      <c r="V339" s="186"/>
      <c r="W339" s="186"/>
      <c r="X339" s="186"/>
      <c r="Y339" s="186"/>
      <c r="Z339" s="186"/>
      <c r="AA339" s="186"/>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
        <v>789</v>
      </c>
      <c r="H340" t="s">
        <v>804</v>
      </c>
      <c r="I340" t="s">
        <v>804</v>
      </c>
      <c r="J340" t="s">
        <v>804</v>
      </c>
      <c r="K340" t="s">
        <v>804</v>
      </c>
      <c r="L340" t="s">
        <v>379</v>
      </c>
      <c r="M340" t="s">
        <v>379</v>
      </c>
      <c r="N340" t="s">
        <v>379</v>
      </c>
      <c r="O340" t="s">
        <v>379</v>
      </c>
      <c r="P340" t="s">
        <v>776</v>
      </c>
      <c r="Q340" t="s">
        <v>776</v>
      </c>
      <c r="R340" t="s">
        <v>776</v>
      </c>
      <c r="S340" t="s">
        <v>776</v>
      </c>
      <c r="T340" t="s">
        <v>777</v>
      </c>
      <c r="U340" t="s">
        <v>777</v>
      </c>
      <c r="V340" t="s">
        <v>777</v>
      </c>
      <c r="W340" t="s">
        <v>777</v>
      </c>
      <c r="X340" t="s">
        <v>778</v>
      </c>
      <c r="Y340" t="s">
        <v>778</v>
      </c>
      <c r="Z340" t="s">
        <v>778</v>
      </c>
      <c r="AA340" t="s">
        <v>778</v>
      </c>
      <c r="AB340" t="s">
        <v>779</v>
      </c>
      <c r="AC340" t="s">
        <v>779</v>
      </c>
      <c r="AD340" t="s">
        <v>779</v>
      </c>
      <c r="AE340" t="s">
        <v>779</v>
      </c>
      <c r="AF340" t="s">
        <v>780</v>
      </c>
      <c r="AG340" t="s">
        <v>780</v>
      </c>
      <c r="AH340" t="s">
        <v>780</v>
      </c>
      <c r="AI340" t="s">
        <v>780</v>
      </c>
      <c r="AJ340" t="s">
        <v>781</v>
      </c>
      <c r="AK340" t="s">
        <v>781</v>
      </c>
      <c r="AL340" t="s">
        <v>781</v>
      </c>
      <c r="AM340" t="s">
        <v>781</v>
      </c>
      <c r="AN340" t="s">
        <v>782</v>
      </c>
      <c r="AO340" t="s">
        <v>782</v>
      </c>
      <c r="AP340" t="s">
        <v>782</v>
      </c>
      <c r="AQ340" t="s">
        <v>782</v>
      </c>
      <c r="AR340" t="s">
        <v>783</v>
      </c>
      <c r="AS340" t="s">
        <v>783</v>
      </c>
      <c r="AT340" t="s">
        <v>783</v>
      </c>
      <c r="AU340" t="s">
        <v>783</v>
      </c>
      <c r="AV340" s="186"/>
      <c r="AW340" s="186"/>
      <c r="AX340" s="16"/>
      <c r="AY340" s="8"/>
      <c r="AZ340" s="8"/>
      <c r="BA340" s="8"/>
    </row>
    <row r="341" spans="1:53" ht="14.5" outlineLevel="1" x14ac:dyDescent="0.35">
      <c r="A341" s="6"/>
      <c r="B341" s="7"/>
      <c r="C341" s="17"/>
      <c r="D341" s="17"/>
      <c r="E341" s="17"/>
      <c r="F341" s="26"/>
      <c r="G341" s="26" t="s">
        <v>788</v>
      </c>
      <c r="H341" t="s">
        <v>1006</v>
      </c>
      <c r="I341" t="s">
        <v>1007</v>
      </c>
      <c r="J341" t="s">
        <v>1008</v>
      </c>
      <c r="K341" t="s">
        <v>973</v>
      </c>
      <c r="L341" t="str">
        <f>H341</f>
        <v>knock</v>
      </c>
      <c r="M341" t="str">
        <f t="shared" ref="M341:AU341" si="151">I341</f>
        <v>pre-em</v>
      </c>
      <c r="N341" t="str">
        <f t="shared" si="151"/>
        <v>selective_and_spraytop</v>
      </c>
      <c r="O341" t="str">
        <f t="shared" si="151"/>
        <v>fungicide</v>
      </c>
      <c r="P341" t="str">
        <f t="shared" si="151"/>
        <v>knock</v>
      </c>
      <c r="Q341" t="str">
        <f t="shared" si="151"/>
        <v>pre-em</v>
      </c>
      <c r="R341" t="str">
        <f t="shared" si="151"/>
        <v>selective_and_spraytop</v>
      </c>
      <c r="S341" t="str">
        <f t="shared" si="151"/>
        <v>fungicide</v>
      </c>
      <c r="T341" t="str">
        <f t="shared" si="151"/>
        <v>knock</v>
      </c>
      <c r="U341" t="str">
        <f t="shared" si="151"/>
        <v>pre-em</v>
      </c>
      <c r="V341" t="str">
        <f t="shared" si="151"/>
        <v>selective_and_spraytop</v>
      </c>
      <c r="W341" t="str">
        <f t="shared" si="151"/>
        <v>fungicide</v>
      </c>
      <c r="X341" t="str">
        <f>T341</f>
        <v>knock</v>
      </c>
      <c r="Y341" t="str">
        <f>U341</f>
        <v>pre-em</v>
      </c>
      <c r="Z341" t="str">
        <f>V341</f>
        <v>selective_and_spraytop</v>
      </c>
      <c r="AA341" t="str">
        <f>W341</f>
        <v>fungicide</v>
      </c>
      <c r="AB341" t="str">
        <f t="shared" si="151"/>
        <v>knock</v>
      </c>
      <c r="AC341" t="str">
        <f t="shared" si="151"/>
        <v>pre-em</v>
      </c>
      <c r="AD341" t="str">
        <f>Z341</f>
        <v>selective_and_spraytop</v>
      </c>
      <c r="AE341" t="str">
        <f>AA341</f>
        <v>fungicide</v>
      </c>
      <c r="AF341" t="str">
        <f>AB341</f>
        <v>knock</v>
      </c>
      <c r="AG341" t="str">
        <f>AC341</f>
        <v>pre-em</v>
      </c>
      <c r="AH341" t="str">
        <f t="shared" si="151"/>
        <v>selective_and_spraytop</v>
      </c>
      <c r="AI341" t="str">
        <f t="shared" si="151"/>
        <v>fungicide</v>
      </c>
      <c r="AJ341" t="str">
        <f t="shared" si="151"/>
        <v>knock</v>
      </c>
      <c r="AK341" t="str">
        <f t="shared" si="151"/>
        <v>pre-em</v>
      </c>
      <c r="AL341" t="str">
        <f t="shared" si="151"/>
        <v>selective_and_spraytop</v>
      </c>
      <c r="AM341" t="str">
        <f t="shared" si="151"/>
        <v>fungicide</v>
      </c>
      <c r="AN341" t="str">
        <f t="shared" si="151"/>
        <v>knock</v>
      </c>
      <c r="AO341" t="str">
        <f t="shared" si="151"/>
        <v>pre-em</v>
      </c>
      <c r="AP341" t="str">
        <f>AL341</f>
        <v>selective_and_spraytop</v>
      </c>
      <c r="AQ341" t="str">
        <f>AM341</f>
        <v>fungicide</v>
      </c>
      <c r="AR341" t="str">
        <f>AN341</f>
        <v>knock</v>
      </c>
      <c r="AS341" t="str">
        <f>AO341</f>
        <v>pre-em</v>
      </c>
      <c r="AT341" t="str">
        <f t="shared" si="151"/>
        <v>selective_and_spraytop</v>
      </c>
      <c r="AU341" t="str">
        <f t="shared" si="151"/>
        <v>fungicide</v>
      </c>
      <c r="AV341" s="186"/>
      <c r="AW341" s="186"/>
      <c r="AX341" s="16"/>
      <c r="AY341" s="8"/>
      <c r="AZ341" s="8"/>
      <c r="BA341" s="8"/>
    </row>
    <row r="342" spans="1:53" ht="14.5" outlineLevel="1" x14ac:dyDescent="0.35">
      <c r="A342" s="6"/>
      <c r="B342" s="7"/>
      <c r="C342" s="17"/>
      <c r="D342" s="17"/>
      <c r="E342" s="17"/>
      <c r="F342" s="26"/>
      <c r="G342" s="26" t="str">
        <f t="shared" ref="G342:G373" si="152">_xlfn.CONCAT(H160:M160)</f>
        <v>AAAA2A1a</v>
      </c>
      <c r="H342" s="222">
        <f t="shared" ref="H342:J361" si="153">IF($H281&gt;0,INDEX($Z$206:$AC$219,MATCH($M160,$Y$206:$Y$219,0),MATCH(H$341,$Z$205:$AC$205,0)),0)</f>
        <v>0</v>
      </c>
      <c r="I342" s="222">
        <f t="shared" si="153"/>
        <v>0</v>
      </c>
      <c r="J342" s="222">
        <f t="shared" si="153"/>
        <v>0</v>
      </c>
      <c r="K342" s="222">
        <f t="shared" ref="K342:K373" si="154">IF($I281&gt;0,INDEX($Z$206:$AC$219,MATCH($M160,$Y$206:$Y$219,0),MATCH(K$341,$Z$205:$AC$205,0)),0)</f>
        <v>0</v>
      </c>
      <c r="L342" s="695" cm="1">
        <f t="array" ref="L342">INDEX($H342:$K342,0,MATCH(L$341,$H$341:$K$341,0))*INDEX($J$335:$R$338,MATCH(L$341,$I$335:$I$338,0),MATCH(L$340,$J$334:$R$334,0))+IF(SUM($H342:$I342)&gt;0,INDEX($U$335:$AC$338,MATCH(L$341,$I$335:$I$338,0),MATCH(L$340,$J$334:$R$334,0)))</f>
        <v>0</v>
      </c>
      <c r="M342" s="695" cm="1">
        <f t="array" ref="M342">INDEX($H342:$K342,0,MATCH(M$341,$H$341:$K$341,0))*INDEX($J$335:$R$338,MATCH(M$341,$I$335:$I$338,0),MATCH(M$340,$J$334:$R$334,0))+IF(SUM($H342:$I342)&gt;0,INDEX($U$335:$AC$338,MATCH(M$341,$I$335:$I$338,0),MATCH(M$340,$J$334:$R$334,0)))</f>
        <v>0</v>
      </c>
      <c r="N342" s="695" cm="1">
        <f t="array" ref="N342">INDEX($H342:$K342,0,MATCH(N$341,$H$341:$K$341,0))*INDEX($J$335:$R$338,MATCH(N$341,$I$335:$I$338,0),MATCH(N$340,$J$334:$R$334,0))+IF(SUM($H342:$I342)&gt;0,INDEX($U$335:$AC$338,MATCH(N$341,$I$335:$I$338,0),MATCH(N$340,$J$334:$R$334,0)))</f>
        <v>0</v>
      </c>
      <c r="O342" s="695" cm="1">
        <f t="array" ref="O342">INDEX($H342:$K342,0,MATCH(O$341,$H$341:$K$341,0))*INDEX($J$335:$R$338,MATCH(O$341,$I$335:$I$338,0),MATCH(O$340,$J$334:$R$334,0))+IF(SUM($H342:$I342)&gt;0,INDEX($U$335:$AC$338,MATCH(O$341,$I$335:$I$338,0),MATCH(O$340,$J$334:$R$334,0)))</f>
        <v>0</v>
      </c>
      <c r="P342" s="695" cm="1">
        <f t="array" ref="P342">INDEX($H342:$K342,0,MATCH(P$341,$H$341:$K$341,0))*INDEX($J$335:$R$338,MATCH(P$341,$I$335:$I$338,0),MATCH(P$340,$J$334:$R$334,0))+IF(SUM($H342:$I342)&gt;0,INDEX($U$335:$AC$338,MATCH(P$341,$I$335:$I$338,0),MATCH(P$340,$J$334:$R$334,0)))</f>
        <v>0</v>
      </c>
      <c r="Q342" s="695" cm="1">
        <f t="array" ref="Q342">INDEX($H342:$K342,0,MATCH(Q$341,$H$341:$K$341,0))*INDEX($J$335:$R$338,MATCH(Q$341,$I$335:$I$338,0),MATCH(Q$340,$J$334:$R$334,0))+IF(SUM($H342:$I342)&gt;0,INDEX($U$335:$AC$338,MATCH(Q$341,$I$335:$I$338,0),MATCH(Q$340,$J$334:$R$334,0)))</f>
        <v>0</v>
      </c>
      <c r="R342" s="695" cm="1">
        <f t="array" ref="R342">INDEX($H342:$K342,0,MATCH(R$341,$H$341:$K$341,0))*INDEX($J$335:$R$338,MATCH(R$341,$I$335:$I$338,0),MATCH(R$340,$J$334:$R$334,0))+IF(SUM($H342:$I342)&gt;0,INDEX($U$335:$AC$338,MATCH(R$341,$I$335:$I$338,0),MATCH(R$340,$J$334:$R$334,0)))</f>
        <v>0</v>
      </c>
      <c r="S342" s="695" cm="1">
        <f t="array" ref="S342">INDEX($H342:$K342,0,MATCH(S$341,$H$341:$K$341,0))*INDEX($J$335:$R$338,MATCH(S$341,$I$335:$I$338,0),MATCH(S$340,$J$334:$R$334,0))+IF(SUM($H342:$I342)&gt;0,INDEX($U$335:$AC$338,MATCH(S$341,$I$335:$I$338,0),MATCH(S$340,$J$334:$R$334,0)))</f>
        <v>0</v>
      </c>
      <c r="T342" s="695" cm="1">
        <f t="array" ref="T342">INDEX($H342:$K342,0,MATCH(T$341,$H$341:$K$341,0))*INDEX($J$335:$R$338,MATCH(T$341,$I$335:$I$338,0),MATCH(T$340,$J$334:$R$334,0))+IF(SUM($H342:$I342)&gt;0,INDEX($U$335:$AC$338,MATCH(T$341,$I$335:$I$338,0),MATCH(T$340,$J$334:$R$334,0)))</f>
        <v>0</v>
      </c>
      <c r="U342" s="695" cm="1">
        <f t="array" ref="U342">INDEX($H342:$K342,0,MATCH(U$341,$H$341:$K$341,0))*INDEX($J$335:$R$338,MATCH(U$341,$I$335:$I$338,0),MATCH(U$340,$J$334:$R$334,0))+IF(SUM($H342:$I342)&gt;0,INDEX($U$335:$AC$338,MATCH(U$341,$I$335:$I$338,0),MATCH(U$340,$J$334:$R$334,0)))</f>
        <v>0</v>
      </c>
      <c r="V342" s="695" cm="1">
        <f t="array" ref="V342">INDEX($H342:$K342,0,MATCH(V$341,$H$341:$K$341,0))*INDEX($J$335:$R$338,MATCH(V$341,$I$335:$I$338,0),MATCH(V$340,$J$334:$R$334,0))+IF(SUM($H342:$I342)&gt;0,INDEX($U$335:$AC$338,MATCH(V$341,$I$335:$I$338,0),MATCH(V$340,$J$334:$R$334,0)))</f>
        <v>0</v>
      </c>
      <c r="W342" s="695" cm="1">
        <f t="array" ref="W342">INDEX($H342:$K342,0,MATCH(W$341,$H$341:$K$341,0))*INDEX($J$335:$R$338,MATCH(W$341,$I$335:$I$338,0),MATCH(W$340,$J$334:$R$334,0))+IF(SUM($H342:$I342)&gt;0,INDEX($U$335:$AC$338,MATCH(W$341,$I$335:$I$338,0),MATCH(W$340,$J$334:$R$334,0)))</f>
        <v>0</v>
      </c>
      <c r="X342" s="695" cm="1">
        <f t="array" ref="X342">INDEX($H342:$K342,0,MATCH(X$341,$H$341:$K$341,0))*INDEX($J$335:$R$338,MATCH(X$341,$I$335:$I$338,0),MATCH(X$340,$J$334:$R$334,0))+IF(SUM($H342:$I342)&gt;0,INDEX($U$335:$AC$338,MATCH(X$341,$I$335:$I$338,0),MATCH(X$340,$J$334:$R$334,0)))</f>
        <v>0</v>
      </c>
      <c r="Y342" s="695" cm="1">
        <f t="array" ref="Y342">INDEX($H342:$K342,0,MATCH(Y$341,$H$341:$K$341,0))*INDEX($J$335:$R$338,MATCH(Y$341,$I$335:$I$338,0),MATCH(Y$340,$J$334:$R$334,0))+IF(SUM($H342:$I342)&gt;0,INDEX($U$335:$AC$338,MATCH(Y$341,$I$335:$I$338,0),MATCH(Y$340,$J$334:$R$334,0)))</f>
        <v>0</v>
      </c>
      <c r="Z342" s="695" cm="1">
        <f t="array" ref="Z342">INDEX($H342:$K342,0,MATCH(Z$341,$H$341:$K$341,0))*INDEX($J$335:$R$338,MATCH(Z$341,$I$335:$I$338,0),MATCH(Z$340,$J$334:$R$334,0))+IF(SUM($H342:$I342)&gt;0,INDEX($U$335:$AC$338,MATCH(Z$341,$I$335:$I$338,0),MATCH(Z$340,$J$334:$R$334,0)))</f>
        <v>0</v>
      </c>
      <c r="AA342" s="695" cm="1">
        <f t="array" ref="AA342">INDEX($H342:$K342,0,MATCH(AA$341,$H$341:$K$341,0))*INDEX($J$335:$R$338,MATCH(AA$341,$I$335:$I$338,0),MATCH(AA$340,$J$334:$R$334,0))+IF(SUM($H342:$I342)&gt;0,INDEX($U$335:$AC$338,MATCH(AA$341,$I$335:$I$338,0),MATCH(AA$340,$J$334:$R$334,0)))</f>
        <v>0</v>
      </c>
      <c r="AB342" s="695" cm="1">
        <f t="array" ref="AB342">INDEX($H342:$K342,0,MATCH(AB$341,$H$341:$K$341,0))*INDEX($J$335:$R$338,MATCH(AB$341,$I$335:$I$338,0),MATCH(AB$340,$J$334:$R$334,0))+IF(SUM($H342:$I342)&gt;0,INDEX($U$335:$AC$338,MATCH(AB$341,$I$335:$I$338,0),MATCH(AB$340,$J$334:$R$334,0)))</f>
        <v>0</v>
      </c>
      <c r="AC342" s="695" cm="1">
        <f t="array" ref="AC342">INDEX($H342:$K342,0,MATCH(AC$341,$H$341:$K$341,0))*INDEX($J$335:$R$338,MATCH(AC$341,$I$335:$I$338,0),MATCH(AC$340,$J$334:$R$334,0))+IF(SUM($H342:$I342)&gt;0,INDEX($U$335:$AC$338,MATCH(AC$341,$I$335:$I$338,0),MATCH(AC$340,$J$334:$R$334,0)))</f>
        <v>0</v>
      </c>
      <c r="AD342" s="695" cm="1">
        <f t="array" ref="AD342">INDEX($H342:$K342,0,MATCH(AD$341,$H$341:$K$341,0))*INDEX($J$335:$R$338,MATCH(AD$341,$I$335:$I$338,0),MATCH(AD$340,$J$334:$R$334,0))+IF(SUM($H342:$I342)&gt;0,INDEX($U$335:$AC$338,MATCH(AD$341,$I$335:$I$338,0),MATCH(AD$340,$J$334:$R$334,0)))</f>
        <v>0</v>
      </c>
      <c r="AE342" s="695" cm="1">
        <f t="array" ref="AE342">INDEX($H342:$K342,0,MATCH(AE$341,$H$341:$K$341,0))*INDEX($J$335:$R$338,MATCH(AE$341,$I$335:$I$338,0),MATCH(AE$340,$J$334:$R$334,0))+IF(SUM($H342:$I342)&gt;0,INDEX($U$335:$AC$338,MATCH(AE$341,$I$335:$I$338,0),MATCH(AE$340,$J$334:$R$334,0)))</f>
        <v>0</v>
      </c>
      <c r="AF342" s="695" cm="1">
        <f t="array" ref="AF342">INDEX($H342:$K342,0,MATCH(AF$341,$H$341:$K$341,0))*INDEX($J$335:$R$338,MATCH(AF$341,$I$335:$I$338,0),MATCH(AF$340,$J$334:$R$334,0))+IF(SUM($H342:$I342)&gt;0,INDEX($U$335:$AC$338,MATCH(AF$341,$I$335:$I$338,0),MATCH(AF$340,$J$334:$R$334,0)))</f>
        <v>0</v>
      </c>
      <c r="AG342" s="695" cm="1">
        <f t="array" ref="AG342">INDEX($H342:$K342,0,MATCH(AG$341,$H$341:$K$341,0))*INDEX($J$335:$R$338,MATCH(AG$341,$I$335:$I$338,0),MATCH(AG$340,$J$334:$R$334,0))+IF(SUM($H342:$I342)&gt;0,INDEX($U$335:$AC$338,MATCH(AG$341,$I$335:$I$338,0),MATCH(AG$340,$J$334:$R$334,0)))</f>
        <v>0</v>
      </c>
      <c r="AH342" s="695" cm="1">
        <f t="array" ref="AH342">INDEX($H342:$K342,0,MATCH(AH$341,$H$341:$K$341,0))*INDEX($J$335:$R$338,MATCH(AH$341,$I$335:$I$338,0),MATCH(AH$340,$J$334:$R$334,0))+IF(SUM($H342:$I342)&gt;0,INDEX($U$335:$AC$338,MATCH(AH$341,$I$335:$I$338,0),MATCH(AH$340,$J$334:$R$334,0)))</f>
        <v>0</v>
      </c>
      <c r="AI342" s="695" cm="1">
        <f t="array" ref="AI342">INDEX($H342:$K342,0,MATCH(AI$341,$H$341:$K$341,0))*INDEX($J$335:$R$338,MATCH(AI$341,$I$335:$I$338,0),MATCH(AI$340,$J$334:$R$334,0))+IF(SUM($H342:$I342)&gt;0,INDEX($U$335:$AC$338,MATCH(AI$341,$I$335:$I$338,0),MATCH(AI$340,$J$334:$R$334,0)))</f>
        <v>0</v>
      </c>
      <c r="AJ342" s="695" cm="1">
        <f t="array" ref="AJ342">INDEX($H342:$K342,0,MATCH(AJ$341,$H$341:$K$341,0))*INDEX($J$335:$R$338,MATCH(AJ$341,$I$335:$I$338,0),MATCH(AJ$340,$J$334:$R$334,0))+IF(SUM($H342:$I342)&gt;0,INDEX($U$335:$AC$338,MATCH(AJ$341,$I$335:$I$338,0),MATCH(AJ$340,$J$334:$R$334,0)))</f>
        <v>0</v>
      </c>
      <c r="AK342" s="695" cm="1">
        <f t="array" ref="AK342">INDEX($H342:$K342,0,MATCH(AK$341,$H$341:$K$341,0))*INDEX($J$335:$R$338,MATCH(AK$341,$I$335:$I$338,0),MATCH(AK$340,$J$334:$R$334,0))+IF(SUM($H342:$I342)&gt;0,INDEX($U$335:$AC$338,MATCH(AK$341,$I$335:$I$338,0),MATCH(AK$340,$J$334:$R$334,0)))</f>
        <v>0</v>
      </c>
      <c r="AL342" s="695" cm="1">
        <f t="array" ref="AL342">INDEX($H342:$K342,0,MATCH(AL$341,$H$341:$K$341,0))*INDEX($J$335:$R$338,MATCH(AL$341,$I$335:$I$338,0),MATCH(AL$340,$J$334:$R$334,0))+IF(SUM($H342:$I342)&gt;0,INDEX($U$335:$AC$338,MATCH(AL$341,$I$335:$I$338,0),MATCH(AL$340,$J$334:$R$334,0)))</f>
        <v>0</v>
      </c>
      <c r="AM342" s="695" cm="1">
        <f t="array" ref="AM342">INDEX($H342:$K342,0,MATCH(AM$341,$H$341:$K$341,0))*INDEX($J$335:$R$338,MATCH(AM$341,$I$335:$I$338,0),MATCH(AM$340,$J$334:$R$334,0))+IF(SUM($H342:$I342)&gt;0,INDEX($U$335:$AC$338,MATCH(AM$341,$I$335:$I$338,0),MATCH(AM$340,$J$334:$R$334,0)))</f>
        <v>0</v>
      </c>
      <c r="AN342" s="695" cm="1">
        <f t="array" ref="AN342">INDEX($H342:$K342,0,MATCH(AN$341,$H$341:$K$341,0))*INDEX($J$335:$R$338,MATCH(AN$341,$I$335:$I$338,0),MATCH(AN$340,$J$334:$R$334,0))+IF(SUM($H342:$I342)&gt;0,INDEX($U$335:$AC$338,MATCH(AN$341,$I$335:$I$338,0),MATCH(AN$340,$J$334:$R$334,0)))</f>
        <v>0</v>
      </c>
      <c r="AO342" s="695" cm="1">
        <f t="array" ref="AO342">INDEX($H342:$K342,0,MATCH(AO$341,$H$341:$K$341,0))*INDEX($J$335:$R$338,MATCH(AO$341,$I$335:$I$338,0),MATCH(AO$340,$J$334:$R$334,0))+IF(SUM($H342:$I342)&gt;0,INDEX($U$335:$AC$338,MATCH(AO$341,$I$335:$I$338,0),MATCH(AO$340,$J$334:$R$334,0)))</f>
        <v>0</v>
      </c>
      <c r="AP342" s="695" cm="1">
        <f t="array" ref="AP342">INDEX($H342:$K342,0,MATCH(AP$341,$H$341:$K$341,0))*INDEX($J$335:$R$338,MATCH(AP$341,$I$335:$I$338,0),MATCH(AP$340,$J$334:$R$334,0))+IF(SUM($H342:$I342)&gt;0,INDEX($U$335:$AC$338,MATCH(AP$341,$I$335:$I$338,0),MATCH(AP$340,$J$334:$R$334,0)))</f>
        <v>0</v>
      </c>
      <c r="AQ342" s="695" cm="1">
        <f t="array" ref="AQ342">INDEX($H342:$K342,0,MATCH(AQ$341,$H$341:$K$341,0))*INDEX($J$335:$R$338,MATCH(AQ$341,$I$335:$I$338,0),MATCH(AQ$340,$J$334:$R$334,0))+IF(SUM($H342:$I342)&gt;0,INDEX($U$335:$AC$338,MATCH(AQ$341,$I$335:$I$338,0),MATCH(AQ$340,$J$334:$R$334,0)))</f>
        <v>0</v>
      </c>
      <c r="AR342" s="695" cm="1">
        <f t="array" ref="AR342">INDEX($H342:$K342,0,MATCH(AR$341,$H$341:$K$341,0))*INDEX($J$335:$R$338,MATCH(AR$341,$I$335:$I$338,0),MATCH(AR$340,$J$334:$R$334,0))+IF(SUM($H342:$I342)&gt;0,INDEX($U$335:$AC$338,MATCH(AR$341,$I$335:$I$338,0),MATCH(AR$340,$J$334:$R$334,0)))</f>
        <v>0</v>
      </c>
      <c r="AS342" s="695" cm="1">
        <f t="array" ref="AS342">INDEX($H342:$K342,0,MATCH(AS$341,$H$341:$K$341,0))*INDEX($J$335:$R$338,MATCH(AS$341,$I$335:$I$338,0),MATCH(AS$340,$J$334:$R$334,0))+IF(SUM($H342:$I342)&gt;0,INDEX($U$335:$AC$338,MATCH(AS$341,$I$335:$I$338,0),MATCH(AS$340,$J$334:$R$334,0)))</f>
        <v>0</v>
      </c>
      <c r="AT342" s="695" cm="1">
        <f t="array" ref="AT342">INDEX($H342:$K342,0,MATCH(AT$341,$H$341:$K$341,0))*INDEX($J$335:$R$338,MATCH(AT$341,$I$335:$I$338,0),MATCH(AT$340,$J$334:$R$334,0))+IF(SUM($H342:$I342)&gt;0,INDEX($U$335:$AC$338,MATCH(AT$341,$I$335:$I$338,0),MATCH(AT$340,$J$334:$R$334,0)))</f>
        <v>0</v>
      </c>
      <c r="AU342" s="695" cm="1">
        <f t="array" ref="AU342">INDEX($H342:$K342,0,MATCH(AU$341,$H$341:$K$341,0))*INDEX($J$335:$R$338,MATCH(AU$341,$I$335:$I$338,0),MATCH(AU$340,$J$334:$R$334,0))+IF(SUM($H342:$I342)&gt;0,INDEX($U$335:$AC$338,MATCH(AU$341,$I$335:$I$338,0),MATCH(AU$340,$J$334:$R$334,0)))</f>
        <v>0</v>
      </c>
      <c r="AV342" s="186"/>
      <c r="AW342" s="186"/>
      <c r="AX342" s="16"/>
      <c r="AY342" s="8"/>
      <c r="AZ342" s="8"/>
      <c r="BA342" s="8"/>
    </row>
    <row r="343" spans="1:53" ht="14.5" outlineLevel="1" x14ac:dyDescent="0.35">
      <c r="A343" s="6"/>
      <c r="B343" s="7"/>
      <c r="C343" s="17"/>
      <c r="D343" s="17"/>
      <c r="E343" s="17"/>
      <c r="F343" s="26"/>
      <c r="G343" s="26" t="str">
        <f t="shared" si="152"/>
        <v>GGGGAg1a2</v>
      </c>
      <c r="H343" s="222">
        <f t="shared" si="153"/>
        <v>0</v>
      </c>
      <c r="I343" s="222">
        <f t="shared" si="153"/>
        <v>0</v>
      </c>
      <c r="J343" s="222">
        <f t="shared" si="153"/>
        <v>0</v>
      </c>
      <c r="K343" s="222">
        <f t="shared" si="154"/>
        <v>0</v>
      </c>
      <c r="L343" s="695" cm="1">
        <f t="array" ref="L343">INDEX($H343:$K343,0,MATCH(L$341,$H$341:$K$341,0))*INDEX($J$335:$R$338,MATCH(L$341,$I$335:$I$338,0),MATCH(L$340,$J$334:$R$334,0))+IF(SUM($H343:$I343)&gt;0,INDEX($U$335:$AC$338,MATCH(L$341,$I$335:$I$338,0),MATCH(L$340,$J$334:$R$334,0)))</f>
        <v>0</v>
      </c>
      <c r="M343" s="695" cm="1">
        <f t="array" ref="M343">INDEX($H343:$K343,0,MATCH(M$341,$H$341:$K$341,0))*INDEX($J$335:$R$338,MATCH(M$341,$I$335:$I$338,0),MATCH(M$340,$J$334:$R$334,0))+IF(SUM($H343:$I343)&gt;0,INDEX($U$335:$AC$338,MATCH(M$341,$I$335:$I$338,0),MATCH(M$340,$J$334:$R$334,0)))</f>
        <v>0</v>
      </c>
      <c r="N343" s="695" cm="1">
        <f t="array" ref="N343">INDEX($H343:$K343,0,MATCH(N$341,$H$341:$K$341,0))*INDEX($J$335:$R$338,MATCH(N$341,$I$335:$I$338,0),MATCH(N$340,$J$334:$R$334,0))+IF(SUM($H343:$I343)&gt;0,INDEX($U$335:$AC$338,MATCH(N$341,$I$335:$I$338,0),MATCH(N$340,$J$334:$R$334,0)))</f>
        <v>0</v>
      </c>
      <c r="O343" s="695" cm="1">
        <f t="array" ref="O343">INDEX($H343:$K343,0,MATCH(O$341,$H$341:$K$341,0))*INDEX($J$335:$R$338,MATCH(O$341,$I$335:$I$338,0),MATCH(O$340,$J$334:$R$334,0))+IF(SUM($H343:$I343)&gt;0,INDEX($U$335:$AC$338,MATCH(O$341,$I$335:$I$338,0),MATCH(O$340,$J$334:$R$334,0)))</f>
        <v>0</v>
      </c>
      <c r="P343" s="695" cm="1">
        <f t="array" ref="P343">INDEX($H343:$K343,0,MATCH(P$341,$H$341:$K$341,0))*INDEX($J$335:$R$338,MATCH(P$341,$I$335:$I$338,0),MATCH(P$340,$J$334:$R$334,0))+IF(SUM($H343:$I343)&gt;0,INDEX($U$335:$AC$338,MATCH(P$341,$I$335:$I$338,0),MATCH(P$340,$J$334:$R$334,0)))</f>
        <v>0</v>
      </c>
      <c r="Q343" s="695" cm="1">
        <f t="array" ref="Q343">INDEX($H343:$K343,0,MATCH(Q$341,$H$341:$K$341,0))*INDEX($J$335:$R$338,MATCH(Q$341,$I$335:$I$338,0),MATCH(Q$340,$J$334:$R$334,0))+IF(SUM($H343:$I343)&gt;0,INDEX($U$335:$AC$338,MATCH(Q$341,$I$335:$I$338,0),MATCH(Q$340,$J$334:$R$334,0)))</f>
        <v>0</v>
      </c>
      <c r="R343" s="695" cm="1">
        <f t="array" ref="R343">INDEX($H343:$K343,0,MATCH(R$341,$H$341:$K$341,0))*INDEX($J$335:$R$338,MATCH(R$341,$I$335:$I$338,0),MATCH(R$340,$J$334:$R$334,0))+IF(SUM($H343:$I343)&gt;0,INDEX($U$335:$AC$338,MATCH(R$341,$I$335:$I$338,0),MATCH(R$340,$J$334:$R$334,0)))</f>
        <v>0</v>
      </c>
      <c r="S343" s="695" cm="1">
        <f t="array" ref="S343">INDEX($H343:$K343,0,MATCH(S$341,$H$341:$K$341,0))*INDEX($J$335:$R$338,MATCH(S$341,$I$335:$I$338,0),MATCH(S$340,$J$334:$R$334,0))+IF(SUM($H343:$I343)&gt;0,INDEX($U$335:$AC$338,MATCH(S$341,$I$335:$I$338,0),MATCH(S$340,$J$334:$R$334,0)))</f>
        <v>0</v>
      </c>
      <c r="T343" s="695" cm="1">
        <f t="array" ref="T343">INDEX($H343:$K343,0,MATCH(T$341,$H$341:$K$341,0))*INDEX($J$335:$R$338,MATCH(T$341,$I$335:$I$338,0),MATCH(T$340,$J$334:$R$334,0))+IF(SUM($H343:$I343)&gt;0,INDEX($U$335:$AC$338,MATCH(T$341,$I$335:$I$338,0),MATCH(T$340,$J$334:$R$334,0)))</f>
        <v>0</v>
      </c>
      <c r="U343" s="695" cm="1">
        <f t="array" ref="U343">INDEX($H343:$K343,0,MATCH(U$341,$H$341:$K$341,0))*INDEX($J$335:$R$338,MATCH(U$341,$I$335:$I$338,0),MATCH(U$340,$J$334:$R$334,0))+IF(SUM($H343:$I343)&gt;0,INDEX($U$335:$AC$338,MATCH(U$341,$I$335:$I$338,0),MATCH(U$340,$J$334:$R$334,0)))</f>
        <v>0</v>
      </c>
      <c r="V343" s="695" cm="1">
        <f t="array" ref="V343">INDEX($H343:$K343,0,MATCH(V$341,$H$341:$K$341,0))*INDEX($J$335:$R$338,MATCH(V$341,$I$335:$I$338,0),MATCH(V$340,$J$334:$R$334,0))+IF(SUM($H343:$I343)&gt;0,INDEX($U$335:$AC$338,MATCH(V$341,$I$335:$I$338,0),MATCH(V$340,$J$334:$R$334,0)))</f>
        <v>0</v>
      </c>
      <c r="W343" s="695" cm="1">
        <f t="array" ref="W343">INDEX($H343:$K343,0,MATCH(W$341,$H$341:$K$341,0))*INDEX($J$335:$R$338,MATCH(W$341,$I$335:$I$338,0),MATCH(W$340,$J$334:$R$334,0))+IF(SUM($H343:$I343)&gt;0,INDEX($U$335:$AC$338,MATCH(W$341,$I$335:$I$338,0),MATCH(W$340,$J$334:$R$334,0)))</f>
        <v>0</v>
      </c>
      <c r="X343" s="695" cm="1">
        <f t="array" ref="X343">INDEX($H343:$K343,0,MATCH(X$341,$H$341:$K$341,0))*INDEX($J$335:$R$338,MATCH(X$341,$I$335:$I$338,0),MATCH(X$340,$J$334:$R$334,0))+IF(SUM($H343:$I343)&gt;0,INDEX($U$335:$AC$338,MATCH(X$341,$I$335:$I$338,0),MATCH(X$340,$J$334:$R$334,0)))</f>
        <v>0</v>
      </c>
      <c r="Y343" s="695" cm="1">
        <f t="array" ref="Y343">INDEX($H343:$K343,0,MATCH(Y$341,$H$341:$K$341,0))*INDEX($J$335:$R$338,MATCH(Y$341,$I$335:$I$338,0),MATCH(Y$340,$J$334:$R$334,0))+IF(SUM($H343:$I343)&gt;0,INDEX($U$335:$AC$338,MATCH(Y$341,$I$335:$I$338,0),MATCH(Y$340,$J$334:$R$334,0)))</f>
        <v>0</v>
      </c>
      <c r="Z343" s="695" cm="1">
        <f t="array" ref="Z343">INDEX($H343:$K343,0,MATCH(Z$341,$H$341:$K$341,0))*INDEX($J$335:$R$338,MATCH(Z$341,$I$335:$I$338,0),MATCH(Z$340,$J$334:$R$334,0))+IF(SUM($H343:$I343)&gt;0,INDEX($U$335:$AC$338,MATCH(Z$341,$I$335:$I$338,0),MATCH(Z$340,$J$334:$R$334,0)))</f>
        <v>0</v>
      </c>
      <c r="AA343" s="695" cm="1">
        <f t="array" ref="AA343">INDEX($H343:$K343,0,MATCH(AA$341,$H$341:$K$341,0))*INDEX($J$335:$R$338,MATCH(AA$341,$I$335:$I$338,0),MATCH(AA$340,$J$334:$R$334,0))+IF(SUM($H343:$I343)&gt;0,INDEX($U$335:$AC$338,MATCH(AA$341,$I$335:$I$338,0),MATCH(AA$340,$J$334:$R$334,0)))</f>
        <v>0</v>
      </c>
      <c r="AB343" s="695" cm="1">
        <f t="array" ref="AB343">INDEX($H343:$K343,0,MATCH(AB$341,$H$341:$K$341,0))*INDEX($J$335:$R$338,MATCH(AB$341,$I$335:$I$338,0),MATCH(AB$340,$J$334:$R$334,0))+IF(SUM($H343:$I343)&gt;0,INDEX($U$335:$AC$338,MATCH(AB$341,$I$335:$I$338,0),MATCH(AB$340,$J$334:$R$334,0)))</f>
        <v>0</v>
      </c>
      <c r="AC343" s="695" cm="1">
        <f t="array" ref="AC343">INDEX($H343:$K343,0,MATCH(AC$341,$H$341:$K$341,0))*INDEX($J$335:$R$338,MATCH(AC$341,$I$335:$I$338,0),MATCH(AC$340,$J$334:$R$334,0))+IF(SUM($H343:$I343)&gt;0,INDEX($U$335:$AC$338,MATCH(AC$341,$I$335:$I$338,0),MATCH(AC$340,$J$334:$R$334,0)))</f>
        <v>0</v>
      </c>
      <c r="AD343" s="695" cm="1">
        <f t="array" ref="AD343">INDEX($H343:$K343,0,MATCH(AD$341,$H$341:$K$341,0))*INDEX($J$335:$R$338,MATCH(AD$341,$I$335:$I$338,0),MATCH(AD$340,$J$334:$R$334,0))+IF(SUM($H343:$I343)&gt;0,INDEX($U$335:$AC$338,MATCH(AD$341,$I$335:$I$338,0),MATCH(AD$340,$J$334:$R$334,0)))</f>
        <v>0</v>
      </c>
      <c r="AE343" s="695" cm="1">
        <f t="array" ref="AE343">INDEX($H343:$K343,0,MATCH(AE$341,$H$341:$K$341,0))*INDEX($J$335:$R$338,MATCH(AE$341,$I$335:$I$338,0),MATCH(AE$340,$J$334:$R$334,0))+IF(SUM($H343:$I343)&gt;0,INDEX($U$335:$AC$338,MATCH(AE$341,$I$335:$I$338,0),MATCH(AE$340,$J$334:$R$334,0)))</f>
        <v>0</v>
      </c>
      <c r="AF343" s="695" cm="1">
        <f t="array" ref="AF343">INDEX($H343:$K343,0,MATCH(AF$341,$H$341:$K$341,0))*INDEX($J$335:$R$338,MATCH(AF$341,$I$335:$I$338,0),MATCH(AF$340,$J$334:$R$334,0))+IF(SUM($H343:$I343)&gt;0,INDEX($U$335:$AC$338,MATCH(AF$341,$I$335:$I$338,0),MATCH(AF$340,$J$334:$R$334,0)))</f>
        <v>0</v>
      </c>
      <c r="AG343" s="695" cm="1">
        <f t="array" ref="AG343">INDEX($H343:$K343,0,MATCH(AG$341,$H$341:$K$341,0))*INDEX($J$335:$R$338,MATCH(AG$341,$I$335:$I$338,0),MATCH(AG$340,$J$334:$R$334,0))+IF(SUM($H343:$I343)&gt;0,INDEX($U$335:$AC$338,MATCH(AG$341,$I$335:$I$338,0),MATCH(AG$340,$J$334:$R$334,0)))</f>
        <v>0</v>
      </c>
      <c r="AH343" s="695" cm="1">
        <f t="array" ref="AH343">INDEX($H343:$K343,0,MATCH(AH$341,$H$341:$K$341,0))*INDEX($J$335:$R$338,MATCH(AH$341,$I$335:$I$338,0),MATCH(AH$340,$J$334:$R$334,0))+IF(SUM($H343:$I343)&gt;0,INDEX($U$335:$AC$338,MATCH(AH$341,$I$335:$I$338,0),MATCH(AH$340,$J$334:$R$334,0)))</f>
        <v>0</v>
      </c>
      <c r="AI343" s="695" cm="1">
        <f t="array" ref="AI343">INDEX($H343:$K343,0,MATCH(AI$341,$H$341:$K$341,0))*INDEX($J$335:$R$338,MATCH(AI$341,$I$335:$I$338,0),MATCH(AI$340,$J$334:$R$334,0))+IF(SUM($H343:$I343)&gt;0,INDEX($U$335:$AC$338,MATCH(AI$341,$I$335:$I$338,0),MATCH(AI$340,$J$334:$R$334,0)))</f>
        <v>0</v>
      </c>
      <c r="AJ343" s="695" cm="1">
        <f t="array" ref="AJ343">INDEX($H343:$K343,0,MATCH(AJ$341,$H$341:$K$341,0))*INDEX($J$335:$R$338,MATCH(AJ$341,$I$335:$I$338,0),MATCH(AJ$340,$J$334:$R$334,0))+IF(SUM($H343:$I343)&gt;0,INDEX($U$335:$AC$338,MATCH(AJ$341,$I$335:$I$338,0),MATCH(AJ$340,$J$334:$R$334,0)))</f>
        <v>0</v>
      </c>
      <c r="AK343" s="695" cm="1">
        <f t="array" ref="AK343">INDEX($H343:$K343,0,MATCH(AK$341,$H$341:$K$341,0))*INDEX($J$335:$R$338,MATCH(AK$341,$I$335:$I$338,0),MATCH(AK$340,$J$334:$R$334,0))+IF(SUM($H343:$I343)&gt;0,INDEX($U$335:$AC$338,MATCH(AK$341,$I$335:$I$338,0),MATCH(AK$340,$J$334:$R$334,0)))</f>
        <v>0</v>
      </c>
      <c r="AL343" s="695" cm="1">
        <f t="array" ref="AL343">INDEX($H343:$K343,0,MATCH(AL$341,$H$341:$K$341,0))*INDEX($J$335:$R$338,MATCH(AL$341,$I$335:$I$338,0),MATCH(AL$340,$J$334:$R$334,0))+IF(SUM($H343:$I343)&gt;0,INDEX($U$335:$AC$338,MATCH(AL$341,$I$335:$I$338,0),MATCH(AL$340,$J$334:$R$334,0)))</f>
        <v>0</v>
      </c>
      <c r="AM343" s="695" cm="1">
        <f t="array" ref="AM343">INDEX($H343:$K343,0,MATCH(AM$341,$H$341:$K$341,0))*INDEX($J$335:$R$338,MATCH(AM$341,$I$335:$I$338,0),MATCH(AM$340,$J$334:$R$334,0))+IF(SUM($H343:$I343)&gt;0,INDEX($U$335:$AC$338,MATCH(AM$341,$I$335:$I$338,0),MATCH(AM$340,$J$334:$R$334,0)))</f>
        <v>0</v>
      </c>
      <c r="AN343" s="695" cm="1">
        <f t="array" ref="AN343">INDEX($H343:$K343,0,MATCH(AN$341,$H$341:$K$341,0))*INDEX($J$335:$R$338,MATCH(AN$341,$I$335:$I$338,0),MATCH(AN$340,$J$334:$R$334,0))+IF(SUM($H343:$I343)&gt;0,INDEX($U$335:$AC$338,MATCH(AN$341,$I$335:$I$338,0),MATCH(AN$340,$J$334:$R$334,0)))</f>
        <v>0</v>
      </c>
      <c r="AO343" s="695" cm="1">
        <f t="array" ref="AO343">INDEX($H343:$K343,0,MATCH(AO$341,$H$341:$K$341,0))*INDEX($J$335:$R$338,MATCH(AO$341,$I$335:$I$338,0),MATCH(AO$340,$J$334:$R$334,0))+IF(SUM($H343:$I343)&gt;0,INDEX($U$335:$AC$338,MATCH(AO$341,$I$335:$I$338,0),MATCH(AO$340,$J$334:$R$334,0)))</f>
        <v>0</v>
      </c>
      <c r="AP343" s="695" cm="1">
        <f t="array" ref="AP343">INDEX($H343:$K343,0,MATCH(AP$341,$H$341:$K$341,0))*INDEX($J$335:$R$338,MATCH(AP$341,$I$335:$I$338,0),MATCH(AP$340,$J$334:$R$334,0))+IF(SUM($H343:$I343)&gt;0,INDEX($U$335:$AC$338,MATCH(AP$341,$I$335:$I$338,0),MATCH(AP$340,$J$334:$R$334,0)))</f>
        <v>0</v>
      </c>
      <c r="AQ343" s="695" cm="1">
        <f t="array" ref="AQ343">INDEX($H343:$K343,0,MATCH(AQ$341,$H$341:$K$341,0))*INDEX($J$335:$R$338,MATCH(AQ$341,$I$335:$I$338,0),MATCH(AQ$340,$J$334:$R$334,0))+IF(SUM($H343:$I343)&gt;0,INDEX($U$335:$AC$338,MATCH(AQ$341,$I$335:$I$338,0),MATCH(AQ$340,$J$334:$R$334,0)))</f>
        <v>0</v>
      </c>
      <c r="AR343" s="695" cm="1">
        <f t="array" ref="AR343">INDEX($H343:$K343,0,MATCH(AR$341,$H$341:$K$341,0))*INDEX($J$335:$R$338,MATCH(AR$341,$I$335:$I$338,0),MATCH(AR$340,$J$334:$R$334,0))+IF(SUM($H343:$I343)&gt;0,INDEX($U$335:$AC$338,MATCH(AR$341,$I$335:$I$338,0),MATCH(AR$340,$J$334:$R$334,0)))</f>
        <v>0</v>
      </c>
      <c r="AS343" s="695" cm="1">
        <f t="array" ref="AS343">INDEX($H343:$K343,0,MATCH(AS$341,$H$341:$K$341,0))*INDEX($J$335:$R$338,MATCH(AS$341,$I$335:$I$338,0),MATCH(AS$340,$J$334:$R$334,0))+IF(SUM($H343:$I343)&gt;0,INDEX($U$335:$AC$338,MATCH(AS$341,$I$335:$I$338,0),MATCH(AS$340,$J$334:$R$334,0)))</f>
        <v>0</v>
      </c>
      <c r="AT343" s="695" cm="1">
        <f t="array" ref="AT343">INDEX($H343:$K343,0,MATCH(AT$341,$H$341:$K$341,0))*INDEX($J$335:$R$338,MATCH(AT$341,$I$335:$I$338,0),MATCH(AT$340,$J$334:$R$334,0))+IF(SUM($H343:$I343)&gt;0,INDEX($U$335:$AC$338,MATCH(AT$341,$I$335:$I$338,0),MATCH(AT$340,$J$334:$R$334,0)))</f>
        <v>0</v>
      </c>
      <c r="AU343" s="695" cm="1">
        <f t="array" ref="AU343">INDEX($H343:$K343,0,MATCH(AU$341,$H$341:$K$341,0))*INDEX($J$335:$R$338,MATCH(AU$341,$I$335:$I$338,0),MATCH(AU$340,$J$334:$R$334,0))+IF(SUM($H343:$I343)&gt;0,INDEX($U$335:$AC$338,MATCH(AU$341,$I$335:$I$338,0),MATCH(AU$340,$J$334:$R$334,0)))</f>
        <v>0</v>
      </c>
      <c r="AV343" s="186"/>
      <c r="AW343" s="186"/>
      <c r="AX343" s="16"/>
      <c r="AY343" s="8"/>
      <c r="AZ343" s="8"/>
      <c r="BA343" s="8"/>
    </row>
    <row r="344" spans="1:53" ht="14.5" outlineLevel="1" x14ac:dyDescent="0.35">
      <c r="A344" s="6"/>
      <c r="B344" s="7"/>
      <c r="C344" s="17"/>
      <c r="D344" s="17"/>
      <c r="E344" s="17"/>
      <c r="F344" s="26"/>
      <c r="G344" s="26" t="str">
        <f t="shared" si="152"/>
        <v>GGGGSg1a2</v>
      </c>
      <c r="H344" s="222">
        <f t="shared" si="153"/>
        <v>0</v>
      </c>
      <c r="I344" s="222">
        <f t="shared" si="153"/>
        <v>0</v>
      </c>
      <c r="J344" s="222">
        <f t="shared" si="153"/>
        <v>0</v>
      </c>
      <c r="K344" s="222">
        <f t="shared" si="154"/>
        <v>0</v>
      </c>
      <c r="L344" s="695" cm="1">
        <f t="array" ref="L344">INDEX($H344:$K344,0,MATCH(L$341,$H$341:$K$341,0))*INDEX($J$335:$R$338,MATCH(L$341,$I$335:$I$338,0),MATCH(L$340,$J$334:$R$334,0))+IF(SUM($H344:$I344)&gt;0,INDEX($U$335:$AC$338,MATCH(L$341,$I$335:$I$338,0),MATCH(L$340,$J$334:$R$334,0)))</f>
        <v>0</v>
      </c>
      <c r="M344" s="695" cm="1">
        <f t="array" ref="M344">INDEX($H344:$K344,0,MATCH(M$341,$H$341:$K$341,0))*INDEX($J$335:$R$338,MATCH(M$341,$I$335:$I$338,0),MATCH(M$340,$J$334:$R$334,0))+IF(SUM($H344:$I344)&gt;0,INDEX($U$335:$AC$338,MATCH(M$341,$I$335:$I$338,0),MATCH(M$340,$J$334:$R$334,0)))</f>
        <v>0</v>
      </c>
      <c r="N344" s="695" cm="1">
        <f t="array" ref="N344">INDEX($H344:$K344,0,MATCH(N$341,$H$341:$K$341,0))*INDEX($J$335:$R$338,MATCH(N$341,$I$335:$I$338,0),MATCH(N$340,$J$334:$R$334,0))+IF(SUM($H344:$I344)&gt;0,INDEX($U$335:$AC$338,MATCH(N$341,$I$335:$I$338,0),MATCH(N$340,$J$334:$R$334,0)))</f>
        <v>0</v>
      </c>
      <c r="O344" s="695" cm="1">
        <f t="array" ref="O344">INDEX($H344:$K344,0,MATCH(O$341,$H$341:$K$341,0))*INDEX($J$335:$R$338,MATCH(O$341,$I$335:$I$338,0),MATCH(O$340,$J$334:$R$334,0))+IF(SUM($H344:$I344)&gt;0,INDEX($U$335:$AC$338,MATCH(O$341,$I$335:$I$338,0),MATCH(O$340,$J$334:$R$334,0)))</f>
        <v>0</v>
      </c>
      <c r="P344" s="695" cm="1">
        <f t="array" ref="P344">INDEX($H344:$K344,0,MATCH(P$341,$H$341:$K$341,0))*INDEX($J$335:$R$338,MATCH(P$341,$I$335:$I$338,0),MATCH(P$340,$J$334:$R$334,0))+IF(SUM($H344:$I344)&gt;0,INDEX($U$335:$AC$338,MATCH(P$341,$I$335:$I$338,0),MATCH(P$340,$J$334:$R$334,0)))</f>
        <v>0</v>
      </c>
      <c r="Q344" s="695" cm="1">
        <f t="array" ref="Q344">INDEX($H344:$K344,0,MATCH(Q$341,$H$341:$K$341,0))*INDEX($J$335:$R$338,MATCH(Q$341,$I$335:$I$338,0),MATCH(Q$340,$J$334:$R$334,0))+IF(SUM($H344:$I344)&gt;0,INDEX($U$335:$AC$338,MATCH(Q$341,$I$335:$I$338,0),MATCH(Q$340,$J$334:$R$334,0)))</f>
        <v>0</v>
      </c>
      <c r="R344" s="695" cm="1">
        <f t="array" ref="R344">INDEX($H344:$K344,0,MATCH(R$341,$H$341:$K$341,0))*INDEX($J$335:$R$338,MATCH(R$341,$I$335:$I$338,0),MATCH(R$340,$J$334:$R$334,0))+IF(SUM($H344:$I344)&gt;0,INDEX($U$335:$AC$338,MATCH(R$341,$I$335:$I$338,0),MATCH(R$340,$J$334:$R$334,0)))</f>
        <v>0</v>
      </c>
      <c r="S344" s="695" cm="1">
        <f t="array" ref="S344">INDEX($H344:$K344,0,MATCH(S$341,$H$341:$K$341,0))*INDEX($J$335:$R$338,MATCH(S$341,$I$335:$I$338,0),MATCH(S$340,$J$334:$R$334,0))+IF(SUM($H344:$I344)&gt;0,INDEX($U$335:$AC$338,MATCH(S$341,$I$335:$I$338,0),MATCH(S$340,$J$334:$R$334,0)))</f>
        <v>0</v>
      </c>
      <c r="T344" s="695" cm="1">
        <f t="array" ref="T344">INDEX($H344:$K344,0,MATCH(T$341,$H$341:$K$341,0))*INDEX($J$335:$R$338,MATCH(T$341,$I$335:$I$338,0),MATCH(T$340,$J$334:$R$334,0))+IF(SUM($H344:$I344)&gt;0,INDEX($U$335:$AC$338,MATCH(T$341,$I$335:$I$338,0),MATCH(T$340,$J$334:$R$334,0)))</f>
        <v>0</v>
      </c>
      <c r="U344" s="695" cm="1">
        <f t="array" ref="U344">INDEX($H344:$K344,0,MATCH(U$341,$H$341:$K$341,0))*INDEX($J$335:$R$338,MATCH(U$341,$I$335:$I$338,0),MATCH(U$340,$J$334:$R$334,0))+IF(SUM($H344:$I344)&gt;0,INDEX($U$335:$AC$338,MATCH(U$341,$I$335:$I$338,0),MATCH(U$340,$J$334:$R$334,0)))</f>
        <v>0</v>
      </c>
      <c r="V344" s="695" cm="1">
        <f t="array" ref="V344">INDEX($H344:$K344,0,MATCH(V$341,$H$341:$K$341,0))*INDEX($J$335:$R$338,MATCH(V$341,$I$335:$I$338,0),MATCH(V$340,$J$334:$R$334,0))+IF(SUM($H344:$I344)&gt;0,INDEX($U$335:$AC$338,MATCH(V$341,$I$335:$I$338,0),MATCH(V$340,$J$334:$R$334,0)))</f>
        <v>0</v>
      </c>
      <c r="W344" s="695" cm="1">
        <f t="array" ref="W344">INDEX($H344:$K344,0,MATCH(W$341,$H$341:$K$341,0))*INDEX($J$335:$R$338,MATCH(W$341,$I$335:$I$338,0),MATCH(W$340,$J$334:$R$334,0))+IF(SUM($H344:$I344)&gt;0,INDEX($U$335:$AC$338,MATCH(W$341,$I$335:$I$338,0),MATCH(W$340,$J$334:$R$334,0)))</f>
        <v>0</v>
      </c>
      <c r="X344" s="695" cm="1">
        <f t="array" ref="X344">INDEX($H344:$K344,0,MATCH(X$341,$H$341:$K$341,0))*INDEX($J$335:$R$338,MATCH(X$341,$I$335:$I$338,0),MATCH(X$340,$J$334:$R$334,0))+IF(SUM($H344:$I344)&gt;0,INDEX($U$335:$AC$338,MATCH(X$341,$I$335:$I$338,0),MATCH(X$340,$J$334:$R$334,0)))</f>
        <v>0</v>
      </c>
      <c r="Y344" s="695" cm="1">
        <f t="array" ref="Y344">INDEX($H344:$K344,0,MATCH(Y$341,$H$341:$K$341,0))*INDEX($J$335:$R$338,MATCH(Y$341,$I$335:$I$338,0),MATCH(Y$340,$J$334:$R$334,0))+IF(SUM($H344:$I344)&gt;0,INDEX($U$335:$AC$338,MATCH(Y$341,$I$335:$I$338,0),MATCH(Y$340,$J$334:$R$334,0)))</f>
        <v>0</v>
      </c>
      <c r="Z344" s="695" cm="1">
        <f t="array" ref="Z344">INDEX($H344:$K344,0,MATCH(Z$341,$H$341:$K$341,0))*INDEX($J$335:$R$338,MATCH(Z$341,$I$335:$I$338,0),MATCH(Z$340,$J$334:$R$334,0))+IF(SUM($H344:$I344)&gt;0,INDEX($U$335:$AC$338,MATCH(Z$341,$I$335:$I$338,0),MATCH(Z$340,$J$334:$R$334,0)))</f>
        <v>0</v>
      </c>
      <c r="AA344" s="695" cm="1">
        <f t="array" ref="AA344">INDEX($H344:$K344,0,MATCH(AA$341,$H$341:$K$341,0))*INDEX($J$335:$R$338,MATCH(AA$341,$I$335:$I$338,0),MATCH(AA$340,$J$334:$R$334,0))+IF(SUM($H344:$I344)&gt;0,INDEX($U$335:$AC$338,MATCH(AA$341,$I$335:$I$338,0),MATCH(AA$340,$J$334:$R$334,0)))</f>
        <v>0</v>
      </c>
      <c r="AB344" s="695" cm="1">
        <f t="array" ref="AB344">INDEX($H344:$K344,0,MATCH(AB$341,$H$341:$K$341,0))*INDEX($J$335:$R$338,MATCH(AB$341,$I$335:$I$338,0),MATCH(AB$340,$J$334:$R$334,0))+IF(SUM($H344:$I344)&gt;0,INDEX($U$335:$AC$338,MATCH(AB$341,$I$335:$I$338,0),MATCH(AB$340,$J$334:$R$334,0)))</f>
        <v>0</v>
      </c>
      <c r="AC344" s="695" cm="1">
        <f t="array" ref="AC344">INDEX($H344:$K344,0,MATCH(AC$341,$H$341:$K$341,0))*INDEX($J$335:$R$338,MATCH(AC$341,$I$335:$I$338,0),MATCH(AC$340,$J$334:$R$334,0))+IF(SUM($H344:$I344)&gt;0,INDEX($U$335:$AC$338,MATCH(AC$341,$I$335:$I$338,0),MATCH(AC$340,$J$334:$R$334,0)))</f>
        <v>0</v>
      </c>
      <c r="AD344" s="695" cm="1">
        <f t="array" ref="AD344">INDEX($H344:$K344,0,MATCH(AD$341,$H$341:$K$341,0))*INDEX($J$335:$R$338,MATCH(AD$341,$I$335:$I$338,0),MATCH(AD$340,$J$334:$R$334,0))+IF(SUM($H344:$I344)&gt;0,INDEX($U$335:$AC$338,MATCH(AD$341,$I$335:$I$338,0),MATCH(AD$340,$J$334:$R$334,0)))</f>
        <v>0</v>
      </c>
      <c r="AE344" s="695" cm="1">
        <f t="array" ref="AE344">INDEX($H344:$K344,0,MATCH(AE$341,$H$341:$K$341,0))*INDEX($J$335:$R$338,MATCH(AE$341,$I$335:$I$338,0),MATCH(AE$340,$J$334:$R$334,0))+IF(SUM($H344:$I344)&gt;0,INDEX($U$335:$AC$338,MATCH(AE$341,$I$335:$I$338,0),MATCH(AE$340,$J$334:$R$334,0)))</f>
        <v>0</v>
      </c>
      <c r="AF344" s="695" cm="1">
        <f t="array" ref="AF344">INDEX($H344:$K344,0,MATCH(AF$341,$H$341:$K$341,0))*INDEX($J$335:$R$338,MATCH(AF$341,$I$335:$I$338,0),MATCH(AF$340,$J$334:$R$334,0))+IF(SUM($H344:$I344)&gt;0,INDEX($U$335:$AC$338,MATCH(AF$341,$I$335:$I$338,0),MATCH(AF$340,$J$334:$R$334,0)))</f>
        <v>0</v>
      </c>
      <c r="AG344" s="695" cm="1">
        <f t="array" ref="AG344">INDEX($H344:$K344,0,MATCH(AG$341,$H$341:$K$341,0))*INDEX($J$335:$R$338,MATCH(AG$341,$I$335:$I$338,0),MATCH(AG$340,$J$334:$R$334,0))+IF(SUM($H344:$I344)&gt;0,INDEX($U$335:$AC$338,MATCH(AG$341,$I$335:$I$338,0),MATCH(AG$340,$J$334:$R$334,0)))</f>
        <v>0</v>
      </c>
      <c r="AH344" s="695" cm="1">
        <f t="array" ref="AH344">INDEX($H344:$K344,0,MATCH(AH$341,$H$341:$K$341,0))*INDEX($J$335:$R$338,MATCH(AH$341,$I$335:$I$338,0),MATCH(AH$340,$J$334:$R$334,0))+IF(SUM($H344:$I344)&gt;0,INDEX($U$335:$AC$338,MATCH(AH$341,$I$335:$I$338,0),MATCH(AH$340,$J$334:$R$334,0)))</f>
        <v>0</v>
      </c>
      <c r="AI344" s="695" cm="1">
        <f t="array" ref="AI344">INDEX($H344:$K344,0,MATCH(AI$341,$H$341:$K$341,0))*INDEX($J$335:$R$338,MATCH(AI$341,$I$335:$I$338,0),MATCH(AI$340,$J$334:$R$334,0))+IF(SUM($H344:$I344)&gt;0,INDEX($U$335:$AC$338,MATCH(AI$341,$I$335:$I$338,0),MATCH(AI$340,$J$334:$R$334,0)))</f>
        <v>0</v>
      </c>
      <c r="AJ344" s="695" cm="1">
        <f t="array" ref="AJ344">INDEX($H344:$K344,0,MATCH(AJ$341,$H$341:$K$341,0))*INDEX($J$335:$R$338,MATCH(AJ$341,$I$335:$I$338,0),MATCH(AJ$340,$J$334:$R$334,0))+IF(SUM($H344:$I344)&gt;0,INDEX($U$335:$AC$338,MATCH(AJ$341,$I$335:$I$338,0),MATCH(AJ$340,$J$334:$R$334,0)))</f>
        <v>0</v>
      </c>
      <c r="AK344" s="695" cm="1">
        <f t="array" ref="AK344">INDEX($H344:$K344,0,MATCH(AK$341,$H$341:$K$341,0))*INDEX($J$335:$R$338,MATCH(AK$341,$I$335:$I$338,0),MATCH(AK$340,$J$334:$R$334,0))+IF(SUM($H344:$I344)&gt;0,INDEX($U$335:$AC$338,MATCH(AK$341,$I$335:$I$338,0),MATCH(AK$340,$J$334:$R$334,0)))</f>
        <v>0</v>
      </c>
      <c r="AL344" s="695" cm="1">
        <f t="array" ref="AL344">INDEX($H344:$K344,0,MATCH(AL$341,$H$341:$K$341,0))*INDEX($J$335:$R$338,MATCH(AL$341,$I$335:$I$338,0),MATCH(AL$340,$J$334:$R$334,0))+IF(SUM($H344:$I344)&gt;0,INDEX($U$335:$AC$338,MATCH(AL$341,$I$335:$I$338,0),MATCH(AL$340,$J$334:$R$334,0)))</f>
        <v>0</v>
      </c>
      <c r="AM344" s="695" cm="1">
        <f t="array" ref="AM344">INDEX($H344:$K344,0,MATCH(AM$341,$H$341:$K$341,0))*INDEX($J$335:$R$338,MATCH(AM$341,$I$335:$I$338,0),MATCH(AM$340,$J$334:$R$334,0))+IF(SUM($H344:$I344)&gt;0,INDEX($U$335:$AC$338,MATCH(AM$341,$I$335:$I$338,0),MATCH(AM$340,$J$334:$R$334,0)))</f>
        <v>0</v>
      </c>
      <c r="AN344" s="695" cm="1">
        <f t="array" ref="AN344">INDEX($H344:$K344,0,MATCH(AN$341,$H$341:$K$341,0))*INDEX($J$335:$R$338,MATCH(AN$341,$I$335:$I$338,0),MATCH(AN$340,$J$334:$R$334,0))+IF(SUM($H344:$I344)&gt;0,INDEX($U$335:$AC$338,MATCH(AN$341,$I$335:$I$338,0),MATCH(AN$340,$J$334:$R$334,0)))</f>
        <v>0</v>
      </c>
      <c r="AO344" s="695" cm="1">
        <f t="array" ref="AO344">INDEX($H344:$K344,0,MATCH(AO$341,$H$341:$K$341,0))*INDEX($J$335:$R$338,MATCH(AO$341,$I$335:$I$338,0),MATCH(AO$340,$J$334:$R$334,0))+IF(SUM($H344:$I344)&gt;0,INDEX($U$335:$AC$338,MATCH(AO$341,$I$335:$I$338,0),MATCH(AO$340,$J$334:$R$334,0)))</f>
        <v>0</v>
      </c>
      <c r="AP344" s="695" cm="1">
        <f t="array" ref="AP344">INDEX($H344:$K344,0,MATCH(AP$341,$H$341:$K$341,0))*INDEX($J$335:$R$338,MATCH(AP$341,$I$335:$I$338,0),MATCH(AP$340,$J$334:$R$334,0))+IF(SUM($H344:$I344)&gt;0,INDEX($U$335:$AC$338,MATCH(AP$341,$I$335:$I$338,0),MATCH(AP$340,$J$334:$R$334,0)))</f>
        <v>0</v>
      </c>
      <c r="AQ344" s="695" cm="1">
        <f t="array" ref="AQ344">INDEX($H344:$K344,0,MATCH(AQ$341,$H$341:$K$341,0))*INDEX($J$335:$R$338,MATCH(AQ$341,$I$335:$I$338,0),MATCH(AQ$340,$J$334:$R$334,0))+IF(SUM($H344:$I344)&gt;0,INDEX($U$335:$AC$338,MATCH(AQ$341,$I$335:$I$338,0),MATCH(AQ$340,$J$334:$R$334,0)))</f>
        <v>0</v>
      </c>
      <c r="AR344" s="695" cm="1">
        <f t="array" ref="AR344">INDEX($H344:$K344,0,MATCH(AR$341,$H$341:$K$341,0))*INDEX($J$335:$R$338,MATCH(AR$341,$I$335:$I$338,0),MATCH(AR$340,$J$334:$R$334,0))+IF(SUM($H344:$I344)&gt;0,INDEX($U$335:$AC$338,MATCH(AR$341,$I$335:$I$338,0),MATCH(AR$340,$J$334:$R$334,0)))</f>
        <v>0</v>
      </c>
      <c r="AS344" s="695" cm="1">
        <f t="array" ref="AS344">INDEX($H344:$K344,0,MATCH(AS$341,$H$341:$K$341,0))*INDEX($J$335:$R$338,MATCH(AS$341,$I$335:$I$338,0),MATCH(AS$340,$J$334:$R$334,0))+IF(SUM($H344:$I344)&gt;0,INDEX($U$335:$AC$338,MATCH(AS$341,$I$335:$I$338,0),MATCH(AS$340,$J$334:$R$334,0)))</f>
        <v>0</v>
      </c>
      <c r="AT344" s="695" cm="1">
        <f t="array" ref="AT344">INDEX($H344:$K344,0,MATCH(AT$341,$H$341:$K$341,0))*INDEX($J$335:$R$338,MATCH(AT$341,$I$335:$I$338,0),MATCH(AT$340,$J$334:$R$334,0))+IF(SUM($H344:$I344)&gt;0,INDEX($U$335:$AC$338,MATCH(AT$341,$I$335:$I$338,0),MATCH(AT$340,$J$334:$R$334,0)))</f>
        <v>0</v>
      </c>
      <c r="AU344" s="695" cm="1">
        <f t="array" ref="AU344">INDEX($H344:$K344,0,MATCH(AU$341,$H$341:$K$341,0))*INDEX($J$335:$R$338,MATCH(AU$341,$I$335:$I$338,0),MATCH(AU$340,$J$334:$R$334,0))+IF(SUM($H344:$I344)&gt;0,INDEX($U$335:$AC$338,MATCH(AU$341,$I$335:$I$338,0),MATCH(AU$340,$J$334:$R$334,0)))</f>
        <v>0</v>
      </c>
      <c r="AV344" s="186"/>
      <c r="AW344" s="186"/>
      <c r="AX344" s="16"/>
      <c r="AY344" s="8"/>
      <c r="AZ344" s="8"/>
      <c r="BA344" s="8"/>
    </row>
    <row r="345" spans="1:53" ht="14.5" outlineLevel="1" x14ac:dyDescent="0.35">
      <c r="A345" s="6"/>
      <c r="B345" s="7"/>
      <c r="C345" s="17"/>
      <c r="D345" s="17"/>
      <c r="E345" s="17"/>
      <c r="F345" s="26"/>
      <c r="G345" s="26" t="str">
        <f t="shared" si="152"/>
        <v>GGGAg2Na2</v>
      </c>
      <c r="H345" s="222">
        <f t="shared" si="153"/>
        <v>0</v>
      </c>
      <c r="I345" s="222">
        <f t="shared" si="153"/>
        <v>0</v>
      </c>
      <c r="J345" s="222">
        <f t="shared" si="153"/>
        <v>0</v>
      </c>
      <c r="K345" s="222">
        <f t="shared" si="154"/>
        <v>0</v>
      </c>
      <c r="L345" s="695" cm="1">
        <f t="array" ref="L345">INDEX($H345:$K345,0,MATCH(L$341,$H$341:$K$341,0))*INDEX($J$335:$R$338,MATCH(L$341,$I$335:$I$338,0),MATCH(L$340,$J$334:$R$334,0))+IF(SUM($H345:$I345)&gt;0,INDEX($U$335:$AC$338,MATCH(L$341,$I$335:$I$338,0),MATCH(L$340,$J$334:$R$334,0)))</f>
        <v>0</v>
      </c>
      <c r="M345" s="695" cm="1">
        <f t="array" ref="M345">INDEX($H345:$K345,0,MATCH(M$341,$H$341:$K$341,0))*INDEX($J$335:$R$338,MATCH(M$341,$I$335:$I$338,0),MATCH(M$340,$J$334:$R$334,0))+IF(SUM($H345:$I345)&gt;0,INDEX($U$335:$AC$338,MATCH(M$341,$I$335:$I$338,0),MATCH(M$340,$J$334:$R$334,0)))</f>
        <v>0</v>
      </c>
      <c r="N345" s="695" cm="1">
        <f t="array" ref="N345">INDEX($H345:$K345,0,MATCH(N$341,$H$341:$K$341,0))*INDEX($J$335:$R$338,MATCH(N$341,$I$335:$I$338,0),MATCH(N$340,$J$334:$R$334,0))+IF(SUM($H345:$I345)&gt;0,INDEX($U$335:$AC$338,MATCH(N$341,$I$335:$I$338,0),MATCH(N$340,$J$334:$R$334,0)))</f>
        <v>0</v>
      </c>
      <c r="O345" s="695" cm="1">
        <f t="array" ref="O345">INDEX($H345:$K345,0,MATCH(O$341,$H$341:$K$341,0))*INDEX($J$335:$R$338,MATCH(O$341,$I$335:$I$338,0),MATCH(O$340,$J$334:$R$334,0))+IF(SUM($H345:$I345)&gt;0,INDEX($U$335:$AC$338,MATCH(O$341,$I$335:$I$338,0),MATCH(O$340,$J$334:$R$334,0)))</f>
        <v>0</v>
      </c>
      <c r="P345" s="695" cm="1">
        <f t="array" ref="P345">INDEX($H345:$K345,0,MATCH(P$341,$H$341:$K$341,0))*INDEX($J$335:$R$338,MATCH(P$341,$I$335:$I$338,0),MATCH(P$340,$J$334:$R$334,0))+IF(SUM($H345:$I345)&gt;0,INDEX($U$335:$AC$338,MATCH(P$341,$I$335:$I$338,0),MATCH(P$340,$J$334:$R$334,0)))</f>
        <v>0</v>
      </c>
      <c r="Q345" s="695" cm="1">
        <f t="array" ref="Q345">INDEX($H345:$K345,0,MATCH(Q$341,$H$341:$K$341,0))*INDEX($J$335:$R$338,MATCH(Q$341,$I$335:$I$338,0),MATCH(Q$340,$J$334:$R$334,0))+IF(SUM($H345:$I345)&gt;0,INDEX($U$335:$AC$338,MATCH(Q$341,$I$335:$I$338,0),MATCH(Q$340,$J$334:$R$334,0)))</f>
        <v>0</v>
      </c>
      <c r="R345" s="695" cm="1">
        <f t="array" ref="R345">INDEX($H345:$K345,0,MATCH(R$341,$H$341:$K$341,0))*INDEX($J$335:$R$338,MATCH(R$341,$I$335:$I$338,0),MATCH(R$340,$J$334:$R$334,0))+IF(SUM($H345:$I345)&gt;0,INDEX($U$335:$AC$338,MATCH(R$341,$I$335:$I$338,0),MATCH(R$340,$J$334:$R$334,0)))</f>
        <v>0</v>
      </c>
      <c r="S345" s="695" cm="1">
        <f t="array" ref="S345">INDEX($H345:$K345,0,MATCH(S$341,$H$341:$K$341,0))*INDEX($J$335:$R$338,MATCH(S$341,$I$335:$I$338,0),MATCH(S$340,$J$334:$R$334,0))+IF(SUM($H345:$I345)&gt;0,INDEX($U$335:$AC$338,MATCH(S$341,$I$335:$I$338,0),MATCH(S$340,$J$334:$R$334,0)))</f>
        <v>0</v>
      </c>
      <c r="T345" s="695" cm="1">
        <f t="array" ref="T345">INDEX($H345:$K345,0,MATCH(T$341,$H$341:$K$341,0))*INDEX($J$335:$R$338,MATCH(T$341,$I$335:$I$338,0),MATCH(T$340,$J$334:$R$334,0))+IF(SUM($H345:$I345)&gt;0,INDEX($U$335:$AC$338,MATCH(T$341,$I$335:$I$338,0),MATCH(T$340,$J$334:$R$334,0)))</f>
        <v>0</v>
      </c>
      <c r="U345" s="695" cm="1">
        <f t="array" ref="U345">INDEX($H345:$K345,0,MATCH(U$341,$H$341:$K$341,0))*INDEX($J$335:$R$338,MATCH(U$341,$I$335:$I$338,0),MATCH(U$340,$J$334:$R$334,0))+IF(SUM($H345:$I345)&gt;0,INDEX($U$335:$AC$338,MATCH(U$341,$I$335:$I$338,0),MATCH(U$340,$J$334:$R$334,0)))</f>
        <v>0</v>
      </c>
      <c r="V345" s="695" cm="1">
        <f t="array" ref="V345">INDEX($H345:$K345,0,MATCH(V$341,$H$341:$K$341,0))*INDEX($J$335:$R$338,MATCH(V$341,$I$335:$I$338,0),MATCH(V$340,$J$334:$R$334,0))+IF(SUM($H345:$I345)&gt;0,INDEX($U$335:$AC$338,MATCH(V$341,$I$335:$I$338,0),MATCH(V$340,$J$334:$R$334,0)))</f>
        <v>0</v>
      </c>
      <c r="W345" s="695" cm="1">
        <f t="array" ref="W345">INDEX($H345:$K345,0,MATCH(W$341,$H$341:$K$341,0))*INDEX($J$335:$R$338,MATCH(W$341,$I$335:$I$338,0),MATCH(W$340,$J$334:$R$334,0))+IF(SUM($H345:$I345)&gt;0,INDEX($U$335:$AC$338,MATCH(W$341,$I$335:$I$338,0),MATCH(W$340,$J$334:$R$334,0)))</f>
        <v>0</v>
      </c>
      <c r="X345" s="695" cm="1">
        <f t="array" ref="X345">INDEX($H345:$K345,0,MATCH(X$341,$H$341:$K$341,0))*INDEX($J$335:$R$338,MATCH(X$341,$I$335:$I$338,0),MATCH(X$340,$J$334:$R$334,0))+IF(SUM($H345:$I345)&gt;0,INDEX($U$335:$AC$338,MATCH(X$341,$I$335:$I$338,0),MATCH(X$340,$J$334:$R$334,0)))</f>
        <v>0</v>
      </c>
      <c r="Y345" s="695" cm="1">
        <f t="array" ref="Y345">INDEX($H345:$K345,0,MATCH(Y$341,$H$341:$K$341,0))*INDEX($J$335:$R$338,MATCH(Y$341,$I$335:$I$338,0),MATCH(Y$340,$J$334:$R$334,0))+IF(SUM($H345:$I345)&gt;0,INDEX($U$335:$AC$338,MATCH(Y$341,$I$335:$I$338,0),MATCH(Y$340,$J$334:$R$334,0)))</f>
        <v>0</v>
      </c>
      <c r="Z345" s="695" cm="1">
        <f t="array" ref="Z345">INDEX($H345:$K345,0,MATCH(Z$341,$H$341:$K$341,0))*INDEX($J$335:$R$338,MATCH(Z$341,$I$335:$I$338,0),MATCH(Z$340,$J$334:$R$334,0))+IF(SUM($H345:$I345)&gt;0,INDEX($U$335:$AC$338,MATCH(Z$341,$I$335:$I$338,0),MATCH(Z$340,$J$334:$R$334,0)))</f>
        <v>0</v>
      </c>
      <c r="AA345" s="695" cm="1">
        <f t="array" ref="AA345">INDEX($H345:$K345,0,MATCH(AA$341,$H$341:$K$341,0))*INDEX($J$335:$R$338,MATCH(AA$341,$I$335:$I$338,0),MATCH(AA$340,$J$334:$R$334,0))+IF(SUM($H345:$I345)&gt;0,INDEX($U$335:$AC$338,MATCH(AA$341,$I$335:$I$338,0),MATCH(AA$340,$J$334:$R$334,0)))</f>
        <v>0</v>
      </c>
      <c r="AB345" s="695" cm="1">
        <f t="array" ref="AB345">INDEX($H345:$K345,0,MATCH(AB$341,$H$341:$K$341,0))*INDEX($J$335:$R$338,MATCH(AB$341,$I$335:$I$338,0),MATCH(AB$340,$J$334:$R$334,0))+IF(SUM($H345:$I345)&gt;0,INDEX($U$335:$AC$338,MATCH(AB$341,$I$335:$I$338,0),MATCH(AB$340,$J$334:$R$334,0)))</f>
        <v>0</v>
      </c>
      <c r="AC345" s="695" cm="1">
        <f t="array" ref="AC345">INDEX($H345:$K345,0,MATCH(AC$341,$H$341:$K$341,0))*INDEX($J$335:$R$338,MATCH(AC$341,$I$335:$I$338,0),MATCH(AC$340,$J$334:$R$334,0))+IF(SUM($H345:$I345)&gt;0,INDEX($U$335:$AC$338,MATCH(AC$341,$I$335:$I$338,0),MATCH(AC$340,$J$334:$R$334,0)))</f>
        <v>0</v>
      </c>
      <c r="AD345" s="695" cm="1">
        <f t="array" ref="AD345">INDEX($H345:$K345,0,MATCH(AD$341,$H$341:$K$341,0))*INDEX($J$335:$R$338,MATCH(AD$341,$I$335:$I$338,0),MATCH(AD$340,$J$334:$R$334,0))+IF(SUM($H345:$I345)&gt;0,INDEX($U$335:$AC$338,MATCH(AD$341,$I$335:$I$338,0),MATCH(AD$340,$J$334:$R$334,0)))</f>
        <v>0</v>
      </c>
      <c r="AE345" s="695" cm="1">
        <f t="array" ref="AE345">INDEX($H345:$K345,0,MATCH(AE$341,$H$341:$K$341,0))*INDEX($J$335:$R$338,MATCH(AE$341,$I$335:$I$338,0),MATCH(AE$340,$J$334:$R$334,0))+IF(SUM($H345:$I345)&gt;0,INDEX($U$335:$AC$338,MATCH(AE$341,$I$335:$I$338,0),MATCH(AE$340,$J$334:$R$334,0)))</f>
        <v>0</v>
      </c>
      <c r="AF345" s="695" cm="1">
        <f t="array" ref="AF345">INDEX($H345:$K345,0,MATCH(AF$341,$H$341:$K$341,0))*INDEX($J$335:$R$338,MATCH(AF$341,$I$335:$I$338,0),MATCH(AF$340,$J$334:$R$334,0))+IF(SUM($H345:$I345)&gt;0,INDEX($U$335:$AC$338,MATCH(AF$341,$I$335:$I$338,0),MATCH(AF$340,$J$334:$R$334,0)))</f>
        <v>0</v>
      </c>
      <c r="AG345" s="695" cm="1">
        <f t="array" ref="AG345">INDEX($H345:$K345,0,MATCH(AG$341,$H$341:$K$341,0))*INDEX($J$335:$R$338,MATCH(AG$341,$I$335:$I$338,0),MATCH(AG$340,$J$334:$R$334,0))+IF(SUM($H345:$I345)&gt;0,INDEX($U$335:$AC$338,MATCH(AG$341,$I$335:$I$338,0),MATCH(AG$340,$J$334:$R$334,0)))</f>
        <v>0</v>
      </c>
      <c r="AH345" s="695" cm="1">
        <f t="array" ref="AH345">INDEX($H345:$K345,0,MATCH(AH$341,$H$341:$K$341,0))*INDEX($J$335:$R$338,MATCH(AH$341,$I$335:$I$338,0),MATCH(AH$340,$J$334:$R$334,0))+IF(SUM($H345:$I345)&gt;0,INDEX($U$335:$AC$338,MATCH(AH$341,$I$335:$I$338,0),MATCH(AH$340,$J$334:$R$334,0)))</f>
        <v>0</v>
      </c>
      <c r="AI345" s="695" cm="1">
        <f t="array" ref="AI345">INDEX($H345:$K345,0,MATCH(AI$341,$H$341:$K$341,0))*INDEX($J$335:$R$338,MATCH(AI$341,$I$335:$I$338,0),MATCH(AI$340,$J$334:$R$334,0))+IF(SUM($H345:$I345)&gt;0,INDEX($U$335:$AC$338,MATCH(AI$341,$I$335:$I$338,0),MATCH(AI$340,$J$334:$R$334,0)))</f>
        <v>0</v>
      </c>
      <c r="AJ345" s="695" cm="1">
        <f t="array" ref="AJ345">INDEX($H345:$K345,0,MATCH(AJ$341,$H$341:$K$341,0))*INDEX($J$335:$R$338,MATCH(AJ$341,$I$335:$I$338,0),MATCH(AJ$340,$J$334:$R$334,0))+IF(SUM($H345:$I345)&gt;0,INDEX($U$335:$AC$338,MATCH(AJ$341,$I$335:$I$338,0),MATCH(AJ$340,$J$334:$R$334,0)))</f>
        <v>0</v>
      </c>
      <c r="AK345" s="695" cm="1">
        <f t="array" ref="AK345">INDEX($H345:$K345,0,MATCH(AK$341,$H$341:$K$341,0))*INDEX($J$335:$R$338,MATCH(AK$341,$I$335:$I$338,0),MATCH(AK$340,$J$334:$R$334,0))+IF(SUM($H345:$I345)&gt;0,INDEX($U$335:$AC$338,MATCH(AK$341,$I$335:$I$338,0),MATCH(AK$340,$J$334:$R$334,0)))</f>
        <v>0</v>
      </c>
      <c r="AL345" s="695" cm="1">
        <f t="array" ref="AL345">INDEX($H345:$K345,0,MATCH(AL$341,$H$341:$K$341,0))*INDEX($J$335:$R$338,MATCH(AL$341,$I$335:$I$338,0),MATCH(AL$340,$J$334:$R$334,0))+IF(SUM($H345:$I345)&gt;0,INDEX($U$335:$AC$338,MATCH(AL$341,$I$335:$I$338,0),MATCH(AL$340,$J$334:$R$334,0)))</f>
        <v>0</v>
      </c>
      <c r="AM345" s="695" cm="1">
        <f t="array" ref="AM345">INDEX($H345:$K345,0,MATCH(AM$341,$H$341:$K$341,0))*INDEX($J$335:$R$338,MATCH(AM$341,$I$335:$I$338,0),MATCH(AM$340,$J$334:$R$334,0))+IF(SUM($H345:$I345)&gt;0,INDEX($U$335:$AC$338,MATCH(AM$341,$I$335:$I$338,0),MATCH(AM$340,$J$334:$R$334,0)))</f>
        <v>0</v>
      </c>
      <c r="AN345" s="695" cm="1">
        <f t="array" ref="AN345">INDEX($H345:$K345,0,MATCH(AN$341,$H$341:$K$341,0))*INDEX($J$335:$R$338,MATCH(AN$341,$I$335:$I$338,0),MATCH(AN$340,$J$334:$R$334,0))+IF(SUM($H345:$I345)&gt;0,INDEX($U$335:$AC$338,MATCH(AN$341,$I$335:$I$338,0),MATCH(AN$340,$J$334:$R$334,0)))</f>
        <v>0</v>
      </c>
      <c r="AO345" s="695" cm="1">
        <f t="array" ref="AO345">INDEX($H345:$K345,0,MATCH(AO$341,$H$341:$K$341,0))*INDEX($J$335:$R$338,MATCH(AO$341,$I$335:$I$338,0),MATCH(AO$340,$J$334:$R$334,0))+IF(SUM($H345:$I345)&gt;0,INDEX($U$335:$AC$338,MATCH(AO$341,$I$335:$I$338,0),MATCH(AO$340,$J$334:$R$334,0)))</f>
        <v>0</v>
      </c>
      <c r="AP345" s="695" cm="1">
        <f t="array" ref="AP345">INDEX($H345:$K345,0,MATCH(AP$341,$H$341:$K$341,0))*INDEX($J$335:$R$338,MATCH(AP$341,$I$335:$I$338,0),MATCH(AP$340,$J$334:$R$334,0))+IF(SUM($H345:$I345)&gt;0,INDEX($U$335:$AC$338,MATCH(AP$341,$I$335:$I$338,0),MATCH(AP$340,$J$334:$R$334,0)))</f>
        <v>0</v>
      </c>
      <c r="AQ345" s="695" cm="1">
        <f t="array" ref="AQ345">INDEX($H345:$K345,0,MATCH(AQ$341,$H$341:$K$341,0))*INDEX($J$335:$R$338,MATCH(AQ$341,$I$335:$I$338,0),MATCH(AQ$340,$J$334:$R$334,0))+IF(SUM($H345:$I345)&gt;0,INDEX($U$335:$AC$338,MATCH(AQ$341,$I$335:$I$338,0),MATCH(AQ$340,$J$334:$R$334,0)))</f>
        <v>0</v>
      </c>
      <c r="AR345" s="695" cm="1">
        <f t="array" ref="AR345">INDEX($H345:$K345,0,MATCH(AR$341,$H$341:$K$341,0))*INDEX($J$335:$R$338,MATCH(AR$341,$I$335:$I$338,0),MATCH(AR$340,$J$334:$R$334,0))+IF(SUM($H345:$I345)&gt;0,INDEX($U$335:$AC$338,MATCH(AR$341,$I$335:$I$338,0),MATCH(AR$340,$J$334:$R$334,0)))</f>
        <v>0</v>
      </c>
      <c r="AS345" s="695" cm="1">
        <f t="array" ref="AS345">INDEX($H345:$K345,0,MATCH(AS$341,$H$341:$K$341,0))*INDEX($J$335:$R$338,MATCH(AS$341,$I$335:$I$338,0),MATCH(AS$340,$J$334:$R$334,0))+IF(SUM($H345:$I345)&gt;0,INDEX($U$335:$AC$338,MATCH(AS$341,$I$335:$I$338,0),MATCH(AS$340,$J$334:$R$334,0)))</f>
        <v>0</v>
      </c>
      <c r="AT345" s="695" cm="1">
        <f t="array" ref="AT345">INDEX($H345:$K345,0,MATCH(AT$341,$H$341:$K$341,0))*INDEX($J$335:$R$338,MATCH(AT$341,$I$335:$I$338,0),MATCH(AT$340,$J$334:$R$334,0))+IF(SUM($H345:$I345)&gt;0,INDEX($U$335:$AC$338,MATCH(AT$341,$I$335:$I$338,0),MATCH(AT$340,$J$334:$R$334,0)))</f>
        <v>0</v>
      </c>
      <c r="AU345" s="695" cm="1">
        <f t="array" ref="AU345">INDEX($H345:$K345,0,MATCH(AU$341,$H$341:$K$341,0))*INDEX($J$335:$R$338,MATCH(AU$341,$I$335:$I$338,0),MATCH(AU$340,$J$334:$R$334,0))+IF(SUM($H345:$I345)&gt;0,INDEX($U$335:$AC$338,MATCH(AU$341,$I$335:$I$338,0),MATCH(AU$340,$J$334:$R$334,0)))</f>
        <v>0</v>
      </c>
      <c r="AV345" s="186"/>
      <c r="AW345" s="186"/>
      <c r="AX345" s="16"/>
      <c r="AY345" s="8"/>
      <c r="AZ345" s="8"/>
      <c r="BA345" s="8"/>
    </row>
    <row r="346" spans="1:53" ht="14.5" outlineLevel="1" x14ac:dyDescent="0.35">
      <c r="A346" s="6"/>
      <c r="B346" s="7"/>
      <c r="C346" s="17"/>
      <c r="D346" s="17"/>
      <c r="E346" s="17"/>
      <c r="F346" s="26"/>
      <c r="G346" s="26" t="str">
        <f t="shared" si="152"/>
        <v>GGGAg2Ea2</v>
      </c>
      <c r="H346" s="222">
        <f t="shared" si="153"/>
        <v>0</v>
      </c>
      <c r="I346" s="222">
        <f t="shared" si="153"/>
        <v>0</v>
      </c>
      <c r="J346" s="222">
        <f t="shared" si="153"/>
        <v>0</v>
      </c>
      <c r="K346" s="222">
        <f t="shared" si="154"/>
        <v>0</v>
      </c>
      <c r="L346" s="695" cm="1">
        <f t="array" ref="L346">INDEX($H346:$K346,0,MATCH(L$341,$H$341:$K$341,0))*INDEX($J$335:$R$338,MATCH(L$341,$I$335:$I$338,0),MATCH(L$340,$J$334:$R$334,0))+IF(SUM($H346:$I346)&gt;0,INDEX($U$335:$AC$338,MATCH(L$341,$I$335:$I$338,0),MATCH(L$340,$J$334:$R$334,0)))</f>
        <v>0</v>
      </c>
      <c r="M346" s="695" cm="1">
        <f t="array" ref="M346">INDEX($H346:$K346,0,MATCH(M$341,$H$341:$K$341,0))*INDEX($J$335:$R$338,MATCH(M$341,$I$335:$I$338,0),MATCH(M$340,$J$334:$R$334,0))+IF(SUM($H346:$I346)&gt;0,INDEX($U$335:$AC$338,MATCH(M$341,$I$335:$I$338,0),MATCH(M$340,$J$334:$R$334,0)))</f>
        <v>0</v>
      </c>
      <c r="N346" s="695" cm="1">
        <f t="array" ref="N346">INDEX($H346:$K346,0,MATCH(N$341,$H$341:$K$341,0))*INDEX($J$335:$R$338,MATCH(N$341,$I$335:$I$338,0),MATCH(N$340,$J$334:$R$334,0))+IF(SUM($H346:$I346)&gt;0,INDEX($U$335:$AC$338,MATCH(N$341,$I$335:$I$338,0),MATCH(N$340,$J$334:$R$334,0)))</f>
        <v>0</v>
      </c>
      <c r="O346" s="695" cm="1">
        <f t="array" ref="O346">INDEX($H346:$K346,0,MATCH(O$341,$H$341:$K$341,0))*INDEX($J$335:$R$338,MATCH(O$341,$I$335:$I$338,0),MATCH(O$340,$J$334:$R$334,0))+IF(SUM($H346:$I346)&gt;0,INDEX($U$335:$AC$338,MATCH(O$341,$I$335:$I$338,0),MATCH(O$340,$J$334:$R$334,0)))</f>
        <v>0</v>
      </c>
      <c r="P346" s="695" cm="1">
        <f t="array" ref="P346">INDEX($H346:$K346,0,MATCH(P$341,$H$341:$K$341,0))*INDEX($J$335:$R$338,MATCH(P$341,$I$335:$I$338,0),MATCH(P$340,$J$334:$R$334,0))+IF(SUM($H346:$I346)&gt;0,INDEX($U$335:$AC$338,MATCH(P$341,$I$335:$I$338,0),MATCH(P$340,$J$334:$R$334,0)))</f>
        <v>0</v>
      </c>
      <c r="Q346" s="695" cm="1">
        <f t="array" ref="Q346">INDEX($H346:$K346,0,MATCH(Q$341,$H$341:$K$341,0))*INDEX($J$335:$R$338,MATCH(Q$341,$I$335:$I$338,0),MATCH(Q$340,$J$334:$R$334,0))+IF(SUM($H346:$I346)&gt;0,INDEX($U$335:$AC$338,MATCH(Q$341,$I$335:$I$338,0),MATCH(Q$340,$J$334:$R$334,0)))</f>
        <v>0</v>
      </c>
      <c r="R346" s="695" cm="1">
        <f t="array" ref="R346">INDEX($H346:$K346,0,MATCH(R$341,$H$341:$K$341,0))*INDEX($J$335:$R$338,MATCH(R$341,$I$335:$I$338,0),MATCH(R$340,$J$334:$R$334,0))+IF(SUM($H346:$I346)&gt;0,INDEX($U$335:$AC$338,MATCH(R$341,$I$335:$I$338,0),MATCH(R$340,$J$334:$R$334,0)))</f>
        <v>0</v>
      </c>
      <c r="S346" s="695" cm="1">
        <f t="array" ref="S346">INDEX($H346:$K346,0,MATCH(S$341,$H$341:$K$341,0))*INDEX($J$335:$R$338,MATCH(S$341,$I$335:$I$338,0),MATCH(S$340,$J$334:$R$334,0))+IF(SUM($H346:$I346)&gt;0,INDEX($U$335:$AC$338,MATCH(S$341,$I$335:$I$338,0),MATCH(S$340,$J$334:$R$334,0)))</f>
        <v>0</v>
      </c>
      <c r="T346" s="695" cm="1">
        <f t="array" ref="T346">INDEX($H346:$K346,0,MATCH(T$341,$H$341:$K$341,0))*INDEX($J$335:$R$338,MATCH(T$341,$I$335:$I$338,0),MATCH(T$340,$J$334:$R$334,0))+IF(SUM($H346:$I346)&gt;0,INDEX($U$335:$AC$338,MATCH(T$341,$I$335:$I$338,0),MATCH(T$340,$J$334:$R$334,0)))</f>
        <v>0</v>
      </c>
      <c r="U346" s="695" cm="1">
        <f t="array" ref="U346">INDEX($H346:$K346,0,MATCH(U$341,$H$341:$K$341,0))*INDEX($J$335:$R$338,MATCH(U$341,$I$335:$I$338,0),MATCH(U$340,$J$334:$R$334,0))+IF(SUM($H346:$I346)&gt;0,INDEX($U$335:$AC$338,MATCH(U$341,$I$335:$I$338,0),MATCH(U$340,$J$334:$R$334,0)))</f>
        <v>0</v>
      </c>
      <c r="V346" s="695" cm="1">
        <f t="array" ref="V346">INDEX($H346:$K346,0,MATCH(V$341,$H$341:$K$341,0))*INDEX($J$335:$R$338,MATCH(V$341,$I$335:$I$338,0),MATCH(V$340,$J$334:$R$334,0))+IF(SUM($H346:$I346)&gt;0,INDEX($U$335:$AC$338,MATCH(V$341,$I$335:$I$338,0),MATCH(V$340,$J$334:$R$334,0)))</f>
        <v>0</v>
      </c>
      <c r="W346" s="695" cm="1">
        <f t="array" ref="W346">INDEX($H346:$K346,0,MATCH(W$341,$H$341:$K$341,0))*INDEX($J$335:$R$338,MATCH(W$341,$I$335:$I$338,0),MATCH(W$340,$J$334:$R$334,0))+IF(SUM($H346:$I346)&gt;0,INDEX($U$335:$AC$338,MATCH(W$341,$I$335:$I$338,0),MATCH(W$340,$J$334:$R$334,0)))</f>
        <v>0</v>
      </c>
      <c r="X346" s="695" cm="1">
        <f t="array" ref="X346">INDEX($H346:$K346,0,MATCH(X$341,$H$341:$K$341,0))*INDEX($J$335:$R$338,MATCH(X$341,$I$335:$I$338,0),MATCH(X$340,$J$334:$R$334,0))+IF(SUM($H346:$I346)&gt;0,INDEX($U$335:$AC$338,MATCH(X$341,$I$335:$I$338,0),MATCH(X$340,$J$334:$R$334,0)))</f>
        <v>0</v>
      </c>
      <c r="Y346" s="695" cm="1">
        <f t="array" ref="Y346">INDEX($H346:$K346,0,MATCH(Y$341,$H$341:$K$341,0))*INDEX($J$335:$R$338,MATCH(Y$341,$I$335:$I$338,0),MATCH(Y$340,$J$334:$R$334,0))+IF(SUM($H346:$I346)&gt;0,INDEX($U$335:$AC$338,MATCH(Y$341,$I$335:$I$338,0),MATCH(Y$340,$J$334:$R$334,0)))</f>
        <v>0</v>
      </c>
      <c r="Z346" s="695" cm="1">
        <f t="array" ref="Z346">INDEX($H346:$K346,0,MATCH(Z$341,$H$341:$K$341,0))*INDEX($J$335:$R$338,MATCH(Z$341,$I$335:$I$338,0),MATCH(Z$340,$J$334:$R$334,0))+IF(SUM($H346:$I346)&gt;0,INDEX($U$335:$AC$338,MATCH(Z$341,$I$335:$I$338,0),MATCH(Z$340,$J$334:$R$334,0)))</f>
        <v>0</v>
      </c>
      <c r="AA346" s="695" cm="1">
        <f t="array" ref="AA346">INDEX($H346:$K346,0,MATCH(AA$341,$H$341:$K$341,0))*INDEX($J$335:$R$338,MATCH(AA$341,$I$335:$I$338,0),MATCH(AA$340,$J$334:$R$334,0))+IF(SUM($H346:$I346)&gt;0,INDEX($U$335:$AC$338,MATCH(AA$341,$I$335:$I$338,0),MATCH(AA$340,$J$334:$R$334,0)))</f>
        <v>0</v>
      </c>
      <c r="AB346" s="695" cm="1">
        <f t="array" ref="AB346">INDEX($H346:$K346,0,MATCH(AB$341,$H$341:$K$341,0))*INDEX($J$335:$R$338,MATCH(AB$341,$I$335:$I$338,0),MATCH(AB$340,$J$334:$R$334,0))+IF(SUM($H346:$I346)&gt;0,INDEX($U$335:$AC$338,MATCH(AB$341,$I$335:$I$338,0),MATCH(AB$340,$J$334:$R$334,0)))</f>
        <v>0</v>
      </c>
      <c r="AC346" s="695" cm="1">
        <f t="array" ref="AC346">INDEX($H346:$K346,0,MATCH(AC$341,$H$341:$K$341,0))*INDEX($J$335:$R$338,MATCH(AC$341,$I$335:$I$338,0),MATCH(AC$340,$J$334:$R$334,0))+IF(SUM($H346:$I346)&gt;0,INDEX($U$335:$AC$338,MATCH(AC$341,$I$335:$I$338,0),MATCH(AC$340,$J$334:$R$334,0)))</f>
        <v>0</v>
      </c>
      <c r="AD346" s="695" cm="1">
        <f t="array" ref="AD346">INDEX($H346:$K346,0,MATCH(AD$341,$H$341:$K$341,0))*INDEX($J$335:$R$338,MATCH(AD$341,$I$335:$I$338,0),MATCH(AD$340,$J$334:$R$334,0))+IF(SUM($H346:$I346)&gt;0,INDEX($U$335:$AC$338,MATCH(AD$341,$I$335:$I$338,0),MATCH(AD$340,$J$334:$R$334,0)))</f>
        <v>0</v>
      </c>
      <c r="AE346" s="695" cm="1">
        <f t="array" ref="AE346">INDEX($H346:$K346,0,MATCH(AE$341,$H$341:$K$341,0))*INDEX($J$335:$R$338,MATCH(AE$341,$I$335:$I$338,0),MATCH(AE$340,$J$334:$R$334,0))+IF(SUM($H346:$I346)&gt;0,INDEX($U$335:$AC$338,MATCH(AE$341,$I$335:$I$338,0),MATCH(AE$340,$J$334:$R$334,0)))</f>
        <v>0</v>
      </c>
      <c r="AF346" s="695" cm="1">
        <f t="array" ref="AF346">INDEX($H346:$K346,0,MATCH(AF$341,$H$341:$K$341,0))*INDEX($J$335:$R$338,MATCH(AF$341,$I$335:$I$338,0),MATCH(AF$340,$J$334:$R$334,0))+IF(SUM($H346:$I346)&gt;0,INDEX($U$335:$AC$338,MATCH(AF$341,$I$335:$I$338,0),MATCH(AF$340,$J$334:$R$334,0)))</f>
        <v>0</v>
      </c>
      <c r="AG346" s="695" cm="1">
        <f t="array" ref="AG346">INDEX($H346:$K346,0,MATCH(AG$341,$H$341:$K$341,0))*INDEX($J$335:$R$338,MATCH(AG$341,$I$335:$I$338,0),MATCH(AG$340,$J$334:$R$334,0))+IF(SUM($H346:$I346)&gt;0,INDEX($U$335:$AC$338,MATCH(AG$341,$I$335:$I$338,0),MATCH(AG$340,$J$334:$R$334,0)))</f>
        <v>0</v>
      </c>
      <c r="AH346" s="695" cm="1">
        <f t="array" ref="AH346">INDEX($H346:$K346,0,MATCH(AH$341,$H$341:$K$341,0))*INDEX($J$335:$R$338,MATCH(AH$341,$I$335:$I$338,0),MATCH(AH$340,$J$334:$R$334,0))+IF(SUM($H346:$I346)&gt;0,INDEX($U$335:$AC$338,MATCH(AH$341,$I$335:$I$338,0),MATCH(AH$340,$J$334:$R$334,0)))</f>
        <v>0</v>
      </c>
      <c r="AI346" s="695" cm="1">
        <f t="array" ref="AI346">INDEX($H346:$K346,0,MATCH(AI$341,$H$341:$K$341,0))*INDEX($J$335:$R$338,MATCH(AI$341,$I$335:$I$338,0),MATCH(AI$340,$J$334:$R$334,0))+IF(SUM($H346:$I346)&gt;0,INDEX($U$335:$AC$338,MATCH(AI$341,$I$335:$I$338,0),MATCH(AI$340,$J$334:$R$334,0)))</f>
        <v>0</v>
      </c>
      <c r="AJ346" s="695" cm="1">
        <f t="array" ref="AJ346">INDEX($H346:$K346,0,MATCH(AJ$341,$H$341:$K$341,0))*INDEX($J$335:$R$338,MATCH(AJ$341,$I$335:$I$338,0),MATCH(AJ$340,$J$334:$R$334,0))+IF(SUM($H346:$I346)&gt;0,INDEX($U$335:$AC$338,MATCH(AJ$341,$I$335:$I$338,0),MATCH(AJ$340,$J$334:$R$334,0)))</f>
        <v>0</v>
      </c>
      <c r="AK346" s="695" cm="1">
        <f t="array" ref="AK346">INDEX($H346:$K346,0,MATCH(AK$341,$H$341:$K$341,0))*INDEX($J$335:$R$338,MATCH(AK$341,$I$335:$I$338,0),MATCH(AK$340,$J$334:$R$334,0))+IF(SUM($H346:$I346)&gt;0,INDEX($U$335:$AC$338,MATCH(AK$341,$I$335:$I$338,0),MATCH(AK$340,$J$334:$R$334,0)))</f>
        <v>0</v>
      </c>
      <c r="AL346" s="695" cm="1">
        <f t="array" ref="AL346">INDEX($H346:$K346,0,MATCH(AL$341,$H$341:$K$341,0))*INDEX($J$335:$R$338,MATCH(AL$341,$I$335:$I$338,0),MATCH(AL$340,$J$334:$R$334,0))+IF(SUM($H346:$I346)&gt;0,INDEX($U$335:$AC$338,MATCH(AL$341,$I$335:$I$338,0),MATCH(AL$340,$J$334:$R$334,0)))</f>
        <v>0</v>
      </c>
      <c r="AM346" s="695" cm="1">
        <f t="array" ref="AM346">INDEX($H346:$K346,0,MATCH(AM$341,$H$341:$K$341,0))*INDEX($J$335:$R$338,MATCH(AM$341,$I$335:$I$338,0),MATCH(AM$340,$J$334:$R$334,0))+IF(SUM($H346:$I346)&gt;0,INDEX($U$335:$AC$338,MATCH(AM$341,$I$335:$I$338,0),MATCH(AM$340,$J$334:$R$334,0)))</f>
        <v>0</v>
      </c>
      <c r="AN346" s="695" cm="1">
        <f t="array" ref="AN346">INDEX($H346:$K346,0,MATCH(AN$341,$H$341:$K$341,0))*INDEX($J$335:$R$338,MATCH(AN$341,$I$335:$I$338,0),MATCH(AN$340,$J$334:$R$334,0))+IF(SUM($H346:$I346)&gt;0,INDEX($U$335:$AC$338,MATCH(AN$341,$I$335:$I$338,0),MATCH(AN$340,$J$334:$R$334,0)))</f>
        <v>0</v>
      </c>
      <c r="AO346" s="695" cm="1">
        <f t="array" ref="AO346">INDEX($H346:$K346,0,MATCH(AO$341,$H$341:$K$341,0))*INDEX($J$335:$R$338,MATCH(AO$341,$I$335:$I$338,0),MATCH(AO$340,$J$334:$R$334,0))+IF(SUM($H346:$I346)&gt;0,INDEX($U$335:$AC$338,MATCH(AO$341,$I$335:$I$338,0),MATCH(AO$340,$J$334:$R$334,0)))</f>
        <v>0</v>
      </c>
      <c r="AP346" s="695" cm="1">
        <f t="array" ref="AP346">INDEX($H346:$K346,0,MATCH(AP$341,$H$341:$K$341,0))*INDEX($J$335:$R$338,MATCH(AP$341,$I$335:$I$338,0),MATCH(AP$340,$J$334:$R$334,0))+IF(SUM($H346:$I346)&gt;0,INDEX($U$335:$AC$338,MATCH(AP$341,$I$335:$I$338,0),MATCH(AP$340,$J$334:$R$334,0)))</f>
        <v>0</v>
      </c>
      <c r="AQ346" s="695" cm="1">
        <f t="array" ref="AQ346">INDEX($H346:$K346,0,MATCH(AQ$341,$H$341:$K$341,0))*INDEX($J$335:$R$338,MATCH(AQ$341,$I$335:$I$338,0),MATCH(AQ$340,$J$334:$R$334,0))+IF(SUM($H346:$I346)&gt;0,INDEX($U$335:$AC$338,MATCH(AQ$341,$I$335:$I$338,0),MATCH(AQ$340,$J$334:$R$334,0)))</f>
        <v>0</v>
      </c>
      <c r="AR346" s="695" cm="1">
        <f t="array" ref="AR346">INDEX($H346:$K346,0,MATCH(AR$341,$H$341:$K$341,0))*INDEX($J$335:$R$338,MATCH(AR$341,$I$335:$I$338,0),MATCH(AR$340,$J$334:$R$334,0))+IF(SUM($H346:$I346)&gt;0,INDEX($U$335:$AC$338,MATCH(AR$341,$I$335:$I$338,0),MATCH(AR$340,$J$334:$R$334,0)))</f>
        <v>0</v>
      </c>
      <c r="AS346" s="695" cm="1">
        <f t="array" ref="AS346">INDEX($H346:$K346,0,MATCH(AS$341,$H$341:$K$341,0))*INDEX($J$335:$R$338,MATCH(AS$341,$I$335:$I$338,0),MATCH(AS$340,$J$334:$R$334,0))+IF(SUM($H346:$I346)&gt;0,INDEX($U$335:$AC$338,MATCH(AS$341,$I$335:$I$338,0),MATCH(AS$340,$J$334:$R$334,0)))</f>
        <v>0</v>
      </c>
      <c r="AT346" s="695" cm="1">
        <f t="array" ref="AT346">INDEX($H346:$K346,0,MATCH(AT$341,$H$341:$K$341,0))*INDEX($J$335:$R$338,MATCH(AT$341,$I$335:$I$338,0),MATCH(AT$340,$J$334:$R$334,0))+IF(SUM($H346:$I346)&gt;0,INDEX($U$335:$AC$338,MATCH(AT$341,$I$335:$I$338,0),MATCH(AT$340,$J$334:$R$334,0)))</f>
        <v>0</v>
      </c>
      <c r="AU346" s="695" cm="1">
        <f t="array" ref="AU346">INDEX($H346:$K346,0,MATCH(AU$341,$H$341:$K$341,0))*INDEX($J$335:$R$338,MATCH(AU$341,$I$335:$I$338,0),MATCH(AU$340,$J$334:$R$334,0))+IF(SUM($H346:$I346)&gt;0,INDEX($U$335:$AC$338,MATCH(AU$341,$I$335:$I$338,0),MATCH(AU$340,$J$334:$R$334,0)))</f>
        <v>0</v>
      </c>
      <c r="AV346" s="186"/>
      <c r="AW346" s="186"/>
      <c r="AX346" s="16"/>
      <c r="AY346" s="8"/>
      <c r="AZ346" s="8"/>
      <c r="BA346" s="8"/>
    </row>
    <row r="347" spans="1:53" ht="14.5" outlineLevel="1" x14ac:dyDescent="0.35">
      <c r="A347" s="6"/>
      <c r="B347" s="7"/>
      <c r="C347" s="17"/>
      <c r="D347" s="17"/>
      <c r="E347" s="17"/>
      <c r="F347" s="26"/>
      <c r="G347" s="26" t="str">
        <f t="shared" si="152"/>
        <v>GGGAg2OFa2</v>
      </c>
      <c r="H347" s="222">
        <f t="shared" si="153"/>
        <v>0</v>
      </c>
      <c r="I347" s="222">
        <f t="shared" si="153"/>
        <v>0</v>
      </c>
      <c r="J347" s="222">
        <f t="shared" si="153"/>
        <v>0</v>
      </c>
      <c r="K347" s="222">
        <f t="shared" si="154"/>
        <v>0</v>
      </c>
      <c r="L347" s="695" cm="1">
        <f t="array" ref="L347">INDEX($H347:$K347,0,MATCH(L$341,$H$341:$K$341,0))*INDEX($J$335:$R$338,MATCH(L$341,$I$335:$I$338,0),MATCH(L$340,$J$334:$R$334,0))+IF(SUM($H347:$I347)&gt;0,INDEX($U$335:$AC$338,MATCH(L$341,$I$335:$I$338,0),MATCH(L$340,$J$334:$R$334,0)))</f>
        <v>0</v>
      </c>
      <c r="M347" s="695" cm="1">
        <f t="array" ref="M347">INDEX($H347:$K347,0,MATCH(M$341,$H$341:$K$341,0))*INDEX($J$335:$R$338,MATCH(M$341,$I$335:$I$338,0),MATCH(M$340,$J$334:$R$334,0))+IF(SUM($H347:$I347)&gt;0,INDEX($U$335:$AC$338,MATCH(M$341,$I$335:$I$338,0),MATCH(M$340,$J$334:$R$334,0)))</f>
        <v>0</v>
      </c>
      <c r="N347" s="695" cm="1">
        <f t="array" ref="N347">INDEX($H347:$K347,0,MATCH(N$341,$H$341:$K$341,0))*INDEX($J$335:$R$338,MATCH(N$341,$I$335:$I$338,0),MATCH(N$340,$J$334:$R$334,0))+IF(SUM($H347:$I347)&gt;0,INDEX($U$335:$AC$338,MATCH(N$341,$I$335:$I$338,0),MATCH(N$340,$J$334:$R$334,0)))</f>
        <v>0</v>
      </c>
      <c r="O347" s="695" cm="1">
        <f t="array" ref="O347">INDEX($H347:$K347,0,MATCH(O$341,$H$341:$K$341,0))*INDEX($J$335:$R$338,MATCH(O$341,$I$335:$I$338,0),MATCH(O$340,$J$334:$R$334,0))+IF(SUM($H347:$I347)&gt;0,INDEX($U$335:$AC$338,MATCH(O$341,$I$335:$I$338,0),MATCH(O$340,$J$334:$R$334,0)))</f>
        <v>0</v>
      </c>
      <c r="P347" s="695" cm="1">
        <f t="array" ref="P347">INDEX($H347:$K347,0,MATCH(P$341,$H$341:$K$341,0))*INDEX($J$335:$R$338,MATCH(P$341,$I$335:$I$338,0),MATCH(P$340,$J$334:$R$334,0))+IF(SUM($H347:$I347)&gt;0,INDEX($U$335:$AC$338,MATCH(P$341,$I$335:$I$338,0),MATCH(P$340,$J$334:$R$334,0)))</f>
        <v>0</v>
      </c>
      <c r="Q347" s="695" cm="1">
        <f t="array" ref="Q347">INDEX($H347:$K347,0,MATCH(Q$341,$H$341:$K$341,0))*INDEX($J$335:$R$338,MATCH(Q$341,$I$335:$I$338,0),MATCH(Q$340,$J$334:$R$334,0))+IF(SUM($H347:$I347)&gt;0,INDEX($U$335:$AC$338,MATCH(Q$341,$I$335:$I$338,0),MATCH(Q$340,$J$334:$R$334,0)))</f>
        <v>0</v>
      </c>
      <c r="R347" s="695" cm="1">
        <f t="array" ref="R347">INDEX($H347:$K347,0,MATCH(R$341,$H$341:$K$341,0))*INDEX($J$335:$R$338,MATCH(R$341,$I$335:$I$338,0),MATCH(R$340,$J$334:$R$334,0))+IF(SUM($H347:$I347)&gt;0,INDEX($U$335:$AC$338,MATCH(R$341,$I$335:$I$338,0),MATCH(R$340,$J$334:$R$334,0)))</f>
        <v>0</v>
      </c>
      <c r="S347" s="695" cm="1">
        <f t="array" ref="S347">INDEX($H347:$K347,0,MATCH(S$341,$H$341:$K$341,0))*INDEX($J$335:$R$338,MATCH(S$341,$I$335:$I$338,0),MATCH(S$340,$J$334:$R$334,0))+IF(SUM($H347:$I347)&gt;0,INDEX($U$335:$AC$338,MATCH(S$341,$I$335:$I$338,0),MATCH(S$340,$J$334:$R$334,0)))</f>
        <v>0</v>
      </c>
      <c r="T347" s="695" cm="1">
        <f t="array" ref="T347">INDEX($H347:$K347,0,MATCH(T$341,$H$341:$K$341,0))*INDEX($J$335:$R$338,MATCH(T$341,$I$335:$I$338,0),MATCH(T$340,$J$334:$R$334,0))+IF(SUM($H347:$I347)&gt;0,INDEX($U$335:$AC$338,MATCH(T$341,$I$335:$I$338,0),MATCH(T$340,$J$334:$R$334,0)))</f>
        <v>0</v>
      </c>
      <c r="U347" s="695" cm="1">
        <f t="array" ref="U347">INDEX($H347:$K347,0,MATCH(U$341,$H$341:$K$341,0))*INDEX($J$335:$R$338,MATCH(U$341,$I$335:$I$338,0),MATCH(U$340,$J$334:$R$334,0))+IF(SUM($H347:$I347)&gt;0,INDEX($U$335:$AC$338,MATCH(U$341,$I$335:$I$338,0),MATCH(U$340,$J$334:$R$334,0)))</f>
        <v>0</v>
      </c>
      <c r="V347" s="695" cm="1">
        <f t="array" ref="V347">INDEX($H347:$K347,0,MATCH(V$341,$H$341:$K$341,0))*INDEX($J$335:$R$338,MATCH(V$341,$I$335:$I$338,0),MATCH(V$340,$J$334:$R$334,0))+IF(SUM($H347:$I347)&gt;0,INDEX($U$335:$AC$338,MATCH(V$341,$I$335:$I$338,0),MATCH(V$340,$J$334:$R$334,0)))</f>
        <v>0</v>
      </c>
      <c r="W347" s="695" cm="1">
        <f t="array" ref="W347">INDEX($H347:$K347,0,MATCH(W$341,$H$341:$K$341,0))*INDEX($J$335:$R$338,MATCH(W$341,$I$335:$I$338,0),MATCH(W$340,$J$334:$R$334,0))+IF(SUM($H347:$I347)&gt;0,INDEX($U$335:$AC$338,MATCH(W$341,$I$335:$I$338,0),MATCH(W$340,$J$334:$R$334,0)))</f>
        <v>0</v>
      </c>
      <c r="X347" s="695" cm="1">
        <f t="array" ref="X347">INDEX($H347:$K347,0,MATCH(X$341,$H$341:$K$341,0))*INDEX($J$335:$R$338,MATCH(X$341,$I$335:$I$338,0),MATCH(X$340,$J$334:$R$334,0))+IF(SUM($H347:$I347)&gt;0,INDEX($U$335:$AC$338,MATCH(X$341,$I$335:$I$338,0),MATCH(X$340,$J$334:$R$334,0)))</f>
        <v>0</v>
      </c>
      <c r="Y347" s="695" cm="1">
        <f t="array" ref="Y347">INDEX($H347:$K347,0,MATCH(Y$341,$H$341:$K$341,0))*INDEX($J$335:$R$338,MATCH(Y$341,$I$335:$I$338,0),MATCH(Y$340,$J$334:$R$334,0))+IF(SUM($H347:$I347)&gt;0,INDEX($U$335:$AC$338,MATCH(Y$341,$I$335:$I$338,0),MATCH(Y$340,$J$334:$R$334,0)))</f>
        <v>0</v>
      </c>
      <c r="Z347" s="695" cm="1">
        <f t="array" ref="Z347">INDEX($H347:$K347,0,MATCH(Z$341,$H$341:$K$341,0))*INDEX($J$335:$R$338,MATCH(Z$341,$I$335:$I$338,0),MATCH(Z$340,$J$334:$R$334,0))+IF(SUM($H347:$I347)&gt;0,INDEX($U$335:$AC$338,MATCH(Z$341,$I$335:$I$338,0),MATCH(Z$340,$J$334:$R$334,0)))</f>
        <v>0</v>
      </c>
      <c r="AA347" s="695" cm="1">
        <f t="array" ref="AA347">INDEX($H347:$K347,0,MATCH(AA$341,$H$341:$K$341,0))*INDEX($J$335:$R$338,MATCH(AA$341,$I$335:$I$338,0),MATCH(AA$340,$J$334:$R$334,0))+IF(SUM($H347:$I347)&gt;0,INDEX($U$335:$AC$338,MATCH(AA$341,$I$335:$I$338,0),MATCH(AA$340,$J$334:$R$334,0)))</f>
        <v>0</v>
      </c>
      <c r="AB347" s="695" cm="1">
        <f t="array" ref="AB347">INDEX($H347:$K347,0,MATCH(AB$341,$H$341:$K$341,0))*INDEX($J$335:$R$338,MATCH(AB$341,$I$335:$I$338,0),MATCH(AB$340,$J$334:$R$334,0))+IF(SUM($H347:$I347)&gt;0,INDEX($U$335:$AC$338,MATCH(AB$341,$I$335:$I$338,0),MATCH(AB$340,$J$334:$R$334,0)))</f>
        <v>0</v>
      </c>
      <c r="AC347" s="695" cm="1">
        <f t="array" ref="AC347">INDEX($H347:$K347,0,MATCH(AC$341,$H$341:$K$341,0))*INDEX($J$335:$R$338,MATCH(AC$341,$I$335:$I$338,0),MATCH(AC$340,$J$334:$R$334,0))+IF(SUM($H347:$I347)&gt;0,INDEX($U$335:$AC$338,MATCH(AC$341,$I$335:$I$338,0),MATCH(AC$340,$J$334:$R$334,0)))</f>
        <v>0</v>
      </c>
      <c r="AD347" s="695" cm="1">
        <f t="array" ref="AD347">INDEX($H347:$K347,0,MATCH(AD$341,$H$341:$K$341,0))*INDEX($J$335:$R$338,MATCH(AD$341,$I$335:$I$338,0),MATCH(AD$340,$J$334:$R$334,0))+IF(SUM($H347:$I347)&gt;0,INDEX($U$335:$AC$338,MATCH(AD$341,$I$335:$I$338,0),MATCH(AD$340,$J$334:$R$334,0)))</f>
        <v>0</v>
      </c>
      <c r="AE347" s="695" cm="1">
        <f t="array" ref="AE347">INDEX($H347:$K347,0,MATCH(AE$341,$H$341:$K$341,0))*INDEX($J$335:$R$338,MATCH(AE$341,$I$335:$I$338,0),MATCH(AE$340,$J$334:$R$334,0))+IF(SUM($H347:$I347)&gt;0,INDEX($U$335:$AC$338,MATCH(AE$341,$I$335:$I$338,0),MATCH(AE$340,$J$334:$R$334,0)))</f>
        <v>0</v>
      </c>
      <c r="AF347" s="695" cm="1">
        <f t="array" ref="AF347">INDEX($H347:$K347,0,MATCH(AF$341,$H$341:$K$341,0))*INDEX($J$335:$R$338,MATCH(AF$341,$I$335:$I$338,0),MATCH(AF$340,$J$334:$R$334,0))+IF(SUM($H347:$I347)&gt;0,INDEX($U$335:$AC$338,MATCH(AF$341,$I$335:$I$338,0),MATCH(AF$340,$J$334:$R$334,0)))</f>
        <v>0</v>
      </c>
      <c r="AG347" s="695" cm="1">
        <f t="array" ref="AG347">INDEX($H347:$K347,0,MATCH(AG$341,$H$341:$K$341,0))*INDEX($J$335:$R$338,MATCH(AG$341,$I$335:$I$338,0),MATCH(AG$340,$J$334:$R$334,0))+IF(SUM($H347:$I347)&gt;0,INDEX($U$335:$AC$338,MATCH(AG$341,$I$335:$I$338,0),MATCH(AG$340,$J$334:$R$334,0)))</f>
        <v>0</v>
      </c>
      <c r="AH347" s="695" cm="1">
        <f t="array" ref="AH347">INDEX($H347:$K347,0,MATCH(AH$341,$H$341:$K$341,0))*INDEX($J$335:$R$338,MATCH(AH$341,$I$335:$I$338,0),MATCH(AH$340,$J$334:$R$334,0))+IF(SUM($H347:$I347)&gt;0,INDEX($U$335:$AC$338,MATCH(AH$341,$I$335:$I$338,0),MATCH(AH$340,$J$334:$R$334,0)))</f>
        <v>0</v>
      </c>
      <c r="AI347" s="695" cm="1">
        <f t="array" ref="AI347">INDEX($H347:$K347,0,MATCH(AI$341,$H$341:$K$341,0))*INDEX($J$335:$R$338,MATCH(AI$341,$I$335:$I$338,0),MATCH(AI$340,$J$334:$R$334,0))+IF(SUM($H347:$I347)&gt;0,INDEX($U$335:$AC$338,MATCH(AI$341,$I$335:$I$338,0),MATCH(AI$340,$J$334:$R$334,0)))</f>
        <v>0</v>
      </c>
      <c r="AJ347" s="695" cm="1">
        <f t="array" ref="AJ347">INDEX($H347:$K347,0,MATCH(AJ$341,$H$341:$K$341,0))*INDEX($J$335:$R$338,MATCH(AJ$341,$I$335:$I$338,0),MATCH(AJ$340,$J$334:$R$334,0))+IF(SUM($H347:$I347)&gt;0,INDEX($U$335:$AC$338,MATCH(AJ$341,$I$335:$I$338,0),MATCH(AJ$340,$J$334:$R$334,0)))</f>
        <v>0</v>
      </c>
      <c r="AK347" s="695" cm="1">
        <f t="array" ref="AK347">INDEX($H347:$K347,0,MATCH(AK$341,$H$341:$K$341,0))*INDEX($J$335:$R$338,MATCH(AK$341,$I$335:$I$338,0),MATCH(AK$340,$J$334:$R$334,0))+IF(SUM($H347:$I347)&gt;0,INDEX($U$335:$AC$338,MATCH(AK$341,$I$335:$I$338,0),MATCH(AK$340,$J$334:$R$334,0)))</f>
        <v>0</v>
      </c>
      <c r="AL347" s="695" cm="1">
        <f t="array" ref="AL347">INDEX($H347:$K347,0,MATCH(AL$341,$H$341:$K$341,0))*INDEX($J$335:$R$338,MATCH(AL$341,$I$335:$I$338,0),MATCH(AL$340,$J$334:$R$334,0))+IF(SUM($H347:$I347)&gt;0,INDEX($U$335:$AC$338,MATCH(AL$341,$I$335:$I$338,0),MATCH(AL$340,$J$334:$R$334,0)))</f>
        <v>0</v>
      </c>
      <c r="AM347" s="695" cm="1">
        <f t="array" ref="AM347">INDEX($H347:$K347,0,MATCH(AM$341,$H$341:$K$341,0))*INDEX($J$335:$R$338,MATCH(AM$341,$I$335:$I$338,0),MATCH(AM$340,$J$334:$R$334,0))+IF(SUM($H347:$I347)&gt;0,INDEX($U$335:$AC$338,MATCH(AM$341,$I$335:$I$338,0),MATCH(AM$340,$J$334:$R$334,0)))</f>
        <v>0</v>
      </c>
      <c r="AN347" s="695" cm="1">
        <f t="array" ref="AN347">INDEX($H347:$K347,0,MATCH(AN$341,$H$341:$K$341,0))*INDEX($J$335:$R$338,MATCH(AN$341,$I$335:$I$338,0),MATCH(AN$340,$J$334:$R$334,0))+IF(SUM($H347:$I347)&gt;0,INDEX($U$335:$AC$338,MATCH(AN$341,$I$335:$I$338,0),MATCH(AN$340,$J$334:$R$334,0)))</f>
        <v>0</v>
      </c>
      <c r="AO347" s="695" cm="1">
        <f t="array" ref="AO347">INDEX($H347:$K347,0,MATCH(AO$341,$H$341:$K$341,0))*INDEX($J$335:$R$338,MATCH(AO$341,$I$335:$I$338,0),MATCH(AO$340,$J$334:$R$334,0))+IF(SUM($H347:$I347)&gt;0,INDEX($U$335:$AC$338,MATCH(AO$341,$I$335:$I$338,0),MATCH(AO$340,$J$334:$R$334,0)))</f>
        <v>0</v>
      </c>
      <c r="AP347" s="695" cm="1">
        <f t="array" ref="AP347">INDEX($H347:$K347,0,MATCH(AP$341,$H$341:$K$341,0))*INDEX($J$335:$R$338,MATCH(AP$341,$I$335:$I$338,0),MATCH(AP$340,$J$334:$R$334,0))+IF(SUM($H347:$I347)&gt;0,INDEX($U$335:$AC$338,MATCH(AP$341,$I$335:$I$338,0),MATCH(AP$340,$J$334:$R$334,0)))</f>
        <v>0</v>
      </c>
      <c r="AQ347" s="695" cm="1">
        <f t="array" ref="AQ347">INDEX($H347:$K347,0,MATCH(AQ$341,$H$341:$K$341,0))*INDEX($J$335:$R$338,MATCH(AQ$341,$I$335:$I$338,0),MATCH(AQ$340,$J$334:$R$334,0))+IF(SUM($H347:$I347)&gt;0,INDEX($U$335:$AC$338,MATCH(AQ$341,$I$335:$I$338,0),MATCH(AQ$340,$J$334:$R$334,0)))</f>
        <v>0</v>
      </c>
      <c r="AR347" s="695" cm="1">
        <f t="array" ref="AR347">INDEX($H347:$K347,0,MATCH(AR$341,$H$341:$K$341,0))*INDEX($J$335:$R$338,MATCH(AR$341,$I$335:$I$338,0),MATCH(AR$340,$J$334:$R$334,0))+IF(SUM($H347:$I347)&gt;0,INDEX($U$335:$AC$338,MATCH(AR$341,$I$335:$I$338,0),MATCH(AR$340,$J$334:$R$334,0)))</f>
        <v>0</v>
      </c>
      <c r="AS347" s="695" cm="1">
        <f t="array" ref="AS347">INDEX($H347:$K347,0,MATCH(AS$341,$H$341:$K$341,0))*INDEX($J$335:$R$338,MATCH(AS$341,$I$335:$I$338,0),MATCH(AS$340,$J$334:$R$334,0))+IF(SUM($H347:$I347)&gt;0,INDEX($U$335:$AC$338,MATCH(AS$341,$I$335:$I$338,0),MATCH(AS$340,$J$334:$R$334,0)))</f>
        <v>0</v>
      </c>
      <c r="AT347" s="695" cm="1">
        <f t="array" ref="AT347">INDEX($H347:$K347,0,MATCH(AT$341,$H$341:$K$341,0))*INDEX($J$335:$R$338,MATCH(AT$341,$I$335:$I$338,0),MATCH(AT$340,$J$334:$R$334,0))+IF(SUM($H347:$I347)&gt;0,INDEX($U$335:$AC$338,MATCH(AT$341,$I$335:$I$338,0),MATCH(AT$340,$J$334:$R$334,0)))</f>
        <v>0</v>
      </c>
      <c r="AU347" s="695" cm="1">
        <f t="array" ref="AU347">INDEX($H347:$K347,0,MATCH(AU$341,$H$341:$K$341,0))*INDEX($J$335:$R$338,MATCH(AU$341,$I$335:$I$338,0),MATCH(AU$340,$J$334:$R$334,0))+IF(SUM($H347:$I347)&gt;0,INDEX($U$335:$AC$338,MATCH(AU$341,$I$335:$I$338,0),MATCH(AU$340,$J$334:$R$334,0)))</f>
        <v>0</v>
      </c>
      <c r="AV347" s="186"/>
      <c r="AW347" s="186"/>
      <c r="AX347" s="16"/>
      <c r="AY347" s="8"/>
      <c r="AZ347" s="8"/>
      <c r="BA347" s="8"/>
    </row>
    <row r="348" spans="1:53" ht="14.5" outlineLevel="1" x14ac:dyDescent="0.35">
      <c r="A348" s="6"/>
      <c r="B348" s="7"/>
      <c r="C348" s="17"/>
      <c r="D348" s="17"/>
      <c r="E348" s="17"/>
      <c r="F348" s="26"/>
      <c r="G348" s="26" t="str">
        <f t="shared" si="152"/>
        <v>GGGC1Na2</v>
      </c>
      <c r="H348" s="222">
        <f t="shared" si="153"/>
        <v>0</v>
      </c>
      <c r="I348" s="222">
        <f t="shared" si="153"/>
        <v>0</v>
      </c>
      <c r="J348" s="222">
        <f t="shared" si="153"/>
        <v>0</v>
      </c>
      <c r="K348" s="222">
        <f t="shared" si="154"/>
        <v>0</v>
      </c>
      <c r="L348" s="695" cm="1">
        <f t="array" ref="L348">INDEX($H348:$K348,0,MATCH(L$341,$H$341:$K$341,0))*INDEX($J$335:$R$338,MATCH(L$341,$I$335:$I$338,0),MATCH(L$340,$J$334:$R$334,0))+IF(SUM($H348:$I348)&gt;0,INDEX($U$335:$AC$338,MATCH(L$341,$I$335:$I$338,0),MATCH(L$340,$J$334:$R$334,0)))</f>
        <v>0</v>
      </c>
      <c r="M348" s="695" cm="1">
        <f t="array" ref="M348">INDEX($H348:$K348,0,MATCH(M$341,$H$341:$K$341,0))*INDEX($J$335:$R$338,MATCH(M$341,$I$335:$I$338,0),MATCH(M$340,$J$334:$R$334,0))+IF(SUM($H348:$I348)&gt;0,INDEX($U$335:$AC$338,MATCH(M$341,$I$335:$I$338,0),MATCH(M$340,$J$334:$R$334,0)))</f>
        <v>0</v>
      </c>
      <c r="N348" s="695" cm="1">
        <f t="array" ref="N348">INDEX($H348:$K348,0,MATCH(N$341,$H$341:$K$341,0))*INDEX($J$335:$R$338,MATCH(N$341,$I$335:$I$338,0),MATCH(N$340,$J$334:$R$334,0))+IF(SUM($H348:$I348)&gt;0,INDEX($U$335:$AC$338,MATCH(N$341,$I$335:$I$338,0),MATCH(N$340,$J$334:$R$334,0)))</f>
        <v>0</v>
      </c>
      <c r="O348" s="695" cm="1">
        <f t="array" ref="O348">INDEX($H348:$K348,0,MATCH(O$341,$H$341:$K$341,0))*INDEX($J$335:$R$338,MATCH(O$341,$I$335:$I$338,0),MATCH(O$340,$J$334:$R$334,0))+IF(SUM($H348:$I348)&gt;0,INDEX($U$335:$AC$338,MATCH(O$341,$I$335:$I$338,0),MATCH(O$340,$J$334:$R$334,0)))</f>
        <v>0</v>
      </c>
      <c r="P348" s="695" cm="1">
        <f t="array" ref="P348">INDEX($H348:$K348,0,MATCH(P$341,$H$341:$K$341,0))*INDEX($J$335:$R$338,MATCH(P$341,$I$335:$I$338,0),MATCH(P$340,$J$334:$R$334,0))+IF(SUM($H348:$I348)&gt;0,INDEX($U$335:$AC$338,MATCH(P$341,$I$335:$I$338,0),MATCH(P$340,$J$334:$R$334,0)))</f>
        <v>0</v>
      </c>
      <c r="Q348" s="695" cm="1">
        <f t="array" ref="Q348">INDEX($H348:$K348,0,MATCH(Q$341,$H$341:$K$341,0))*INDEX($J$335:$R$338,MATCH(Q$341,$I$335:$I$338,0),MATCH(Q$340,$J$334:$R$334,0))+IF(SUM($H348:$I348)&gt;0,INDEX($U$335:$AC$338,MATCH(Q$341,$I$335:$I$338,0),MATCH(Q$340,$J$334:$R$334,0)))</f>
        <v>0</v>
      </c>
      <c r="R348" s="695" cm="1">
        <f t="array" ref="R348">INDEX($H348:$K348,0,MATCH(R$341,$H$341:$K$341,0))*INDEX($J$335:$R$338,MATCH(R$341,$I$335:$I$338,0),MATCH(R$340,$J$334:$R$334,0))+IF(SUM($H348:$I348)&gt;0,INDEX($U$335:$AC$338,MATCH(R$341,$I$335:$I$338,0),MATCH(R$340,$J$334:$R$334,0)))</f>
        <v>0</v>
      </c>
      <c r="S348" s="695" cm="1">
        <f t="array" ref="S348">INDEX($H348:$K348,0,MATCH(S$341,$H$341:$K$341,0))*INDEX($J$335:$R$338,MATCH(S$341,$I$335:$I$338,0),MATCH(S$340,$J$334:$R$334,0))+IF(SUM($H348:$I348)&gt;0,INDEX($U$335:$AC$338,MATCH(S$341,$I$335:$I$338,0),MATCH(S$340,$J$334:$R$334,0)))</f>
        <v>0</v>
      </c>
      <c r="T348" s="695" cm="1">
        <f t="array" ref="T348">INDEX($H348:$K348,0,MATCH(T$341,$H$341:$K$341,0))*INDEX($J$335:$R$338,MATCH(T$341,$I$335:$I$338,0),MATCH(T$340,$J$334:$R$334,0))+IF(SUM($H348:$I348)&gt;0,INDEX($U$335:$AC$338,MATCH(T$341,$I$335:$I$338,0),MATCH(T$340,$J$334:$R$334,0)))</f>
        <v>0</v>
      </c>
      <c r="U348" s="695" cm="1">
        <f t="array" ref="U348">INDEX($H348:$K348,0,MATCH(U$341,$H$341:$K$341,0))*INDEX($J$335:$R$338,MATCH(U$341,$I$335:$I$338,0),MATCH(U$340,$J$334:$R$334,0))+IF(SUM($H348:$I348)&gt;0,INDEX($U$335:$AC$338,MATCH(U$341,$I$335:$I$338,0),MATCH(U$340,$J$334:$R$334,0)))</f>
        <v>0</v>
      </c>
      <c r="V348" s="695" cm="1">
        <f t="array" ref="V348">INDEX($H348:$K348,0,MATCH(V$341,$H$341:$K$341,0))*INDEX($J$335:$R$338,MATCH(V$341,$I$335:$I$338,0),MATCH(V$340,$J$334:$R$334,0))+IF(SUM($H348:$I348)&gt;0,INDEX($U$335:$AC$338,MATCH(V$341,$I$335:$I$338,0),MATCH(V$340,$J$334:$R$334,0)))</f>
        <v>0</v>
      </c>
      <c r="W348" s="695" cm="1">
        <f t="array" ref="W348">INDEX($H348:$K348,0,MATCH(W$341,$H$341:$K$341,0))*INDEX($J$335:$R$338,MATCH(W$341,$I$335:$I$338,0),MATCH(W$340,$J$334:$R$334,0))+IF(SUM($H348:$I348)&gt;0,INDEX($U$335:$AC$338,MATCH(W$341,$I$335:$I$338,0),MATCH(W$340,$J$334:$R$334,0)))</f>
        <v>0</v>
      </c>
      <c r="X348" s="695" cm="1">
        <f t="array" ref="X348">INDEX($H348:$K348,0,MATCH(X$341,$H$341:$K$341,0))*INDEX($J$335:$R$338,MATCH(X$341,$I$335:$I$338,0),MATCH(X$340,$J$334:$R$334,0))+IF(SUM($H348:$I348)&gt;0,INDEX($U$335:$AC$338,MATCH(X$341,$I$335:$I$338,0),MATCH(X$340,$J$334:$R$334,0)))</f>
        <v>0</v>
      </c>
      <c r="Y348" s="695" cm="1">
        <f t="array" ref="Y348">INDEX($H348:$K348,0,MATCH(Y$341,$H$341:$K$341,0))*INDEX($J$335:$R$338,MATCH(Y$341,$I$335:$I$338,0),MATCH(Y$340,$J$334:$R$334,0))+IF(SUM($H348:$I348)&gt;0,INDEX($U$335:$AC$338,MATCH(Y$341,$I$335:$I$338,0),MATCH(Y$340,$J$334:$R$334,0)))</f>
        <v>0</v>
      </c>
      <c r="Z348" s="695" cm="1">
        <f t="array" ref="Z348">INDEX($H348:$K348,0,MATCH(Z$341,$H$341:$K$341,0))*INDEX($J$335:$R$338,MATCH(Z$341,$I$335:$I$338,0),MATCH(Z$340,$J$334:$R$334,0))+IF(SUM($H348:$I348)&gt;0,INDEX($U$335:$AC$338,MATCH(Z$341,$I$335:$I$338,0),MATCH(Z$340,$J$334:$R$334,0)))</f>
        <v>0</v>
      </c>
      <c r="AA348" s="695" cm="1">
        <f t="array" ref="AA348">INDEX($H348:$K348,0,MATCH(AA$341,$H$341:$K$341,0))*INDEX($J$335:$R$338,MATCH(AA$341,$I$335:$I$338,0),MATCH(AA$340,$J$334:$R$334,0))+IF(SUM($H348:$I348)&gt;0,INDEX($U$335:$AC$338,MATCH(AA$341,$I$335:$I$338,0),MATCH(AA$340,$J$334:$R$334,0)))</f>
        <v>0</v>
      </c>
      <c r="AB348" s="695" cm="1">
        <f t="array" ref="AB348">INDEX($H348:$K348,0,MATCH(AB$341,$H$341:$K$341,0))*INDEX($J$335:$R$338,MATCH(AB$341,$I$335:$I$338,0),MATCH(AB$340,$J$334:$R$334,0))+IF(SUM($H348:$I348)&gt;0,INDEX($U$335:$AC$338,MATCH(AB$341,$I$335:$I$338,0),MATCH(AB$340,$J$334:$R$334,0)))</f>
        <v>0</v>
      </c>
      <c r="AC348" s="695" cm="1">
        <f t="array" ref="AC348">INDEX($H348:$K348,0,MATCH(AC$341,$H$341:$K$341,0))*INDEX($J$335:$R$338,MATCH(AC$341,$I$335:$I$338,0),MATCH(AC$340,$J$334:$R$334,0))+IF(SUM($H348:$I348)&gt;0,INDEX($U$335:$AC$338,MATCH(AC$341,$I$335:$I$338,0),MATCH(AC$340,$J$334:$R$334,0)))</f>
        <v>0</v>
      </c>
      <c r="AD348" s="695" cm="1">
        <f t="array" ref="AD348">INDEX($H348:$K348,0,MATCH(AD$341,$H$341:$K$341,0))*INDEX($J$335:$R$338,MATCH(AD$341,$I$335:$I$338,0),MATCH(AD$340,$J$334:$R$334,0))+IF(SUM($H348:$I348)&gt;0,INDEX($U$335:$AC$338,MATCH(AD$341,$I$335:$I$338,0),MATCH(AD$340,$J$334:$R$334,0)))</f>
        <v>0</v>
      </c>
      <c r="AE348" s="695" cm="1">
        <f t="array" ref="AE348">INDEX($H348:$K348,0,MATCH(AE$341,$H$341:$K$341,0))*INDEX($J$335:$R$338,MATCH(AE$341,$I$335:$I$338,0),MATCH(AE$340,$J$334:$R$334,0))+IF(SUM($H348:$I348)&gt;0,INDEX($U$335:$AC$338,MATCH(AE$341,$I$335:$I$338,0),MATCH(AE$340,$J$334:$R$334,0)))</f>
        <v>0</v>
      </c>
      <c r="AF348" s="695" cm="1">
        <f t="array" ref="AF348">INDEX($H348:$K348,0,MATCH(AF$341,$H$341:$K$341,0))*INDEX($J$335:$R$338,MATCH(AF$341,$I$335:$I$338,0),MATCH(AF$340,$J$334:$R$334,0))+IF(SUM($H348:$I348)&gt;0,INDEX($U$335:$AC$338,MATCH(AF$341,$I$335:$I$338,0),MATCH(AF$340,$J$334:$R$334,0)))</f>
        <v>0</v>
      </c>
      <c r="AG348" s="695" cm="1">
        <f t="array" ref="AG348">INDEX($H348:$K348,0,MATCH(AG$341,$H$341:$K$341,0))*INDEX($J$335:$R$338,MATCH(AG$341,$I$335:$I$338,0),MATCH(AG$340,$J$334:$R$334,0))+IF(SUM($H348:$I348)&gt;0,INDEX($U$335:$AC$338,MATCH(AG$341,$I$335:$I$338,0),MATCH(AG$340,$J$334:$R$334,0)))</f>
        <v>0</v>
      </c>
      <c r="AH348" s="695" cm="1">
        <f t="array" ref="AH348">INDEX($H348:$K348,0,MATCH(AH$341,$H$341:$K$341,0))*INDEX($J$335:$R$338,MATCH(AH$341,$I$335:$I$338,0),MATCH(AH$340,$J$334:$R$334,0))+IF(SUM($H348:$I348)&gt;0,INDEX($U$335:$AC$338,MATCH(AH$341,$I$335:$I$338,0),MATCH(AH$340,$J$334:$R$334,0)))</f>
        <v>0</v>
      </c>
      <c r="AI348" s="695" cm="1">
        <f t="array" ref="AI348">INDEX($H348:$K348,0,MATCH(AI$341,$H$341:$K$341,0))*INDEX($J$335:$R$338,MATCH(AI$341,$I$335:$I$338,0),MATCH(AI$340,$J$334:$R$334,0))+IF(SUM($H348:$I348)&gt;0,INDEX($U$335:$AC$338,MATCH(AI$341,$I$335:$I$338,0),MATCH(AI$340,$J$334:$R$334,0)))</f>
        <v>0</v>
      </c>
      <c r="AJ348" s="695" cm="1">
        <f t="array" ref="AJ348">INDEX($H348:$K348,0,MATCH(AJ$341,$H$341:$K$341,0))*INDEX($J$335:$R$338,MATCH(AJ$341,$I$335:$I$338,0),MATCH(AJ$340,$J$334:$R$334,0))+IF(SUM($H348:$I348)&gt;0,INDEX($U$335:$AC$338,MATCH(AJ$341,$I$335:$I$338,0),MATCH(AJ$340,$J$334:$R$334,0)))</f>
        <v>0</v>
      </c>
      <c r="AK348" s="695" cm="1">
        <f t="array" ref="AK348">INDEX($H348:$K348,0,MATCH(AK$341,$H$341:$K$341,0))*INDEX($J$335:$R$338,MATCH(AK$341,$I$335:$I$338,0),MATCH(AK$340,$J$334:$R$334,0))+IF(SUM($H348:$I348)&gt;0,INDEX($U$335:$AC$338,MATCH(AK$341,$I$335:$I$338,0),MATCH(AK$340,$J$334:$R$334,0)))</f>
        <v>0</v>
      </c>
      <c r="AL348" s="695" cm="1">
        <f t="array" ref="AL348">INDEX($H348:$K348,0,MATCH(AL$341,$H$341:$K$341,0))*INDEX($J$335:$R$338,MATCH(AL$341,$I$335:$I$338,0),MATCH(AL$340,$J$334:$R$334,0))+IF(SUM($H348:$I348)&gt;0,INDEX($U$335:$AC$338,MATCH(AL$341,$I$335:$I$338,0),MATCH(AL$340,$J$334:$R$334,0)))</f>
        <v>0</v>
      </c>
      <c r="AM348" s="695" cm="1">
        <f t="array" ref="AM348">INDEX($H348:$K348,0,MATCH(AM$341,$H$341:$K$341,0))*INDEX($J$335:$R$338,MATCH(AM$341,$I$335:$I$338,0),MATCH(AM$340,$J$334:$R$334,0))+IF(SUM($H348:$I348)&gt;0,INDEX($U$335:$AC$338,MATCH(AM$341,$I$335:$I$338,0),MATCH(AM$340,$J$334:$R$334,0)))</f>
        <v>0</v>
      </c>
      <c r="AN348" s="695" cm="1">
        <f t="array" ref="AN348">INDEX($H348:$K348,0,MATCH(AN$341,$H$341:$K$341,0))*INDEX($J$335:$R$338,MATCH(AN$341,$I$335:$I$338,0),MATCH(AN$340,$J$334:$R$334,0))+IF(SUM($H348:$I348)&gt;0,INDEX($U$335:$AC$338,MATCH(AN$341,$I$335:$I$338,0),MATCH(AN$340,$J$334:$R$334,0)))</f>
        <v>0</v>
      </c>
      <c r="AO348" s="695" cm="1">
        <f t="array" ref="AO348">INDEX($H348:$K348,0,MATCH(AO$341,$H$341:$K$341,0))*INDEX($J$335:$R$338,MATCH(AO$341,$I$335:$I$338,0),MATCH(AO$340,$J$334:$R$334,0))+IF(SUM($H348:$I348)&gt;0,INDEX($U$335:$AC$338,MATCH(AO$341,$I$335:$I$338,0),MATCH(AO$340,$J$334:$R$334,0)))</f>
        <v>0</v>
      </c>
      <c r="AP348" s="695" cm="1">
        <f t="array" ref="AP348">INDEX($H348:$K348,0,MATCH(AP$341,$H$341:$K$341,0))*INDEX($J$335:$R$338,MATCH(AP$341,$I$335:$I$338,0),MATCH(AP$340,$J$334:$R$334,0))+IF(SUM($H348:$I348)&gt;0,INDEX($U$335:$AC$338,MATCH(AP$341,$I$335:$I$338,0),MATCH(AP$340,$J$334:$R$334,0)))</f>
        <v>0</v>
      </c>
      <c r="AQ348" s="695" cm="1">
        <f t="array" ref="AQ348">INDEX($H348:$K348,0,MATCH(AQ$341,$H$341:$K$341,0))*INDEX($J$335:$R$338,MATCH(AQ$341,$I$335:$I$338,0),MATCH(AQ$340,$J$334:$R$334,0))+IF(SUM($H348:$I348)&gt;0,INDEX($U$335:$AC$338,MATCH(AQ$341,$I$335:$I$338,0),MATCH(AQ$340,$J$334:$R$334,0)))</f>
        <v>0</v>
      </c>
      <c r="AR348" s="695" cm="1">
        <f t="array" ref="AR348">INDEX($H348:$K348,0,MATCH(AR$341,$H$341:$K$341,0))*INDEX($J$335:$R$338,MATCH(AR$341,$I$335:$I$338,0),MATCH(AR$340,$J$334:$R$334,0))+IF(SUM($H348:$I348)&gt;0,INDEX($U$335:$AC$338,MATCH(AR$341,$I$335:$I$338,0),MATCH(AR$340,$J$334:$R$334,0)))</f>
        <v>0</v>
      </c>
      <c r="AS348" s="695" cm="1">
        <f t="array" ref="AS348">INDEX($H348:$K348,0,MATCH(AS$341,$H$341:$K$341,0))*INDEX($J$335:$R$338,MATCH(AS$341,$I$335:$I$338,0),MATCH(AS$340,$J$334:$R$334,0))+IF(SUM($H348:$I348)&gt;0,INDEX($U$335:$AC$338,MATCH(AS$341,$I$335:$I$338,0),MATCH(AS$340,$J$334:$R$334,0)))</f>
        <v>0</v>
      </c>
      <c r="AT348" s="695" cm="1">
        <f t="array" ref="AT348">INDEX($H348:$K348,0,MATCH(AT$341,$H$341:$K$341,0))*INDEX($J$335:$R$338,MATCH(AT$341,$I$335:$I$338,0),MATCH(AT$340,$J$334:$R$334,0))+IF(SUM($H348:$I348)&gt;0,INDEX($U$335:$AC$338,MATCH(AT$341,$I$335:$I$338,0),MATCH(AT$340,$J$334:$R$334,0)))</f>
        <v>0</v>
      </c>
      <c r="AU348" s="695" cm="1">
        <f t="array" ref="AU348">INDEX($H348:$K348,0,MATCH(AU$341,$H$341:$K$341,0))*INDEX($J$335:$R$338,MATCH(AU$341,$I$335:$I$338,0),MATCH(AU$340,$J$334:$R$334,0))+IF(SUM($H348:$I348)&gt;0,INDEX($U$335:$AC$338,MATCH(AU$341,$I$335:$I$338,0),MATCH(AU$340,$J$334:$R$334,0)))</f>
        <v>0</v>
      </c>
      <c r="AV348" s="186"/>
      <c r="AW348" s="186"/>
      <c r="AX348" s="16"/>
      <c r="AY348" s="8"/>
      <c r="AZ348" s="8"/>
      <c r="BA348" s="8"/>
    </row>
    <row r="349" spans="1:53" ht="14.5" outlineLevel="1" x14ac:dyDescent="0.35">
      <c r="A349" s="6"/>
      <c r="B349" s="7"/>
      <c r="C349" s="17"/>
      <c r="D349" s="17"/>
      <c r="E349" s="17"/>
      <c r="F349" s="26"/>
      <c r="G349" s="26" t="str">
        <f t="shared" si="152"/>
        <v>GGGC1Ea2</v>
      </c>
      <c r="H349" s="222">
        <f t="shared" si="153"/>
        <v>0</v>
      </c>
      <c r="I349" s="222">
        <f t="shared" si="153"/>
        <v>0</v>
      </c>
      <c r="J349" s="222">
        <f t="shared" si="153"/>
        <v>0</v>
      </c>
      <c r="K349" s="222">
        <f t="shared" si="154"/>
        <v>0</v>
      </c>
      <c r="L349" s="695" cm="1">
        <f t="array" ref="L349">INDEX($H349:$K349,0,MATCH(L$341,$H$341:$K$341,0))*INDEX($J$335:$R$338,MATCH(L$341,$I$335:$I$338,0),MATCH(L$340,$J$334:$R$334,0))+IF(SUM($H349:$I349)&gt;0,INDEX($U$335:$AC$338,MATCH(L$341,$I$335:$I$338,0),MATCH(L$340,$J$334:$R$334,0)))</f>
        <v>0</v>
      </c>
      <c r="M349" s="695" cm="1">
        <f t="array" ref="M349">INDEX($H349:$K349,0,MATCH(M$341,$H$341:$K$341,0))*INDEX($J$335:$R$338,MATCH(M$341,$I$335:$I$338,0),MATCH(M$340,$J$334:$R$334,0))+IF(SUM($H349:$I349)&gt;0,INDEX($U$335:$AC$338,MATCH(M$341,$I$335:$I$338,0),MATCH(M$340,$J$334:$R$334,0)))</f>
        <v>0</v>
      </c>
      <c r="N349" s="695" cm="1">
        <f t="array" ref="N349">INDEX($H349:$K349,0,MATCH(N$341,$H$341:$K$341,0))*INDEX($J$335:$R$338,MATCH(N$341,$I$335:$I$338,0),MATCH(N$340,$J$334:$R$334,0))+IF(SUM($H349:$I349)&gt;0,INDEX($U$335:$AC$338,MATCH(N$341,$I$335:$I$338,0),MATCH(N$340,$J$334:$R$334,0)))</f>
        <v>0</v>
      </c>
      <c r="O349" s="695" cm="1">
        <f t="array" ref="O349">INDEX($H349:$K349,0,MATCH(O$341,$H$341:$K$341,0))*INDEX($J$335:$R$338,MATCH(O$341,$I$335:$I$338,0),MATCH(O$340,$J$334:$R$334,0))+IF(SUM($H349:$I349)&gt;0,INDEX($U$335:$AC$338,MATCH(O$341,$I$335:$I$338,0),MATCH(O$340,$J$334:$R$334,0)))</f>
        <v>0</v>
      </c>
      <c r="P349" s="695" cm="1">
        <f t="array" ref="P349">INDEX($H349:$K349,0,MATCH(P$341,$H$341:$K$341,0))*INDEX($J$335:$R$338,MATCH(P$341,$I$335:$I$338,0),MATCH(P$340,$J$334:$R$334,0))+IF(SUM($H349:$I349)&gt;0,INDEX($U$335:$AC$338,MATCH(P$341,$I$335:$I$338,0),MATCH(P$340,$J$334:$R$334,0)))</f>
        <v>0</v>
      </c>
      <c r="Q349" s="695" cm="1">
        <f t="array" ref="Q349">INDEX($H349:$K349,0,MATCH(Q$341,$H$341:$K$341,0))*INDEX($J$335:$R$338,MATCH(Q$341,$I$335:$I$338,0),MATCH(Q$340,$J$334:$R$334,0))+IF(SUM($H349:$I349)&gt;0,INDEX($U$335:$AC$338,MATCH(Q$341,$I$335:$I$338,0),MATCH(Q$340,$J$334:$R$334,0)))</f>
        <v>0</v>
      </c>
      <c r="R349" s="695" cm="1">
        <f t="array" ref="R349">INDEX($H349:$K349,0,MATCH(R$341,$H$341:$K$341,0))*INDEX($J$335:$R$338,MATCH(R$341,$I$335:$I$338,0),MATCH(R$340,$J$334:$R$334,0))+IF(SUM($H349:$I349)&gt;0,INDEX($U$335:$AC$338,MATCH(R$341,$I$335:$I$338,0),MATCH(R$340,$J$334:$R$334,0)))</f>
        <v>0</v>
      </c>
      <c r="S349" s="695" cm="1">
        <f t="array" ref="S349">INDEX($H349:$K349,0,MATCH(S$341,$H$341:$K$341,0))*INDEX($J$335:$R$338,MATCH(S$341,$I$335:$I$338,0),MATCH(S$340,$J$334:$R$334,0))+IF(SUM($H349:$I349)&gt;0,INDEX($U$335:$AC$338,MATCH(S$341,$I$335:$I$338,0),MATCH(S$340,$J$334:$R$334,0)))</f>
        <v>0</v>
      </c>
      <c r="T349" s="695" cm="1">
        <f t="array" ref="T349">INDEX($H349:$K349,0,MATCH(T$341,$H$341:$K$341,0))*INDEX($J$335:$R$338,MATCH(T$341,$I$335:$I$338,0),MATCH(T$340,$J$334:$R$334,0))+IF(SUM($H349:$I349)&gt;0,INDEX($U$335:$AC$338,MATCH(T$341,$I$335:$I$338,0),MATCH(T$340,$J$334:$R$334,0)))</f>
        <v>0</v>
      </c>
      <c r="U349" s="695" cm="1">
        <f t="array" ref="U349">INDEX($H349:$K349,0,MATCH(U$341,$H$341:$K$341,0))*INDEX($J$335:$R$338,MATCH(U$341,$I$335:$I$338,0),MATCH(U$340,$J$334:$R$334,0))+IF(SUM($H349:$I349)&gt;0,INDEX($U$335:$AC$338,MATCH(U$341,$I$335:$I$338,0),MATCH(U$340,$J$334:$R$334,0)))</f>
        <v>0</v>
      </c>
      <c r="V349" s="695" cm="1">
        <f t="array" ref="V349">INDEX($H349:$K349,0,MATCH(V$341,$H$341:$K$341,0))*INDEX($J$335:$R$338,MATCH(V$341,$I$335:$I$338,0),MATCH(V$340,$J$334:$R$334,0))+IF(SUM($H349:$I349)&gt;0,INDEX($U$335:$AC$338,MATCH(V$341,$I$335:$I$338,0),MATCH(V$340,$J$334:$R$334,0)))</f>
        <v>0</v>
      </c>
      <c r="W349" s="695" cm="1">
        <f t="array" ref="W349">INDEX($H349:$K349,0,MATCH(W$341,$H$341:$K$341,0))*INDEX($J$335:$R$338,MATCH(W$341,$I$335:$I$338,0),MATCH(W$340,$J$334:$R$334,0))+IF(SUM($H349:$I349)&gt;0,INDEX($U$335:$AC$338,MATCH(W$341,$I$335:$I$338,0),MATCH(W$340,$J$334:$R$334,0)))</f>
        <v>0</v>
      </c>
      <c r="X349" s="695" cm="1">
        <f t="array" ref="X349">INDEX($H349:$K349,0,MATCH(X$341,$H$341:$K$341,0))*INDEX($J$335:$R$338,MATCH(X$341,$I$335:$I$338,0),MATCH(X$340,$J$334:$R$334,0))+IF(SUM($H349:$I349)&gt;0,INDEX($U$335:$AC$338,MATCH(X$341,$I$335:$I$338,0),MATCH(X$340,$J$334:$R$334,0)))</f>
        <v>0</v>
      </c>
      <c r="Y349" s="695" cm="1">
        <f t="array" ref="Y349">INDEX($H349:$K349,0,MATCH(Y$341,$H$341:$K$341,0))*INDEX($J$335:$R$338,MATCH(Y$341,$I$335:$I$338,0),MATCH(Y$340,$J$334:$R$334,0))+IF(SUM($H349:$I349)&gt;0,INDEX($U$335:$AC$338,MATCH(Y$341,$I$335:$I$338,0),MATCH(Y$340,$J$334:$R$334,0)))</f>
        <v>0</v>
      </c>
      <c r="Z349" s="695" cm="1">
        <f t="array" ref="Z349">INDEX($H349:$K349,0,MATCH(Z$341,$H$341:$K$341,0))*INDEX($J$335:$R$338,MATCH(Z$341,$I$335:$I$338,0),MATCH(Z$340,$J$334:$R$334,0))+IF(SUM($H349:$I349)&gt;0,INDEX($U$335:$AC$338,MATCH(Z$341,$I$335:$I$338,0),MATCH(Z$340,$J$334:$R$334,0)))</f>
        <v>0</v>
      </c>
      <c r="AA349" s="695" cm="1">
        <f t="array" ref="AA349">INDEX($H349:$K349,0,MATCH(AA$341,$H$341:$K$341,0))*INDEX($J$335:$R$338,MATCH(AA$341,$I$335:$I$338,0),MATCH(AA$340,$J$334:$R$334,0))+IF(SUM($H349:$I349)&gt;0,INDEX($U$335:$AC$338,MATCH(AA$341,$I$335:$I$338,0),MATCH(AA$340,$J$334:$R$334,0)))</f>
        <v>0</v>
      </c>
      <c r="AB349" s="695" cm="1">
        <f t="array" ref="AB349">INDEX($H349:$K349,0,MATCH(AB$341,$H$341:$K$341,0))*INDEX($J$335:$R$338,MATCH(AB$341,$I$335:$I$338,0),MATCH(AB$340,$J$334:$R$334,0))+IF(SUM($H349:$I349)&gt;0,INDEX($U$335:$AC$338,MATCH(AB$341,$I$335:$I$338,0),MATCH(AB$340,$J$334:$R$334,0)))</f>
        <v>0</v>
      </c>
      <c r="AC349" s="695" cm="1">
        <f t="array" ref="AC349">INDEX($H349:$K349,0,MATCH(AC$341,$H$341:$K$341,0))*INDEX($J$335:$R$338,MATCH(AC$341,$I$335:$I$338,0),MATCH(AC$340,$J$334:$R$334,0))+IF(SUM($H349:$I349)&gt;0,INDEX($U$335:$AC$338,MATCH(AC$341,$I$335:$I$338,0),MATCH(AC$340,$J$334:$R$334,0)))</f>
        <v>0</v>
      </c>
      <c r="AD349" s="695" cm="1">
        <f t="array" ref="AD349">INDEX($H349:$K349,0,MATCH(AD$341,$H$341:$K$341,0))*INDEX($J$335:$R$338,MATCH(AD$341,$I$335:$I$338,0),MATCH(AD$340,$J$334:$R$334,0))+IF(SUM($H349:$I349)&gt;0,INDEX($U$335:$AC$338,MATCH(AD$341,$I$335:$I$338,0),MATCH(AD$340,$J$334:$R$334,0)))</f>
        <v>0</v>
      </c>
      <c r="AE349" s="695" cm="1">
        <f t="array" ref="AE349">INDEX($H349:$K349,0,MATCH(AE$341,$H$341:$K$341,0))*INDEX($J$335:$R$338,MATCH(AE$341,$I$335:$I$338,0),MATCH(AE$340,$J$334:$R$334,0))+IF(SUM($H349:$I349)&gt;0,INDEX($U$335:$AC$338,MATCH(AE$341,$I$335:$I$338,0),MATCH(AE$340,$J$334:$R$334,0)))</f>
        <v>0</v>
      </c>
      <c r="AF349" s="695" cm="1">
        <f t="array" ref="AF349">INDEX($H349:$K349,0,MATCH(AF$341,$H$341:$K$341,0))*INDEX($J$335:$R$338,MATCH(AF$341,$I$335:$I$338,0),MATCH(AF$340,$J$334:$R$334,0))+IF(SUM($H349:$I349)&gt;0,INDEX($U$335:$AC$338,MATCH(AF$341,$I$335:$I$338,0),MATCH(AF$340,$J$334:$R$334,0)))</f>
        <v>0</v>
      </c>
      <c r="AG349" s="695" cm="1">
        <f t="array" ref="AG349">INDEX($H349:$K349,0,MATCH(AG$341,$H$341:$K$341,0))*INDEX($J$335:$R$338,MATCH(AG$341,$I$335:$I$338,0),MATCH(AG$340,$J$334:$R$334,0))+IF(SUM($H349:$I349)&gt;0,INDEX($U$335:$AC$338,MATCH(AG$341,$I$335:$I$338,0),MATCH(AG$340,$J$334:$R$334,0)))</f>
        <v>0</v>
      </c>
      <c r="AH349" s="695" cm="1">
        <f t="array" ref="AH349">INDEX($H349:$K349,0,MATCH(AH$341,$H$341:$K$341,0))*INDEX($J$335:$R$338,MATCH(AH$341,$I$335:$I$338,0),MATCH(AH$340,$J$334:$R$334,0))+IF(SUM($H349:$I349)&gt;0,INDEX($U$335:$AC$338,MATCH(AH$341,$I$335:$I$338,0),MATCH(AH$340,$J$334:$R$334,0)))</f>
        <v>0</v>
      </c>
      <c r="AI349" s="695" cm="1">
        <f t="array" ref="AI349">INDEX($H349:$K349,0,MATCH(AI$341,$H$341:$K$341,0))*INDEX($J$335:$R$338,MATCH(AI$341,$I$335:$I$338,0),MATCH(AI$340,$J$334:$R$334,0))+IF(SUM($H349:$I349)&gt;0,INDEX($U$335:$AC$338,MATCH(AI$341,$I$335:$I$338,0),MATCH(AI$340,$J$334:$R$334,0)))</f>
        <v>0</v>
      </c>
      <c r="AJ349" s="695" cm="1">
        <f t="array" ref="AJ349">INDEX($H349:$K349,0,MATCH(AJ$341,$H$341:$K$341,0))*INDEX($J$335:$R$338,MATCH(AJ$341,$I$335:$I$338,0),MATCH(AJ$340,$J$334:$R$334,0))+IF(SUM($H349:$I349)&gt;0,INDEX($U$335:$AC$338,MATCH(AJ$341,$I$335:$I$338,0),MATCH(AJ$340,$J$334:$R$334,0)))</f>
        <v>0</v>
      </c>
      <c r="AK349" s="695" cm="1">
        <f t="array" ref="AK349">INDEX($H349:$K349,0,MATCH(AK$341,$H$341:$K$341,0))*INDEX($J$335:$R$338,MATCH(AK$341,$I$335:$I$338,0),MATCH(AK$340,$J$334:$R$334,0))+IF(SUM($H349:$I349)&gt;0,INDEX($U$335:$AC$338,MATCH(AK$341,$I$335:$I$338,0),MATCH(AK$340,$J$334:$R$334,0)))</f>
        <v>0</v>
      </c>
      <c r="AL349" s="695" cm="1">
        <f t="array" ref="AL349">INDEX($H349:$K349,0,MATCH(AL$341,$H$341:$K$341,0))*INDEX($J$335:$R$338,MATCH(AL$341,$I$335:$I$338,0),MATCH(AL$340,$J$334:$R$334,0))+IF(SUM($H349:$I349)&gt;0,INDEX($U$335:$AC$338,MATCH(AL$341,$I$335:$I$338,0),MATCH(AL$340,$J$334:$R$334,0)))</f>
        <v>0</v>
      </c>
      <c r="AM349" s="695" cm="1">
        <f t="array" ref="AM349">INDEX($H349:$K349,0,MATCH(AM$341,$H$341:$K$341,0))*INDEX($J$335:$R$338,MATCH(AM$341,$I$335:$I$338,0),MATCH(AM$340,$J$334:$R$334,0))+IF(SUM($H349:$I349)&gt;0,INDEX($U$335:$AC$338,MATCH(AM$341,$I$335:$I$338,0),MATCH(AM$340,$J$334:$R$334,0)))</f>
        <v>0</v>
      </c>
      <c r="AN349" s="695" cm="1">
        <f t="array" ref="AN349">INDEX($H349:$K349,0,MATCH(AN$341,$H$341:$K$341,0))*INDEX($J$335:$R$338,MATCH(AN$341,$I$335:$I$338,0),MATCH(AN$340,$J$334:$R$334,0))+IF(SUM($H349:$I349)&gt;0,INDEX($U$335:$AC$338,MATCH(AN$341,$I$335:$I$338,0),MATCH(AN$340,$J$334:$R$334,0)))</f>
        <v>0</v>
      </c>
      <c r="AO349" s="695" cm="1">
        <f t="array" ref="AO349">INDEX($H349:$K349,0,MATCH(AO$341,$H$341:$K$341,0))*INDEX($J$335:$R$338,MATCH(AO$341,$I$335:$I$338,0),MATCH(AO$340,$J$334:$R$334,0))+IF(SUM($H349:$I349)&gt;0,INDEX($U$335:$AC$338,MATCH(AO$341,$I$335:$I$338,0),MATCH(AO$340,$J$334:$R$334,0)))</f>
        <v>0</v>
      </c>
      <c r="AP349" s="695" cm="1">
        <f t="array" ref="AP349">INDEX($H349:$K349,0,MATCH(AP$341,$H$341:$K$341,0))*INDEX($J$335:$R$338,MATCH(AP$341,$I$335:$I$338,0),MATCH(AP$340,$J$334:$R$334,0))+IF(SUM($H349:$I349)&gt;0,INDEX($U$335:$AC$338,MATCH(AP$341,$I$335:$I$338,0),MATCH(AP$340,$J$334:$R$334,0)))</f>
        <v>0</v>
      </c>
      <c r="AQ349" s="695" cm="1">
        <f t="array" ref="AQ349">INDEX($H349:$K349,0,MATCH(AQ$341,$H$341:$K$341,0))*INDEX($J$335:$R$338,MATCH(AQ$341,$I$335:$I$338,0),MATCH(AQ$340,$J$334:$R$334,0))+IF(SUM($H349:$I349)&gt;0,INDEX($U$335:$AC$338,MATCH(AQ$341,$I$335:$I$338,0),MATCH(AQ$340,$J$334:$R$334,0)))</f>
        <v>0</v>
      </c>
      <c r="AR349" s="695" cm="1">
        <f t="array" ref="AR349">INDEX($H349:$K349,0,MATCH(AR$341,$H$341:$K$341,0))*INDEX($J$335:$R$338,MATCH(AR$341,$I$335:$I$338,0),MATCH(AR$340,$J$334:$R$334,0))+IF(SUM($H349:$I349)&gt;0,INDEX($U$335:$AC$338,MATCH(AR$341,$I$335:$I$338,0),MATCH(AR$340,$J$334:$R$334,0)))</f>
        <v>0</v>
      </c>
      <c r="AS349" s="695" cm="1">
        <f t="array" ref="AS349">INDEX($H349:$K349,0,MATCH(AS$341,$H$341:$K$341,0))*INDEX($J$335:$R$338,MATCH(AS$341,$I$335:$I$338,0),MATCH(AS$340,$J$334:$R$334,0))+IF(SUM($H349:$I349)&gt;0,INDEX($U$335:$AC$338,MATCH(AS$341,$I$335:$I$338,0),MATCH(AS$340,$J$334:$R$334,0)))</f>
        <v>0</v>
      </c>
      <c r="AT349" s="695" cm="1">
        <f t="array" ref="AT349">INDEX($H349:$K349,0,MATCH(AT$341,$H$341:$K$341,0))*INDEX($J$335:$R$338,MATCH(AT$341,$I$335:$I$338,0),MATCH(AT$340,$J$334:$R$334,0))+IF(SUM($H349:$I349)&gt;0,INDEX($U$335:$AC$338,MATCH(AT$341,$I$335:$I$338,0),MATCH(AT$340,$J$334:$R$334,0)))</f>
        <v>0</v>
      </c>
      <c r="AU349" s="695" cm="1">
        <f t="array" ref="AU349">INDEX($H349:$K349,0,MATCH(AU$341,$H$341:$K$341,0))*INDEX($J$335:$R$338,MATCH(AU$341,$I$335:$I$338,0),MATCH(AU$340,$J$334:$R$334,0))+IF(SUM($H349:$I349)&gt;0,INDEX($U$335:$AC$338,MATCH(AU$341,$I$335:$I$338,0),MATCH(AU$340,$J$334:$R$334,0)))</f>
        <v>0</v>
      </c>
      <c r="AV349" s="186"/>
      <c r="AW349" s="186"/>
      <c r="AX349" s="16"/>
      <c r="AY349" s="8"/>
      <c r="AZ349" s="8"/>
      <c r="BA349" s="8"/>
    </row>
    <row r="350" spans="1:53" ht="14.5" outlineLevel="1" x14ac:dyDescent="0.35">
      <c r="A350" s="6"/>
      <c r="B350" s="7"/>
      <c r="C350" s="17"/>
      <c r="D350" s="17"/>
      <c r="E350" s="17"/>
      <c r="F350" s="26"/>
      <c r="G350" s="26" t="str">
        <f t="shared" si="152"/>
        <v>GGGC1Pa2</v>
      </c>
      <c r="H350" s="222">
        <f t="shared" si="153"/>
        <v>0</v>
      </c>
      <c r="I350" s="222">
        <f t="shared" si="153"/>
        <v>0</v>
      </c>
      <c r="J350" s="222">
        <f t="shared" si="153"/>
        <v>0</v>
      </c>
      <c r="K350" s="222">
        <f t="shared" si="154"/>
        <v>0</v>
      </c>
      <c r="L350" s="695" cm="1">
        <f t="array" ref="L350">INDEX($H350:$K350,0,MATCH(L$341,$H$341:$K$341,0))*INDEX($J$335:$R$338,MATCH(L$341,$I$335:$I$338,0),MATCH(L$340,$J$334:$R$334,0))+IF(SUM($H350:$I350)&gt;0,INDEX($U$335:$AC$338,MATCH(L$341,$I$335:$I$338,0),MATCH(L$340,$J$334:$R$334,0)))</f>
        <v>0</v>
      </c>
      <c r="M350" s="695" cm="1">
        <f t="array" ref="M350">INDEX($H350:$K350,0,MATCH(M$341,$H$341:$K$341,0))*INDEX($J$335:$R$338,MATCH(M$341,$I$335:$I$338,0),MATCH(M$340,$J$334:$R$334,0))+IF(SUM($H350:$I350)&gt;0,INDEX($U$335:$AC$338,MATCH(M$341,$I$335:$I$338,0),MATCH(M$340,$J$334:$R$334,0)))</f>
        <v>0</v>
      </c>
      <c r="N350" s="695" cm="1">
        <f t="array" ref="N350">INDEX($H350:$K350,0,MATCH(N$341,$H$341:$K$341,0))*INDEX($J$335:$R$338,MATCH(N$341,$I$335:$I$338,0),MATCH(N$340,$J$334:$R$334,0))+IF(SUM($H350:$I350)&gt;0,INDEX($U$335:$AC$338,MATCH(N$341,$I$335:$I$338,0),MATCH(N$340,$J$334:$R$334,0)))</f>
        <v>0</v>
      </c>
      <c r="O350" s="695" cm="1">
        <f t="array" ref="O350">INDEX($H350:$K350,0,MATCH(O$341,$H$341:$K$341,0))*INDEX($J$335:$R$338,MATCH(O$341,$I$335:$I$338,0),MATCH(O$340,$J$334:$R$334,0))+IF(SUM($H350:$I350)&gt;0,INDEX($U$335:$AC$338,MATCH(O$341,$I$335:$I$338,0),MATCH(O$340,$J$334:$R$334,0)))</f>
        <v>0</v>
      </c>
      <c r="P350" s="695" cm="1">
        <f t="array" ref="P350">INDEX($H350:$K350,0,MATCH(P$341,$H$341:$K$341,0))*INDEX($J$335:$R$338,MATCH(P$341,$I$335:$I$338,0),MATCH(P$340,$J$334:$R$334,0))+IF(SUM($H350:$I350)&gt;0,INDEX($U$335:$AC$338,MATCH(P$341,$I$335:$I$338,0),MATCH(P$340,$J$334:$R$334,0)))</f>
        <v>0</v>
      </c>
      <c r="Q350" s="695" cm="1">
        <f t="array" ref="Q350">INDEX($H350:$K350,0,MATCH(Q$341,$H$341:$K$341,0))*INDEX($J$335:$R$338,MATCH(Q$341,$I$335:$I$338,0),MATCH(Q$340,$J$334:$R$334,0))+IF(SUM($H350:$I350)&gt;0,INDEX($U$335:$AC$338,MATCH(Q$341,$I$335:$I$338,0),MATCH(Q$340,$J$334:$R$334,0)))</f>
        <v>0</v>
      </c>
      <c r="R350" s="695" cm="1">
        <f t="array" ref="R350">INDEX($H350:$K350,0,MATCH(R$341,$H$341:$K$341,0))*INDEX($J$335:$R$338,MATCH(R$341,$I$335:$I$338,0),MATCH(R$340,$J$334:$R$334,0))+IF(SUM($H350:$I350)&gt;0,INDEX($U$335:$AC$338,MATCH(R$341,$I$335:$I$338,0),MATCH(R$340,$J$334:$R$334,0)))</f>
        <v>0</v>
      </c>
      <c r="S350" s="695" cm="1">
        <f t="array" ref="S350">INDEX($H350:$K350,0,MATCH(S$341,$H$341:$K$341,0))*INDEX($J$335:$R$338,MATCH(S$341,$I$335:$I$338,0),MATCH(S$340,$J$334:$R$334,0))+IF(SUM($H350:$I350)&gt;0,INDEX($U$335:$AC$338,MATCH(S$341,$I$335:$I$338,0),MATCH(S$340,$J$334:$R$334,0)))</f>
        <v>0</v>
      </c>
      <c r="T350" s="695" cm="1">
        <f t="array" ref="T350">INDEX($H350:$K350,0,MATCH(T$341,$H$341:$K$341,0))*INDEX($J$335:$R$338,MATCH(T$341,$I$335:$I$338,0),MATCH(T$340,$J$334:$R$334,0))+IF(SUM($H350:$I350)&gt;0,INDEX($U$335:$AC$338,MATCH(T$341,$I$335:$I$338,0),MATCH(T$340,$J$334:$R$334,0)))</f>
        <v>0</v>
      </c>
      <c r="U350" s="695" cm="1">
        <f t="array" ref="U350">INDEX($H350:$K350,0,MATCH(U$341,$H$341:$K$341,0))*INDEX($J$335:$R$338,MATCH(U$341,$I$335:$I$338,0),MATCH(U$340,$J$334:$R$334,0))+IF(SUM($H350:$I350)&gt;0,INDEX($U$335:$AC$338,MATCH(U$341,$I$335:$I$338,0),MATCH(U$340,$J$334:$R$334,0)))</f>
        <v>0</v>
      </c>
      <c r="V350" s="695" cm="1">
        <f t="array" ref="V350">INDEX($H350:$K350,0,MATCH(V$341,$H$341:$K$341,0))*INDEX($J$335:$R$338,MATCH(V$341,$I$335:$I$338,0),MATCH(V$340,$J$334:$R$334,0))+IF(SUM($H350:$I350)&gt;0,INDEX($U$335:$AC$338,MATCH(V$341,$I$335:$I$338,0),MATCH(V$340,$J$334:$R$334,0)))</f>
        <v>0</v>
      </c>
      <c r="W350" s="695" cm="1">
        <f t="array" ref="W350">INDEX($H350:$K350,0,MATCH(W$341,$H$341:$K$341,0))*INDEX($J$335:$R$338,MATCH(W$341,$I$335:$I$338,0),MATCH(W$340,$J$334:$R$334,0))+IF(SUM($H350:$I350)&gt;0,INDEX($U$335:$AC$338,MATCH(W$341,$I$335:$I$338,0),MATCH(W$340,$J$334:$R$334,0)))</f>
        <v>0</v>
      </c>
      <c r="X350" s="695" cm="1">
        <f t="array" ref="X350">INDEX($H350:$K350,0,MATCH(X$341,$H$341:$K$341,0))*INDEX($J$335:$R$338,MATCH(X$341,$I$335:$I$338,0),MATCH(X$340,$J$334:$R$334,0))+IF(SUM($H350:$I350)&gt;0,INDEX($U$335:$AC$338,MATCH(X$341,$I$335:$I$338,0),MATCH(X$340,$J$334:$R$334,0)))</f>
        <v>0</v>
      </c>
      <c r="Y350" s="695" cm="1">
        <f t="array" ref="Y350">INDEX($H350:$K350,0,MATCH(Y$341,$H$341:$K$341,0))*INDEX($J$335:$R$338,MATCH(Y$341,$I$335:$I$338,0),MATCH(Y$340,$J$334:$R$334,0))+IF(SUM($H350:$I350)&gt;0,INDEX($U$335:$AC$338,MATCH(Y$341,$I$335:$I$338,0),MATCH(Y$340,$J$334:$R$334,0)))</f>
        <v>0</v>
      </c>
      <c r="Z350" s="695" cm="1">
        <f t="array" ref="Z350">INDEX($H350:$K350,0,MATCH(Z$341,$H$341:$K$341,0))*INDEX($J$335:$R$338,MATCH(Z$341,$I$335:$I$338,0),MATCH(Z$340,$J$334:$R$334,0))+IF(SUM($H350:$I350)&gt;0,INDEX($U$335:$AC$338,MATCH(Z$341,$I$335:$I$338,0),MATCH(Z$340,$J$334:$R$334,0)))</f>
        <v>0</v>
      </c>
      <c r="AA350" s="695" cm="1">
        <f t="array" ref="AA350">INDEX($H350:$K350,0,MATCH(AA$341,$H$341:$K$341,0))*INDEX($J$335:$R$338,MATCH(AA$341,$I$335:$I$338,0),MATCH(AA$340,$J$334:$R$334,0))+IF(SUM($H350:$I350)&gt;0,INDEX($U$335:$AC$338,MATCH(AA$341,$I$335:$I$338,0),MATCH(AA$340,$J$334:$R$334,0)))</f>
        <v>0</v>
      </c>
      <c r="AB350" s="695" cm="1">
        <f t="array" ref="AB350">INDEX($H350:$K350,0,MATCH(AB$341,$H$341:$K$341,0))*INDEX($J$335:$R$338,MATCH(AB$341,$I$335:$I$338,0),MATCH(AB$340,$J$334:$R$334,0))+IF(SUM($H350:$I350)&gt;0,INDEX($U$335:$AC$338,MATCH(AB$341,$I$335:$I$338,0),MATCH(AB$340,$J$334:$R$334,0)))</f>
        <v>0</v>
      </c>
      <c r="AC350" s="695" cm="1">
        <f t="array" ref="AC350">INDEX($H350:$K350,0,MATCH(AC$341,$H$341:$K$341,0))*INDEX($J$335:$R$338,MATCH(AC$341,$I$335:$I$338,0),MATCH(AC$340,$J$334:$R$334,0))+IF(SUM($H350:$I350)&gt;0,INDEX($U$335:$AC$338,MATCH(AC$341,$I$335:$I$338,0),MATCH(AC$340,$J$334:$R$334,0)))</f>
        <v>0</v>
      </c>
      <c r="AD350" s="695" cm="1">
        <f t="array" ref="AD350">INDEX($H350:$K350,0,MATCH(AD$341,$H$341:$K$341,0))*INDEX($J$335:$R$338,MATCH(AD$341,$I$335:$I$338,0),MATCH(AD$340,$J$334:$R$334,0))+IF(SUM($H350:$I350)&gt;0,INDEX($U$335:$AC$338,MATCH(AD$341,$I$335:$I$338,0),MATCH(AD$340,$J$334:$R$334,0)))</f>
        <v>0</v>
      </c>
      <c r="AE350" s="695" cm="1">
        <f t="array" ref="AE350">INDEX($H350:$K350,0,MATCH(AE$341,$H$341:$K$341,0))*INDEX($J$335:$R$338,MATCH(AE$341,$I$335:$I$338,0),MATCH(AE$340,$J$334:$R$334,0))+IF(SUM($H350:$I350)&gt;0,INDEX($U$335:$AC$338,MATCH(AE$341,$I$335:$I$338,0),MATCH(AE$340,$J$334:$R$334,0)))</f>
        <v>0</v>
      </c>
      <c r="AF350" s="695" cm="1">
        <f t="array" ref="AF350">INDEX($H350:$K350,0,MATCH(AF$341,$H$341:$K$341,0))*INDEX($J$335:$R$338,MATCH(AF$341,$I$335:$I$338,0),MATCH(AF$340,$J$334:$R$334,0))+IF(SUM($H350:$I350)&gt;0,INDEX($U$335:$AC$338,MATCH(AF$341,$I$335:$I$338,0),MATCH(AF$340,$J$334:$R$334,0)))</f>
        <v>0</v>
      </c>
      <c r="AG350" s="695" cm="1">
        <f t="array" ref="AG350">INDEX($H350:$K350,0,MATCH(AG$341,$H$341:$K$341,0))*INDEX($J$335:$R$338,MATCH(AG$341,$I$335:$I$338,0),MATCH(AG$340,$J$334:$R$334,0))+IF(SUM($H350:$I350)&gt;0,INDEX($U$335:$AC$338,MATCH(AG$341,$I$335:$I$338,0),MATCH(AG$340,$J$334:$R$334,0)))</f>
        <v>0</v>
      </c>
      <c r="AH350" s="695" cm="1">
        <f t="array" ref="AH350">INDEX($H350:$K350,0,MATCH(AH$341,$H$341:$K$341,0))*INDEX($J$335:$R$338,MATCH(AH$341,$I$335:$I$338,0),MATCH(AH$340,$J$334:$R$334,0))+IF(SUM($H350:$I350)&gt;0,INDEX($U$335:$AC$338,MATCH(AH$341,$I$335:$I$338,0),MATCH(AH$340,$J$334:$R$334,0)))</f>
        <v>0</v>
      </c>
      <c r="AI350" s="695" cm="1">
        <f t="array" ref="AI350">INDEX($H350:$K350,0,MATCH(AI$341,$H$341:$K$341,0))*INDEX($J$335:$R$338,MATCH(AI$341,$I$335:$I$338,0),MATCH(AI$340,$J$334:$R$334,0))+IF(SUM($H350:$I350)&gt;0,INDEX($U$335:$AC$338,MATCH(AI$341,$I$335:$I$338,0),MATCH(AI$340,$J$334:$R$334,0)))</f>
        <v>0</v>
      </c>
      <c r="AJ350" s="695" cm="1">
        <f t="array" ref="AJ350">INDEX($H350:$K350,0,MATCH(AJ$341,$H$341:$K$341,0))*INDEX($J$335:$R$338,MATCH(AJ$341,$I$335:$I$338,0),MATCH(AJ$340,$J$334:$R$334,0))+IF(SUM($H350:$I350)&gt;0,INDEX($U$335:$AC$338,MATCH(AJ$341,$I$335:$I$338,0),MATCH(AJ$340,$J$334:$R$334,0)))</f>
        <v>0</v>
      </c>
      <c r="AK350" s="695" cm="1">
        <f t="array" ref="AK350">INDEX($H350:$K350,0,MATCH(AK$341,$H$341:$K$341,0))*INDEX($J$335:$R$338,MATCH(AK$341,$I$335:$I$338,0),MATCH(AK$340,$J$334:$R$334,0))+IF(SUM($H350:$I350)&gt;0,INDEX($U$335:$AC$338,MATCH(AK$341,$I$335:$I$338,0),MATCH(AK$340,$J$334:$R$334,0)))</f>
        <v>0</v>
      </c>
      <c r="AL350" s="695" cm="1">
        <f t="array" ref="AL350">INDEX($H350:$K350,0,MATCH(AL$341,$H$341:$K$341,0))*INDEX($J$335:$R$338,MATCH(AL$341,$I$335:$I$338,0),MATCH(AL$340,$J$334:$R$334,0))+IF(SUM($H350:$I350)&gt;0,INDEX($U$335:$AC$338,MATCH(AL$341,$I$335:$I$338,0),MATCH(AL$340,$J$334:$R$334,0)))</f>
        <v>0</v>
      </c>
      <c r="AM350" s="695" cm="1">
        <f t="array" ref="AM350">INDEX($H350:$K350,0,MATCH(AM$341,$H$341:$K$341,0))*INDEX($J$335:$R$338,MATCH(AM$341,$I$335:$I$338,0),MATCH(AM$340,$J$334:$R$334,0))+IF(SUM($H350:$I350)&gt;0,INDEX($U$335:$AC$338,MATCH(AM$341,$I$335:$I$338,0),MATCH(AM$340,$J$334:$R$334,0)))</f>
        <v>0</v>
      </c>
      <c r="AN350" s="695" cm="1">
        <f t="array" ref="AN350">INDEX($H350:$K350,0,MATCH(AN$341,$H$341:$K$341,0))*INDEX($J$335:$R$338,MATCH(AN$341,$I$335:$I$338,0),MATCH(AN$340,$J$334:$R$334,0))+IF(SUM($H350:$I350)&gt;0,INDEX($U$335:$AC$338,MATCH(AN$341,$I$335:$I$338,0),MATCH(AN$340,$J$334:$R$334,0)))</f>
        <v>0</v>
      </c>
      <c r="AO350" s="695" cm="1">
        <f t="array" ref="AO350">INDEX($H350:$K350,0,MATCH(AO$341,$H$341:$K$341,0))*INDEX($J$335:$R$338,MATCH(AO$341,$I$335:$I$338,0),MATCH(AO$340,$J$334:$R$334,0))+IF(SUM($H350:$I350)&gt;0,INDEX($U$335:$AC$338,MATCH(AO$341,$I$335:$I$338,0),MATCH(AO$340,$J$334:$R$334,0)))</f>
        <v>0</v>
      </c>
      <c r="AP350" s="695" cm="1">
        <f t="array" ref="AP350">INDEX($H350:$K350,0,MATCH(AP$341,$H$341:$K$341,0))*INDEX($J$335:$R$338,MATCH(AP$341,$I$335:$I$338,0),MATCH(AP$340,$J$334:$R$334,0))+IF(SUM($H350:$I350)&gt;0,INDEX($U$335:$AC$338,MATCH(AP$341,$I$335:$I$338,0),MATCH(AP$340,$J$334:$R$334,0)))</f>
        <v>0</v>
      </c>
      <c r="AQ350" s="695" cm="1">
        <f t="array" ref="AQ350">INDEX($H350:$K350,0,MATCH(AQ$341,$H$341:$K$341,0))*INDEX($J$335:$R$338,MATCH(AQ$341,$I$335:$I$338,0),MATCH(AQ$340,$J$334:$R$334,0))+IF(SUM($H350:$I350)&gt;0,INDEX($U$335:$AC$338,MATCH(AQ$341,$I$335:$I$338,0),MATCH(AQ$340,$J$334:$R$334,0)))</f>
        <v>0</v>
      </c>
      <c r="AR350" s="695" cm="1">
        <f t="array" ref="AR350">INDEX($H350:$K350,0,MATCH(AR$341,$H$341:$K$341,0))*INDEX($J$335:$R$338,MATCH(AR$341,$I$335:$I$338,0),MATCH(AR$340,$J$334:$R$334,0))+IF(SUM($H350:$I350)&gt;0,INDEX($U$335:$AC$338,MATCH(AR$341,$I$335:$I$338,0),MATCH(AR$340,$J$334:$R$334,0)))</f>
        <v>0</v>
      </c>
      <c r="AS350" s="695" cm="1">
        <f t="array" ref="AS350">INDEX($H350:$K350,0,MATCH(AS$341,$H$341:$K$341,0))*INDEX($J$335:$R$338,MATCH(AS$341,$I$335:$I$338,0),MATCH(AS$340,$J$334:$R$334,0))+IF(SUM($H350:$I350)&gt;0,INDEX($U$335:$AC$338,MATCH(AS$341,$I$335:$I$338,0),MATCH(AS$340,$J$334:$R$334,0)))</f>
        <v>0</v>
      </c>
      <c r="AT350" s="695" cm="1">
        <f t="array" ref="AT350">INDEX($H350:$K350,0,MATCH(AT$341,$H$341:$K$341,0))*INDEX($J$335:$R$338,MATCH(AT$341,$I$335:$I$338,0),MATCH(AT$340,$J$334:$R$334,0))+IF(SUM($H350:$I350)&gt;0,INDEX($U$335:$AC$338,MATCH(AT$341,$I$335:$I$338,0),MATCH(AT$340,$J$334:$R$334,0)))</f>
        <v>0</v>
      </c>
      <c r="AU350" s="695" cm="1">
        <f t="array" ref="AU350">INDEX($H350:$K350,0,MATCH(AU$341,$H$341:$K$341,0))*INDEX($J$335:$R$338,MATCH(AU$341,$I$335:$I$338,0),MATCH(AU$340,$J$334:$R$334,0))+IF(SUM($H350:$I350)&gt;0,INDEX($U$335:$AC$338,MATCH(AU$341,$I$335:$I$338,0),MATCH(AU$340,$J$334:$R$334,0)))</f>
        <v>0</v>
      </c>
      <c r="AV350" s="186"/>
      <c r="AW350" s="186"/>
      <c r="AX350" s="16"/>
      <c r="AY350" s="8"/>
      <c r="AZ350" s="8"/>
      <c r="BA350" s="8"/>
    </row>
    <row r="351" spans="1:53" ht="14.5" outlineLevel="1" x14ac:dyDescent="0.35">
      <c r="A351" s="6"/>
      <c r="B351" s="7"/>
      <c r="C351" s="17"/>
      <c r="D351" s="17"/>
      <c r="E351" s="17"/>
      <c r="F351" s="26"/>
      <c r="G351" s="26" t="str">
        <f t="shared" si="152"/>
        <v>GGGC1OFa2</v>
      </c>
      <c r="H351" s="222">
        <f t="shared" si="153"/>
        <v>0</v>
      </c>
      <c r="I351" s="222">
        <f t="shared" si="153"/>
        <v>0</v>
      </c>
      <c r="J351" s="222">
        <f t="shared" si="153"/>
        <v>0</v>
      </c>
      <c r="K351" s="222">
        <f t="shared" si="154"/>
        <v>0</v>
      </c>
      <c r="L351" s="695" cm="1">
        <f t="array" ref="L351">INDEX($H351:$K351,0,MATCH(L$341,$H$341:$K$341,0))*INDEX($J$335:$R$338,MATCH(L$341,$I$335:$I$338,0),MATCH(L$340,$J$334:$R$334,0))+IF(SUM($H351:$I351)&gt;0,INDEX($U$335:$AC$338,MATCH(L$341,$I$335:$I$338,0),MATCH(L$340,$J$334:$R$334,0)))</f>
        <v>0</v>
      </c>
      <c r="M351" s="695" cm="1">
        <f t="array" ref="M351">INDEX($H351:$K351,0,MATCH(M$341,$H$341:$K$341,0))*INDEX($J$335:$R$338,MATCH(M$341,$I$335:$I$338,0),MATCH(M$340,$J$334:$R$334,0))+IF(SUM($H351:$I351)&gt;0,INDEX($U$335:$AC$338,MATCH(M$341,$I$335:$I$338,0),MATCH(M$340,$J$334:$R$334,0)))</f>
        <v>0</v>
      </c>
      <c r="N351" s="695" cm="1">
        <f t="array" ref="N351">INDEX($H351:$K351,0,MATCH(N$341,$H$341:$K$341,0))*INDEX($J$335:$R$338,MATCH(N$341,$I$335:$I$338,0),MATCH(N$340,$J$334:$R$334,0))+IF(SUM($H351:$I351)&gt;0,INDEX($U$335:$AC$338,MATCH(N$341,$I$335:$I$338,0),MATCH(N$340,$J$334:$R$334,0)))</f>
        <v>0</v>
      </c>
      <c r="O351" s="695" cm="1">
        <f t="array" ref="O351">INDEX($H351:$K351,0,MATCH(O$341,$H$341:$K$341,0))*INDEX($J$335:$R$338,MATCH(O$341,$I$335:$I$338,0),MATCH(O$340,$J$334:$R$334,0))+IF(SUM($H351:$I351)&gt;0,INDEX($U$335:$AC$338,MATCH(O$341,$I$335:$I$338,0),MATCH(O$340,$J$334:$R$334,0)))</f>
        <v>0</v>
      </c>
      <c r="P351" s="695" cm="1">
        <f t="array" ref="P351">INDEX($H351:$K351,0,MATCH(P$341,$H$341:$K$341,0))*INDEX($J$335:$R$338,MATCH(P$341,$I$335:$I$338,0),MATCH(P$340,$J$334:$R$334,0))+IF(SUM($H351:$I351)&gt;0,INDEX($U$335:$AC$338,MATCH(P$341,$I$335:$I$338,0),MATCH(P$340,$J$334:$R$334,0)))</f>
        <v>0</v>
      </c>
      <c r="Q351" s="695" cm="1">
        <f t="array" ref="Q351">INDEX($H351:$K351,0,MATCH(Q$341,$H$341:$K$341,0))*INDEX($J$335:$R$338,MATCH(Q$341,$I$335:$I$338,0),MATCH(Q$340,$J$334:$R$334,0))+IF(SUM($H351:$I351)&gt;0,INDEX($U$335:$AC$338,MATCH(Q$341,$I$335:$I$338,0),MATCH(Q$340,$J$334:$R$334,0)))</f>
        <v>0</v>
      </c>
      <c r="R351" s="695" cm="1">
        <f t="array" ref="R351">INDEX($H351:$K351,0,MATCH(R$341,$H$341:$K$341,0))*INDEX($J$335:$R$338,MATCH(R$341,$I$335:$I$338,0),MATCH(R$340,$J$334:$R$334,0))+IF(SUM($H351:$I351)&gt;0,INDEX($U$335:$AC$338,MATCH(R$341,$I$335:$I$338,0),MATCH(R$340,$J$334:$R$334,0)))</f>
        <v>0</v>
      </c>
      <c r="S351" s="695" cm="1">
        <f t="array" ref="S351">INDEX($H351:$K351,0,MATCH(S$341,$H$341:$K$341,0))*INDEX($J$335:$R$338,MATCH(S$341,$I$335:$I$338,0),MATCH(S$340,$J$334:$R$334,0))+IF(SUM($H351:$I351)&gt;0,INDEX($U$335:$AC$338,MATCH(S$341,$I$335:$I$338,0),MATCH(S$340,$J$334:$R$334,0)))</f>
        <v>0</v>
      </c>
      <c r="T351" s="695" cm="1">
        <f t="array" ref="T351">INDEX($H351:$K351,0,MATCH(T$341,$H$341:$K$341,0))*INDEX($J$335:$R$338,MATCH(T$341,$I$335:$I$338,0),MATCH(T$340,$J$334:$R$334,0))+IF(SUM($H351:$I351)&gt;0,INDEX($U$335:$AC$338,MATCH(T$341,$I$335:$I$338,0),MATCH(T$340,$J$334:$R$334,0)))</f>
        <v>0</v>
      </c>
      <c r="U351" s="695" cm="1">
        <f t="array" ref="U351">INDEX($H351:$K351,0,MATCH(U$341,$H$341:$K$341,0))*INDEX($J$335:$R$338,MATCH(U$341,$I$335:$I$338,0),MATCH(U$340,$J$334:$R$334,0))+IF(SUM($H351:$I351)&gt;0,INDEX($U$335:$AC$338,MATCH(U$341,$I$335:$I$338,0),MATCH(U$340,$J$334:$R$334,0)))</f>
        <v>0</v>
      </c>
      <c r="V351" s="695" cm="1">
        <f t="array" ref="V351">INDEX($H351:$K351,0,MATCH(V$341,$H$341:$K$341,0))*INDEX($J$335:$R$338,MATCH(V$341,$I$335:$I$338,0),MATCH(V$340,$J$334:$R$334,0))+IF(SUM($H351:$I351)&gt;0,INDEX($U$335:$AC$338,MATCH(V$341,$I$335:$I$338,0),MATCH(V$340,$J$334:$R$334,0)))</f>
        <v>0</v>
      </c>
      <c r="W351" s="695" cm="1">
        <f t="array" ref="W351">INDEX($H351:$K351,0,MATCH(W$341,$H$341:$K$341,0))*INDEX($J$335:$R$338,MATCH(W$341,$I$335:$I$338,0),MATCH(W$340,$J$334:$R$334,0))+IF(SUM($H351:$I351)&gt;0,INDEX($U$335:$AC$338,MATCH(W$341,$I$335:$I$338,0),MATCH(W$340,$J$334:$R$334,0)))</f>
        <v>0</v>
      </c>
      <c r="X351" s="695" cm="1">
        <f t="array" ref="X351">INDEX($H351:$K351,0,MATCH(X$341,$H$341:$K$341,0))*INDEX($J$335:$R$338,MATCH(X$341,$I$335:$I$338,0),MATCH(X$340,$J$334:$R$334,0))+IF(SUM($H351:$I351)&gt;0,INDEX($U$335:$AC$338,MATCH(X$341,$I$335:$I$338,0),MATCH(X$340,$J$334:$R$334,0)))</f>
        <v>0</v>
      </c>
      <c r="Y351" s="695" cm="1">
        <f t="array" ref="Y351">INDEX($H351:$K351,0,MATCH(Y$341,$H$341:$K$341,0))*INDEX($J$335:$R$338,MATCH(Y$341,$I$335:$I$338,0),MATCH(Y$340,$J$334:$R$334,0))+IF(SUM($H351:$I351)&gt;0,INDEX($U$335:$AC$338,MATCH(Y$341,$I$335:$I$338,0),MATCH(Y$340,$J$334:$R$334,0)))</f>
        <v>0</v>
      </c>
      <c r="Z351" s="695" cm="1">
        <f t="array" ref="Z351">INDEX($H351:$K351,0,MATCH(Z$341,$H$341:$K$341,0))*INDEX($J$335:$R$338,MATCH(Z$341,$I$335:$I$338,0),MATCH(Z$340,$J$334:$R$334,0))+IF(SUM($H351:$I351)&gt;0,INDEX($U$335:$AC$338,MATCH(Z$341,$I$335:$I$338,0),MATCH(Z$340,$J$334:$R$334,0)))</f>
        <v>0</v>
      </c>
      <c r="AA351" s="695" cm="1">
        <f t="array" ref="AA351">INDEX($H351:$K351,0,MATCH(AA$341,$H$341:$K$341,0))*INDEX($J$335:$R$338,MATCH(AA$341,$I$335:$I$338,0),MATCH(AA$340,$J$334:$R$334,0))+IF(SUM($H351:$I351)&gt;0,INDEX($U$335:$AC$338,MATCH(AA$341,$I$335:$I$338,0),MATCH(AA$340,$J$334:$R$334,0)))</f>
        <v>0</v>
      </c>
      <c r="AB351" s="695" cm="1">
        <f t="array" ref="AB351">INDEX($H351:$K351,0,MATCH(AB$341,$H$341:$K$341,0))*INDEX($J$335:$R$338,MATCH(AB$341,$I$335:$I$338,0),MATCH(AB$340,$J$334:$R$334,0))+IF(SUM($H351:$I351)&gt;0,INDEX($U$335:$AC$338,MATCH(AB$341,$I$335:$I$338,0),MATCH(AB$340,$J$334:$R$334,0)))</f>
        <v>0</v>
      </c>
      <c r="AC351" s="695" cm="1">
        <f t="array" ref="AC351">INDEX($H351:$K351,0,MATCH(AC$341,$H$341:$K$341,0))*INDEX($J$335:$R$338,MATCH(AC$341,$I$335:$I$338,0),MATCH(AC$340,$J$334:$R$334,0))+IF(SUM($H351:$I351)&gt;0,INDEX($U$335:$AC$338,MATCH(AC$341,$I$335:$I$338,0),MATCH(AC$340,$J$334:$R$334,0)))</f>
        <v>0</v>
      </c>
      <c r="AD351" s="695" cm="1">
        <f t="array" ref="AD351">INDEX($H351:$K351,0,MATCH(AD$341,$H$341:$K$341,0))*INDEX($J$335:$R$338,MATCH(AD$341,$I$335:$I$338,0),MATCH(AD$340,$J$334:$R$334,0))+IF(SUM($H351:$I351)&gt;0,INDEX($U$335:$AC$338,MATCH(AD$341,$I$335:$I$338,0),MATCH(AD$340,$J$334:$R$334,0)))</f>
        <v>0</v>
      </c>
      <c r="AE351" s="695" cm="1">
        <f t="array" ref="AE351">INDEX($H351:$K351,0,MATCH(AE$341,$H$341:$K$341,0))*INDEX($J$335:$R$338,MATCH(AE$341,$I$335:$I$338,0),MATCH(AE$340,$J$334:$R$334,0))+IF(SUM($H351:$I351)&gt;0,INDEX($U$335:$AC$338,MATCH(AE$341,$I$335:$I$338,0),MATCH(AE$340,$J$334:$R$334,0)))</f>
        <v>0</v>
      </c>
      <c r="AF351" s="695" cm="1">
        <f t="array" ref="AF351">INDEX($H351:$K351,0,MATCH(AF$341,$H$341:$K$341,0))*INDEX($J$335:$R$338,MATCH(AF$341,$I$335:$I$338,0),MATCH(AF$340,$J$334:$R$334,0))+IF(SUM($H351:$I351)&gt;0,INDEX($U$335:$AC$338,MATCH(AF$341,$I$335:$I$338,0),MATCH(AF$340,$J$334:$R$334,0)))</f>
        <v>0</v>
      </c>
      <c r="AG351" s="695" cm="1">
        <f t="array" ref="AG351">INDEX($H351:$K351,0,MATCH(AG$341,$H$341:$K$341,0))*INDEX($J$335:$R$338,MATCH(AG$341,$I$335:$I$338,0),MATCH(AG$340,$J$334:$R$334,0))+IF(SUM($H351:$I351)&gt;0,INDEX($U$335:$AC$338,MATCH(AG$341,$I$335:$I$338,0),MATCH(AG$340,$J$334:$R$334,0)))</f>
        <v>0</v>
      </c>
      <c r="AH351" s="695" cm="1">
        <f t="array" ref="AH351">INDEX($H351:$K351,0,MATCH(AH$341,$H$341:$K$341,0))*INDEX($J$335:$R$338,MATCH(AH$341,$I$335:$I$338,0),MATCH(AH$340,$J$334:$R$334,0))+IF(SUM($H351:$I351)&gt;0,INDEX($U$335:$AC$338,MATCH(AH$341,$I$335:$I$338,0),MATCH(AH$340,$J$334:$R$334,0)))</f>
        <v>0</v>
      </c>
      <c r="AI351" s="695" cm="1">
        <f t="array" ref="AI351">INDEX($H351:$K351,0,MATCH(AI$341,$H$341:$K$341,0))*INDEX($J$335:$R$338,MATCH(AI$341,$I$335:$I$338,0),MATCH(AI$340,$J$334:$R$334,0))+IF(SUM($H351:$I351)&gt;0,INDEX($U$335:$AC$338,MATCH(AI$341,$I$335:$I$338,0),MATCH(AI$340,$J$334:$R$334,0)))</f>
        <v>0</v>
      </c>
      <c r="AJ351" s="695" cm="1">
        <f t="array" ref="AJ351">INDEX($H351:$K351,0,MATCH(AJ$341,$H$341:$K$341,0))*INDEX($J$335:$R$338,MATCH(AJ$341,$I$335:$I$338,0),MATCH(AJ$340,$J$334:$R$334,0))+IF(SUM($H351:$I351)&gt;0,INDEX($U$335:$AC$338,MATCH(AJ$341,$I$335:$I$338,0),MATCH(AJ$340,$J$334:$R$334,0)))</f>
        <v>0</v>
      </c>
      <c r="AK351" s="695" cm="1">
        <f t="array" ref="AK351">INDEX($H351:$K351,0,MATCH(AK$341,$H$341:$K$341,0))*INDEX($J$335:$R$338,MATCH(AK$341,$I$335:$I$338,0),MATCH(AK$340,$J$334:$R$334,0))+IF(SUM($H351:$I351)&gt;0,INDEX($U$335:$AC$338,MATCH(AK$341,$I$335:$I$338,0),MATCH(AK$340,$J$334:$R$334,0)))</f>
        <v>0</v>
      </c>
      <c r="AL351" s="695" cm="1">
        <f t="array" ref="AL351">INDEX($H351:$K351,0,MATCH(AL$341,$H$341:$K$341,0))*INDEX($J$335:$R$338,MATCH(AL$341,$I$335:$I$338,0),MATCH(AL$340,$J$334:$R$334,0))+IF(SUM($H351:$I351)&gt;0,INDEX($U$335:$AC$338,MATCH(AL$341,$I$335:$I$338,0),MATCH(AL$340,$J$334:$R$334,0)))</f>
        <v>0</v>
      </c>
      <c r="AM351" s="695" cm="1">
        <f t="array" ref="AM351">INDEX($H351:$K351,0,MATCH(AM$341,$H$341:$K$341,0))*INDEX($J$335:$R$338,MATCH(AM$341,$I$335:$I$338,0),MATCH(AM$340,$J$334:$R$334,0))+IF(SUM($H351:$I351)&gt;0,INDEX($U$335:$AC$338,MATCH(AM$341,$I$335:$I$338,0),MATCH(AM$340,$J$334:$R$334,0)))</f>
        <v>0</v>
      </c>
      <c r="AN351" s="695" cm="1">
        <f t="array" ref="AN351">INDEX($H351:$K351,0,MATCH(AN$341,$H$341:$K$341,0))*INDEX($J$335:$R$338,MATCH(AN$341,$I$335:$I$338,0),MATCH(AN$340,$J$334:$R$334,0))+IF(SUM($H351:$I351)&gt;0,INDEX($U$335:$AC$338,MATCH(AN$341,$I$335:$I$338,0),MATCH(AN$340,$J$334:$R$334,0)))</f>
        <v>0</v>
      </c>
      <c r="AO351" s="695" cm="1">
        <f t="array" ref="AO351">INDEX($H351:$K351,0,MATCH(AO$341,$H$341:$K$341,0))*INDEX($J$335:$R$338,MATCH(AO$341,$I$335:$I$338,0),MATCH(AO$340,$J$334:$R$334,0))+IF(SUM($H351:$I351)&gt;0,INDEX($U$335:$AC$338,MATCH(AO$341,$I$335:$I$338,0),MATCH(AO$340,$J$334:$R$334,0)))</f>
        <v>0</v>
      </c>
      <c r="AP351" s="695" cm="1">
        <f t="array" ref="AP351">INDEX($H351:$K351,0,MATCH(AP$341,$H$341:$K$341,0))*INDEX($J$335:$R$338,MATCH(AP$341,$I$335:$I$338,0),MATCH(AP$340,$J$334:$R$334,0))+IF(SUM($H351:$I351)&gt;0,INDEX($U$335:$AC$338,MATCH(AP$341,$I$335:$I$338,0),MATCH(AP$340,$J$334:$R$334,0)))</f>
        <v>0</v>
      </c>
      <c r="AQ351" s="695" cm="1">
        <f t="array" ref="AQ351">INDEX($H351:$K351,0,MATCH(AQ$341,$H$341:$K$341,0))*INDEX($J$335:$R$338,MATCH(AQ$341,$I$335:$I$338,0),MATCH(AQ$340,$J$334:$R$334,0))+IF(SUM($H351:$I351)&gt;0,INDEX($U$335:$AC$338,MATCH(AQ$341,$I$335:$I$338,0),MATCH(AQ$340,$J$334:$R$334,0)))</f>
        <v>0</v>
      </c>
      <c r="AR351" s="695" cm="1">
        <f t="array" ref="AR351">INDEX($H351:$K351,0,MATCH(AR$341,$H$341:$K$341,0))*INDEX($J$335:$R$338,MATCH(AR$341,$I$335:$I$338,0),MATCH(AR$340,$J$334:$R$334,0))+IF(SUM($H351:$I351)&gt;0,INDEX($U$335:$AC$338,MATCH(AR$341,$I$335:$I$338,0),MATCH(AR$340,$J$334:$R$334,0)))</f>
        <v>0</v>
      </c>
      <c r="AS351" s="695" cm="1">
        <f t="array" ref="AS351">INDEX($H351:$K351,0,MATCH(AS$341,$H$341:$K$341,0))*INDEX($J$335:$R$338,MATCH(AS$341,$I$335:$I$338,0),MATCH(AS$340,$J$334:$R$334,0))+IF(SUM($H351:$I351)&gt;0,INDEX($U$335:$AC$338,MATCH(AS$341,$I$335:$I$338,0),MATCH(AS$340,$J$334:$R$334,0)))</f>
        <v>0</v>
      </c>
      <c r="AT351" s="695" cm="1">
        <f t="array" ref="AT351">INDEX($H351:$K351,0,MATCH(AT$341,$H$341:$K$341,0))*INDEX($J$335:$R$338,MATCH(AT$341,$I$335:$I$338,0),MATCH(AT$340,$J$334:$R$334,0))+IF(SUM($H351:$I351)&gt;0,INDEX($U$335:$AC$338,MATCH(AT$341,$I$335:$I$338,0),MATCH(AT$340,$J$334:$R$334,0)))</f>
        <v>0</v>
      </c>
      <c r="AU351" s="695" cm="1">
        <f t="array" ref="AU351">INDEX($H351:$K351,0,MATCH(AU$341,$H$341:$K$341,0))*INDEX($J$335:$R$338,MATCH(AU$341,$I$335:$I$338,0),MATCH(AU$340,$J$334:$R$334,0))+IF(SUM($H351:$I351)&gt;0,INDEX($U$335:$AC$338,MATCH(AU$341,$I$335:$I$338,0),MATCH(AU$340,$J$334:$R$334,0)))</f>
        <v>0</v>
      </c>
      <c r="AV351" s="186"/>
      <c r="AW351" s="186"/>
      <c r="AX351" s="16"/>
      <c r="AY351" s="8"/>
      <c r="AZ351" s="8"/>
      <c r="BA351" s="8"/>
    </row>
    <row r="352" spans="1:53" ht="14.5" outlineLevel="1" x14ac:dyDescent="0.35">
      <c r="A352" s="6"/>
      <c r="B352" s="7"/>
      <c r="C352" s="17"/>
      <c r="D352" s="17"/>
      <c r="E352" s="17"/>
      <c r="F352" s="26"/>
      <c r="G352" s="26" t="str">
        <f t="shared" si="152"/>
        <v>SPSPSPSPSPsp</v>
      </c>
      <c r="H352" s="222">
        <f t="shared" si="153"/>
        <v>0</v>
      </c>
      <c r="I352" s="222">
        <f t="shared" si="153"/>
        <v>0</v>
      </c>
      <c r="J352" s="222">
        <f t="shared" si="153"/>
        <v>0</v>
      </c>
      <c r="K352" s="222">
        <f t="shared" si="154"/>
        <v>0</v>
      </c>
      <c r="L352" s="695" cm="1">
        <f t="array" ref="L352">INDEX($H352:$K352,0,MATCH(L$341,$H$341:$K$341,0))*INDEX($J$335:$R$338,MATCH(L$341,$I$335:$I$338,0),MATCH(L$340,$J$334:$R$334,0))+IF(SUM($H352:$I352)&gt;0,INDEX($U$335:$AC$338,MATCH(L$341,$I$335:$I$338,0),MATCH(L$340,$J$334:$R$334,0)))</f>
        <v>0</v>
      </c>
      <c r="M352" s="695" cm="1">
        <f t="array" ref="M352">INDEX($H352:$K352,0,MATCH(M$341,$H$341:$K$341,0))*INDEX($J$335:$R$338,MATCH(M$341,$I$335:$I$338,0),MATCH(M$340,$J$334:$R$334,0))+IF(SUM($H352:$I352)&gt;0,INDEX($U$335:$AC$338,MATCH(M$341,$I$335:$I$338,0),MATCH(M$340,$J$334:$R$334,0)))</f>
        <v>0</v>
      </c>
      <c r="N352" s="695" cm="1">
        <f t="array" ref="N352">INDEX($H352:$K352,0,MATCH(N$341,$H$341:$K$341,0))*INDEX($J$335:$R$338,MATCH(N$341,$I$335:$I$338,0),MATCH(N$340,$J$334:$R$334,0))+IF(SUM($H352:$I352)&gt;0,INDEX($U$335:$AC$338,MATCH(N$341,$I$335:$I$338,0),MATCH(N$340,$J$334:$R$334,0)))</f>
        <v>0</v>
      </c>
      <c r="O352" s="695" cm="1">
        <f t="array" ref="O352">INDEX($H352:$K352,0,MATCH(O$341,$H$341:$K$341,0))*INDEX($J$335:$R$338,MATCH(O$341,$I$335:$I$338,0),MATCH(O$340,$J$334:$R$334,0))+IF(SUM($H352:$I352)&gt;0,INDEX($U$335:$AC$338,MATCH(O$341,$I$335:$I$338,0),MATCH(O$340,$J$334:$R$334,0)))</f>
        <v>0</v>
      </c>
      <c r="P352" s="695" cm="1">
        <f t="array" ref="P352">INDEX($H352:$K352,0,MATCH(P$341,$H$341:$K$341,0))*INDEX($J$335:$R$338,MATCH(P$341,$I$335:$I$338,0),MATCH(P$340,$J$334:$R$334,0))+IF(SUM($H352:$I352)&gt;0,INDEX($U$335:$AC$338,MATCH(P$341,$I$335:$I$338,0),MATCH(P$340,$J$334:$R$334,0)))</f>
        <v>0</v>
      </c>
      <c r="Q352" s="695" cm="1">
        <f t="array" ref="Q352">INDEX($H352:$K352,0,MATCH(Q$341,$H$341:$K$341,0))*INDEX($J$335:$R$338,MATCH(Q$341,$I$335:$I$338,0),MATCH(Q$340,$J$334:$R$334,0))+IF(SUM($H352:$I352)&gt;0,INDEX($U$335:$AC$338,MATCH(Q$341,$I$335:$I$338,0),MATCH(Q$340,$J$334:$R$334,0)))</f>
        <v>0</v>
      </c>
      <c r="R352" s="695" cm="1">
        <f t="array" ref="R352">INDEX($H352:$K352,0,MATCH(R$341,$H$341:$K$341,0))*INDEX($J$335:$R$338,MATCH(R$341,$I$335:$I$338,0),MATCH(R$340,$J$334:$R$334,0))+IF(SUM($H352:$I352)&gt;0,INDEX($U$335:$AC$338,MATCH(R$341,$I$335:$I$338,0),MATCH(R$340,$J$334:$R$334,0)))</f>
        <v>0</v>
      </c>
      <c r="S352" s="695" cm="1">
        <f t="array" ref="S352">INDEX($H352:$K352,0,MATCH(S$341,$H$341:$K$341,0))*INDEX($J$335:$R$338,MATCH(S$341,$I$335:$I$338,0),MATCH(S$340,$J$334:$R$334,0))+IF(SUM($H352:$I352)&gt;0,INDEX($U$335:$AC$338,MATCH(S$341,$I$335:$I$338,0),MATCH(S$340,$J$334:$R$334,0)))</f>
        <v>0</v>
      </c>
      <c r="T352" s="695" cm="1">
        <f t="array" ref="T352">INDEX($H352:$K352,0,MATCH(T$341,$H$341:$K$341,0))*INDEX($J$335:$R$338,MATCH(T$341,$I$335:$I$338,0),MATCH(T$340,$J$334:$R$334,0))+IF(SUM($H352:$I352)&gt;0,INDEX($U$335:$AC$338,MATCH(T$341,$I$335:$I$338,0),MATCH(T$340,$J$334:$R$334,0)))</f>
        <v>0</v>
      </c>
      <c r="U352" s="695" cm="1">
        <f t="array" ref="U352">INDEX($H352:$K352,0,MATCH(U$341,$H$341:$K$341,0))*INDEX($J$335:$R$338,MATCH(U$341,$I$335:$I$338,0),MATCH(U$340,$J$334:$R$334,0))+IF(SUM($H352:$I352)&gt;0,INDEX($U$335:$AC$338,MATCH(U$341,$I$335:$I$338,0),MATCH(U$340,$J$334:$R$334,0)))</f>
        <v>0</v>
      </c>
      <c r="V352" s="695" cm="1">
        <f t="array" ref="V352">INDEX($H352:$K352,0,MATCH(V$341,$H$341:$K$341,0))*INDEX($J$335:$R$338,MATCH(V$341,$I$335:$I$338,0),MATCH(V$340,$J$334:$R$334,0))+IF(SUM($H352:$I352)&gt;0,INDEX($U$335:$AC$338,MATCH(V$341,$I$335:$I$338,0),MATCH(V$340,$J$334:$R$334,0)))</f>
        <v>0</v>
      </c>
      <c r="W352" s="695" cm="1">
        <f t="array" ref="W352">INDEX($H352:$K352,0,MATCH(W$341,$H$341:$K$341,0))*INDEX($J$335:$R$338,MATCH(W$341,$I$335:$I$338,0),MATCH(W$340,$J$334:$R$334,0))+IF(SUM($H352:$I352)&gt;0,INDEX($U$335:$AC$338,MATCH(W$341,$I$335:$I$338,0),MATCH(W$340,$J$334:$R$334,0)))</f>
        <v>0</v>
      </c>
      <c r="X352" s="695" cm="1">
        <f t="array" ref="X352">INDEX($H352:$K352,0,MATCH(X$341,$H$341:$K$341,0))*INDEX($J$335:$R$338,MATCH(X$341,$I$335:$I$338,0),MATCH(X$340,$J$334:$R$334,0))+IF(SUM($H352:$I352)&gt;0,INDEX($U$335:$AC$338,MATCH(X$341,$I$335:$I$338,0),MATCH(X$340,$J$334:$R$334,0)))</f>
        <v>0</v>
      </c>
      <c r="Y352" s="695" cm="1">
        <f t="array" ref="Y352">INDEX($H352:$K352,0,MATCH(Y$341,$H$341:$K$341,0))*INDEX($J$335:$R$338,MATCH(Y$341,$I$335:$I$338,0),MATCH(Y$340,$J$334:$R$334,0))+IF(SUM($H352:$I352)&gt;0,INDEX($U$335:$AC$338,MATCH(Y$341,$I$335:$I$338,0),MATCH(Y$340,$J$334:$R$334,0)))</f>
        <v>0</v>
      </c>
      <c r="Z352" s="695" cm="1">
        <f t="array" ref="Z352">INDEX($H352:$K352,0,MATCH(Z$341,$H$341:$K$341,0))*INDEX($J$335:$R$338,MATCH(Z$341,$I$335:$I$338,0),MATCH(Z$340,$J$334:$R$334,0))+IF(SUM($H352:$I352)&gt;0,INDEX($U$335:$AC$338,MATCH(Z$341,$I$335:$I$338,0),MATCH(Z$340,$J$334:$R$334,0)))</f>
        <v>0</v>
      </c>
      <c r="AA352" s="695" cm="1">
        <f t="array" ref="AA352">INDEX($H352:$K352,0,MATCH(AA$341,$H$341:$K$341,0))*INDEX($J$335:$R$338,MATCH(AA$341,$I$335:$I$338,0),MATCH(AA$340,$J$334:$R$334,0))+IF(SUM($H352:$I352)&gt;0,INDEX($U$335:$AC$338,MATCH(AA$341,$I$335:$I$338,0),MATCH(AA$340,$J$334:$R$334,0)))</f>
        <v>0</v>
      </c>
      <c r="AB352" s="695" cm="1">
        <f t="array" ref="AB352">INDEX($H352:$K352,0,MATCH(AB$341,$H$341:$K$341,0))*INDEX($J$335:$R$338,MATCH(AB$341,$I$335:$I$338,0),MATCH(AB$340,$J$334:$R$334,0))+IF(SUM($H352:$I352)&gt;0,INDEX($U$335:$AC$338,MATCH(AB$341,$I$335:$I$338,0),MATCH(AB$340,$J$334:$R$334,0)))</f>
        <v>0</v>
      </c>
      <c r="AC352" s="695" cm="1">
        <f t="array" ref="AC352">INDEX($H352:$K352,0,MATCH(AC$341,$H$341:$K$341,0))*INDEX($J$335:$R$338,MATCH(AC$341,$I$335:$I$338,0),MATCH(AC$340,$J$334:$R$334,0))+IF(SUM($H352:$I352)&gt;0,INDEX($U$335:$AC$338,MATCH(AC$341,$I$335:$I$338,0),MATCH(AC$340,$J$334:$R$334,0)))</f>
        <v>0</v>
      </c>
      <c r="AD352" s="695" cm="1">
        <f t="array" ref="AD352">INDEX($H352:$K352,0,MATCH(AD$341,$H$341:$K$341,0))*INDEX($J$335:$R$338,MATCH(AD$341,$I$335:$I$338,0),MATCH(AD$340,$J$334:$R$334,0))+IF(SUM($H352:$I352)&gt;0,INDEX($U$335:$AC$338,MATCH(AD$341,$I$335:$I$338,0),MATCH(AD$340,$J$334:$R$334,0)))</f>
        <v>0</v>
      </c>
      <c r="AE352" s="695" cm="1">
        <f t="array" ref="AE352">INDEX($H352:$K352,0,MATCH(AE$341,$H$341:$K$341,0))*INDEX($J$335:$R$338,MATCH(AE$341,$I$335:$I$338,0),MATCH(AE$340,$J$334:$R$334,0))+IF(SUM($H352:$I352)&gt;0,INDEX($U$335:$AC$338,MATCH(AE$341,$I$335:$I$338,0),MATCH(AE$340,$J$334:$R$334,0)))</f>
        <v>0</v>
      </c>
      <c r="AF352" s="695" cm="1">
        <f t="array" ref="AF352">INDEX($H352:$K352,0,MATCH(AF$341,$H$341:$K$341,0))*INDEX($J$335:$R$338,MATCH(AF$341,$I$335:$I$338,0),MATCH(AF$340,$J$334:$R$334,0))+IF(SUM($H352:$I352)&gt;0,INDEX($U$335:$AC$338,MATCH(AF$341,$I$335:$I$338,0),MATCH(AF$340,$J$334:$R$334,0)))</f>
        <v>0</v>
      </c>
      <c r="AG352" s="695" cm="1">
        <f t="array" ref="AG352">INDEX($H352:$K352,0,MATCH(AG$341,$H$341:$K$341,0))*INDEX($J$335:$R$338,MATCH(AG$341,$I$335:$I$338,0),MATCH(AG$340,$J$334:$R$334,0))+IF(SUM($H352:$I352)&gt;0,INDEX($U$335:$AC$338,MATCH(AG$341,$I$335:$I$338,0),MATCH(AG$340,$J$334:$R$334,0)))</f>
        <v>0</v>
      </c>
      <c r="AH352" s="695" cm="1">
        <f t="array" ref="AH352">INDEX($H352:$K352,0,MATCH(AH$341,$H$341:$K$341,0))*INDEX($J$335:$R$338,MATCH(AH$341,$I$335:$I$338,0),MATCH(AH$340,$J$334:$R$334,0))+IF(SUM($H352:$I352)&gt;0,INDEX($U$335:$AC$338,MATCH(AH$341,$I$335:$I$338,0),MATCH(AH$340,$J$334:$R$334,0)))</f>
        <v>0</v>
      </c>
      <c r="AI352" s="695" cm="1">
        <f t="array" ref="AI352">INDEX($H352:$K352,0,MATCH(AI$341,$H$341:$K$341,0))*INDEX($J$335:$R$338,MATCH(AI$341,$I$335:$I$338,0),MATCH(AI$340,$J$334:$R$334,0))+IF(SUM($H352:$I352)&gt;0,INDEX($U$335:$AC$338,MATCH(AI$341,$I$335:$I$338,0),MATCH(AI$340,$J$334:$R$334,0)))</f>
        <v>0</v>
      </c>
      <c r="AJ352" s="695" cm="1">
        <f t="array" ref="AJ352">INDEX($H352:$K352,0,MATCH(AJ$341,$H$341:$K$341,0))*INDEX($J$335:$R$338,MATCH(AJ$341,$I$335:$I$338,0),MATCH(AJ$340,$J$334:$R$334,0))+IF(SUM($H352:$I352)&gt;0,INDEX($U$335:$AC$338,MATCH(AJ$341,$I$335:$I$338,0),MATCH(AJ$340,$J$334:$R$334,0)))</f>
        <v>0</v>
      </c>
      <c r="AK352" s="695" cm="1">
        <f t="array" ref="AK352">INDEX($H352:$K352,0,MATCH(AK$341,$H$341:$K$341,0))*INDEX($J$335:$R$338,MATCH(AK$341,$I$335:$I$338,0),MATCH(AK$340,$J$334:$R$334,0))+IF(SUM($H352:$I352)&gt;0,INDEX($U$335:$AC$338,MATCH(AK$341,$I$335:$I$338,0),MATCH(AK$340,$J$334:$R$334,0)))</f>
        <v>0</v>
      </c>
      <c r="AL352" s="695" cm="1">
        <f t="array" ref="AL352">INDEX($H352:$K352,0,MATCH(AL$341,$H$341:$K$341,0))*INDEX($J$335:$R$338,MATCH(AL$341,$I$335:$I$338,0),MATCH(AL$340,$J$334:$R$334,0))+IF(SUM($H352:$I352)&gt;0,INDEX($U$335:$AC$338,MATCH(AL$341,$I$335:$I$338,0),MATCH(AL$340,$J$334:$R$334,0)))</f>
        <v>0</v>
      </c>
      <c r="AM352" s="695" cm="1">
        <f t="array" ref="AM352">INDEX($H352:$K352,0,MATCH(AM$341,$H$341:$K$341,0))*INDEX($J$335:$R$338,MATCH(AM$341,$I$335:$I$338,0),MATCH(AM$340,$J$334:$R$334,0))+IF(SUM($H352:$I352)&gt;0,INDEX($U$335:$AC$338,MATCH(AM$341,$I$335:$I$338,0),MATCH(AM$340,$J$334:$R$334,0)))</f>
        <v>0</v>
      </c>
      <c r="AN352" s="695" cm="1">
        <f t="array" ref="AN352">INDEX($H352:$K352,0,MATCH(AN$341,$H$341:$K$341,0))*INDEX($J$335:$R$338,MATCH(AN$341,$I$335:$I$338,0),MATCH(AN$340,$J$334:$R$334,0))+IF(SUM($H352:$I352)&gt;0,INDEX($U$335:$AC$338,MATCH(AN$341,$I$335:$I$338,0),MATCH(AN$340,$J$334:$R$334,0)))</f>
        <v>0</v>
      </c>
      <c r="AO352" s="695" cm="1">
        <f t="array" ref="AO352">INDEX($H352:$K352,0,MATCH(AO$341,$H$341:$K$341,0))*INDEX($J$335:$R$338,MATCH(AO$341,$I$335:$I$338,0),MATCH(AO$340,$J$334:$R$334,0))+IF(SUM($H352:$I352)&gt;0,INDEX($U$335:$AC$338,MATCH(AO$341,$I$335:$I$338,0),MATCH(AO$340,$J$334:$R$334,0)))</f>
        <v>0</v>
      </c>
      <c r="AP352" s="695" cm="1">
        <f t="array" ref="AP352">INDEX($H352:$K352,0,MATCH(AP$341,$H$341:$K$341,0))*INDEX($J$335:$R$338,MATCH(AP$341,$I$335:$I$338,0),MATCH(AP$340,$J$334:$R$334,0))+IF(SUM($H352:$I352)&gt;0,INDEX($U$335:$AC$338,MATCH(AP$341,$I$335:$I$338,0),MATCH(AP$340,$J$334:$R$334,0)))</f>
        <v>0</v>
      </c>
      <c r="AQ352" s="695" cm="1">
        <f t="array" ref="AQ352">INDEX($H352:$K352,0,MATCH(AQ$341,$H$341:$K$341,0))*INDEX($J$335:$R$338,MATCH(AQ$341,$I$335:$I$338,0),MATCH(AQ$340,$J$334:$R$334,0))+IF(SUM($H352:$I352)&gt;0,INDEX($U$335:$AC$338,MATCH(AQ$341,$I$335:$I$338,0),MATCH(AQ$340,$J$334:$R$334,0)))</f>
        <v>0</v>
      </c>
      <c r="AR352" s="695" cm="1">
        <f t="array" ref="AR352">INDEX($H352:$K352,0,MATCH(AR$341,$H$341:$K$341,0))*INDEX($J$335:$R$338,MATCH(AR$341,$I$335:$I$338,0),MATCH(AR$340,$J$334:$R$334,0))+IF(SUM($H352:$I352)&gt;0,INDEX($U$335:$AC$338,MATCH(AR$341,$I$335:$I$338,0),MATCH(AR$340,$J$334:$R$334,0)))</f>
        <v>0</v>
      </c>
      <c r="AS352" s="695" cm="1">
        <f t="array" ref="AS352">INDEX($H352:$K352,0,MATCH(AS$341,$H$341:$K$341,0))*INDEX($J$335:$R$338,MATCH(AS$341,$I$335:$I$338,0),MATCH(AS$340,$J$334:$R$334,0))+IF(SUM($H352:$I352)&gt;0,INDEX($U$335:$AC$338,MATCH(AS$341,$I$335:$I$338,0),MATCH(AS$340,$J$334:$R$334,0)))</f>
        <v>0</v>
      </c>
      <c r="AT352" s="695" cm="1">
        <f t="array" ref="AT352">INDEX($H352:$K352,0,MATCH(AT$341,$H$341:$K$341,0))*INDEX($J$335:$R$338,MATCH(AT$341,$I$335:$I$338,0),MATCH(AT$340,$J$334:$R$334,0))+IF(SUM($H352:$I352)&gt;0,INDEX($U$335:$AC$338,MATCH(AT$341,$I$335:$I$338,0),MATCH(AT$340,$J$334:$R$334,0)))</f>
        <v>0</v>
      </c>
      <c r="AU352" s="695" cm="1">
        <f t="array" ref="AU352">INDEX($H352:$K352,0,MATCH(AU$341,$H$341:$K$341,0))*INDEX($J$335:$R$338,MATCH(AU$341,$I$335:$I$338,0),MATCH(AU$340,$J$334:$R$334,0))+IF(SUM($H352:$I352)&gt;0,INDEX($U$335:$AC$338,MATCH(AU$341,$I$335:$I$338,0),MATCH(AU$340,$J$334:$R$334,0)))</f>
        <v>0</v>
      </c>
      <c r="AV352" s="186"/>
      <c r="AW352" s="186"/>
      <c r="AX352" s="16"/>
      <c r="AY352" s="8"/>
      <c r="AZ352" s="8"/>
      <c r="BA352" s="8"/>
    </row>
    <row r="353" spans="1:53" ht="14.5" outlineLevel="1" x14ac:dyDescent="0.35">
      <c r="A353" s="6"/>
      <c r="B353" s="7"/>
      <c r="C353" s="17"/>
      <c r="D353" s="17"/>
      <c r="E353" s="17"/>
      <c r="F353" s="26"/>
      <c r="G353" s="26" t="str">
        <f t="shared" si="152"/>
        <v>YYWNWl</v>
      </c>
      <c r="H353" s="222">
        <f t="shared" si="153"/>
        <v>1</v>
      </c>
      <c r="I353" s="222">
        <f t="shared" si="153"/>
        <v>1</v>
      </c>
      <c r="J353" s="222">
        <f t="shared" si="153"/>
        <v>3</v>
      </c>
      <c r="K353" s="222">
        <f t="shared" si="154"/>
        <v>0</v>
      </c>
      <c r="L353" s="695" cm="1">
        <f t="array" ref="L353">INDEX($H353:$K353,0,MATCH(L$341,$H$341:$K$341,0))*INDEX($J$335:$R$338,MATCH(L$341,$I$335:$I$338,0),MATCH(L$340,$J$334:$R$334,0))+IF(SUM($H353:$I353)&gt;0,INDEX($U$335:$AC$338,MATCH(L$341,$I$335:$I$338,0),MATCH(L$340,$J$334:$R$334,0)))</f>
        <v>2</v>
      </c>
      <c r="M353" s="695" cm="1">
        <f t="array" ref="M353">INDEX($H353:$K353,0,MATCH(M$341,$H$341:$K$341,0))*INDEX($J$335:$R$338,MATCH(M$341,$I$335:$I$338,0),MATCH(M$340,$J$334:$R$334,0))+IF(SUM($H353:$I353)&gt;0,INDEX($U$335:$AC$338,MATCH(M$341,$I$335:$I$338,0),MATCH(M$340,$J$334:$R$334,0)))</f>
        <v>1</v>
      </c>
      <c r="N353" s="695" cm="1">
        <f t="array" ref="N353">INDEX($H353:$K353,0,MATCH(N$341,$H$341:$K$341,0))*INDEX($J$335:$R$338,MATCH(N$341,$I$335:$I$338,0),MATCH(N$340,$J$334:$R$334,0))+IF(SUM($H353:$I353)&gt;0,INDEX($U$335:$AC$338,MATCH(N$341,$I$335:$I$338,0),MATCH(N$340,$J$334:$R$334,0)))</f>
        <v>3</v>
      </c>
      <c r="O353" s="695" cm="1">
        <f t="array" ref="O353">INDEX($H353:$K353,0,MATCH(O$341,$H$341:$K$341,0))*INDEX($J$335:$R$338,MATCH(O$341,$I$335:$I$338,0),MATCH(O$340,$J$334:$R$334,0))+IF(SUM($H353:$I353)&gt;0,INDEX($U$335:$AC$338,MATCH(O$341,$I$335:$I$338,0),MATCH(O$340,$J$334:$R$334,0)))</f>
        <v>0</v>
      </c>
      <c r="P353" s="695" cm="1">
        <f t="array" ref="P353">INDEX($H353:$K353,0,MATCH(P$341,$H$341:$K$341,0))*INDEX($J$335:$R$338,MATCH(P$341,$I$335:$I$338,0),MATCH(P$340,$J$334:$R$334,0))+IF(SUM($H353:$I353)&gt;0,INDEX($U$335:$AC$338,MATCH(P$341,$I$335:$I$338,0),MATCH(P$340,$J$334:$R$334,0)))</f>
        <v>2</v>
      </c>
      <c r="Q353" s="695" cm="1">
        <f t="array" ref="Q353">INDEX($H353:$K353,0,MATCH(Q$341,$H$341:$K$341,0))*INDEX($J$335:$R$338,MATCH(Q$341,$I$335:$I$338,0),MATCH(Q$340,$J$334:$R$334,0))+IF(SUM($H353:$I353)&gt;0,INDEX($U$335:$AC$338,MATCH(Q$341,$I$335:$I$338,0),MATCH(Q$340,$J$334:$R$334,0)))</f>
        <v>1</v>
      </c>
      <c r="R353" s="695" cm="1">
        <f t="array" ref="R353">INDEX($H353:$K353,0,MATCH(R$341,$H$341:$K$341,0))*INDEX($J$335:$R$338,MATCH(R$341,$I$335:$I$338,0),MATCH(R$340,$J$334:$R$334,0))+IF(SUM($H353:$I353)&gt;0,INDEX($U$335:$AC$338,MATCH(R$341,$I$335:$I$338,0),MATCH(R$340,$J$334:$R$334,0)))</f>
        <v>3</v>
      </c>
      <c r="S353" s="695" cm="1">
        <f t="array" ref="S353">INDEX($H353:$K353,0,MATCH(S$341,$H$341:$K$341,0))*INDEX($J$335:$R$338,MATCH(S$341,$I$335:$I$338,0),MATCH(S$340,$J$334:$R$334,0))+IF(SUM($H353:$I353)&gt;0,INDEX($U$335:$AC$338,MATCH(S$341,$I$335:$I$338,0),MATCH(S$340,$J$334:$R$334,0)))</f>
        <v>0</v>
      </c>
      <c r="T353" s="695" cm="1">
        <f t="array" ref="T353">INDEX($H353:$K353,0,MATCH(T$341,$H$341:$K$341,0))*INDEX($J$335:$R$338,MATCH(T$341,$I$335:$I$338,0),MATCH(T$340,$J$334:$R$334,0))+IF(SUM($H353:$I353)&gt;0,INDEX($U$335:$AC$338,MATCH(T$341,$I$335:$I$338,0),MATCH(T$340,$J$334:$R$334,0)))</f>
        <v>2</v>
      </c>
      <c r="U353" s="695" cm="1">
        <f t="array" ref="U353">INDEX($H353:$K353,0,MATCH(U$341,$H$341:$K$341,0))*INDEX($J$335:$R$338,MATCH(U$341,$I$335:$I$338,0),MATCH(U$340,$J$334:$R$334,0))+IF(SUM($H353:$I353)&gt;0,INDEX($U$335:$AC$338,MATCH(U$341,$I$335:$I$338,0),MATCH(U$340,$J$334:$R$334,0)))</f>
        <v>1</v>
      </c>
      <c r="V353" s="695" cm="1">
        <f t="array" ref="V353">INDEX($H353:$K353,0,MATCH(V$341,$H$341:$K$341,0))*INDEX($J$335:$R$338,MATCH(V$341,$I$335:$I$338,0),MATCH(V$340,$J$334:$R$334,0))+IF(SUM($H353:$I353)&gt;0,INDEX($U$335:$AC$338,MATCH(V$341,$I$335:$I$338,0),MATCH(V$340,$J$334:$R$334,0)))</f>
        <v>3</v>
      </c>
      <c r="W353" s="695" cm="1">
        <f t="array" ref="W353">INDEX($H353:$K353,0,MATCH(W$341,$H$341:$K$341,0))*INDEX($J$335:$R$338,MATCH(W$341,$I$335:$I$338,0),MATCH(W$340,$J$334:$R$334,0))+IF(SUM($H353:$I353)&gt;0,INDEX($U$335:$AC$338,MATCH(W$341,$I$335:$I$338,0),MATCH(W$340,$J$334:$R$334,0)))</f>
        <v>0</v>
      </c>
      <c r="X353" s="695" cm="1">
        <f t="array" ref="X353">INDEX($H353:$K353,0,MATCH(X$341,$H$341:$K$341,0))*INDEX($J$335:$R$338,MATCH(X$341,$I$335:$I$338,0),MATCH(X$340,$J$334:$R$334,0))+IF(SUM($H353:$I353)&gt;0,INDEX($U$335:$AC$338,MATCH(X$341,$I$335:$I$338,0),MATCH(X$340,$J$334:$R$334,0)))</f>
        <v>2</v>
      </c>
      <c r="Y353" s="695" cm="1">
        <f t="array" ref="Y353">INDEX($H353:$K353,0,MATCH(Y$341,$H$341:$K$341,0))*INDEX($J$335:$R$338,MATCH(Y$341,$I$335:$I$338,0),MATCH(Y$340,$J$334:$R$334,0))+IF(SUM($H353:$I353)&gt;0,INDEX($U$335:$AC$338,MATCH(Y$341,$I$335:$I$338,0),MATCH(Y$340,$J$334:$R$334,0)))</f>
        <v>1</v>
      </c>
      <c r="Z353" s="695" cm="1">
        <f t="array" ref="Z353">INDEX($H353:$K353,0,MATCH(Z$341,$H$341:$K$341,0))*INDEX($J$335:$R$338,MATCH(Z$341,$I$335:$I$338,0),MATCH(Z$340,$J$334:$R$334,0))+IF(SUM($H353:$I353)&gt;0,INDEX($U$335:$AC$338,MATCH(Z$341,$I$335:$I$338,0),MATCH(Z$340,$J$334:$R$334,0)))</f>
        <v>3</v>
      </c>
      <c r="AA353" s="695" cm="1">
        <f t="array" ref="AA353">INDEX($H353:$K353,0,MATCH(AA$341,$H$341:$K$341,0))*INDEX($J$335:$R$338,MATCH(AA$341,$I$335:$I$338,0),MATCH(AA$340,$J$334:$R$334,0))+IF(SUM($H353:$I353)&gt;0,INDEX($U$335:$AC$338,MATCH(AA$341,$I$335:$I$338,0),MATCH(AA$340,$J$334:$R$334,0)))</f>
        <v>0</v>
      </c>
      <c r="AB353" s="695" cm="1">
        <f t="array" ref="AB353">INDEX($H353:$K353,0,MATCH(AB$341,$H$341:$K$341,0))*INDEX($J$335:$R$338,MATCH(AB$341,$I$335:$I$338,0),MATCH(AB$340,$J$334:$R$334,0))+IF(SUM($H353:$I353)&gt;0,INDEX($U$335:$AC$338,MATCH(AB$341,$I$335:$I$338,0),MATCH(AB$340,$J$334:$R$334,0)))</f>
        <v>1</v>
      </c>
      <c r="AC353" s="695" cm="1">
        <f t="array" ref="AC353">INDEX($H353:$K353,0,MATCH(AC$341,$H$341:$K$341,0))*INDEX($J$335:$R$338,MATCH(AC$341,$I$335:$I$338,0),MATCH(AC$340,$J$334:$R$334,0))+IF(SUM($H353:$I353)&gt;0,INDEX($U$335:$AC$338,MATCH(AC$341,$I$335:$I$338,0),MATCH(AC$340,$J$334:$R$334,0)))</f>
        <v>1</v>
      </c>
      <c r="AD353" s="695" cm="1">
        <f t="array" ref="AD353">INDEX($H353:$K353,0,MATCH(AD$341,$H$341:$K$341,0))*INDEX($J$335:$R$338,MATCH(AD$341,$I$335:$I$338,0),MATCH(AD$340,$J$334:$R$334,0))+IF(SUM($H353:$I353)&gt;0,INDEX($U$335:$AC$338,MATCH(AD$341,$I$335:$I$338,0),MATCH(AD$340,$J$334:$R$334,0)))</f>
        <v>3</v>
      </c>
      <c r="AE353" s="695" cm="1">
        <f t="array" ref="AE353">INDEX($H353:$K353,0,MATCH(AE$341,$H$341:$K$341,0))*INDEX($J$335:$R$338,MATCH(AE$341,$I$335:$I$338,0),MATCH(AE$340,$J$334:$R$334,0))+IF(SUM($H353:$I353)&gt;0,INDEX($U$335:$AC$338,MATCH(AE$341,$I$335:$I$338,0),MATCH(AE$340,$J$334:$R$334,0)))</f>
        <v>0</v>
      </c>
      <c r="AF353" s="695" cm="1">
        <f t="array" ref="AF353">INDEX($H353:$K353,0,MATCH(AF$341,$H$341:$K$341,0))*INDEX($J$335:$R$338,MATCH(AF$341,$I$335:$I$338,0),MATCH(AF$340,$J$334:$R$334,0))+IF(SUM($H353:$I353)&gt;0,INDEX($U$335:$AC$338,MATCH(AF$341,$I$335:$I$338,0),MATCH(AF$340,$J$334:$R$334,0)))</f>
        <v>1</v>
      </c>
      <c r="AG353" s="695" cm="1">
        <f t="array" ref="AG353">INDEX($H353:$K353,0,MATCH(AG$341,$H$341:$K$341,0))*INDEX($J$335:$R$338,MATCH(AG$341,$I$335:$I$338,0),MATCH(AG$340,$J$334:$R$334,0))+IF(SUM($H353:$I353)&gt;0,INDEX($U$335:$AC$338,MATCH(AG$341,$I$335:$I$338,0),MATCH(AG$340,$J$334:$R$334,0)))</f>
        <v>1</v>
      </c>
      <c r="AH353" s="695" cm="1">
        <f t="array" ref="AH353">INDEX($H353:$K353,0,MATCH(AH$341,$H$341:$K$341,0))*INDEX($J$335:$R$338,MATCH(AH$341,$I$335:$I$338,0),MATCH(AH$340,$J$334:$R$334,0))+IF(SUM($H353:$I353)&gt;0,INDEX($U$335:$AC$338,MATCH(AH$341,$I$335:$I$338,0),MATCH(AH$340,$J$334:$R$334,0)))</f>
        <v>3</v>
      </c>
      <c r="AI353" s="695" cm="1">
        <f t="array" ref="AI353">INDEX($H353:$K353,0,MATCH(AI$341,$H$341:$K$341,0))*INDEX($J$335:$R$338,MATCH(AI$341,$I$335:$I$338,0),MATCH(AI$340,$J$334:$R$334,0))+IF(SUM($H353:$I353)&gt;0,INDEX($U$335:$AC$338,MATCH(AI$341,$I$335:$I$338,0),MATCH(AI$340,$J$334:$R$334,0)))</f>
        <v>0</v>
      </c>
      <c r="AJ353" s="695" cm="1">
        <f t="array" ref="AJ353">INDEX($H353:$K353,0,MATCH(AJ$341,$H$341:$K$341,0))*INDEX($J$335:$R$338,MATCH(AJ$341,$I$335:$I$338,0),MATCH(AJ$340,$J$334:$R$334,0))+IF(SUM($H353:$I353)&gt;0,INDEX($U$335:$AC$338,MATCH(AJ$341,$I$335:$I$338,0),MATCH(AJ$340,$J$334:$R$334,0)))</f>
        <v>1</v>
      </c>
      <c r="AK353" s="695" cm="1">
        <f t="array" ref="AK353">INDEX($H353:$K353,0,MATCH(AK$341,$H$341:$K$341,0))*INDEX($J$335:$R$338,MATCH(AK$341,$I$335:$I$338,0),MATCH(AK$340,$J$334:$R$334,0))+IF(SUM($H353:$I353)&gt;0,INDEX($U$335:$AC$338,MATCH(AK$341,$I$335:$I$338,0),MATCH(AK$340,$J$334:$R$334,0)))</f>
        <v>1</v>
      </c>
      <c r="AL353" s="695" cm="1">
        <f t="array" ref="AL353">INDEX($H353:$K353,0,MATCH(AL$341,$H$341:$K$341,0))*INDEX($J$335:$R$338,MATCH(AL$341,$I$335:$I$338,0),MATCH(AL$340,$J$334:$R$334,0))+IF(SUM($H353:$I353)&gt;0,INDEX($U$335:$AC$338,MATCH(AL$341,$I$335:$I$338,0),MATCH(AL$340,$J$334:$R$334,0)))</f>
        <v>3</v>
      </c>
      <c r="AM353" s="695" cm="1">
        <f t="array" ref="AM353">INDEX($H353:$K353,0,MATCH(AM$341,$H$341:$K$341,0))*INDEX($J$335:$R$338,MATCH(AM$341,$I$335:$I$338,0),MATCH(AM$340,$J$334:$R$334,0))+IF(SUM($H353:$I353)&gt;0,INDEX($U$335:$AC$338,MATCH(AM$341,$I$335:$I$338,0),MATCH(AM$340,$J$334:$R$334,0)))</f>
        <v>0</v>
      </c>
      <c r="AN353" s="695" cm="1">
        <f t="array" ref="AN353">INDEX($H353:$K353,0,MATCH(AN$341,$H$341:$K$341,0))*INDEX($J$335:$R$338,MATCH(AN$341,$I$335:$I$338,0),MATCH(AN$340,$J$334:$R$334,0))+IF(SUM($H353:$I353)&gt;0,INDEX($U$335:$AC$338,MATCH(AN$341,$I$335:$I$338,0),MATCH(AN$340,$J$334:$R$334,0)))</f>
        <v>1</v>
      </c>
      <c r="AO353" s="695" cm="1">
        <f t="array" ref="AO353">INDEX($H353:$K353,0,MATCH(AO$341,$H$341:$K$341,0))*INDEX($J$335:$R$338,MATCH(AO$341,$I$335:$I$338,0),MATCH(AO$340,$J$334:$R$334,0))+IF(SUM($H353:$I353)&gt;0,INDEX($U$335:$AC$338,MATCH(AO$341,$I$335:$I$338,0),MATCH(AO$340,$J$334:$R$334,0)))</f>
        <v>1</v>
      </c>
      <c r="AP353" s="695" cm="1">
        <f t="array" ref="AP353">INDEX($H353:$K353,0,MATCH(AP$341,$H$341:$K$341,0))*INDEX($J$335:$R$338,MATCH(AP$341,$I$335:$I$338,0),MATCH(AP$340,$J$334:$R$334,0))+IF(SUM($H353:$I353)&gt;0,INDEX($U$335:$AC$338,MATCH(AP$341,$I$335:$I$338,0),MATCH(AP$340,$J$334:$R$334,0)))</f>
        <v>3</v>
      </c>
      <c r="AQ353" s="695" cm="1">
        <f t="array" ref="AQ353">INDEX($H353:$K353,0,MATCH(AQ$341,$H$341:$K$341,0))*INDEX($J$335:$R$338,MATCH(AQ$341,$I$335:$I$338,0),MATCH(AQ$340,$J$334:$R$334,0))+IF(SUM($H353:$I353)&gt;0,INDEX($U$335:$AC$338,MATCH(AQ$341,$I$335:$I$338,0),MATCH(AQ$340,$J$334:$R$334,0)))</f>
        <v>0</v>
      </c>
      <c r="AR353" s="695" cm="1">
        <f t="array" ref="AR353">INDEX($H353:$K353,0,MATCH(AR$341,$H$341:$K$341,0))*INDEX($J$335:$R$338,MATCH(AR$341,$I$335:$I$338,0),MATCH(AR$340,$J$334:$R$334,0))+IF(SUM($H353:$I353)&gt;0,INDEX($U$335:$AC$338,MATCH(AR$341,$I$335:$I$338,0),MATCH(AR$340,$J$334:$R$334,0)))</f>
        <v>1</v>
      </c>
      <c r="AS353" s="695" cm="1">
        <f t="array" ref="AS353">INDEX($H353:$K353,0,MATCH(AS$341,$H$341:$K$341,0))*INDEX($J$335:$R$338,MATCH(AS$341,$I$335:$I$338,0),MATCH(AS$340,$J$334:$R$334,0))+IF(SUM($H353:$I353)&gt;0,INDEX($U$335:$AC$338,MATCH(AS$341,$I$335:$I$338,0),MATCH(AS$340,$J$334:$R$334,0)))</f>
        <v>1</v>
      </c>
      <c r="AT353" s="695" cm="1">
        <f t="array" ref="AT353">INDEX($H353:$K353,0,MATCH(AT$341,$H$341:$K$341,0))*INDEX($J$335:$R$338,MATCH(AT$341,$I$335:$I$338,0),MATCH(AT$340,$J$334:$R$334,0))+IF(SUM($H353:$I353)&gt;0,INDEX($U$335:$AC$338,MATCH(AT$341,$I$335:$I$338,0),MATCH(AT$340,$J$334:$R$334,0)))</f>
        <v>3</v>
      </c>
      <c r="AU353" s="695" cm="1">
        <f t="array" ref="AU353">INDEX($H353:$K353,0,MATCH(AU$341,$H$341:$K$341,0))*INDEX($J$335:$R$338,MATCH(AU$341,$I$335:$I$338,0),MATCH(AU$340,$J$334:$R$334,0))+IF(SUM($H353:$I353)&gt;0,INDEX($U$335:$AC$338,MATCH(AU$341,$I$335:$I$338,0),MATCH(AU$340,$J$334:$R$334,0)))</f>
        <v>0</v>
      </c>
      <c r="AV353" s="186"/>
      <c r="AW353" s="186"/>
      <c r="AX353" s="16"/>
      <c r="AY353" s="8"/>
      <c r="AZ353" s="8"/>
      <c r="BA353" s="8"/>
    </row>
    <row r="354" spans="1:53" ht="14.5" outlineLevel="1" x14ac:dyDescent="0.35">
      <c r="A354" s="6"/>
      <c r="B354" s="7"/>
      <c r="C354" s="17"/>
      <c r="D354" s="17"/>
      <c r="E354" s="17"/>
      <c r="F354" s="26"/>
      <c r="G354" s="26" t="str">
        <f t="shared" si="152"/>
        <v>YYLWNw</v>
      </c>
      <c r="H354" s="222">
        <f t="shared" si="153"/>
        <v>1</v>
      </c>
      <c r="I354" s="222">
        <f t="shared" si="153"/>
        <v>1</v>
      </c>
      <c r="J354" s="222">
        <f t="shared" si="153"/>
        <v>2</v>
      </c>
      <c r="K354" s="222">
        <f t="shared" si="154"/>
        <v>1</v>
      </c>
      <c r="L354" s="695" cm="1">
        <f t="array" ref="L354">INDEX($H354:$K354,0,MATCH(L$341,$H$341:$K$341,0))*INDEX($J$335:$R$338,MATCH(L$341,$I$335:$I$338,0),MATCH(L$340,$J$334:$R$334,0))+IF(SUM($H354:$I354)&gt;0,INDEX($U$335:$AC$338,MATCH(L$341,$I$335:$I$338,0),MATCH(L$340,$J$334:$R$334,0)))</f>
        <v>2</v>
      </c>
      <c r="M354" s="695" cm="1">
        <f t="array" ref="M354">INDEX($H354:$K354,0,MATCH(M$341,$H$341:$K$341,0))*INDEX($J$335:$R$338,MATCH(M$341,$I$335:$I$338,0),MATCH(M$340,$J$334:$R$334,0))+IF(SUM($H354:$I354)&gt;0,INDEX($U$335:$AC$338,MATCH(M$341,$I$335:$I$338,0),MATCH(M$340,$J$334:$R$334,0)))</f>
        <v>1</v>
      </c>
      <c r="N354" s="695" cm="1">
        <f t="array" ref="N354">INDEX($H354:$K354,0,MATCH(N$341,$H$341:$K$341,0))*INDEX($J$335:$R$338,MATCH(N$341,$I$335:$I$338,0),MATCH(N$340,$J$334:$R$334,0))+IF(SUM($H354:$I354)&gt;0,INDEX($U$335:$AC$338,MATCH(N$341,$I$335:$I$338,0),MATCH(N$340,$J$334:$R$334,0)))</f>
        <v>2</v>
      </c>
      <c r="O354" s="695" cm="1">
        <f t="array" ref="O354">INDEX($H354:$K354,0,MATCH(O$341,$H$341:$K$341,0))*INDEX($J$335:$R$338,MATCH(O$341,$I$335:$I$338,0),MATCH(O$340,$J$334:$R$334,0))+IF(SUM($H354:$I354)&gt;0,INDEX($U$335:$AC$338,MATCH(O$341,$I$335:$I$338,0),MATCH(O$340,$J$334:$R$334,0)))</f>
        <v>1.5</v>
      </c>
      <c r="P354" s="695" cm="1">
        <f t="array" ref="P354">INDEX($H354:$K354,0,MATCH(P$341,$H$341:$K$341,0))*INDEX($J$335:$R$338,MATCH(P$341,$I$335:$I$338,0),MATCH(P$340,$J$334:$R$334,0))+IF(SUM($H354:$I354)&gt;0,INDEX($U$335:$AC$338,MATCH(P$341,$I$335:$I$338,0),MATCH(P$340,$J$334:$R$334,0)))</f>
        <v>2</v>
      </c>
      <c r="Q354" s="695" cm="1">
        <f t="array" ref="Q354">INDEX($H354:$K354,0,MATCH(Q$341,$H$341:$K$341,0))*INDEX($J$335:$R$338,MATCH(Q$341,$I$335:$I$338,0),MATCH(Q$340,$J$334:$R$334,0))+IF(SUM($H354:$I354)&gt;0,INDEX($U$335:$AC$338,MATCH(Q$341,$I$335:$I$338,0),MATCH(Q$340,$J$334:$R$334,0)))</f>
        <v>1</v>
      </c>
      <c r="R354" s="695" cm="1">
        <f t="array" ref="R354">INDEX($H354:$K354,0,MATCH(R$341,$H$341:$K$341,0))*INDEX($J$335:$R$338,MATCH(R$341,$I$335:$I$338,0),MATCH(R$340,$J$334:$R$334,0))+IF(SUM($H354:$I354)&gt;0,INDEX($U$335:$AC$338,MATCH(R$341,$I$335:$I$338,0),MATCH(R$340,$J$334:$R$334,0)))</f>
        <v>2</v>
      </c>
      <c r="S354" s="695" cm="1">
        <f t="array" ref="S354">INDEX($H354:$K354,0,MATCH(S$341,$H$341:$K$341,0))*INDEX($J$335:$R$338,MATCH(S$341,$I$335:$I$338,0),MATCH(S$340,$J$334:$R$334,0))+IF(SUM($H354:$I354)&gt;0,INDEX($U$335:$AC$338,MATCH(S$341,$I$335:$I$338,0),MATCH(S$340,$J$334:$R$334,0)))</f>
        <v>1</v>
      </c>
      <c r="T354" s="695" cm="1">
        <f t="array" ref="T354">INDEX($H354:$K354,0,MATCH(T$341,$H$341:$K$341,0))*INDEX($J$335:$R$338,MATCH(T$341,$I$335:$I$338,0),MATCH(T$340,$J$334:$R$334,0))+IF(SUM($H354:$I354)&gt;0,INDEX($U$335:$AC$338,MATCH(T$341,$I$335:$I$338,0),MATCH(T$340,$J$334:$R$334,0)))</f>
        <v>2</v>
      </c>
      <c r="U354" s="695" cm="1">
        <f t="array" ref="U354">INDEX($H354:$K354,0,MATCH(U$341,$H$341:$K$341,0))*INDEX($J$335:$R$338,MATCH(U$341,$I$335:$I$338,0),MATCH(U$340,$J$334:$R$334,0))+IF(SUM($H354:$I354)&gt;0,INDEX($U$335:$AC$338,MATCH(U$341,$I$335:$I$338,0),MATCH(U$340,$J$334:$R$334,0)))</f>
        <v>1</v>
      </c>
      <c r="V354" s="695" cm="1">
        <f t="array" ref="V354">INDEX($H354:$K354,0,MATCH(V$341,$H$341:$K$341,0))*INDEX($J$335:$R$338,MATCH(V$341,$I$335:$I$338,0),MATCH(V$340,$J$334:$R$334,0))+IF(SUM($H354:$I354)&gt;0,INDEX($U$335:$AC$338,MATCH(V$341,$I$335:$I$338,0),MATCH(V$340,$J$334:$R$334,0)))</f>
        <v>2</v>
      </c>
      <c r="W354" s="695" cm="1">
        <f t="array" ref="W354">INDEX($H354:$K354,0,MATCH(W$341,$H$341:$K$341,0))*INDEX($J$335:$R$338,MATCH(W$341,$I$335:$I$338,0),MATCH(W$340,$J$334:$R$334,0))+IF(SUM($H354:$I354)&gt;0,INDEX($U$335:$AC$338,MATCH(W$341,$I$335:$I$338,0),MATCH(W$340,$J$334:$R$334,0)))</f>
        <v>1</v>
      </c>
      <c r="X354" s="695" cm="1">
        <f t="array" ref="X354">INDEX($H354:$K354,0,MATCH(X$341,$H$341:$K$341,0))*INDEX($J$335:$R$338,MATCH(X$341,$I$335:$I$338,0),MATCH(X$340,$J$334:$R$334,0))+IF(SUM($H354:$I354)&gt;0,INDEX($U$335:$AC$338,MATCH(X$341,$I$335:$I$338,0),MATCH(X$340,$J$334:$R$334,0)))</f>
        <v>2</v>
      </c>
      <c r="Y354" s="695" cm="1">
        <f t="array" ref="Y354">INDEX($H354:$K354,0,MATCH(Y$341,$H$341:$K$341,0))*INDEX($J$335:$R$338,MATCH(Y$341,$I$335:$I$338,0),MATCH(Y$340,$J$334:$R$334,0))+IF(SUM($H354:$I354)&gt;0,INDEX($U$335:$AC$338,MATCH(Y$341,$I$335:$I$338,0),MATCH(Y$340,$J$334:$R$334,0)))</f>
        <v>1</v>
      </c>
      <c r="Z354" s="695" cm="1">
        <f t="array" ref="Z354">INDEX($H354:$K354,0,MATCH(Z$341,$H$341:$K$341,0))*INDEX($J$335:$R$338,MATCH(Z$341,$I$335:$I$338,0),MATCH(Z$340,$J$334:$R$334,0))+IF(SUM($H354:$I354)&gt;0,INDEX($U$335:$AC$338,MATCH(Z$341,$I$335:$I$338,0),MATCH(Z$340,$J$334:$R$334,0)))</f>
        <v>2</v>
      </c>
      <c r="AA354" s="695" cm="1">
        <f t="array" ref="AA354">INDEX($H354:$K354,0,MATCH(AA$341,$H$341:$K$341,0))*INDEX($J$335:$R$338,MATCH(AA$341,$I$335:$I$338,0),MATCH(AA$340,$J$334:$R$334,0))+IF(SUM($H354:$I354)&gt;0,INDEX($U$335:$AC$338,MATCH(AA$341,$I$335:$I$338,0),MATCH(AA$340,$J$334:$R$334,0)))</f>
        <v>0.5</v>
      </c>
      <c r="AB354" s="695" cm="1">
        <f t="array" ref="AB354">INDEX($H354:$K354,0,MATCH(AB$341,$H$341:$K$341,0))*INDEX($J$335:$R$338,MATCH(AB$341,$I$335:$I$338,0),MATCH(AB$340,$J$334:$R$334,0))+IF(SUM($H354:$I354)&gt;0,INDEX($U$335:$AC$338,MATCH(AB$341,$I$335:$I$338,0),MATCH(AB$340,$J$334:$R$334,0)))</f>
        <v>1</v>
      </c>
      <c r="AC354" s="695" cm="1">
        <f t="array" ref="AC354">INDEX($H354:$K354,0,MATCH(AC$341,$H$341:$K$341,0))*INDEX($J$335:$R$338,MATCH(AC$341,$I$335:$I$338,0),MATCH(AC$340,$J$334:$R$334,0))+IF(SUM($H354:$I354)&gt;0,INDEX($U$335:$AC$338,MATCH(AC$341,$I$335:$I$338,0),MATCH(AC$340,$J$334:$R$334,0)))</f>
        <v>1</v>
      </c>
      <c r="AD354" s="695" cm="1">
        <f t="array" ref="AD354">INDEX($H354:$K354,0,MATCH(AD$341,$H$341:$K$341,0))*INDEX($J$335:$R$338,MATCH(AD$341,$I$335:$I$338,0),MATCH(AD$340,$J$334:$R$334,0))+IF(SUM($H354:$I354)&gt;0,INDEX($U$335:$AC$338,MATCH(AD$341,$I$335:$I$338,0),MATCH(AD$340,$J$334:$R$334,0)))</f>
        <v>2</v>
      </c>
      <c r="AE354" s="695" cm="1">
        <f t="array" ref="AE354">INDEX($H354:$K354,0,MATCH(AE$341,$H$341:$K$341,0))*INDEX($J$335:$R$338,MATCH(AE$341,$I$335:$I$338,0),MATCH(AE$340,$J$334:$R$334,0))+IF(SUM($H354:$I354)&gt;0,INDEX($U$335:$AC$338,MATCH(AE$341,$I$335:$I$338,0),MATCH(AE$340,$J$334:$R$334,0)))</f>
        <v>1</v>
      </c>
      <c r="AF354" s="695" cm="1">
        <f t="array" ref="AF354">INDEX($H354:$K354,0,MATCH(AF$341,$H$341:$K$341,0))*INDEX($J$335:$R$338,MATCH(AF$341,$I$335:$I$338,0),MATCH(AF$340,$J$334:$R$334,0))+IF(SUM($H354:$I354)&gt;0,INDEX($U$335:$AC$338,MATCH(AF$341,$I$335:$I$338,0),MATCH(AF$340,$J$334:$R$334,0)))</f>
        <v>1</v>
      </c>
      <c r="AG354" s="695" cm="1">
        <f t="array" ref="AG354">INDEX($H354:$K354,0,MATCH(AG$341,$H$341:$K$341,0))*INDEX($J$335:$R$338,MATCH(AG$341,$I$335:$I$338,0),MATCH(AG$340,$J$334:$R$334,0))+IF(SUM($H354:$I354)&gt;0,INDEX($U$335:$AC$338,MATCH(AG$341,$I$335:$I$338,0),MATCH(AG$340,$J$334:$R$334,0)))</f>
        <v>1</v>
      </c>
      <c r="AH354" s="695" cm="1">
        <f t="array" ref="AH354">INDEX($H354:$K354,0,MATCH(AH$341,$H$341:$K$341,0))*INDEX($J$335:$R$338,MATCH(AH$341,$I$335:$I$338,0),MATCH(AH$340,$J$334:$R$334,0))+IF(SUM($H354:$I354)&gt;0,INDEX($U$335:$AC$338,MATCH(AH$341,$I$335:$I$338,0),MATCH(AH$340,$J$334:$R$334,0)))</f>
        <v>2</v>
      </c>
      <c r="AI354" s="695" cm="1">
        <f t="array" ref="AI354">INDEX($H354:$K354,0,MATCH(AI$341,$H$341:$K$341,0))*INDEX($J$335:$R$338,MATCH(AI$341,$I$335:$I$338,0),MATCH(AI$340,$J$334:$R$334,0))+IF(SUM($H354:$I354)&gt;0,INDEX($U$335:$AC$338,MATCH(AI$341,$I$335:$I$338,0),MATCH(AI$340,$J$334:$R$334,0)))</f>
        <v>0.5</v>
      </c>
      <c r="AJ354" s="695" cm="1">
        <f t="array" ref="AJ354">INDEX($H354:$K354,0,MATCH(AJ$341,$H$341:$K$341,0))*INDEX($J$335:$R$338,MATCH(AJ$341,$I$335:$I$338,0),MATCH(AJ$340,$J$334:$R$334,0))+IF(SUM($H354:$I354)&gt;0,INDEX($U$335:$AC$338,MATCH(AJ$341,$I$335:$I$338,0),MATCH(AJ$340,$J$334:$R$334,0)))</f>
        <v>1</v>
      </c>
      <c r="AK354" s="695" cm="1">
        <f t="array" ref="AK354">INDEX($H354:$K354,0,MATCH(AK$341,$H$341:$K$341,0))*INDEX($J$335:$R$338,MATCH(AK$341,$I$335:$I$338,0),MATCH(AK$340,$J$334:$R$334,0))+IF(SUM($H354:$I354)&gt;0,INDEX($U$335:$AC$338,MATCH(AK$341,$I$335:$I$338,0),MATCH(AK$340,$J$334:$R$334,0)))</f>
        <v>1</v>
      </c>
      <c r="AL354" s="695" cm="1">
        <f t="array" ref="AL354">INDEX($H354:$K354,0,MATCH(AL$341,$H$341:$K$341,0))*INDEX($J$335:$R$338,MATCH(AL$341,$I$335:$I$338,0),MATCH(AL$340,$J$334:$R$334,0))+IF(SUM($H354:$I354)&gt;0,INDEX($U$335:$AC$338,MATCH(AL$341,$I$335:$I$338,0),MATCH(AL$340,$J$334:$R$334,0)))</f>
        <v>2</v>
      </c>
      <c r="AM354" s="695" cm="1">
        <f t="array" ref="AM354">INDEX($H354:$K354,0,MATCH(AM$341,$H$341:$K$341,0))*INDEX($J$335:$R$338,MATCH(AM$341,$I$335:$I$338,0),MATCH(AM$340,$J$334:$R$334,0))+IF(SUM($H354:$I354)&gt;0,INDEX($U$335:$AC$338,MATCH(AM$341,$I$335:$I$338,0),MATCH(AM$340,$J$334:$R$334,0)))</f>
        <v>0.5</v>
      </c>
      <c r="AN354" s="695" cm="1">
        <f t="array" ref="AN354">INDEX($H354:$K354,0,MATCH(AN$341,$H$341:$K$341,0))*INDEX($J$335:$R$338,MATCH(AN$341,$I$335:$I$338,0),MATCH(AN$340,$J$334:$R$334,0))+IF(SUM($H354:$I354)&gt;0,INDEX($U$335:$AC$338,MATCH(AN$341,$I$335:$I$338,0),MATCH(AN$340,$J$334:$R$334,0)))</f>
        <v>1</v>
      </c>
      <c r="AO354" s="695" cm="1">
        <f t="array" ref="AO354">INDEX($H354:$K354,0,MATCH(AO$341,$H$341:$K$341,0))*INDEX($J$335:$R$338,MATCH(AO$341,$I$335:$I$338,0),MATCH(AO$340,$J$334:$R$334,0))+IF(SUM($H354:$I354)&gt;0,INDEX($U$335:$AC$338,MATCH(AO$341,$I$335:$I$338,0),MATCH(AO$340,$J$334:$R$334,0)))</f>
        <v>1</v>
      </c>
      <c r="AP354" s="695" cm="1">
        <f t="array" ref="AP354">INDEX($H354:$K354,0,MATCH(AP$341,$H$341:$K$341,0))*INDEX($J$335:$R$338,MATCH(AP$341,$I$335:$I$338,0),MATCH(AP$340,$J$334:$R$334,0))+IF(SUM($H354:$I354)&gt;0,INDEX($U$335:$AC$338,MATCH(AP$341,$I$335:$I$338,0),MATCH(AP$340,$J$334:$R$334,0)))</f>
        <v>2</v>
      </c>
      <c r="AQ354" s="695" cm="1">
        <f t="array" ref="AQ354">INDEX($H354:$K354,0,MATCH(AQ$341,$H$341:$K$341,0))*INDEX($J$335:$R$338,MATCH(AQ$341,$I$335:$I$338,0),MATCH(AQ$340,$J$334:$R$334,0))+IF(SUM($H354:$I354)&gt;0,INDEX($U$335:$AC$338,MATCH(AQ$341,$I$335:$I$338,0),MATCH(AQ$340,$J$334:$R$334,0)))</f>
        <v>0</v>
      </c>
      <c r="AR354" s="695" cm="1">
        <f t="array" ref="AR354">INDEX($H354:$K354,0,MATCH(AR$341,$H$341:$K$341,0))*INDEX($J$335:$R$338,MATCH(AR$341,$I$335:$I$338,0),MATCH(AR$340,$J$334:$R$334,0))+IF(SUM($H354:$I354)&gt;0,INDEX($U$335:$AC$338,MATCH(AR$341,$I$335:$I$338,0),MATCH(AR$340,$J$334:$R$334,0)))</f>
        <v>1</v>
      </c>
      <c r="AS354" s="695" cm="1">
        <f t="array" ref="AS354">INDEX($H354:$K354,0,MATCH(AS$341,$H$341:$K$341,0))*INDEX($J$335:$R$338,MATCH(AS$341,$I$335:$I$338,0),MATCH(AS$340,$J$334:$R$334,0))+IF(SUM($H354:$I354)&gt;0,INDEX($U$335:$AC$338,MATCH(AS$341,$I$335:$I$338,0),MATCH(AS$340,$J$334:$R$334,0)))</f>
        <v>1</v>
      </c>
      <c r="AT354" s="695" cm="1">
        <f t="array" ref="AT354">INDEX($H354:$K354,0,MATCH(AT$341,$H$341:$K$341,0))*INDEX($J$335:$R$338,MATCH(AT$341,$I$335:$I$338,0),MATCH(AT$340,$J$334:$R$334,0))+IF(SUM($H354:$I354)&gt;0,INDEX($U$335:$AC$338,MATCH(AT$341,$I$335:$I$338,0),MATCH(AT$340,$J$334:$R$334,0)))</f>
        <v>2</v>
      </c>
      <c r="AU354" s="695" cm="1">
        <f t="array" ref="AU354">INDEX($H354:$K354,0,MATCH(AU$341,$H$341:$K$341,0))*INDEX($J$335:$R$338,MATCH(AU$341,$I$335:$I$338,0),MATCH(AU$340,$J$334:$R$334,0))+IF(SUM($H354:$I354)&gt;0,INDEX($U$335:$AC$338,MATCH(AU$341,$I$335:$I$338,0),MATCH(AU$340,$J$334:$R$334,0)))</f>
        <v>1</v>
      </c>
      <c r="AV354" s="186"/>
      <c r="AW354" s="186"/>
      <c r="AX354" s="16"/>
      <c r="AY354" s="8"/>
      <c r="AZ354" s="8"/>
      <c r="BA354" s="8"/>
    </row>
    <row r="355" spans="1:53" ht="14.5" outlineLevel="1" x14ac:dyDescent="0.35">
      <c r="A355" s="6"/>
      <c r="B355" s="7"/>
      <c r="C355" s="17"/>
      <c r="D355" s="17"/>
      <c r="E355" s="17"/>
      <c r="F355" s="26"/>
      <c r="G355" s="26" t="str">
        <f t="shared" si="152"/>
        <v>YYLWNwd</v>
      </c>
      <c r="H355" s="222">
        <f t="shared" si="153"/>
        <v>0</v>
      </c>
      <c r="I355" s="222">
        <f t="shared" si="153"/>
        <v>1</v>
      </c>
      <c r="J355" s="222">
        <f t="shared" si="153"/>
        <v>2</v>
      </c>
      <c r="K355" s="222">
        <f t="shared" si="154"/>
        <v>1</v>
      </c>
      <c r="L355" s="695" cm="1">
        <f t="array" ref="L355">INDEX($H355:$K355,0,MATCH(L$341,$H$341:$K$341,0))*INDEX($J$335:$R$338,MATCH(L$341,$I$335:$I$338,0),MATCH(L$340,$J$334:$R$334,0))+IF(SUM($H355:$I355)&gt;0,INDEX($U$335:$AC$338,MATCH(L$341,$I$335:$I$338,0),MATCH(L$340,$J$334:$R$334,0)))</f>
        <v>1</v>
      </c>
      <c r="M355" s="695" cm="1">
        <f t="array" ref="M355">INDEX($H355:$K355,0,MATCH(M$341,$H$341:$K$341,0))*INDEX($J$335:$R$338,MATCH(M$341,$I$335:$I$338,0),MATCH(M$340,$J$334:$R$334,0))+IF(SUM($H355:$I355)&gt;0,INDEX($U$335:$AC$338,MATCH(M$341,$I$335:$I$338,0),MATCH(M$340,$J$334:$R$334,0)))</f>
        <v>1</v>
      </c>
      <c r="N355" s="695" cm="1">
        <f t="array" ref="N355">INDEX($H355:$K355,0,MATCH(N$341,$H$341:$K$341,0))*INDEX($J$335:$R$338,MATCH(N$341,$I$335:$I$338,0),MATCH(N$340,$J$334:$R$334,0))+IF(SUM($H355:$I355)&gt;0,INDEX($U$335:$AC$338,MATCH(N$341,$I$335:$I$338,0),MATCH(N$340,$J$334:$R$334,0)))</f>
        <v>2</v>
      </c>
      <c r="O355" s="695" cm="1">
        <f t="array" ref="O355">INDEX($H355:$K355,0,MATCH(O$341,$H$341:$K$341,0))*INDEX($J$335:$R$338,MATCH(O$341,$I$335:$I$338,0),MATCH(O$340,$J$334:$R$334,0))+IF(SUM($H355:$I355)&gt;0,INDEX($U$335:$AC$338,MATCH(O$341,$I$335:$I$338,0),MATCH(O$340,$J$334:$R$334,0)))</f>
        <v>1.5</v>
      </c>
      <c r="P355" s="695" cm="1">
        <f t="array" ref="P355">INDEX($H355:$K355,0,MATCH(P$341,$H$341:$K$341,0))*INDEX($J$335:$R$338,MATCH(P$341,$I$335:$I$338,0),MATCH(P$340,$J$334:$R$334,0))+IF(SUM($H355:$I355)&gt;0,INDEX($U$335:$AC$338,MATCH(P$341,$I$335:$I$338,0),MATCH(P$340,$J$334:$R$334,0)))</f>
        <v>1</v>
      </c>
      <c r="Q355" s="695" cm="1">
        <f t="array" ref="Q355">INDEX($H355:$K355,0,MATCH(Q$341,$H$341:$K$341,0))*INDEX($J$335:$R$338,MATCH(Q$341,$I$335:$I$338,0),MATCH(Q$340,$J$334:$R$334,0))+IF(SUM($H355:$I355)&gt;0,INDEX($U$335:$AC$338,MATCH(Q$341,$I$335:$I$338,0),MATCH(Q$340,$J$334:$R$334,0)))</f>
        <v>1</v>
      </c>
      <c r="R355" s="695" cm="1">
        <f t="array" ref="R355">INDEX($H355:$K355,0,MATCH(R$341,$H$341:$K$341,0))*INDEX($J$335:$R$338,MATCH(R$341,$I$335:$I$338,0),MATCH(R$340,$J$334:$R$334,0))+IF(SUM($H355:$I355)&gt;0,INDEX($U$335:$AC$338,MATCH(R$341,$I$335:$I$338,0),MATCH(R$340,$J$334:$R$334,0)))</f>
        <v>2</v>
      </c>
      <c r="S355" s="695" cm="1">
        <f t="array" ref="S355">INDEX($H355:$K355,0,MATCH(S$341,$H$341:$K$341,0))*INDEX($J$335:$R$338,MATCH(S$341,$I$335:$I$338,0),MATCH(S$340,$J$334:$R$334,0))+IF(SUM($H355:$I355)&gt;0,INDEX($U$335:$AC$338,MATCH(S$341,$I$335:$I$338,0),MATCH(S$340,$J$334:$R$334,0)))</f>
        <v>1</v>
      </c>
      <c r="T355" s="695" cm="1">
        <f t="array" ref="T355">INDEX($H355:$K355,0,MATCH(T$341,$H$341:$K$341,0))*INDEX($J$335:$R$338,MATCH(T$341,$I$335:$I$338,0),MATCH(T$340,$J$334:$R$334,0))+IF(SUM($H355:$I355)&gt;0,INDEX($U$335:$AC$338,MATCH(T$341,$I$335:$I$338,0),MATCH(T$340,$J$334:$R$334,0)))</f>
        <v>1</v>
      </c>
      <c r="U355" s="695" cm="1">
        <f t="array" ref="U355">INDEX($H355:$K355,0,MATCH(U$341,$H$341:$K$341,0))*INDEX($J$335:$R$338,MATCH(U$341,$I$335:$I$338,0),MATCH(U$340,$J$334:$R$334,0))+IF(SUM($H355:$I355)&gt;0,INDEX($U$335:$AC$338,MATCH(U$341,$I$335:$I$338,0),MATCH(U$340,$J$334:$R$334,0)))</f>
        <v>1</v>
      </c>
      <c r="V355" s="695" cm="1">
        <f t="array" ref="V355">INDEX($H355:$K355,0,MATCH(V$341,$H$341:$K$341,0))*INDEX($J$335:$R$338,MATCH(V$341,$I$335:$I$338,0),MATCH(V$340,$J$334:$R$334,0))+IF(SUM($H355:$I355)&gt;0,INDEX($U$335:$AC$338,MATCH(V$341,$I$335:$I$338,0),MATCH(V$340,$J$334:$R$334,0)))</f>
        <v>2</v>
      </c>
      <c r="W355" s="695" cm="1">
        <f t="array" ref="W355">INDEX($H355:$K355,0,MATCH(W$341,$H$341:$K$341,0))*INDEX($J$335:$R$338,MATCH(W$341,$I$335:$I$338,0),MATCH(W$340,$J$334:$R$334,0))+IF(SUM($H355:$I355)&gt;0,INDEX($U$335:$AC$338,MATCH(W$341,$I$335:$I$338,0),MATCH(W$340,$J$334:$R$334,0)))</f>
        <v>1</v>
      </c>
      <c r="X355" s="695" cm="1">
        <f t="array" ref="X355">INDEX($H355:$K355,0,MATCH(X$341,$H$341:$K$341,0))*INDEX($J$335:$R$338,MATCH(X$341,$I$335:$I$338,0),MATCH(X$340,$J$334:$R$334,0))+IF(SUM($H355:$I355)&gt;0,INDEX($U$335:$AC$338,MATCH(X$341,$I$335:$I$338,0),MATCH(X$340,$J$334:$R$334,0)))</f>
        <v>1</v>
      </c>
      <c r="Y355" s="695" cm="1">
        <f t="array" ref="Y355">INDEX($H355:$K355,0,MATCH(Y$341,$H$341:$K$341,0))*INDEX($J$335:$R$338,MATCH(Y$341,$I$335:$I$338,0),MATCH(Y$340,$J$334:$R$334,0))+IF(SUM($H355:$I355)&gt;0,INDEX($U$335:$AC$338,MATCH(Y$341,$I$335:$I$338,0),MATCH(Y$340,$J$334:$R$334,0)))</f>
        <v>1</v>
      </c>
      <c r="Z355" s="695" cm="1">
        <f t="array" ref="Z355">INDEX($H355:$K355,0,MATCH(Z$341,$H$341:$K$341,0))*INDEX($J$335:$R$338,MATCH(Z$341,$I$335:$I$338,0),MATCH(Z$340,$J$334:$R$334,0))+IF(SUM($H355:$I355)&gt;0,INDEX($U$335:$AC$338,MATCH(Z$341,$I$335:$I$338,0),MATCH(Z$340,$J$334:$R$334,0)))</f>
        <v>2</v>
      </c>
      <c r="AA355" s="695" cm="1">
        <f t="array" ref="AA355">INDEX($H355:$K355,0,MATCH(AA$341,$H$341:$K$341,0))*INDEX($J$335:$R$338,MATCH(AA$341,$I$335:$I$338,0),MATCH(AA$340,$J$334:$R$334,0))+IF(SUM($H355:$I355)&gt;0,INDEX($U$335:$AC$338,MATCH(AA$341,$I$335:$I$338,0),MATCH(AA$340,$J$334:$R$334,0)))</f>
        <v>0.5</v>
      </c>
      <c r="AB355" s="695" cm="1">
        <f t="array" ref="AB355">INDEX($H355:$K355,0,MATCH(AB$341,$H$341:$K$341,0))*INDEX($J$335:$R$338,MATCH(AB$341,$I$335:$I$338,0),MATCH(AB$340,$J$334:$R$334,0))+IF(SUM($H355:$I355)&gt;0,INDEX($U$335:$AC$338,MATCH(AB$341,$I$335:$I$338,0),MATCH(AB$340,$J$334:$R$334,0)))</f>
        <v>0</v>
      </c>
      <c r="AC355" s="695" cm="1">
        <f t="array" ref="AC355">INDEX($H355:$K355,0,MATCH(AC$341,$H$341:$K$341,0))*INDEX($J$335:$R$338,MATCH(AC$341,$I$335:$I$338,0),MATCH(AC$340,$J$334:$R$334,0))+IF(SUM($H355:$I355)&gt;0,INDEX($U$335:$AC$338,MATCH(AC$341,$I$335:$I$338,0),MATCH(AC$340,$J$334:$R$334,0)))</f>
        <v>1</v>
      </c>
      <c r="AD355" s="695" cm="1">
        <f t="array" ref="AD355">INDEX($H355:$K355,0,MATCH(AD$341,$H$341:$K$341,0))*INDEX($J$335:$R$338,MATCH(AD$341,$I$335:$I$338,0),MATCH(AD$340,$J$334:$R$334,0))+IF(SUM($H355:$I355)&gt;0,INDEX($U$335:$AC$338,MATCH(AD$341,$I$335:$I$338,0),MATCH(AD$340,$J$334:$R$334,0)))</f>
        <v>2</v>
      </c>
      <c r="AE355" s="695" cm="1">
        <f t="array" ref="AE355">INDEX($H355:$K355,0,MATCH(AE$341,$H$341:$K$341,0))*INDEX($J$335:$R$338,MATCH(AE$341,$I$335:$I$338,0),MATCH(AE$340,$J$334:$R$334,0))+IF(SUM($H355:$I355)&gt;0,INDEX($U$335:$AC$338,MATCH(AE$341,$I$335:$I$338,0),MATCH(AE$340,$J$334:$R$334,0)))</f>
        <v>1</v>
      </c>
      <c r="AF355" s="695" cm="1">
        <f t="array" ref="AF355">INDEX($H355:$K355,0,MATCH(AF$341,$H$341:$K$341,0))*INDEX($J$335:$R$338,MATCH(AF$341,$I$335:$I$338,0),MATCH(AF$340,$J$334:$R$334,0))+IF(SUM($H355:$I355)&gt;0,INDEX($U$335:$AC$338,MATCH(AF$341,$I$335:$I$338,0),MATCH(AF$340,$J$334:$R$334,0)))</f>
        <v>0</v>
      </c>
      <c r="AG355" s="695" cm="1">
        <f t="array" ref="AG355">INDEX($H355:$K355,0,MATCH(AG$341,$H$341:$K$341,0))*INDEX($J$335:$R$338,MATCH(AG$341,$I$335:$I$338,0),MATCH(AG$340,$J$334:$R$334,0))+IF(SUM($H355:$I355)&gt;0,INDEX($U$335:$AC$338,MATCH(AG$341,$I$335:$I$338,0),MATCH(AG$340,$J$334:$R$334,0)))</f>
        <v>1</v>
      </c>
      <c r="AH355" s="695" cm="1">
        <f t="array" ref="AH355">INDEX($H355:$K355,0,MATCH(AH$341,$H$341:$K$341,0))*INDEX($J$335:$R$338,MATCH(AH$341,$I$335:$I$338,0),MATCH(AH$340,$J$334:$R$334,0))+IF(SUM($H355:$I355)&gt;0,INDEX($U$335:$AC$338,MATCH(AH$341,$I$335:$I$338,0),MATCH(AH$340,$J$334:$R$334,0)))</f>
        <v>2</v>
      </c>
      <c r="AI355" s="695" cm="1">
        <f t="array" ref="AI355">INDEX($H355:$K355,0,MATCH(AI$341,$H$341:$K$341,0))*INDEX($J$335:$R$338,MATCH(AI$341,$I$335:$I$338,0),MATCH(AI$340,$J$334:$R$334,0))+IF(SUM($H355:$I355)&gt;0,INDEX($U$335:$AC$338,MATCH(AI$341,$I$335:$I$338,0),MATCH(AI$340,$J$334:$R$334,0)))</f>
        <v>0.5</v>
      </c>
      <c r="AJ355" s="695" cm="1">
        <f t="array" ref="AJ355">INDEX($H355:$K355,0,MATCH(AJ$341,$H$341:$K$341,0))*INDEX($J$335:$R$338,MATCH(AJ$341,$I$335:$I$338,0),MATCH(AJ$340,$J$334:$R$334,0))+IF(SUM($H355:$I355)&gt;0,INDEX($U$335:$AC$338,MATCH(AJ$341,$I$335:$I$338,0),MATCH(AJ$340,$J$334:$R$334,0)))</f>
        <v>0</v>
      </c>
      <c r="AK355" s="695" cm="1">
        <f t="array" ref="AK355">INDEX($H355:$K355,0,MATCH(AK$341,$H$341:$K$341,0))*INDEX($J$335:$R$338,MATCH(AK$341,$I$335:$I$338,0),MATCH(AK$340,$J$334:$R$334,0))+IF(SUM($H355:$I355)&gt;0,INDEX($U$335:$AC$338,MATCH(AK$341,$I$335:$I$338,0),MATCH(AK$340,$J$334:$R$334,0)))</f>
        <v>1</v>
      </c>
      <c r="AL355" s="695" cm="1">
        <f t="array" ref="AL355">INDEX($H355:$K355,0,MATCH(AL$341,$H$341:$K$341,0))*INDEX($J$335:$R$338,MATCH(AL$341,$I$335:$I$338,0),MATCH(AL$340,$J$334:$R$334,0))+IF(SUM($H355:$I355)&gt;0,INDEX($U$335:$AC$338,MATCH(AL$341,$I$335:$I$338,0),MATCH(AL$340,$J$334:$R$334,0)))</f>
        <v>2</v>
      </c>
      <c r="AM355" s="695" cm="1">
        <f t="array" ref="AM355">INDEX($H355:$K355,0,MATCH(AM$341,$H$341:$K$341,0))*INDEX($J$335:$R$338,MATCH(AM$341,$I$335:$I$338,0),MATCH(AM$340,$J$334:$R$334,0))+IF(SUM($H355:$I355)&gt;0,INDEX($U$335:$AC$338,MATCH(AM$341,$I$335:$I$338,0),MATCH(AM$340,$J$334:$R$334,0)))</f>
        <v>0.5</v>
      </c>
      <c r="AN355" s="695" cm="1">
        <f t="array" ref="AN355">INDEX($H355:$K355,0,MATCH(AN$341,$H$341:$K$341,0))*INDEX($J$335:$R$338,MATCH(AN$341,$I$335:$I$338,0),MATCH(AN$340,$J$334:$R$334,0))+IF(SUM($H355:$I355)&gt;0,INDEX($U$335:$AC$338,MATCH(AN$341,$I$335:$I$338,0),MATCH(AN$340,$J$334:$R$334,0)))</f>
        <v>0</v>
      </c>
      <c r="AO355" s="695" cm="1">
        <f t="array" ref="AO355">INDEX($H355:$K355,0,MATCH(AO$341,$H$341:$K$341,0))*INDEX($J$335:$R$338,MATCH(AO$341,$I$335:$I$338,0),MATCH(AO$340,$J$334:$R$334,0))+IF(SUM($H355:$I355)&gt;0,INDEX($U$335:$AC$338,MATCH(AO$341,$I$335:$I$338,0),MATCH(AO$340,$J$334:$R$334,0)))</f>
        <v>1</v>
      </c>
      <c r="AP355" s="695" cm="1">
        <f t="array" ref="AP355">INDEX($H355:$K355,0,MATCH(AP$341,$H$341:$K$341,0))*INDEX($J$335:$R$338,MATCH(AP$341,$I$335:$I$338,0),MATCH(AP$340,$J$334:$R$334,0))+IF(SUM($H355:$I355)&gt;0,INDEX($U$335:$AC$338,MATCH(AP$341,$I$335:$I$338,0),MATCH(AP$340,$J$334:$R$334,0)))</f>
        <v>2</v>
      </c>
      <c r="AQ355" s="695" cm="1">
        <f t="array" ref="AQ355">INDEX($H355:$K355,0,MATCH(AQ$341,$H$341:$K$341,0))*INDEX($J$335:$R$338,MATCH(AQ$341,$I$335:$I$338,0),MATCH(AQ$340,$J$334:$R$334,0))+IF(SUM($H355:$I355)&gt;0,INDEX($U$335:$AC$338,MATCH(AQ$341,$I$335:$I$338,0),MATCH(AQ$340,$J$334:$R$334,0)))</f>
        <v>0</v>
      </c>
      <c r="AR355" s="695" cm="1">
        <f t="array" ref="AR355">INDEX($H355:$K355,0,MATCH(AR$341,$H$341:$K$341,0))*INDEX($J$335:$R$338,MATCH(AR$341,$I$335:$I$338,0),MATCH(AR$340,$J$334:$R$334,0))+IF(SUM($H355:$I355)&gt;0,INDEX($U$335:$AC$338,MATCH(AR$341,$I$335:$I$338,0),MATCH(AR$340,$J$334:$R$334,0)))</f>
        <v>0</v>
      </c>
      <c r="AS355" s="695" cm="1">
        <f t="array" ref="AS355">INDEX($H355:$K355,0,MATCH(AS$341,$H$341:$K$341,0))*INDEX($J$335:$R$338,MATCH(AS$341,$I$335:$I$338,0),MATCH(AS$340,$J$334:$R$334,0))+IF(SUM($H355:$I355)&gt;0,INDEX($U$335:$AC$338,MATCH(AS$341,$I$335:$I$338,0),MATCH(AS$340,$J$334:$R$334,0)))</f>
        <v>1</v>
      </c>
      <c r="AT355" s="695" cm="1">
        <f t="array" ref="AT355">INDEX($H355:$K355,0,MATCH(AT$341,$H$341:$K$341,0))*INDEX($J$335:$R$338,MATCH(AT$341,$I$335:$I$338,0),MATCH(AT$340,$J$334:$R$334,0))+IF(SUM($H355:$I355)&gt;0,INDEX($U$335:$AC$338,MATCH(AT$341,$I$335:$I$338,0),MATCH(AT$340,$J$334:$R$334,0)))</f>
        <v>2</v>
      </c>
      <c r="AU355" s="695" cm="1">
        <f t="array" ref="AU355">INDEX($H355:$K355,0,MATCH(AU$341,$H$341:$K$341,0))*INDEX($J$335:$R$338,MATCH(AU$341,$I$335:$I$338,0),MATCH(AU$340,$J$334:$R$334,0))+IF(SUM($H355:$I355)&gt;0,INDEX($U$335:$AC$338,MATCH(AU$341,$I$335:$I$338,0),MATCH(AU$340,$J$334:$R$334,0)))</f>
        <v>1</v>
      </c>
      <c r="AV355" s="186"/>
      <c r="AW355" s="186"/>
      <c r="AX355" s="16"/>
      <c r="AY355" s="8"/>
      <c r="AZ355" s="8"/>
      <c r="BA355" s="8"/>
    </row>
    <row r="356" spans="1:53" ht="14.5" outlineLevel="1" x14ac:dyDescent="0.35">
      <c r="A356" s="6"/>
      <c r="B356" s="7"/>
      <c r="C356" s="17"/>
      <c r="D356" s="17"/>
      <c r="E356" s="17"/>
      <c r="F356" s="26"/>
      <c r="G356" s="26" t="str">
        <f t="shared" si="152"/>
        <v>YYWLWz</v>
      </c>
      <c r="H356" s="222">
        <f t="shared" si="153"/>
        <v>1</v>
      </c>
      <c r="I356" s="222">
        <f t="shared" si="153"/>
        <v>1</v>
      </c>
      <c r="J356" s="222">
        <f t="shared" si="153"/>
        <v>2</v>
      </c>
      <c r="K356" s="222">
        <f t="shared" si="154"/>
        <v>0</v>
      </c>
      <c r="L356" s="695" cm="1">
        <f t="array" ref="L356">INDEX($H356:$K356,0,MATCH(L$341,$H$341:$K$341,0))*INDEX($J$335:$R$338,MATCH(L$341,$I$335:$I$338,0),MATCH(L$340,$J$334:$R$334,0))+IF(SUM($H356:$I356)&gt;0,INDEX($U$335:$AC$338,MATCH(L$341,$I$335:$I$338,0),MATCH(L$340,$J$334:$R$334,0)))</f>
        <v>2</v>
      </c>
      <c r="M356" s="695" cm="1">
        <f t="array" ref="M356">INDEX($H356:$K356,0,MATCH(M$341,$H$341:$K$341,0))*INDEX($J$335:$R$338,MATCH(M$341,$I$335:$I$338,0),MATCH(M$340,$J$334:$R$334,0))+IF(SUM($H356:$I356)&gt;0,INDEX($U$335:$AC$338,MATCH(M$341,$I$335:$I$338,0),MATCH(M$340,$J$334:$R$334,0)))</f>
        <v>1</v>
      </c>
      <c r="N356" s="695" cm="1">
        <f t="array" ref="N356">INDEX($H356:$K356,0,MATCH(N$341,$H$341:$K$341,0))*INDEX($J$335:$R$338,MATCH(N$341,$I$335:$I$338,0),MATCH(N$340,$J$334:$R$334,0))+IF(SUM($H356:$I356)&gt;0,INDEX($U$335:$AC$338,MATCH(N$341,$I$335:$I$338,0),MATCH(N$340,$J$334:$R$334,0)))</f>
        <v>2</v>
      </c>
      <c r="O356" s="695" cm="1">
        <f t="array" ref="O356">INDEX($H356:$K356,0,MATCH(O$341,$H$341:$K$341,0))*INDEX($J$335:$R$338,MATCH(O$341,$I$335:$I$338,0),MATCH(O$340,$J$334:$R$334,0))+IF(SUM($H356:$I356)&gt;0,INDEX($U$335:$AC$338,MATCH(O$341,$I$335:$I$338,0),MATCH(O$340,$J$334:$R$334,0)))</f>
        <v>0</v>
      </c>
      <c r="P356" s="695" cm="1">
        <f t="array" ref="P356">INDEX($H356:$K356,0,MATCH(P$341,$H$341:$K$341,0))*INDEX($J$335:$R$338,MATCH(P$341,$I$335:$I$338,0),MATCH(P$340,$J$334:$R$334,0))+IF(SUM($H356:$I356)&gt;0,INDEX($U$335:$AC$338,MATCH(P$341,$I$335:$I$338,0),MATCH(P$340,$J$334:$R$334,0)))</f>
        <v>2</v>
      </c>
      <c r="Q356" s="695" cm="1">
        <f t="array" ref="Q356">INDEX($H356:$K356,0,MATCH(Q$341,$H$341:$K$341,0))*INDEX($J$335:$R$338,MATCH(Q$341,$I$335:$I$338,0),MATCH(Q$340,$J$334:$R$334,0))+IF(SUM($H356:$I356)&gt;0,INDEX($U$335:$AC$338,MATCH(Q$341,$I$335:$I$338,0),MATCH(Q$340,$J$334:$R$334,0)))</f>
        <v>1</v>
      </c>
      <c r="R356" s="695" cm="1">
        <f t="array" ref="R356">INDEX($H356:$K356,0,MATCH(R$341,$H$341:$K$341,0))*INDEX($J$335:$R$338,MATCH(R$341,$I$335:$I$338,0),MATCH(R$340,$J$334:$R$334,0))+IF(SUM($H356:$I356)&gt;0,INDEX($U$335:$AC$338,MATCH(R$341,$I$335:$I$338,0),MATCH(R$340,$J$334:$R$334,0)))</f>
        <v>2</v>
      </c>
      <c r="S356" s="695" cm="1">
        <f t="array" ref="S356">INDEX($H356:$K356,0,MATCH(S$341,$H$341:$K$341,0))*INDEX($J$335:$R$338,MATCH(S$341,$I$335:$I$338,0),MATCH(S$340,$J$334:$R$334,0))+IF(SUM($H356:$I356)&gt;0,INDEX($U$335:$AC$338,MATCH(S$341,$I$335:$I$338,0),MATCH(S$340,$J$334:$R$334,0)))</f>
        <v>0</v>
      </c>
      <c r="T356" s="695" cm="1">
        <f t="array" ref="T356">INDEX($H356:$K356,0,MATCH(T$341,$H$341:$K$341,0))*INDEX($J$335:$R$338,MATCH(T$341,$I$335:$I$338,0),MATCH(T$340,$J$334:$R$334,0))+IF(SUM($H356:$I356)&gt;0,INDEX($U$335:$AC$338,MATCH(T$341,$I$335:$I$338,0),MATCH(T$340,$J$334:$R$334,0)))</f>
        <v>2</v>
      </c>
      <c r="U356" s="695" cm="1">
        <f t="array" ref="U356">INDEX($H356:$K356,0,MATCH(U$341,$H$341:$K$341,0))*INDEX($J$335:$R$338,MATCH(U$341,$I$335:$I$338,0),MATCH(U$340,$J$334:$R$334,0))+IF(SUM($H356:$I356)&gt;0,INDEX($U$335:$AC$338,MATCH(U$341,$I$335:$I$338,0),MATCH(U$340,$J$334:$R$334,0)))</f>
        <v>1</v>
      </c>
      <c r="V356" s="695" cm="1">
        <f t="array" ref="V356">INDEX($H356:$K356,0,MATCH(V$341,$H$341:$K$341,0))*INDEX($J$335:$R$338,MATCH(V$341,$I$335:$I$338,0),MATCH(V$340,$J$334:$R$334,0))+IF(SUM($H356:$I356)&gt;0,INDEX($U$335:$AC$338,MATCH(V$341,$I$335:$I$338,0),MATCH(V$340,$J$334:$R$334,0)))</f>
        <v>2</v>
      </c>
      <c r="W356" s="695" cm="1">
        <f t="array" ref="W356">INDEX($H356:$K356,0,MATCH(W$341,$H$341:$K$341,0))*INDEX($J$335:$R$338,MATCH(W$341,$I$335:$I$338,0),MATCH(W$340,$J$334:$R$334,0))+IF(SUM($H356:$I356)&gt;0,INDEX($U$335:$AC$338,MATCH(W$341,$I$335:$I$338,0),MATCH(W$340,$J$334:$R$334,0)))</f>
        <v>0</v>
      </c>
      <c r="X356" s="695" cm="1">
        <f t="array" ref="X356">INDEX($H356:$K356,0,MATCH(X$341,$H$341:$K$341,0))*INDEX($J$335:$R$338,MATCH(X$341,$I$335:$I$338,0),MATCH(X$340,$J$334:$R$334,0))+IF(SUM($H356:$I356)&gt;0,INDEX($U$335:$AC$338,MATCH(X$341,$I$335:$I$338,0),MATCH(X$340,$J$334:$R$334,0)))</f>
        <v>2</v>
      </c>
      <c r="Y356" s="695" cm="1">
        <f t="array" ref="Y356">INDEX($H356:$K356,0,MATCH(Y$341,$H$341:$K$341,0))*INDEX($J$335:$R$338,MATCH(Y$341,$I$335:$I$338,0),MATCH(Y$340,$J$334:$R$334,0))+IF(SUM($H356:$I356)&gt;0,INDEX($U$335:$AC$338,MATCH(Y$341,$I$335:$I$338,0),MATCH(Y$340,$J$334:$R$334,0)))</f>
        <v>1</v>
      </c>
      <c r="Z356" s="695" cm="1">
        <f t="array" ref="Z356">INDEX($H356:$K356,0,MATCH(Z$341,$H$341:$K$341,0))*INDEX($J$335:$R$338,MATCH(Z$341,$I$335:$I$338,0),MATCH(Z$340,$J$334:$R$334,0))+IF(SUM($H356:$I356)&gt;0,INDEX($U$335:$AC$338,MATCH(Z$341,$I$335:$I$338,0),MATCH(Z$340,$J$334:$R$334,0)))</f>
        <v>2</v>
      </c>
      <c r="AA356" s="695" cm="1">
        <f t="array" ref="AA356">INDEX($H356:$K356,0,MATCH(AA$341,$H$341:$K$341,0))*INDEX($J$335:$R$338,MATCH(AA$341,$I$335:$I$338,0),MATCH(AA$340,$J$334:$R$334,0))+IF(SUM($H356:$I356)&gt;0,INDEX($U$335:$AC$338,MATCH(AA$341,$I$335:$I$338,0),MATCH(AA$340,$J$334:$R$334,0)))</f>
        <v>0</v>
      </c>
      <c r="AB356" s="695" cm="1">
        <f t="array" ref="AB356">INDEX($H356:$K356,0,MATCH(AB$341,$H$341:$K$341,0))*INDEX($J$335:$R$338,MATCH(AB$341,$I$335:$I$338,0),MATCH(AB$340,$J$334:$R$334,0))+IF(SUM($H356:$I356)&gt;0,INDEX($U$335:$AC$338,MATCH(AB$341,$I$335:$I$338,0),MATCH(AB$340,$J$334:$R$334,0)))</f>
        <v>1</v>
      </c>
      <c r="AC356" s="695" cm="1">
        <f t="array" ref="AC356">INDEX($H356:$K356,0,MATCH(AC$341,$H$341:$K$341,0))*INDEX($J$335:$R$338,MATCH(AC$341,$I$335:$I$338,0),MATCH(AC$340,$J$334:$R$334,0))+IF(SUM($H356:$I356)&gt;0,INDEX($U$335:$AC$338,MATCH(AC$341,$I$335:$I$338,0),MATCH(AC$340,$J$334:$R$334,0)))</f>
        <v>1</v>
      </c>
      <c r="AD356" s="695" cm="1">
        <f t="array" ref="AD356">INDEX($H356:$K356,0,MATCH(AD$341,$H$341:$K$341,0))*INDEX($J$335:$R$338,MATCH(AD$341,$I$335:$I$338,0),MATCH(AD$340,$J$334:$R$334,0))+IF(SUM($H356:$I356)&gt;0,INDEX($U$335:$AC$338,MATCH(AD$341,$I$335:$I$338,0),MATCH(AD$340,$J$334:$R$334,0)))</f>
        <v>2</v>
      </c>
      <c r="AE356" s="695" cm="1">
        <f t="array" ref="AE356">INDEX($H356:$K356,0,MATCH(AE$341,$H$341:$K$341,0))*INDEX($J$335:$R$338,MATCH(AE$341,$I$335:$I$338,0),MATCH(AE$340,$J$334:$R$334,0))+IF(SUM($H356:$I356)&gt;0,INDEX($U$335:$AC$338,MATCH(AE$341,$I$335:$I$338,0),MATCH(AE$340,$J$334:$R$334,0)))</f>
        <v>0</v>
      </c>
      <c r="AF356" s="695" cm="1">
        <f t="array" ref="AF356">INDEX($H356:$K356,0,MATCH(AF$341,$H$341:$K$341,0))*INDEX($J$335:$R$338,MATCH(AF$341,$I$335:$I$338,0),MATCH(AF$340,$J$334:$R$334,0))+IF(SUM($H356:$I356)&gt;0,INDEX($U$335:$AC$338,MATCH(AF$341,$I$335:$I$338,0),MATCH(AF$340,$J$334:$R$334,0)))</f>
        <v>1</v>
      </c>
      <c r="AG356" s="695" cm="1">
        <f t="array" ref="AG356">INDEX($H356:$K356,0,MATCH(AG$341,$H$341:$K$341,0))*INDEX($J$335:$R$338,MATCH(AG$341,$I$335:$I$338,0),MATCH(AG$340,$J$334:$R$334,0))+IF(SUM($H356:$I356)&gt;0,INDEX($U$335:$AC$338,MATCH(AG$341,$I$335:$I$338,0),MATCH(AG$340,$J$334:$R$334,0)))</f>
        <v>1</v>
      </c>
      <c r="AH356" s="695" cm="1">
        <f t="array" ref="AH356">INDEX($H356:$K356,0,MATCH(AH$341,$H$341:$K$341,0))*INDEX($J$335:$R$338,MATCH(AH$341,$I$335:$I$338,0),MATCH(AH$340,$J$334:$R$334,0))+IF(SUM($H356:$I356)&gt;0,INDEX($U$335:$AC$338,MATCH(AH$341,$I$335:$I$338,0),MATCH(AH$340,$J$334:$R$334,0)))</f>
        <v>2</v>
      </c>
      <c r="AI356" s="695" cm="1">
        <f t="array" ref="AI356">INDEX($H356:$K356,0,MATCH(AI$341,$H$341:$K$341,0))*INDEX($J$335:$R$338,MATCH(AI$341,$I$335:$I$338,0),MATCH(AI$340,$J$334:$R$334,0))+IF(SUM($H356:$I356)&gt;0,INDEX($U$335:$AC$338,MATCH(AI$341,$I$335:$I$338,0),MATCH(AI$340,$J$334:$R$334,0)))</f>
        <v>0</v>
      </c>
      <c r="AJ356" s="695" cm="1">
        <f t="array" ref="AJ356">INDEX($H356:$K356,0,MATCH(AJ$341,$H$341:$K$341,0))*INDEX($J$335:$R$338,MATCH(AJ$341,$I$335:$I$338,0),MATCH(AJ$340,$J$334:$R$334,0))+IF(SUM($H356:$I356)&gt;0,INDEX($U$335:$AC$338,MATCH(AJ$341,$I$335:$I$338,0),MATCH(AJ$340,$J$334:$R$334,0)))</f>
        <v>1</v>
      </c>
      <c r="AK356" s="695" cm="1">
        <f t="array" ref="AK356">INDEX($H356:$K356,0,MATCH(AK$341,$H$341:$K$341,0))*INDEX($J$335:$R$338,MATCH(AK$341,$I$335:$I$338,0),MATCH(AK$340,$J$334:$R$334,0))+IF(SUM($H356:$I356)&gt;0,INDEX($U$335:$AC$338,MATCH(AK$341,$I$335:$I$338,0),MATCH(AK$340,$J$334:$R$334,0)))</f>
        <v>1</v>
      </c>
      <c r="AL356" s="695" cm="1">
        <f t="array" ref="AL356">INDEX($H356:$K356,0,MATCH(AL$341,$H$341:$K$341,0))*INDEX($J$335:$R$338,MATCH(AL$341,$I$335:$I$338,0),MATCH(AL$340,$J$334:$R$334,0))+IF(SUM($H356:$I356)&gt;0,INDEX($U$335:$AC$338,MATCH(AL$341,$I$335:$I$338,0),MATCH(AL$340,$J$334:$R$334,0)))</f>
        <v>2</v>
      </c>
      <c r="AM356" s="695" cm="1">
        <f t="array" ref="AM356">INDEX($H356:$K356,0,MATCH(AM$341,$H$341:$K$341,0))*INDEX($J$335:$R$338,MATCH(AM$341,$I$335:$I$338,0),MATCH(AM$340,$J$334:$R$334,0))+IF(SUM($H356:$I356)&gt;0,INDEX($U$335:$AC$338,MATCH(AM$341,$I$335:$I$338,0),MATCH(AM$340,$J$334:$R$334,0)))</f>
        <v>0</v>
      </c>
      <c r="AN356" s="695" cm="1">
        <f t="array" ref="AN356">INDEX($H356:$K356,0,MATCH(AN$341,$H$341:$K$341,0))*INDEX($J$335:$R$338,MATCH(AN$341,$I$335:$I$338,0),MATCH(AN$340,$J$334:$R$334,0))+IF(SUM($H356:$I356)&gt;0,INDEX($U$335:$AC$338,MATCH(AN$341,$I$335:$I$338,0),MATCH(AN$340,$J$334:$R$334,0)))</f>
        <v>1</v>
      </c>
      <c r="AO356" s="695" cm="1">
        <f t="array" ref="AO356">INDEX($H356:$K356,0,MATCH(AO$341,$H$341:$K$341,0))*INDEX($J$335:$R$338,MATCH(AO$341,$I$335:$I$338,0),MATCH(AO$340,$J$334:$R$334,0))+IF(SUM($H356:$I356)&gt;0,INDEX($U$335:$AC$338,MATCH(AO$341,$I$335:$I$338,0),MATCH(AO$340,$J$334:$R$334,0)))</f>
        <v>1</v>
      </c>
      <c r="AP356" s="695" cm="1">
        <f t="array" ref="AP356">INDEX($H356:$K356,0,MATCH(AP$341,$H$341:$K$341,0))*INDEX($J$335:$R$338,MATCH(AP$341,$I$335:$I$338,0),MATCH(AP$340,$J$334:$R$334,0))+IF(SUM($H356:$I356)&gt;0,INDEX($U$335:$AC$338,MATCH(AP$341,$I$335:$I$338,0),MATCH(AP$340,$J$334:$R$334,0)))</f>
        <v>2</v>
      </c>
      <c r="AQ356" s="695" cm="1">
        <f t="array" ref="AQ356">INDEX($H356:$K356,0,MATCH(AQ$341,$H$341:$K$341,0))*INDEX($J$335:$R$338,MATCH(AQ$341,$I$335:$I$338,0),MATCH(AQ$340,$J$334:$R$334,0))+IF(SUM($H356:$I356)&gt;0,INDEX($U$335:$AC$338,MATCH(AQ$341,$I$335:$I$338,0),MATCH(AQ$340,$J$334:$R$334,0)))</f>
        <v>0</v>
      </c>
      <c r="AR356" s="695" cm="1">
        <f t="array" ref="AR356">INDEX($H356:$K356,0,MATCH(AR$341,$H$341:$K$341,0))*INDEX($J$335:$R$338,MATCH(AR$341,$I$335:$I$338,0),MATCH(AR$340,$J$334:$R$334,0))+IF(SUM($H356:$I356)&gt;0,INDEX($U$335:$AC$338,MATCH(AR$341,$I$335:$I$338,0),MATCH(AR$340,$J$334:$R$334,0)))</f>
        <v>1</v>
      </c>
      <c r="AS356" s="695" cm="1">
        <f t="array" ref="AS356">INDEX($H356:$K356,0,MATCH(AS$341,$H$341:$K$341,0))*INDEX($J$335:$R$338,MATCH(AS$341,$I$335:$I$338,0),MATCH(AS$340,$J$334:$R$334,0))+IF(SUM($H356:$I356)&gt;0,INDEX($U$335:$AC$338,MATCH(AS$341,$I$335:$I$338,0),MATCH(AS$340,$J$334:$R$334,0)))</f>
        <v>1</v>
      </c>
      <c r="AT356" s="695" cm="1">
        <f t="array" ref="AT356">INDEX($H356:$K356,0,MATCH(AT$341,$H$341:$K$341,0))*INDEX($J$335:$R$338,MATCH(AT$341,$I$335:$I$338,0),MATCH(AT$340,$J$334:$R$334,0))+IF(SUM($H356:$I356)&gt;0,INDEX($U$335:$AC$338,MATCH(AT$341,$I$335:$I$338,0),MATCH(AT$340,$J$334:$R$334,0)))</f>
        <v>2</v>
      </c>
      <c r="AU356" s="695" cm="1">
        <f t="array" ref="AU356">INDEX($H356:$K356,0,MATCH(AU$341,$H$341:$K$341,0))*INDEX($J$335:$R$338,MATCH(AU$341,$I$335:$I$338,0),MATCH(AU$340,$J$334:$R$334,0))+IF(SUM($H356:$I356)&gt;0,INDEX($U$335:$AC$338,MATCH(AU$341,$I$335:$I$338,0),MATCH(AU$340,$J$334:$R$334,0)))</f>
        <v>0</v>
      </c>
      <c r="AV356" s="186"/>
      <c r="AW356" s="186"/>
      <c r="AX356" s="16"/>
      <c r="AY356" s="8"/>
      <c r="AZ356" s="8"/>
      <c r="BA356" s="8"/>
    </row>
    <row r="357" spans="1:53" ht="14.5" outlineLevel="1" x14ac:dyDescent="0.35">
      <c r="A357" s="6"/>
      <c r="B357" s="7"/>
      <c r="C357" s="17"/>
      <c r="D357" s="17"/>
      <c r="E357" s="17"/>
      <c r="F357" s="26"/>
      <c r="G357" s="26" t="str">
        <f t="shared" si="152"/>
        <v>YYWLWzd</v>
      </c>
      <c r="H357" s="222">
        <f t="shared" si="153"/>
        <v>0</v>
      </c>
      <c r="I357" s="222">
        <f t="shared" si="153"/>
        <v>1</v>
      </c>
      <c r="J357" s="222">
        <f t="shared" si="153"/>
        <v>2</v>
      </c>
      <c r="K357" s="222">
        <f t="shared" si="154"/>
        <v>0</v>
      </c>
      <c r="L357" s="695" cm="1">
        <f t="array" ref="L357">INDEX($H357:$K357,0,MATCH(L$341,$H$341:$K$341,0))*INDEX($J$335:$R$338,MATCH(L$341,$I$335:$I$338,0),MATCH(L$340,$J$334:$R$334,0))+IF(SUM($H357:$I357)&gt;0,INDEX($U$335:$AC$338,MATCH(L$341,$I$335:$I$338,0),MATCH(L$340,$J$334:$R$334,0)))</f>
        <v>1</v>
      </c>
      <c r="M357" s="695" cm="1">
        <f t="array" ref="M357">INDEX($H357:$K357,0,MATCH(M$341,$H$341:$K$341,0))*INDEX($J$335:$R$338,MATCH(M$341,$I$335:$I$338,0),MATCH(M$340,$J$334:$R$334,0))+IF(SUM($H357:$I357)&gt;0,INDEX($U$335:$AC$338,MATCH(M$341,$I$335:$I$338,0),MATCH(M$340,$J$334:$R$334,0)))</f>
        <v>1</v>
      </c>
      <c r="N357" s="695" cm="1">
        <f t="array" ref="N357">INDEX($H357:$K357,0,MATCH(N$341,$H$341:$K$341,0))*INDEX($J$335:$R$338,MATCH(N$341,$I$335:$I$338,0),MATCH(N$340,$J$334:$R$334,0))+IF(SUM($H357:$I357)&gt;0,INDEX($U$335:$AC$338,MATCH(N$341,$I$335:$I$338,0),MATCH(N$340,$J$334:$R$334,0)))</f>
        <v>2</v>
      </c>
      <c r="O357" s="695" cm="1">
        <f t="array" ref="O357">INDEX($H357:$K357,0,MATCH(O$341,$H$341:$K$341,0))*INDEX($J$335:$R$338,MATCH(O$341,$I$335:$I$338,0),MATCH(O$340,$J$334:$R$334,0))+IF(SUM($H357:$I357)&gt;0,INDEX($U$335:$AC$338,MATCH(O$341,$I$335:$I$338,0),MATCH(O$340,$J$334:$R$334,0)))</f>
        <v>0</v>
      </c>
      <c r="P357" s="695" cm="1">
        <f t="array" ref="P357">INDEX($H357:$K357,0,MATCH(P$341,$H$341:$K$341,0))*INDEX($J$335:$R$338,MATCH(P$341,$I$335:$I$338,0),MATCH(P$340,$J$334:$R$334,0))+IF(SUM($H357:$I357)&gt;0,INDEX($U$335:$AC$338,MATCH(P$341,$I$335:$I$338,0),MATCH(P$340,$J$334:$R$334,0)))</f>
        <v>1</v>
      </c>
      <c r="Q357" s="695" cm="1">
        <f t="array" ref="Q357">INDEX($H357:$K357,0,MATCH(Q$341,$H$341:$K$341,0))*INDEX($J$335:$R$338,MATCH(Q$341,$I$335:$I$338,0),MATCH(Q$340,$J$334:$R$334,0))+IF(SUM($H357:$I357)&gt;0,INDEX($U$335:$AC$338,MATCH(Q$341,$I$335:$I$338,0),MATCH(Q$340,$J$334:$R$334,0)))</f>
        <v>1</v>
      </c>
      <c r="R357" s="695" cm="1">
        <f t="array" ref="R357">INDEX($H357:$K357,0,MATCH(R$341,$H$341:$K$341,0))*INDEX($J$335:$R$338,MATCH(R$341,$I$335:$I$338,0),MATCH(R$340,$J$334:$R$334,0))+IF(SUM($H357:$I357)&gt;0,INDEX($U$335:$AC$338,MATCH(R$341,$I$335:$I$338,0),MATCH(R$340,$J$334:$R$334,0)))</f>
        <v>2</v>
      </c>
      <c r="S357" s="695" cm="1">
        <f t="array" ref="S357">INDEX($H357:$K357,0,MATCH(S$341,$H$341:$K$341,0))*INDEX($J$335:$R$338,MATCH(S$341,$I$335:$I$338,0),MATCH(S$340,$J$334:$R$334,0))+IF(SUM($H357:$I357)&gt;0,INDEX($U$335:$AC$338,MATCH(S$341,$I$335:$I$338,0),MATCH(S$340,$J$334:$R$334,0)))</f>
        <v>0</v>
      </c>
      <c r="T357" s="695" cm="1">
        <f t="array" ref="T357">INDEX($H357:$K357,0,MATCH(T$341,$H$341:$K$341,0))*INDEX($J$335:$R$338,MATCH(T$341,$I$335:$I$338,0),MATCH(T$340,$J$334:$R$334,0))+IF(SUM($H357:$I357)&gt;0,INDEX($U$335:$AC$338,MATCH(T$341,$I$335:$I$338,0),MATCH(T$340,$J$334:$R$334,0)))</f>
        <v>1</v>
      </c>
      <c r="U357" s="695" cm="1">
        <f t="array" ref="U357">INDEX($H357:$K357,0,MATCH(U$341,$H$341:$K$341,0))*INDEX($J$335:$R$338,MATCH(U$341,$I$335:$I$338,0),MATCH(U$340,$J$334:$R$334,0))+IF(SUM($H357:$I357)&gt;0,INDEX($U$335:$AC$338,MATCH(U$341,$I$335:$I$338,0),MATCH(U$340,$J$334:$R$334,0)))</f>
        <v>1</v>
      </c>
      <c r="V357" s="695" cm="1">
        <f t="array" ref="V357">INDEX($H357:$K357,0,MATCH(V$341,$H$341:$K$341,0))*INDEX($J$335:$R$338,MATCH(V$341,$I$335:$I$338,0),MATCH(V$340,$J$334:$R$334,0))+IF(SUM($H357:$I357)&gt;0,INDEX($U$335:$AC$338,MATCH(V$341,$I$335:$I$338,0),MATCH(V$340,$J$334:$R$334,0)))</f>
        <v>2</v>
      </c>
      <c r="W357" s="695" cm="1">
        <f t="array" ref="W357">INDEX($H357:$K357,0,MATCH(W$341,$H$341:$K$341,0))*INDEX($J$335:$R$338,MATCH(W$341,$I$335:$I$338,0),MATCH(W$340,$J$334:$R$334,0))+IF(SUM($H357:$I357)&gt;0,INDEX($U$335:$AC$338,MATCH(W$341,$I$335:$I$338,0),MATCH(W$340,$J$334:$R$334,0)))</f>
        <v>0</v>
      </c>
      <c r="X357" s="695" cm="1">
        <f t="array" ref="X357">INDEX($H357:$K357,0,MATCH(X$341,$H$341:$K$341,0))*INDEX($J$335:$R$338,MATCH(X$341,$I$335:$I$338,0),MATCH(X$340,$J$334:$R$334,0))+IF(SUM($H357:$I357)&gt;0,INDEX($U$335:$AC$338,MATCH(X$341,$I$335:$I$338,0),MATCH(X$340,$J$334:$R$334,0)))</f>
        <v>1</v>
      </c>
      <c r="Y357" s="695" cm="1">
        <f t="array" ref="Y357">INDEX($H357:$K357,0,MATCH(Y$341,$H$341:$K$341,0))*INDEX($J$335:$R$338,MATCH(Y$341,$I$335:$I$338,0),MATCH(Y$340,$J$334:$R$334,0))+IF(SUM($H357:$I357)&gt;0,INDEX($U$335:$AC$338,MATCH(Y$341,$I$335:$I$338,0),MATCH(Y$340,$J$334:$R$334,0)))</f>
        <v>1</v>
      </c>
      <c r="Z357" s="695" cm="1">
        <f t="array" ref="Z357">INDEX($H357:$K357,0,MATCH(Z$341,$H$341:$K$341,0))*INDEX($J$335:$R$338,MATCH(Z$341,$I$335:$I$338,0),MATCH(Z$340,$J$334:$R$334,0))+IF(SUM($H357:$I357)&gt;0,INDEX($U$335:$AC$338,MATCH(Z$341,$I$335:$I$338,0),MATCH(Z$340,$J$334:$R$334,0)))</f>
        <v>2</v>
      </c>
      <c r="AA357" s="695" cm="1">
        <f t="array" ref="AA357">INDEX($H357:$K357,0,MATCH(AA$341,$H$341:$K$341,0))*INDEX($J$335:$R$338,MATCH(AA$341,$I$335:$I$338,0),MATCH(AA$340,$J$334:$R$334,0))+IF(SUM($H357:$I357)&gt;0,INDEX($U$335:$AC$338,MATCH(AA$341,$I$335:$I$338,0),MATCH(AA$340,$J$334:$R$334,0)))</f>
        <v>0</v>
      </c>
      <c r="AB357" s="695" cm="1">
        <f t="array" ref="AB357">INDEX($H357:$K357,0,MATCH(AB$341,$H$341:$K$341,0))*INDEX($J$335:$R$338,MATCH(AB$341,$I$335:$I$338,0),MATCH(AB$340,$J$334:$R$334,0))+IF(SUM($H357:$I357)&gt;0,INDEX($U$335:$AC$338,MATCH(AB$341,$I$335:$I$338,0),MATCH(AB$340,$J$334:$R$334,0)))</f>
        <v>0</v>
      </c>
      <c r="AC357" s="695" cm="1">
        <f t="array" ref="AC357">INDEX($H357:$K357,0,MATCH(AC$341,$H$341:$K$341,0))*INDEX($J$335:$R$338,MATCH(AC$341,$I$335:$I$338,0),MATCH(AC$340,$J$334:$R$334,0))+IF(SUM($H357:$I357)&gt;0,INDEX($U$335:$AC$338,MATCH(AC$341,$I$335:$I$338,0),MATCH(AC$340,$J$334:$R$334,0)))</f>
        <v>1</v>
      </c>
      <c r="AD357" s="695" cm="1">
        <f t="array" ref="AD357">INDEX($H357:$K357,0,MATCH(AD$341,$H$341:$K$341,0))*INDEX($J$335:$R$338,MATCH(AD$341,$I$335:$I$338,0),MATCH(AD$340,$J$334:$R$334,0))+IF(SUM($H357:$I357)&gt;0,INDEX($U$335:$AC$338,MATCH(AD$341,$I$335:$I$338,0),MATCH(AD$340,$J$334:$R$334,0)))</f>
        <v>2</v>
      </c>
      <c r="AE357" s="695" cm="1">
        <f t="array" ref="AE357">INDEX($H357:$K357,0,MATCH(AE$341,$H$341:$K$341,0))*INDEX($J$335:$R$338,MATCH(AE$341,$I$335:$I$338,0),MATCH(AE$340,$J$334:$R$334,0))+IF(SUM($H357:$I357)&gt;0,INDEX($U$335:$AC$338,MATCH(AE$341,$I$335:$I$338,0),MATCH(AE$340,$J$334:$R$334,0)))</f>
        <v>0</v>
      </c>
      <c r="AF357" s="695" cm="1">
        <f t="array" ref="AF357">INDEX($H357:$K357,0,MATCH(AF$341,$H$341:$K$341,0))*INDEX($J$335:$R$338,MATCH(AF$341,$I$335:$I$338,0),MATCH(AF$340,$J$334:$R$334,0))+IF(SUM($H357:$I357)&gt;0,INDEX($U$335:$AC$338,MATCH(AF$341,$I$335:$I$338,0),MATCH(AF$340,$J$334:$R$334,0)))</f>
        <v>0</v>
      </c>
      <c r="AG357" s="695" cm="1">
        <f t="array" ref="AG357">INDEX($H357:$K357,0,MATCH(AG$341,$H$341:$K$341,0))*INDEX($J$335:$R$338,MATCH(AG$341,$I$335:$I$338,0),MATCH(AG$340,$J$334:$R$334,0))+IF(SUM($H357:$I357)&gt;0,INDEX($U$335:$AC$338,MATCH(AG$341,$I$335:$I$338,0),MATCH(AG$340,$J$334:$R$334,0)))</f>
        <v>1</v>
      </c>
      <c r="AH357" s="695" cm="1">
        <f t="array" ref="AH357">INDEX($H357:$K357,0,MATCH(AH$341,$H$341:$K$341,0))*INDEX($J$335:$R$338,MATCH(AH$341,$I$335:$I$338,0),MATCH(AH$340,$J$334:$R$334,0))+IF(SUM($H357:$I357)&gt;0,INDEX($U$335:$AC$338,MATCH(AH$341,$I$335:$I$338,0),MATCH(AH$340,$J$334:$R$334,0)))</f>
        <v>2</v>
      </c>
      <c r="AI357" s="695" cm="1">
        <f t="array" ref="AI357">INDEX($H357:$K357,0,MATCH(AI$341,$H$341:$K$341,0))*INDEX($J$335:$R$338,MATCH(AI$341,$I$335:$I$338,0),MATCH(AI$340,$J$334:$R$334,0))+IF(SUM($H357:$I357)&gt;0,INDEX($U$335:$AC$338,MATCH(AI$341,$I$335:$I$338,0),MATCH(AI$340,$J$334:$R$334,0)))</f>
        <v>0</v>
      </c>
      <c r="AJ357" s="695" cm="1">
        <f t="array" ref="AJ357">INDEX($H357:$K357,0,MATCH(AJ$341,$H$341:$K$341,0))*INDEX($J$335:$R$338,MATCH(AJ$341,$I$335:$I$338,0),MATCH(AJ$340,$J$334:$R$334,0))+IF(SUM($H357:$I357)&gt;0,INDEX($U$335:$AC$338,MATCH(AJ$341,$I$335:$I$338,0),MATCH(AJ$340,$J$334:$R$334,0)))</f>
        <v>0</v>
      </c>
      <c r="AK357" s="695" cm="1">
        <f t="array" ref="AK357">INDEX($H357:$K357,0,MATCH(AK$341,$H$341:$K$341,0))*INDEX($J$335:$R$338,MATCH(AK$341,$I$335:$I$338,0),MATCH(AK$340,$J$334:$R$334,0))+IF(SUM($H357:$I357)&gt;0,INDEX($U$335:$AC$338,MATCH(AK$341,$I$335:$I$338,0),MATCH(AK$340,$J$334:$R$334,0)))</f>
        <v>1</v>
      </c>
      <c r="AL357" s="695" cm="1">
        <f t="array" ref="AL357">INDEX($H357:$K357,0,MATCH(AL$341,$H$341:$K$341,0))*INDEX($J$335:$R$338,MATCH(AL$341,$I$335:$I$338,0),MATCH(AL$340,$J$334:$R$334,0))+IF(SUM($H357:$I357)&gt;0,INDEX($U$335:$AC$338,MATCH(AL$341,$I$335:$I$338,0),MATCH(AL$340,$J$334:$R$334,0)))</f>
        <v>2</v>
      </c>
      <c r="AM357" s="695" cm="1">
        <f t="array" ref="AM357">INDEX($H357:$K357,0,MATCH(AM$341,$H$341:$K$341,0))*INDEX($J$335:$R$338,MATCH(AM$341,$I$335:$I$338,0),MATCH(AM$340,$J$334:$R$334,0))+IF(SUM($H357:$I357)&gt;0,INDEX($U$335:$AC$338,MATCH(AM$341,$I$335:$I$338,0),MATCH(AM$340,$J$334:$R$334,0)))</f>
        <v>0</v>
      </c>
      <c r="AN357" s="695" cm="1">
        <f t="array" ref="AN357">INDEX($H357:$K357,0,MATCH(AN$341,$H$341:$K$341,0))*INDEX($J$335:$R$338,MATCH(AN$341,$I$335:$I$338,0),MATCH(AN$340,$J$334:$R$334,0))+IF(SUM($H357:$I357)&gt;0,INDEX($U$335:$AC$338,MATCH(AN$341,$I$335:$I$338,0),MATCH(AN$340,$J$334:$R$334,0)))</f>
        <v>0</v>
      </c>
      <c r="AO357" s="695" cm="1">
        <f t="array" ref="AO357">INDEX($H357:$K357,0,MATCH(AO$341,$H$341:$K$341,0))*INDEX($J$335:$R$338,MATCH(AO$341,$I$335:$I$338,0),MATCH(AO$340,$J$334:$R$334,0))+IF(SUM($H357:$I357)&gt;0,INDEX($U$335:$AC$338,MATCH(AO$341,$I$335:$I$338,0),MATCH(AO$340,$J$334:$R$334,0)))</f>
        <v>1</v>
      </c>
      <c r="AP357" s="695" cm="1">
        <f t="array" ref="AP357">INDEX($H357:$K357,0,MATCH(AP$341,$H$341:$K$341,0))*INDEX($J$335:$R$338,MATCH(AP$341,$I$335:$I$338,0),MATCH(AP$340,$J$334:$R$334,0))+IF(SUM($H357:$I357)&gt;0,INDEX($U$335:$AC$338,MATCH(AP$341,$I$335:$I$338,0),MATCH(AP$340,$J$334:$R$334,0)))</f>
        <v>2</v>
      </c>
      <c r="AQ357" s="695" cm="1">
        <f t="array" ref="AQ357">INDEX($H357:$K357,0,MATCH(AQ$341,$H$341:$K$341,0))*INDEX($J$335:$R$338,MATCH(AQ$341,$I$335:$I$338,0),MATCH(AQ$340,$J$334:$R$334,0))+IF(SUM($H357:$I357)&gt;0,INDEX($U$335:$AC$338,MATCH(AQ$341,$I$335:$I$338,0),MATCH(AQ$340,$J$334:$R$334,0)))</f>
        <v>0</v>
      </c>
      <c r="AR357" s="695" cm="1">
        <f t="array" ref="AR357">INDEX($H357:$K357,0,MATCH(AR$341,$H$341:$K$341,0))*INDEX($J$335:$R$338,MATCH(AR$341,$I$335:$I$338,0),MATCH(AR$340,$J$334:$R$334,0))+IF(SUM($H357:$I357)&gt;0,INDEX($U$335:$AC$338,MATCH(AR$341,$I$335:$I$338,0),MATCH(AR$340,$J$334:$R$334,0)))</f>
        <v>0</v>
      </c>
      <c r="AS357" s="695" cm="1">
        <f t="array" ref="AS357">INDEX($H357:$K357,0,MATCH(AS$341,$H$341:$K$341,0))*INDEX($J$335:$R$338,MATCH(AS$341,$I$335:$I$338,0),MATCH(AS$340,$J$334:$R$334,0))+IF(SUM($H357:$I357)&gt;0,INDEX($U$335:$AC$338,MATCH(AS$341,$I$335:$I$338,0),MATCH(AS$340,$J$334:$R$334,0)))</f>
        <v>1</v>
      </c>
      <c r="AT357" s="695" cm="1">
        <f t="array" ref="AT357">INDEX($H357:$K357,0,MATCH(AT$341,$H$341:$K$341,0))*INDEX($J$335:$R$338,MATCH(AT$341,$I$335:$I$338,0),MATCH(AT$340,$J$334:$R$334,0))+IF(SUM($H357:$I357)&gt;0,INDEX($U$335:$AC$338,MATCH(AT$341,$I$335:$I$338,0),MATCH(AT$340,$J$334:$R$334,0)))</f>
        <v>2</v>
      </c>
      <c r="AU357" s="695" cm="1">
        <f t="array" ref="AU357">INDEX($H357:$K357,0,MATCH(AU$341,$H$341:$K$341,0))*INDEX($J$335:$R$338,MATCH(AU$341,$I$335:$I$338,0),MATCH(AU$340,$J$334:$R$334,0))+IF(SUM($H357:$I357)&gt;0,INDEX($U$335:$AC$338,MATCH(AU$341,$I$335:$I$338,0),MATCH(AU$340,$J$334:$R$334,0)))</f>
        <v>0</v>
      </c>
      <c r="AV357" s="186"/>
      <c r="AW357" s="186"/>
      <c r="AX357" s="16"/>
      <c r="AY357" s="8"/>
      <c r="AZ357" s="8"/>
      <c r="BA357" s="8"/>
    </row>
    <row r="358" spans="1:53" ht="14.5" outlineLevel="1" x14ac:dyDescent="0.35">
      <c r="A358" s="6"/>
      <c r="B358" s="7"/>
      <c r="C358" s="17"/>
      <c r="D358" s="17"/>
      <c r="E358" s="17"/>
      <c r="F358" s="26"/>
      <c r="G358" s="26" t="str">
        <f t="shared" si="152"/>
        <v>YYNWLw</v>
      </c>
      <c r="H358" s="222">
        <f t="shared" si="153"/>
        <v>1</v>
      </c>
      <c r="I358" s="222">
        <f t="shared" si="153"/>
        <v>1</v>
      </c>
      <c r="J358" s="222">
        <f t="shared" si="153"/>
        <v>2</v>
      </c>
      <c r="K358" s="222">
        <f t="shared" si="154"/>
        <v>1</v>
      </c>
      <c r="L358" s="695" cm="1">
        <f t="array" ref="L358">INDEX($H358:$K358,0,MATCH(L$341,$H$341:$K$341,0))*INDEX($J$335:$R$338,MATCH(L$341,$I$335:$I$338,0),MATCH(L$340,$J$334:$R$334,0))+IF(SUM($H358:$I358)&gt;0,INDEX($U$335:$AC$338,MATCH(L$341,$I$335:$I$338,0),MATCH(L$340,$J$334:$R$334,0)))</f>
        <v>2</v>
      </c>
      <c r="M358" s="695" cm="1">
        <f t="array" ref="M358">INDEX($H358:$K358,0,MATCH(M$341,$H$341:$K$341,0))*INDEX($J$335:$R$338,MATCH(M$341,$I$335:$I$338,0),MATCH(M$340,$J$334:$R$334,0))+IF(SUM($H358:$I358)&gt;0,INDEX($U$335:$AC$338,MATCH(M$341,$I$335:$I$338,0),MATCH(M$340,$J$334:$R$334,0)))</f>
        <v>1</v>
      </c>
      <c r="N358" s="695" cm="1">
        <f t="array" ref="N358">INDEX($H358:$K358,0,MATCH(N$341,$H$341:$K$341,0))*INDEX($J$335:$R$338,MATCH(N$341,$I$335:$I$338,0),MATCH(N$340,$J$334:$R$334,0))+IF(SUM($H358:$I358)&gt;0,INDEX($U$335:$AC$338,MATCH(N$341,$I$335:$I$338,0),MATCH(N$340,$J$334:$R$334,0)))</f>
        <v>2</v>
      </c>
      <c r="O358" s="695" cm="1">
        <f t="array" ref="O358">INDEX($H358:$K358,0,MATCH(O$341,$H$341:$K$341,0))*INDEX($J$335:$R$338,MATCH(O$341,$I$335:$I$338,0),MATCH(O$340,$J$334:$R$334,0))+IF(SUM($H358:$I358)&gt;0,INDEX($U$335:$AC$338,MATCH(O$341,$I$335:$I$338,0),MATCH(O$340,$J$334:$R$334,0)))</f>
        <v>1.5</v>
      </c>
      <c r="P358" s="695" cm="1">
        <f t="array" ref="P358">INDEX($H358:$K358,0,MATCH(P$341,$H$341:$K$341,0))*INDEX($J$335:$R$338,MATCH(P$341,$I$335:$I$338,0),MATCH(P$340,$J$334:$R$334,0))+IF(SUM($H358:$I358)&gt;0,INDEX($U$335:$AC$338,MATCH(P$341,$I$335:$I$338,0),MATCH(P$340,$J$334:$R$334,0)))</f>
        <v>2</v>
      </c>
      <c r="Q358" s="695" cm="1">
        <f t="array" ref="Q358">INDEX($H358:$K358,0,MATCH(Q$341,$H$341:$K$341,0))*INDEX($J$335:$R$338,MATCH(Q$341,$I$335:$I$338,0),MATCH(Q$340,$J$334:$R$334,0))+IF(SUM($H358:$I358)&gt;0,INDEX($U$335:$AC$338,MATCH(Q$341,$I$335:$I$338,0),MATCH(Q$340,$J$334:$R$334,0)))</f>
        <v>1</v>
      </c>
      <c r="R358" s="695" cm="1">
        <f t="array" ref="R358">INDEX($H358:$K358,0,MATCH(R$341,$H$341:$K$341,0))*INDEX($J$335:$R$338,MATCH(R$341,$I$335:$I$338,0),MATCH(R$340,$J$334:$R$334,0))+IF(SUM($H358:$I358)&gt;0,INDEX($U$335:$AC$338,MATCH(R$341,$I$335:$I$338,0),MATCH(R$340,$J$334:$R$334,0)))</f>
        <v>2</v>
      </c>
      <c r="S358" s="695" cm="1">
        <f t="array" ref="S358">INDEX($H358:$K358,0,MATCH(S$341,$H$341:$K$341,0))*INDEX($J$335:$R$338,MATCH(S$341,$I$335:$I$338,0),MATCH(S$340,$J$334:$R$334,0))+IF(SUM($H358:$I358)&gt;0,INDEX($U$335:$AC$338,MATCH(S$341,$I$335:$I$338,0),MATCH(S$340,$J$334:$R$334,0)))</f>
        <v>1</v>
      </c>
      <c r="T358" s="695" cm="1">
        <f t="array" ref="T358">INDEX($H358:$K358,0,MATCH(T$341,$H$341:$K$341,0))*INDEX($J$335:$R$338,MATCH(T$341,$I$335:$I$338,0),MATCH(T$340,$J$334:$R$334,0))+IF(SUM($H358:$I358)&gt;0,INDEX($U$335:$AC$338,MATCH(T$341,$I$335:$I$338,0),MATCH(T$340,$J$334:$R$334,0)))</f>
        <v>2</v>
      </c>
      <c r="U358" s="695" cm="1">
        <f t="array" ref="U358">INDEX($H358:$K358,0,MATCH(U$341,$H$341:$K$341,0))*INDEX($J$335:$R$338,MATCH(U$341,$I$335:$I$338,0),MATCH(U$340,$J$334:$R$334,0))+IF(SUM($H358:$I358)&gt;0,INDEX($U$335:$AC$338,MATCH(U$341,$I$335:$I$338,0),MATCH(U$340,$J$334:$R$334,0)))</f>
        <v>1</v>
      </c>
      <c r="V358" s="695" cm="1">
        <f t="array" ref="V358">INDEX($H358:$K358,0,MATCH(V$341,$H$341:$K$341,0))*INDEX($J$335:$R$338,MATCH(V$341,$I$335:$I$338,0),MATCH(V$340,$J$334:$R$334,0))+IF(SUM($H358:$I358)&gt;0,INDEX($U$335:$AC$338,MATCH(V$341,$I$335:$I$338,0),MATCH(V$340,$J$334:$R$334,0)))</f>
        <v>2</v>
      </c>
      <c r="W358" s="695" cm="1">
        <f t="array" ref="W358">INDEX($H358:$K358,0,MATCH(W$341,$H$341:$K$341,0))*INDEX($J$335:$R$338,MATCH(W$341,$I$335:$I$338,0),MATCH(W$340,$J$334:$R$334,0))+IF(SUM($H358:$I358)&gt;0,INDEX($U$335:$AC$338,MATCH(W$341,$I$335:$I$338,0),MATCH(W$340,$J$334:$R$334,0)))</f>
        <v>1</v>
      </c>
      <c r="X358" s="695" cm="1">
        <f t="array" ref="X358">INDEX($H358:$K358,0,MATCH(X$341,$H$341:$K$341,0))*INDEX($J$335:$R$338,MATCH(X$341,$I$335:$I$338,0),MATCH(X$340,$J$334:$R$334,0))+IF(SUM($H358:$I358)&gt;0,INDEX($U$335:$AC$338,MATCH(X$341,$I$335:$I$338,0),MATCH(X$340,$J$334:$R$334,0)))</f>
        <v>2</v>
      </c>
      <c r="Y358" s="695" cm="1">
        <f t="array" ref="Y358">INDEX($H358:$K358,0,MATCH(Y$341,$H$341:$K$341,0))*INDEX($J$335:$R$338,MATCH(Y$341,$I$335:$I$338,0),MATCH(Y$340,$J$334:$R$334,0))+IF(SUM($H358:$I358)&gt;0,INDEX($U$335:$AC$338,MATCH(Y$341,$I$335:$I$338,0),MATCH(Y$340,$J$334:$R$334,0)))</f>
        <v>1</v>
      </c>
      <c r="Z358" s="695" cm="1">
        <f t="array" ref="Z358">INDEX($H358:$K358,0,MATCH(Z$341,$H$341:$K$341,0))*INDEX($J$335:$R$338,MATCH(Z$341,$I$335:$I$338,0),MATCH(Z$340,$J$334:$R$334,0))+IF(SUM($H358:$I358)&gt;0,INDEX($U$335:$AC$338,MATCH(Z$341,$I$335:$I$338,0),MATCH(Z$340,$J$334:$R$334,0)))</f>
        <v>2</v>
      </c>
      <c r="AA358" s="695" cm="1">
        <f t="array" ref="AA358">INDEX($H358:$K358,0,MATCH(AA$341,$H$341:$K$341,0))*INDEX($J$335:$R$338,MATCH(AA$341,$I$335:$I$338,0),MATCH(AA$340,$J$334:$R$334,0))+IF(SUM($H358:$I358)&gt;0,INDEX($U$335:$AC$338,MATCH(AA$341,$I$335:$I$338,0),MATCH(AA$340,$J$334:$R$334,0)))</f>
        <v>0.5</v>
      </c>
      <c r="AB358" s="695" cm="1">
        <f t="array" ref="AB358">INDEX($H358:$K358,0,MATCH(AB$341,$H$341:$K$341,0))*INDEX($J$335:$R$338,MATCH(AB$341,$I$335:$I$338,0),MATCH(AB$340,$J$334:$R$334,0))+IF(SUM($H358:$I358)&gt;0,INDEX($U$335:$AC$338,MATCH(AB$341,$I$335:$I$338,0),MATCH(AB$340,$J$334:$R$334,0)))</f>
        <v>1</v>
      </c>
      <c r="AC358" s="695" cm="1">
        <f t="array" ref="AC358">INDEX($H358:$K358,0,MATCH(AC$341,$H$341:$K$341,0))*INDEX($J$335:$R$338,MATCH(AC$341,$I$335:$I$338,0),MATCH(AC$340,$J$334:$R$334,0))+IF(SUM($H358:$I358)&gt;0,INDEX($U$335:$AC$338,MATCH(AC$341,$I$335:$I$338,0),MATCH(AC$340,$J$334:$R$334,0)))</f>
        <v>1</v>
      </c>
      <c r="AD358" s="695" cm="1">
        <f t="array" ref="AD358">INDEX($H358:$K358,0,MATCH(AD$341,$H$341:$K$341,0))*INDEX($J$335:$R$338,MATCH(AD$341,$I$335:$I$338,0),MATCH(AD$340,$J$334:$R$334,0))+IF(SUM($H358:$I358)&gt;0,INDEX($U$335:$AC$338,MATCH(AD$341,$I$335:$I$338,0),MATCH(AD$340,$J$334:$R$334,0)))</f>
        <v>2</v>
      </c>
      <c r="AE358" s="695" cm="1">
        <f t="array" ref="AE358">INDEX($H358:$K358,0,MATCH(AE$341,$H$341:$K$341,0))*INDEX($J$335:$R$338,MATCH(AE$341,$I$335:$I$338,0),MATCH(AE$340,$J$334:$R$334,0))+IF(SUM($H358:$I358)&gt;0,INDEX($U$335:$AC$338,MATCH(AE$341,$I$335:$I$338,0),MATCH(AE$340,$J$334:$R$334,0)))</f>
        <v>1</v>
      </c>
      <c r="AF358" s="695" cm="1">
        <f t="array" ref="AF358">INDEX($H358:$K358,0,MATCH(AF$341,$H$341:$K$341,0))*INDEX($J$335:$R$338,MATCH(AF$341,$I$335:$I$338,0),MATCH(AF$340,$J$334:$R$334,0))+IF(SUM($H358:$I358)&gt;0,INDEX($U$335:$AC$338,MATCH(AF$341,$I$335:$I$338,0),MATCH(AF$340,$J$334:$R$334,0)))</f>
        <v>1</v>
      </c>
      <c r="AG358" s="695" cm="1">
        <f t="array" ref="AG358">INDEX($H358:$K358,0,MATCH(AG$341,$H$341:$K$341,0))*INDEX($J$335:$R$338,MATCH(AG$341,$I$335:$I$338,0),MATCH(AG$340,$J$334:$R$334,0))+IF(SUM($H358:$I358)&gt;0,INDEX($U$335:$AC$338,MATCH(AG$341,$I$335:$I$338,0),MATCH(AG$340,$J$334:$R$334,0)))</f>
        <v>1</v>
      </c>
      <c r="AH358" s="695" cm="1">
        <f t="array" ref="AH358">INDEX($H358:$K358,0,MATCH(AH$341,$H$341:$K$341,0))*INDEX($J$335:$R$338,MATCH(AH$341,$I$335:$I$338,0),MATCH(AH$340,$J$334:$R$334,0))+IF(SUM($H358:$I358)&gt;0,INDEX($U$335:$AC$338,MATCH(AH$341,$I$335:$I$338,0),MATCH(AH$340,$J$334:$R$334,0)))</f>
        <v>2</v>
      </c>
      <c r="AI358" s="695" cm="1">
        <f t="array" ref="AI358">INDEX($H358:$K358,0,MATCH(AI$341,$H$341:$K$341,0))*INDEX($J$335:$R$338,MATCH(AI$341,$I$335:$I$338,0),MATCH(AI$340,$J$334:$R$334,0))+IF(SUM($H358:$I358)&gt;0,INDEX($U$335:$AC$338,MATCH(AI$341,$I$335:$I$338,0),MATCH(AI$340,$J$334:$R$334,0)))</f>
        <v>0.5</v>
      </c>
      <c r="AJ358" s="695" cm="1">
        <f t="array" ref="AJ358">INDEX($H358:$K358,0,MATCH(AJ$341,$H$341:$K$341,0))*INDEX($J$335:$R$338,MATCH(AJ$341,$I$335:$I$338,0),MATCH(AJ$340,$J$334:$R$334,0))+IF(SUM($H358:$I358)&gt;0,INDEX($U$335:$AC$338,MATCH(AJ$341,$I$335:$I$338,0),MATCH(AJ$340,$J$334:$R$334,0)))</f>
        <v>1</v>
      </c>
      <c r="AK358" s="695" cm="1">
        <f t="array" ref="AK358">INDEX($H358:$K358,0,MATCH(AK$341,$H$341:$K$341,0))*INDEX($J$335:$R$338,MATCH(AK$341,$I$335:$I$338,0),MATCH(AK$340,$J$334:$R$334,0))+IF(SUM($H358:$I358)&gt;0,INDEX($U$335:$AC$338,MATCH(AK$341,$I$335:$I$338,0),MATCH(AK$340,$J$334:$R$334,0)))</f>
        <v>1</v>
      </c>
      <c r="AL358" s="695" cm="1">
        <f t="array" ref="AL358">INDEX($H358:$K358,0,MATCH(AL$341,$H$341:$K$341,0))*INDEX($J$335:$R$338,MATCH(AL$341,$I$335:$I$338,0),MATCH(AL$340,$J$334:$R$334,0))+IF(SUM($H358:$I358)&gt;0,INDEX($U$335:$AC$338,MATCH(AL$341,$I$335:$I$338,0),MATCH(AL$340,$J$334:$R$334,0)))</f>
        <v>2</v>
      </c>
      <c r="AM358" s="695" cm="1">
        <f t="array" ref="AM358">INDEX($H358:$K358,0,MATCH(AM$341,$H$341:$K$341,0))*INDEX($J$335:$R$338,MATCH(AM$341,$I$335:$I$338,0),MATCH(AM$340,$J$334:$R$334,0))+IF(SUM($H358:$I358)&gt;0,INDEX($U$335:$AC$338,MATCH(AM$341,$I$335:$I$338,0),MATCH(AM$340,$J$334:$R$334,0)))</f>
        <v>0.5</v>
      </c>
      <c r="AN358" s="695" cm="1">
        <f t="array" ref="AN358">INDEX($H358:$K358,0,MATCH(AN$341,$H$341:$K$341,0))*INDEX($J$335:$R$338,MATCH(AN$341,$I$335:$I$338,0),MATCH(AN$340,$J$334:$R$334,0))+IF(SUM($H358:$I358)&gt;0,INDEX($U$335:$AC$338,MATCH(AN$341,$I$335:$I$338,0),MATCH(AN$340,$J$334:$R$334,0)))</f>
        <v>1</v>
      </c>
      <c r="AO358" s="695" cm="1">
        <f t="array" ref="AO358">INDEX($H358:$K358,0,MATCH(AO$341,$H$341:$K$341,0))*INDEX($J$335:$R$338,MATCH(AO$341,$I$335:$I$338,0),MATCH(AO$340,$J$334:$R$334,0))+IF(SUM($H358:$I358)&gt;0,INDEX($U$335:$AC$338,MATCH(AO$341,$I$335:$I$338,0),MATCH(AO$340,$J$334:$R$334,0)))</f>
        <v>1</v>
      </c>
      <c r="AP358" s="695" cm="1">
        <f t="array" ref="AP358">INDEX($H358:$K358,0,MATCH(AP$341,$H$341:$K$341,0))*INDEX($J$335:$R$338,MATCH(AP$341,$I$335:$I$338,0),MATCH(AP$340,$J$334:$R$334,0))+IF(SUM($H358:$I358)&gt;0,INDEX($U$335:$AC$338,MATCH(AP$341,$I$335:$I$338,0),MATCH(AP$340,$J$334:$R$334,0)))</f>
        <v>2</v>
      </c>
      <c r="AQ358" s="695" cm="1">
        <f t="array" ref="AQ358">INDEX($H358:$K358,0,MATCH(AQ$341,$H$341:$K$341,0))*INDEX($J$335:$R$338,MATCH(AQ$341,$I$335:$I$338,0),MATCH(AQ$340,$J$334:$R$334,0))+IF(SUM($H358:$I358)&gt;0,INDEX($U$335:$AC$338,MATCH(AQ$341,$I$335:$I$338,0),MATCH(AQ$340,$J$334:$R$334,0)))</f>
        <v>0</v>
      </c>
      <c r="AR358" s="695" cm="1">
        <f t="array" ref="AR358">INDEX($H358:$K358,0,MATCH(AR$341,$H$341:$K$341,0))*INDEX($J$335:$R$338,MATCH(AR$341,$I$335:$I$338,0),MATCH(AR$340,$J$334:$R$334,0))+IF(SUM($H358:$I358)&gt;0,INDEX($U$335:$AC$338,MATCH(AR$341,$I$335:$I$338,0),MATCH(AR$340,$J$334:$R$334,0)))</f>
        <v>1</v>
      </c>
      <c r="AS358" s="695" cm="1">
        <f t="array" ref="AS358">INDEX($H358:$K358,0,MATCH(AS$341,$H$341:$K$341,0))*INDEX($J$335:$R$338,MATCH(AS$341,$I$335:$I$338,0),MATCH(AS$340,$J$334:$R$334,0))+IF(SUM($H358:$I358)&gt;0,INDEX($U$335:$AC$338,MATCH(AS$341,$I$335:$I$338,0),MATCH(AS$340,$J$334:$R$334,0)))</f>
        <v>1</v>
      </c>
      <c r="AT358" s="695" cm="1">
        <f t="array" ref="AT358">INDEX($H358:$K358,0,MATCH(AT$341,$H$341:$K$341,0))*INDEX($J$335:$R$338,MATCH(AT$341,$I$335:$I$338,0),MATCH(AT$340,$J$334:$R$334,0))+IF(SUM($H358:$I358)&gt;0,INDEX($U$335:$AC$338,MATCH(AT$341,$I$335:$I$338,0),MATCH(AT$340,$J$334:$R$334,0)))</f>
        <v>2</v>
      </c>
      <c r="AU358" s="695" cm="1">
        <f t="array" ref="AU358">INDEX($H358:$K358,0,MATCH(AU$341,$H$341:$K$341,0))*INDEX($J$335:$R$338,MATCH(AU$341,$I$335:$I$338,0),MATCH(AU$340,$J$334:$R$334,0))+IF(SUM($H358:$I358)&gt;0,INDEX($U$335:$AC$338,MATCH(AU$341,$I$335:$I$338,0),MATCH(AU$340,$J$334:$R$334,0)))</f>
        <v>1</v>
      </c>
      <c r="AV358" s="186"/>
      <c r="AW358" s="186"/>
      <c r="AX358" s="16"/>
      <c r="AY358" s="8"/>
      <c r="AZ358" s="8"/>
      <c r="BA358" s="8"/>
    </row>
    <row r="359" spans="1:53" ht="14.5" outlineLevel="1" x14ac:dyDescent="0.35">
      <c r="A359" s="6"/>
      <c r="B359" s="7"/>
      <c r="C359" s="17"/>
      <c r="D359" s="17"/>
      <c r="E359" s="17"/>
      <c r="F359" s="26"/>
      <c r="G359" s="26" t="str">
        <f t="shared" si="152"/>
        <v>YYNWLwd</v>
      </c>
      <c r="H359" s="222">
        <f t="shared" si="153"/>
        <v>0</v>
      </c>
      <c r="I359" s="222">
        <f t="shared" si="153"/>
        <v>1</v>
      </c>
      <c r="J359" s="222">
        <f t="shared" si="153"/>
        <v>2</v>
      </c>
      <c r="K359" s="222">
        <f t="shared" si="154"/>
        <v>1</v>
      </c>
      <c r="L359" s="695" cm="1">
        <f t="array" ref="L359">INDEX($H359:$K359,0,MATCH(L$341,$H$341:$K$341,0))*INDEX($J$335:$R$338,MATCH(L$341,$I$335:$I$338,0),MATCH(L$340,$J$334:$R$334,0))+IF(SUM($H359:$I359)&gt;0,INDEX($U$335:$AC$338,MATCH(L$341,$I$335:$I$338,0),MATCH(L$340,$J$334:$R$334,0)))</f>
        <v>1</v>
      </c>
      <c r="M359" s="695" cm="1">
        <f t="array" ref="M359">INDEX($H359:$K359,0,MATCH(M$341,$H$341:$K$341,0))*INDEX($J$335:$R$338,MATCH(M$341,$I$335:$I$338,0),MATCH(M$340,$J$334:$R$334,0))+IF(SUM($H359:$I359)&gt;0,INDEX($U$335:$AC$338,MATCH(M$341,$I$335:$I$338,0),MATCH(M$340,$J$334:$R$334,0)))</f>
        <v>1</v>
      </c>
      <c r="N359" s="695" cm="1">
        <f t="array" ref="N359">INDEX($H359:$K359,0,MATCH(N$341,$H$341:$K$341,0))*INDEX($J$335:$R$338,MATCH(N$341,$I$335:$I$338,0),MATCH(N$340,$J$334:$R$334,0))+IF(SUM($H359:$I359)&gt;0,INDEX($U$335:$AC$338,MATCH(N$341,$I$335:$I$338,0),MATCH(N$340,$J$334:$R$334,0)))</f>
        <v>2</v>
      </c>
      <c r="O359" s="695" cm="1">
        <f t="array" ref="O359">INDEX($H359:$K359,0,MATCH(O$341,$H$341:$K$341,0))*INDEX($J$335:$R$338,MATCH(O$341,$I$335:$I$338,0),MATCH(O$340,$J$334:$R$334,0))+IF(SUM($H359:$I359)&gt;0,INDEX($U$335:$AC$338,MATCH(O$341,$I$335:$I$338,0),MATCH(O$340,$J$334:$R$334,0)))</f>
        <v>1.5</v>
      </c>
      <c r="P359" s="695" cm="1">
        <f t="array" ref="P359">INDEX($H359:$K359,0,MATCH(P$341,$H$341:$K$341,0))*INDEX($J$335:$R$338,MATCH(P$341,$I$335:$I$338,0),MATCH(P$340,$J$334:$R$334,0))+IF(SUM($H359:$I359)&gt;0,INDEX($U$335:$AC$338,MATCH(P$341,$I$335:$I$338,0),MATCH(P$340,$J$334:$R$334,0)))</f>
        <v>1</v>
      </c>
      <c r="Q359" s="695" cm="1">
        <f t="array" ref="Q359">INDEX($H359:$K359,0,MATCH(Q$341,$H$341:$K$341,0))*INDEX($J$335:$R$338,MATCH(Q$341,$I$335:$I$338,0),MATCH(Q$340,$J$334:$R$334,0))+IF(SUM($H359:$I359)&gt;0,INDEX($U$335:$AC$338,MATCH(Q$341,$I$335:$I$338,0),MATCH(Q$340,$J$334:$R$334,0)))</f>
        <v>1</v>
      </c>
      <c r="R359" s="695" cm="1">
        <f t="array" ref="R359">INDEX($H359:$K359,0,MATCH(R$341,$H$341:$K$341,0))*INDEX($J$335:$R$338,MATCH(R$341,$I$335:$I$338,0),MATCH(R$340,$J$334:$R$334,0))+IF(SUM($H359:$I359)&gt;0,INDEX($U$335:$AC$338,MATCH(R$341,$I$335:$I$338,0),MATCH(R$340,$J$334:$R$334,0)))</f>
        <v>2</v>
      </c>
      <c r="S359" s="695" cm="1">
        <f t="array" ref="S359">INDEX($H359:$K359,0,MATCH(S$341,$H$341:$K$341,0))*INDEX($J$335:$R$338,MATCH(S$341,$I$335:$I$338,0),MATCH(S$340,$J$334:$R$334,0))+IF(SUM($H359:$I359)&gt;0,INDEX($U$335:$AC$338,MATCH(S$341,$I$335:$I$338,0),MATCH(S$340,$J$334:$R$334,0)))</f>
        <v>1</v>
      </c>
      <c r="T359" s="695" cm="1">
        <f t="array" ref="T359">INDEX($H359:$K359,0,MATCH(T$341,$H$341:$K$341,0))*INDEX($J$335:$R$338,MATCH(T$341,$I$335:$I$338,0),MATCH(T$340,$J$334:$R$334,0))+IF(SUM($H359:$I359)&gt;0,INDEX($U$335:$AC$338,MATCH(T$341,$I$335:$I$338,0),MATCH(T$340,$J$334:$R$334,0)))</f>
        <v>1</v>
      </c>
      <c r="U359" s="695" cm="1">
        <f t="array" ref="U359">INDEX($H359:$K359,0,MATCH(U$341,$H$341:$K$341,0))*INDEX($J$335:$R$338,MATCH(U$341,$I$335:$I$338,0),MATCH(U$340,$J$334:$R$334,0))+IF(SUM($H359:$I359)&gt;0,INDEX($U$335:$AC$338,MATCH(U$341,$I$335:$I$338,0),MATCH(U$340,$J$334:$R$334,0)))</f>
        <v>1</v>
      </c>
      <c r="V359" s="695" cm="1">
        <f t="array" ref="V359">INDEX($H359:$K359,0,MATCH(V$341,$H$341:$K$341,0))*INDEX($J$335:$R$338,MATCH(V$341,$I$335:$I$338,0),MATCH(V$340,$J$334:$R$334,0))+IF(SUM($H359:$I359)&gt;0,INDEX($U$335:$AC$338,MATCH(V$341,$I$335:$I$338,0),MATCH(V$340,$J$334:$R$334,0)))</f>
        <v>2</v>
      </c>
      <c r="W359" s="695" cm="1">
        <f t="array" ref="W359">INDEX($H359:$K359,0,MATCH(W$341,$H$341:$K$341,0))*INDEX($J$335:$R$338,MATCH(W$341,$I$335:$I$338,0),MATCH(W$340,$J$334:$R$334,0))+IF(SUM($H359:$I359)&gt;0,INDEX($U$335:$AC$338,MATCH(W$341,$I$335:$I$338,0),MATCH(W$340,$J$334:$R$334,0)))</f>
        <v>1</v>
      </c>
      <c r="X359" s="695" cm="1">
        <f t="array" ref="X359">INDEX($H359:$K359,0,MATCH(X$341,$H$341:$K$341,0))*INDEX($J$335:$R$338,MATCH(X$341,$I$335:$I$338,0),MATCH(X$340,$J$334:$R$334,0))+IF(SUM($H359:$I359)&gt;0,INDEX($U$335:$AC$338,MATCH(X$341,$I$335:$I$338,0),MATCH(X$340,$J$334:$R$334,0)))</f>
        <v>1</v>
      </c>
      <c r="Y359" s="695" cm="1">
        <f t="array" ref="Y359">INDEX($H359:$K359,0,MATCH(Y$341,$H$341:$K$341,0))*INDEX($J$335:$R$338,MATCH(Y$341,$I$335:$I$338,0),MATCH(Y$340,$J$334:$R$334,0))+IF(SUM($H359:$I359)&gt;0,INDEX($U$335:$AC$338,MATCH(Y$341,$I$335:$I$338,0),MATCH(Y$340,$J$334:$R$334,0)))</f>
        <v>1</v>
      </c>
      <c r="Z359" s="695" cm="1">
        <f t="array" ref="Z359">INDEX($H359:$K359,0,MATCH(Z$341,$H$341:$K$341,0))*INDEX($J$335:$R$338,MATCH(Z$341,$I$335:$I$338,0),MATCH(Z$340,$J$334:$R$334,0))+IF(SUM($H359:$I359)&gt;0,INDEX($U$335:$AC$338,MATCH(Z$341,$I$335:$I$338,0),MATCH(Z$340,$J$334:$R$334,0)))</f>
        <v>2</v>
      </c>
      <c r="AA359" s="695" cm="1">
        <f t="array" ref="AA359">INDEX($H359:$K359,0,MATCH(AA$341,$H$341:$K$341,0))*INDEX($J$335:$R$338,MATCH(AA$341,$I$335:$I$338,0),MATCH(AA$340,$J$334:$R$334,0))+IF(SUM($H359:$I359)&gt;0,INDEX($U$335:$AC$338,MATCH(AA$341,$I$335:$I$338,0),MATCH(AA$340,$J$334:$R$334,0)))</f>
        <v>0.5</v>
      </c>
      <c r="AB359" s="695" cm="1">
        <f t="array" ref="AB359">INDEX($H359:$K359,0,MATCH(AB$341,$H$341:$K$341,0))*INDEX($J$335:$R$338,MATCH(AB$341,$I$335:$I$338,0),MATCH(AB$340,$J$334:$R$334,0))+IF(SUM($H359:$I359)&gt;0,INDEX($U$335:$AC$338,MATCH(AB$341,$I$335:$I$338,0),MATCH(AB$340,$J$334:$R$334,0)))</f>
        <v>0</v>
      </c>
      <c r="AC359" s="695" cm="1">
        <f t="array" ref="AC359">INDEX($H359:$K359,0,MATCH(AC$341,$H$341:$K$341,0))*INDEX($J$335:$R$338,MATCH(AC$341,$I$335:$I$338,0),MATCH(AC$340,$J$334:$R$334,0))+IF(SUM($H359:$I359)&gt;0,INDEX($U$335:$AC$338,MATCH(AC$341,$I$335:$I$338,0),MATCH(AC$340,$J$334:$R$334,0)))</f>
        <v>1</v>
      </c>
      <c r="AD359" s="695" cm="1">
        <f t="array" ref="AD359">INDEX($H359:$K359,0,MATCH(AD$341,$H$341:$K$341,0))*INDEX($J$335:$R$338,MATCH(AD$341,$I$335:$I$338,0),MATCH(AD$340,$J$334:$R$334,0))+IF(SUM($H359:$I359)&gt;0,INDEX($U$335:$AC$338,MATCH(AD$341,$I$335:$I$338,0),MATCH(AD$340,$J$334:$R$334,0)))</f>
        <v>2</v>
      </c>
      <c r="AE359" s="695" cm="1">
        <f t="array" ref="AE359">INDEX($H359:$K359,0,MATCH(AE$341,$H$341:$K$341,0))*INDEX($J$335:$R$338,MATCH(AE$341,$I$335:$I$338,0),MATCH(AE$340,$J$334:$R$334,0))+IF(SUM($H359:$I359)&gt;0,INDEX($U$335:$AC$338,MATCH(AE$341,$I$335:$I$338,0),MATCH(AE$340,$J$334:$R$334,0)))</f>
        <v>1</v>
      </c>
      <c r="AF359" s="695" cm="1">
        <f t="array" ref="AF359">INDEX($H359:$K359,0,MATCH(AF$341,$H$341:$K$341,0))*INDEX($J$335:$R$338,MATCH(AF$341,$I$335:$I$338,0),MATCH(AF$340,$J$334:$R$334,0))+IF(SUM($H359:$I359)&gt;0,INDEX($U$335:$AC$338,MATCH(AF$341,$I$335:$I$338,0),MATCH(AF$340,$J$334:$R$334,0)))</f>
        <v>0</v>
      </c>
      <c r="AG359" s="695" cm="1">
        <f t="array" ref="AG359">INDEX($H359:$K359,0,MATCH(AG$341,$H$341:$K$341,0))*INDEX($J$335:$R$338,MATCH(AG$341,$I$335:$I$338,0),MATCH(AG$340,$J$334:$R$334,0))+IF(SUM($H359:$I359)&gt;0,INDEX($U$335:$AC$338,MATCH(AG$341,$I$335:$I$338,0),MATCH(AG$340,$J$334:$R$334,0)))</f>
        <v>1</v>
      </c>
      <c r="AH359" s="695" cm="1">
        <f t="array" ref="AH359">INDEX($H359:$K359,0,MATCH(AH$341,$H$341:$K$341,0))*INDEX($J$335:$R$338,MATCH(AH$341,$I$335:$I$338,0),MATCH(AH$340,$J$334:$R$334,0))+IF(SUM($H359:$I359)&gt;0,INDEX($U$335:$AC$338,MATCH(AH$341,$I$335:$I$338,0),MATCH(AH$340,$J$334:$R$334,0)))</f>
        <v>2</v>
      </c>
      <c r="AI359" s="695" cm="1">
        <f t="array" ref="AI359">INDEX($H359:$K359,0,MATCH(AI$341,$H$341:$K$341,0))*INDEX($J$335:$R$338,MATCH(AI$341,$I$335:$I$338,0),MATCH(AI$340,$J$334:$R$334,0))+IF(SUM($H359:$I359)&gt;0,INDEX($U$335:$AC$338,MATCH(AI$341,$I$335:$I$338,0),MATCH(AI$340,$J$334:$R$334,0)))</f>
        <v>0.5</v>
      </c>
      <c r="AJ359" s="695" cm="1">
        <f t="array" ref="AJ359">INDEX($H359:$K359,0,MATCH(AJ$341,$H$341:$K$341,0))*INDEX($J$335:$R$338,MATCH(AJ$341,$I$335:$I$338,0),MATCH(AJ$340,$J$334:$R$334,0))+IF(SUM($H359:$I359)&gt;0,INDEX($U$335:$AC$338,MATCH(AJ$341,$I$335:$I$338,0),MATCH(AJ$340,$J$334:$R$334,0)))</f>
        <v>0</v>
      </c>
      <c r="AK359" s="695" cm="1">
        <f t="array" ref="AK359">INDEX($H359:$K359,0,MATCH(AK$341,$H$341:$K$341,0))*INDEX($J$335:$R$338,MATCH(AK$341,$I$335:$I$338,0),MATCH(AK$340,$J$334:$R$334,0))+IF(SUM($H359:$I359)&gt;0,INDEX($U$335:$AC$338,MATCH(AK$341,$I$335:$I$338,0),MATCH(AK$340,$J$334:$R$334,0)))</f>
        <v>1</v>
      </c>
      <c r="AL359" s="695" cm="1">
        <f t="array" ref="AL359">INDEX($H359:$K359,0,MATCH(AL$341,$H$341:$K$341,0))*INDEX($J$335:$R$338,MATCH(AL$341,$I$335:$I$338,0),MATCH(AL$340,$J$334:$R$334,0))+IF(SUM($H359:$I359)&gt;0,INDEX($U$335:$AC$338,MATCH(AL$341,$I$335:$I$338,0),MATCH(AL$340,$J$334:$R$334,0)))</f>
        <v>2</v>
      </c>
      <c r="AM359" s="695" cm="1">
        <f t="array" ref="AM359">INDEX($H359:$K359,0,MATCH(AM$341,$H$341:$K$341,0))*INDEX($J$335:$R$338,MATCH(AM$341,$I$335:$I$338,0),MATCH(AM$340,$J$334:$R$334,0))+IF(SUM($H359:$I359)&gt;0,INDEX($U$335:$AC$338,MATCH(AM$341,$I$335:$I$338,0),MATCH(AM$340,$J$334:$R$334,0)))</f>
        <v>0.5</v>
      </c>
      <c r="AN359" s="695" cm="1">
        <f t="array" ref="AN359">INDEX($H359:$K359,0,MATCH(AN$341,$H$341:$K$341,0))*INDEX($J$335:$R$338,MATCH(AN$341,$I$335:$I$338,0),MATCH(AN$340,$J$334:$R$334,0))+IF(SUM($H359:$I359)&gt;0,INDEX($U$335:$AC$338,MATCH(AN$341,$I$335:$I$338,0),MATCH(AN$340,$J$334:$R$334,0)))</f>
        <v>0</v>
      </c>
      <c r="AO359" s="695" cm="1">
        <f t="array" ref="AO359">INDEX($H359:$K359,0,MATCH(AO$341,$H$341:$K$341,0))*INDEX($J$335:$R$338,MATCH(AO$341,$I$335:$I$338,0),MATCH(AO$340,$J$334:$R$334,0))+IF(SUM($H359:$I359)&gt;0,INDEX($U$335:$AC$338,MATCH(AO$341,$I$335:$I$338,0),MATCH(AO$340,$J$334:$R$334,0)))</f>
        <v>1</v>
      </c>
      <c r="AP359" s="695" cm="1">
        <f t="array" ref="AP359">INDEX($H359:$K359,0,MATCH(AP$341,$H$341:$K$341,0))*INDEX($J$335:$R$338,MATCH(AP$341,$I$335:$I$338,0),MATCH(AP$340,$J$334:$R$334,0))+IF(SUM($H359:$I359)&gt;0,INDEX($U$335:$AC$338,MATCH(AP$341,$I$335:$I$338,0),MATCH(AP$340,$J$334:$R$334,0)))</f>
        <v>2</v>
      </c>
      <c r="AQ359" s="695" cm="1">
        <f t="array" ref="AQ359">INDEX($H359:$K359,0,MATCH(AQ$341,$H$341:$K$341,0))*INDEX($J$335:$R$338,MATCH(AQ$341,$I$335:$I$338,0),MATCH(AQ$340,$J$334:$R$334,0))+IF(SUM($H359:$I359)&gt;0,INDEX($U$335:$AC$338,MATCH(AQ$341,$I$335:$I$338,0),MATCH(AQ$340,$J$334:$R$334,0)))</f>
        <v>0</v>
      </c>
      <c r="AR359" s="695" cm="1">
        <f t="array" ref="AR359">INDEX($H359:$K359,0,MATCH(AR$341,$H$341:$K$341,0))*INDEX($J$335:$R$338,MATCH(AR$341,$I$335:$I$338,0),MATCH(AR$340,$J$334:$R$334,0))+IF(SUM($H359:$I359)&gt;0,INDEX($U$335:$AC$338,MATCH(AR$341,$I$335:$I$338,0),MATCH(AR$340,$J$334:$R$334,0)))</f>
        <v>0</v>
      </c>
      <c r="AS359" s="695" cm="1">
        <f t="array" ref="AS359">INDEX($H359:$K359,0,MATCH(AS$341,$H$341:$K$341,0))*INDEX($J$335:$R$338,MATCH(AS$341,$I$335:$I$338,0),MATCH(AS$340,$J$334:$R$334,0))+IF(SUM($H359:$I359)&gt;0,INDEX($U$335:$AC$338,MATCH(AS$341,$I$335:$I$338,0),MATCH(AS$340,$J$334:$R$334,0)))</f>
        <v>1</v>
      </c>
      <c r="AT359" s="695" cm="1">
        <f t="array" ref="AT359">INDEX($H359:$K359,0,MATCH(AT$341,$H$341:$K$341,0))*INDEX($J$335:$R$338,MATCH(AT$341,$I$335:$I$338,0),MATCH(AT$340,$J$334:$R$334,0))+IF(SUM($H359:$I359)&gt;0,INDEX($U$335:$AC$338,MATCH(AT$341,$I$335:$I$338,0),MATCH(AT$340,$J$334:$R$334,0)))</f>
        <v>2</v>
      </c>
      <c r="AU359" s="695" cm="1">
        <f t="array" ref="AU359">INDEX($H359:$K359,0,MATCH(AU$341,$H$341:$K$341,0))*INDEX($J$335:$R$338,MATCH(AU$341,$I$335:$I$338,0),MATCH(AU$340,$J$334:$R$334,0))+IF(SUM($H359:$I359)&gt;0,INDEX($U$335:$AC$338,MATCH(AU$341,$I$335:$I$338,0),MATCH(AU$340,$J$334:$R$334,0)))</f>
        <v>1</v>
      </c>
      <c r="AV359" s="186"/>
      <c r="AW359" s="186"/>
      <c r="AX359" s="16"/>
      <c r="AY359" s="8"/>
      <c r="AZ359" s="8"/>
      <c r="BA359" s="8"/>
    </row>
    <row r="360" spans="1:53" ht="14.5" outlineLevel="1" x14ac:dyDescent="0.35">
      <c r="A360" s="6"/>
      <c r="B360" s="7"/>
      <c r="C360" s="17"/>
      <c r="D360" s="17"/>
      <c r="E360" s="17"/>
      <c r="F360" s="26"/>
      <c r="G360" s="26" t="str">
        <f t="shared" si="152"/>
        <v>AYAA2A1w</v>
      </c>
      <c r="H360" s="222">
        <f t="shared" si="153"/>
        <v>1</v>
      </c>
      <c r="I360" s="222">
        <f t="shared" si="153"/>
        <v>1</v>
      </c>
      <c r="J360" s="222">
        <f t="shared" si="153"/>
        <v>2</v>
      </c>
      <c r="K360" s="222">
        <f t="shared" si="154"/>
        <v>0</v>
      </c>
      <c r="L360" s="695" cm="1">
        <f t="array" ref="L360">INDEX($H360:$K360,0,MATCH(L$341,$H$341:$K$341,0))*INDEX($J$335:$R$338,MATCH(L$341,$I$335:$I$338,0),MATCH(L$340,$J$334:$R$334,0))+IF(SUM($H360:$I360)&gt;0,INDEX($U$335:$AC$338,MATCH(L$341,$I$335:$I$338,0),MATCH(L$340,$J$334:$R$334,0)))</f>
        <v>2</v>
      </c>
      <c r="M360" s="695" cm="1">
        <f t="array" ref="M360">INDEX($H360:$K360,0,MATCH(M$341,$H$341:$K$341,0))*INDEX($J$335:$R$338,MATCH(M$341,$I$335:$I$338,0),MATCH(M$340,$J$334:$R$334,0))+IF(SUM($H360:$I360)&gt;0,INDEX($U$335:$AC$338,MATCH(M$341,$I$335:$I$338,0),MATCH(M$340,$J$334:$R$334,0)))</f>
        <v>1</v>
      </c>
      <c r="N360" s="695" cm="1">
        <f t="array" ref="N360">INDEX($H360:$K360,0,MATCH(N$341,$H$341:$K$341,0))*INDEX($J$335:$R$338,MATCH(N$341,$I$335:$I$338,0),MATCH(N$340,$J$334:$R$334,0))+IF(SUM($H360:$I360)&gt;0,INDEX($U$335:$AC$338,MATCH(N$341,$I$335:$I$338,0),MATCH(N$340,$J$334:$R$334,0)))</f>
        <v>2</v>
      </c>
      <c r="O360" s="695" cm="1">
        <f t="array" ref="O360">INDEX($H360:$K360,0,MATCH(O$341,$H$341:$K$341,0))*INDEX($J$335:$R$338,MATCH(O$341,$I$335:$I$338,0),MATCH(O$340,$J$334:$R$334,0))+IF(SUM($H360:$I360)&gt;0,INDEX($U$335:$AC$338,MATCH(O$341,$I$335:$I$338,0),MATCH(O$340,$J$334:$R$334,0)))</f>
        <v>0</v>
      </c>
      <c r="P360" s="695" cm="1">
        <f t="array" ref="P360">INDEX($H360:$K360,0,MATCH(P$341,$H$341:$K$341,0))*INDEX($J$335:$R$338,MATCH(P$341,$I$335:$I$338,0),MATCH(P$340,$J$334:$R$334,0))+IF(SUM($H360:$I360)&gt;0,INDEX($U$335:$AC$338,MATCH(P$341,$I$335:$I$338,0),MATCH(P$340,$J$334:$R$334,0)))</f>
        <v>2</v>
      </c>
      <c r="Q360" s="695" cm="1">
        <f t="array" ref="Q360">INDEX($H360:$K360,0,MATCH(Q$341,$H$341:$K$341,0))*INDEX($J$335:$R$338,MATCH(Q$341,$I$335:$I$338,0),MATCH(Q$340,$J$334:$R$334,0))+IF(SUM($H360:$I360)&gt;0,INDEX($U$335:$AC$338,MATCH(Q$341,$I$335:$I$338,0),MATCH(Q$340,$J$334:$R$334,0)))</f>
        <v>1</v>
      </c>
      <c r="R360" s="695" cm="1">
        <f t="array" ref="R360">INDEX($H360:$K360,0,MATCH(R$341,$H$341:$K$341,0))*INDEX($J$335:$R$338,MATCH(R$341,$I$335:$I$338,0),MATCH(R$340,$J$334:$R$334,0))+IF(SUM($H360:$I360)&gt;0,INDEX($U$335:$AC$338,MATCH(R$341,$I$335:$I$338,0),MATCH(R$340,$J$334:$R$334,0)))</f>
        <v>2</v>
      </c>
      <c r="S360" s="695" cm="1">
        <f t="array" ref="S360">INDEX($H360:$K360,0,MATCH(S$341,$H$341:$K$341,0))*INDEX($J$335:$R$338,MATCH(S$341,$I$335:$I$338,0),MATCH(S$340,$J$334:$R$334,0))+IF(SUM($H360:$I360)&gt;0,INDEX($U$335:$AC$338,MATCH(S$341,$I$335:$I$338,0),MATCH(S$340,$J$334:$R$334,0)))</f>
        <v>0</v>
      </c>
      <c r="T360" s="695" cm="1">
        <f t="array" ref="T360">INDEX($H360:$K360,0,MATCH(T$341,$H$341:$K$341,0))*INDEX($J$335:$R$338,MATCH(T$341,$I$335:$I$338,0),MATCH(T$340,$J$334:$R$334,0))+IF(SUM($H360:$I360)&gt;0,INDEX($U$335:$AC$338,MATCH(T$341,$I$335:$I$338,0),MATCH(T$340,$J$334:$R$334,0)))</f>
        <v>2</v>
      </c>
      <c r="U360" s="695" cm="1">
        <f t="array" ref="U360">INDEX($H360:$K360,0,MATCH(U$341,$H$341:$K$341,0))*INDEX($J$335:$R$338,MATCH(U$341,$I$335:$I$338,0),MATCH(U$340,$J$334:$R$334,0))+IF(SUM($H360:$I360)&gt;0,INDEX($U$335:$AC$338,MATCH(U$341,$I$335:$I$338,0),MATCH(U$340,$J$334:$R$334,0)))</f>
        <v>1</v>
      </c>
      <c r="V360" s="695" cm="1">
        <f t="array" ref="V360">INDEX($H360:$K360,0,MATCH(V$341,$H$341:$K$341,0))*INDEX($J$335:$R$338,MATCH(V$341,$I$335:$I$338,0),MATCH(V$340,$J$334:$R$334,0))+IF(SUM($H360:$I360)&gt;0,INDEX($U$335:$AC$338,MATCH(V$341,$I$335:$I$338,0),MATCH(V$340,$J$334:$R$334,0)))</f>
        <v>2</v>
      </c>
      <c r="W360" s="695" cm="1">
        <f t="array" ref="W360">INDEX($H360:$K360,0,MATCH(W$341,$H$341:$K$341,0))*INDEX($J$335:$R$338,MATCH(W$341,$I$335:$I$338,0),MATCH(W$340,$J$334:$R$334,0))+IF(SUM($H360:$I360)&gt;0,INDEX($U$335:$AC$338,MATCH(W$341,$I$335:$I$338,0),MATCH(W$340,$J$334:$R$334,0)))</f>
        <v>0</v>
      </c>
      <c r="X360" s="695" cm="1">
        <f t="array" ref="X360">INDEX($H360:$K360,0,MATCH(X$341,$H$341:$K$341,0))*INDEX($J$335:$R$338,MATCH(X$341,$I$335:$I$338,0),MATCH(X$340,$J$334:$R$334,0))+IF(SUM($H360:$I360)&gt;0,INDEX($U$335:$AC$338,MATCH(X$341,$I$335:$I$338,0),MATCH(X$340,$J$334:$R$334,0)))</f>
        <v>2</v>
      </c>
      <c r="Y360" s="695" cm="1">
        <f t="array" ref="Y360">INDEX($H360:$K360,0,MATCH(Y$341,$H$341:$K$341,0))*INDEX($J$335:$R$338,MATCH(Y$341,$I$335:$I$338,0),MATCH(Y$340,$J$334:$R$334,0))+IF(SUM($H360:$I360)&gt;0,INDEX($U$335:$AC$338,MATCH(Y$341,$I$335:$I$338,0),MATCH(Y$340,$J$334:$R$334,0)))</f>
        <v>1</v>
      </c>
      <c r="Z360" s="695" cm="1">
        <f t="array" ref="Z360">INDEX($H360:$K360,0,MATCH(Z$341,$H$341:$K$341,0))*INDEX($J$335:$R$338,MATCH(Z$341,$I$335:$I$338,0),MATCH(Z$340,$J$334:$R$334,0))+IF(SUM($H360:$I360)&gt;0,INDEX($U$335:$AC$338,MATCH(Z$341,$I$335:$I$338,0),MATCH(Z$340,$J$334:$R$334,0)))</f>
        <v>2</v>
      </c>
      <c r="AA360" s="695" cm="1">
        <f t="array" ref="AA360">INDEX($H360:$K360,0,MATCH(AA$341,$H$341:$K$341,0))*INDEX($J$335:$R$338,MATCH(AA$341,$I$335:$I$338,0),MATCH(AA$340,$J$334:$R$334,0))+IF(SUM($H360:$I360)&gt;0,INDEX($U$335:$AC$338,MATCH(AA$341,$I$335:$I$338,0),MATCH(AA$340,$J$334:$R$334,0)))</f>
        <v>0</v>
      </c>
      <c r="AB360" s="695" cm="1">
        <f t="array" ref="AB360">INDEX($H360:$K360,0,MATCH(AB$341,$H$341:$K$341,0))*INDEX($J$335:$R$338,MATCH(AB$341,$I$335:$I$338,0),MATCH(AB$340,$J$334:$R$334,0))+IF(SUM($H360:$I360)&gt;0,INDEX($U$335:$AC$338,MATCH(AB$341,$I$335:$I$338,0),MATCH(AB$340,$J$334:$R$334,0)))</f>
        <v>1</v>
      </c>
      <c r="AC360" s="695" cm="1">
        <f t="array" ref="AC360">INDEX($H360:$K360,0,MATCH(AC$341,$H$341:$K$341,0))*INDEX($J$335:$R$338,MATCH(AC$341,$I$335:$I$338,0),MATCH(AC$340,$J$334:$R$334,0))+IF(SUM($H360:$I360)&gt;0,INDEX($U$335:$AC$338,MATCH(AC$341,$I$335:$I$338,0),MATCH(AC$340,$J$334:$R$334,0)))</f>
        <v>1</v>
      </c>
      <c r="AD360" s="695" cm="1">
        <f t="array" ref="AD360">INDEX($H360:$K360,0,MATCH(AD$341,$H$341:$K$341,0))*INDEX($J$335:$R$338,MATCH(AD$341,$I$335:$I$338,0),MATCH(AD$340,$J$334:$R$334,0))+IF(SUM($H360:$I360)&gt;0,INDEX($U$335:$AC$338,MATCH(AD$341,$I$335:$I$338,0),MATCH(AD$340,$J$334:$R$334,0)))</f>
        <v>2</v>
      </c>
      <c r="AE360" s="695" cm="1">
        <f t="array" ref="AE360">INDEX($H360:$K360,0,MATCH(AE$341,$H$341:$K$341,0))*INDEX($J$335:$R$338,MATCH(AE$341,$I$335:$I$338,0),MATCH(AE$340,$J$334:$R$334,0))+IF(SUM($H360:$I360)&gt;0,INDEX($U$335:$AC$338,MATCH(AE$341,$I$335:$I$338,0),MATCH(AE$340,$J$334:$R$334,0)))</f>
        <v>0</v>
      </c>
      <c r="AF360" s="695" cm="1">
        <f t="array" ref="AF360">INDEX($H360:$K360,0,MATCH(AF$341,$H$341:$K$341,0))*INDEX($J$335:$R$338,MATCH(AF$341,$I$335:$I$338,0),MATCH(AF$340,$J$334:$R$334,0))+IF(SUM($H360:$I360)&gt;0,INDEX($U$335:$AC$338,MATCH(AF$341,$I$335:$I$338,0),MATCH(AF$340,$J$334:$R$334,0)))</f>
        <v>1</v>
      </c>
      <c r="AG360" s="695" cm="1">
        <f t="array" ref="AG360">INDEX($H360:$K360,0,MATCH(AG$341,$H$341:$K$341,0))*INDEX($J$335:$R$338,MATCH(AG$341,$I$335:$I$338,0),MATCH(AG$340,$J$334:$R$334,0))+IF(SUM($H360:$I360)&gt;0,INDEX($U$335:$AC$338,MATCH(AG$341,$I$335:$I$338,0),MATCH(AG$340,$J$334:$R$334,0)))</f>
        <v>1</v>
      </c>
      <c r="AH360" s="695" cm="1">
        <f t="array" ref="AH360">INDEX($H360:$K360,0,MATCH(AH$341,$H$341:$K$341,0))*INDEX($J$335:$R$338,MATCH(AH$341,$I$335:$I$338,0),MATCH(AH$340,$J$334:$R$334,0))+IF(SUM($H360:$I360)&gt;0,INDEX($U$335:$AC$338,MATCH(AH$341,$I$335:$I$338,0),MATCH(AH$340,$J$334:$R$334,0)))</f>
        <v>2</v>
      </c>
      <c r="AI360" s="695" cm="1">
        <f t="array" ref="AI360">INDEX($H360:$K360,0,MATCH(AI$341,$H$341:$K$341,0))*INDEX($J$335:$R$338,MATCH(AI$341,$I$335:$I$338,0),MATCH(AI$340,$J$334:$R$334,0))+IF(SUM($H360:$I360)&gt;0,INDEX($U$335:$AC$338,MATCH(AI$341,$I$335:$I$338,0),MATCH(AI$340,$J$334:$R$334,0)))</f>
        <v>0</v>
      </c>
      <c r="AJ360" s="695" cm="1">
        <f t="array" ref="AJ360">INDEX($H360:$K360,0,MATCH(AJ$341,$H$341:$K$341,0))*INDEX($J$335:$R$338,MATCH(AJ$341,$I$335:$I$338,0),MATCH(AJ$340,$J$334:$R$334,0))+IF(SUM($H360:$I360)&gt;0,INDEX($U$335:$AC$338,MATCH(AJ$341,$I$335:$I$338,0),MATCH(AJ$340,$J$334:$R$334,0)))</f>
        <v>1</v>
      </c>
      <c r="AK360" s="695" cm="1">
        <f t="array" ref="AK360">INDEX($H360:$K360,0,MATCH(AK$341,$H$341:$K$341,0))*INDEX($J$335:$R$338,MATCH(AK$341,$I$335:$I$338,0),MATCH(AK$340,$J$334:$R$334,0))+IF(SUM($H360:$I360)&gt;0,INDEX($U$335:$AC$338,MATCH(AK$341,$I$335:$I$338,0),MATCH(AK$340,$J$334:$R$334,0)))</f>
        <v>1</v>
      </c>
      <c r="AL360" s="695" cm="1">
        <f t="array" ref="AL360">INDEX($H360:$K360,0,MATCH(AL$341,$H$341:$K$341,0))*INDEX($J$335:$R$338,MATCH(AL$341,$I$335:$I$338,0),MATCH(AL$340,$J$334:$R$334,0))+IF(SUM($H360:$I360)&gt;0,INDEX($U$335:$AC$338,MATCH(AL$341,$I$335:$I$338,0),MATCH(AL$340,$J$334:$R$334,0)))</f>
        <v>2</v>
      </c>
      <c r="AM360" s="695" cm="1">
        <f t="array" ref="AM360">INDEX($H360:$K360,0,MATCH(AM$341,$H$341:$K$341,0))*INDEX($J$335:$R$338,MATCH(AM$341,$I$335:$I$338,0),MATCH(AM$340,$J$334:$R$334,0))+IF(SUM($H360:$I360)&gt;0,INDEX($U$335:$AC$338,MATCH(AM$341,$I$335:$I$338,0),MATCH(AM$340,$J$334:$R$334,0)))</f>
        <v>0</v>
      </c>
      <c r="AN360" s="695" cm="1">
        <f t="array" ref="AN360">INDEX($H360:$K360,0,MATCH(AN$341,$H$341:$K$341,0))*INDEX($J$335:$R$338,MATCH(AN$341,$I$335:$I$338,0),MATCH(AN$340,$J$334:$R$334,0))+IF(SUM($H360:$I360)&gt;0,INDEX($U$335:$AC$338,MATCH(AN$341,$I$335:$I$338,0),MATCH(AN$340,$J$334:$R$334,0)))</f>
        <v>1</v>
      </c>
      <c r="AO360" s="695" cm="1">
        <f t="array" ref="AO360">INDEX($H360:$K360,0,MATCH(AO$341,$H$341:$K$341,0))*INDEX($J$335:$R$338,MATCH(AO$341,$I$335:$I$338,0),MATCH(AO$340,$J$334:$R$334,0))+IF(SUM($H360:$I360)&gt;0,INDEX($U$335:$AC$338,MATCH(AO$341,$I$335:$I$338,0),MATCH(AO$340,$J$334:$R$334,0)))</f>
        <v>1</v>
      </c>
      <c r="AP360" s="695" cm="1">
        <f t="array" ref="AP360">INDEX($H360:$K360,0,MATCH(AP$341,$H$341:$K$341,0))*INDEX($J$335:$R$338,MATCH(AP$341,$I$335:$I$338,0),MATCH(AP$340,$J$334:$R$334,0))+IF(SUM($H360:$I360)&gt;0,INDEX($U$335:$AC$338,MATCH(AP$341,$I$335:$I$338,0),MATCH(AP$340,$J$334:$R$334,0)))</f>
        <v>2</v>
      </c>
      <c r="AQ360" s="695" cm="1">
        <f t="array" ref="AQ360">INDEX($H360:$K360,0,MATCH(AQ$341,$H$341:$K$341,0))*INDEX($J$335:$R$338,MATCH(AQ$341,$I$335:$I$338,0),MATCH(AQ$340,$J$334:$R$334,0))+IF(SUM($H360:$I360)&gt;0,INDEX($U$335:$AC$338,MATCH(AQ$341,$I$335:$I$338,0),MATCH(AQ$340,$J$334:$R$334,0)))</f>
        <v>0</v>
      </c>
      <c r="AR360" s="695" cm="1">
        <f t="array" ref="AR360">INDEX($H360:$K360,0,MATCH(AR$341,$H$341:$K$341,0))*INDEX($J$335:$R$338,MATCH(AR$341,$I$335:$I$338,0),MATCH(AR$340,$J$334:$R$334,0))+IF(SUM($H360:$I360)&gt;0,INDEX($U$335:$AC$338,MATCH(AR$341,$I$335:$I$338,0),MATCH(AR$340,$J$334:$R$334,0)))</f>
        <v>1</v>
      </c>
      <c r="AS360" s="695" cm="1">
        <f t="array" ref="AS360">INDEX($H360:$K360,0,MATCH(AS$341,$H$341:$K$341,0))*INDEX($J$335:$R$338,MATCH(AS$341,$I$335:$I$338,0),MATCH(AS$340,$J$334:$R$334,0))+IF(SUM($H360:$I360)&gt;0,INDEX($U$335:$AC$338,MATCH(AS$341,$I$335:$I$338,0),MATCH(AS$340,$J$334:$R$334,0)))</f>
        <v>1</v>
      </c>
      <c r="AT360" s="695" cm="1">
        <f t="array" ref="AT360">INDEX($H360:$K360,0,MATCH(AT$341,$H$341:$K$341,0))*INDEX($J$335:$R$338,MATCH(AT$341,$I$335:$I$338,0),MATCH(AT$340,$J$334:$R$334,0))+IF(SUM($H360:$I360)&gt;0,INDEX($U$335:$AC$338,MATCH(AT$341,$I$335:$I$338,0),MATCH(AT$340,$J$334:$R$334,0)))</f>
        <v>2</v>
      </c>
      <c r="AU360" s="695" cm="1">
        <f t="array" ref="AU360">INDEX($H360:$K360,0,MATCH(AU$341,$H$341:$K$341,0))*INDEX($J$335:$R$338,MATCH(AU$341,$I$335:$I$338,0),MATCH(AU$340,$J$334:$R$334,0))+IF(SUM($H360:$I360)&gt;0,INDEX($U$335:$AC$338,MATCH(AU$341,$I$335:$I$338,0),MATCH(AU$340,$J$334:$R$334,0)))</f>
        <v>0</v>
      </c>
      <c r="AV360" s="186"/>
      <c r="AW360" s="186"/>
      <c r="AX360" s="16"/>
      <c r="AY360" s="8"/>
      <c r="AZ360" s="8"/>
      <c r="BA360" s="8"/>
    </row>
    <row r="361" spans="1:53" ht="14.5" outlineLevel="1" x14ac:dyDescent="0.35">
      <c r="A361" s="6"/>
      <c r="B361" s="7"/>
      <c r="C361" s="17"/>
      <c r="D361" s="17"/>
      <c r="E361" s="17"/>
      <c r="F361" s="26"/>
      <c r="G361" s="26" t="str">
        <f t="shared" si="152"/>
        <v>AYAA2A1wd</v>
      </c>
      <c r="H361" s="222">
        <f t="shared" si="153"/>
        <v>0</v>
      </c>
      <c r="I361" s="222">
        <f t="shared" si="153"/>
        <v>1</v>
      </c>
      <c r="J361" s="222">
        <f t="shared" si="153"/>
        <v>2</v>
      </c>
      <c r="K361" s="222">
        <f t="shared" si="154"/>
        <v>0</v>
      </c>
      <c r="L361" s="695" cm="1">
        <f t="array" ref="L361">INDEX($H361:$K361,0,MATCH(L$341,$H$341:$K$341,0))*INDEX($J$335:$R$338,MATCH(L$341,$I$335:$I$338,0),MATCH(L$340,$J$334:$R$334,0))+IF(SUM($H361:$I361)&gt;0,INDEX($U$335:$AC$338,MATCH(L$341,$I$335:$I$338,0),MATCH(L$340,$J$334:$R$334,0)))</f>
        <v>1</v>
      </c>
      <c r="M361" s="695" cm="1">
        <f t="array" ref="M361">INDEX($H361:$K361,0,MATCH(M$341,$H$341:$K$341,0))*INDEX($J$335:$R$338,MATCH(M$341,$I$335:$I$338,0),MATCH(M$340,$J$334:$R$334,0))+IF(SUM($H361:$I361)&gt;0,INDEX($U$335:$AC$338,MATCH(M$341,$I$335:$I$338,0),MATCH(M$340,$J$334:$R$334,0)))</f>
        <v>1</v>
      </c>
      <c r="N361" s="695" cm="1">
        <f t="array" ref="N361">INDEX($H361:$K361,0,MATCH(N$341,$H$341:$K$341,0))*INDEX($J$335:$R$338,MATCH(N$341,$I$335:$I$338,0),MATCH(N$340,$J$334:$R$334,0))+IF(SUM($H361:$I361)&gt;0,INDEX($U$335:$AC$338,MATCH(N$341,$I$335:$I$338,0),MATCH(N$340,$J$334:$R$334,0)))</f>
        <v>2</v>
      </c>
      <c r="O361" s="695" cm="1">
        <f t="array" ref="O361">INDEX($H361:$K361,0,MATCH(O$341,$H$341:$K$341,0))*INDEX($J$335:$R$338,MATCH(O$341,$I$335:$I$338,0),MATCH(O$340,$J$334:$R$334,0))+IF(SUM($H361:$I361)&gt;0,INDEX($U$335:$AC$338,MATCH(O$341,$I$335:$I$338,0),MATCH(O$340,$J$334:$R$334,0)))</f>
        <v>0</v>
      </c>
      <c r="P361" s="695" cm="1">
        <f t="array" ref="P361">INDEX($H361:$K361,0,MATCH(P$341,$H$341:$K$341,0))*INDEX($J$335:$R$338,MATCH(P$341,$I$335:$I$338,0),MATCH(P$340,$J$334:$R$334,0))+IF(SUM($H361:$I361)&gt;0,INDEX($U$335:$AC$338,MATCH(P$341,$I$335:$I$338,0),MATCH(P$340,$J$334:$R$334,0)))</f>
        <v>1</v>
      </c>
      <c r="Q361" s="695" cm="1">
        <f t="array" ref="Q361">INDEX($H361:$K361,0,MATCH(Q$341,$H$341:$K$341,0))*INDEX($J$335:$R$338,MATCH(Q$341,$I$335:$I$338,0),MATCH(Q$340,$J$334:$R$334,0))+IF(SUM($H361:$I361)&gt;0,INDEX($U$335:$AC$338,MATCH(Q$341,$I$335:$I$338,0),MATCH(Q$340,$J$334:$R$334,0)))</f>
        <v>1</v>
      </c>
      <c r="R361" s="695" cm="1">
        <f t="array" ref="R361">INDEX($H361:$K361,0,MATCH(R$341,$H$341:$K$341,0))*INDEX($J$335:$R$338,MATCH(R$341,$I$335:$I$338,0),MATCH(R$340,$J$334:$R$334,0))+IF(SUM($H361:$I361)&gt;0,INDEX($U$335:$AC$338,MATCH(R$341,$I$335:$I$338,0),MATCH(R$340,$J$334:$R$334,0)))</f>
        <v>2</v>
      </c>
      <c r="S361" s="695" cm="1">
        <f t="array" ref="S361">INDEX($H361:$K361,0,MATCH(S$341,$H$341:$K$341,0))*INDEX($J$335:$R$338,MATCH(S$341,$I$335:$I$338,0),MATCH(S$340,$J$334:$R$334,0))+IF(SUM($H361:$I361)&gt;0,INDEX($U$335:$AC$338,MATCH(S$341,$I$335:$I$338,0),MATCH(S$340,$J$334:$R$334,0)))</f>
        <v>0</v>
      </c>
      <c r="T361" s="695" cm="1">
        <f t="array" ref="T361">INDEX($H361:$K361,0,MATCH(T$341,$H$341:$K$341,0))*INDEX($J$335:$R$338,MATCH(T$341,$I$335:$I$338,0),MATCH(T$340,$J$334:$R$334,0))+IF(SUM($H361:$I361)&gt;0,INDEX($U$335:$AC$338,MATCH(T$341,$I$335:$I$338,0),MATCH(T$340,$J$334:$R$334,0)))</f>
        <v>1</v>
      </c>
      <c r="U361" s="695" cm="1">
        <f t="array" ref="U361">INDEX($H361:$K361,0,MATCH(U$341,$H$341:$K$341,0))*INDEX($J$335:$R$338,MATCH(U$341,$I$335:$I$338,0),MATCH(U$340,$J$334:$R$334,0))+IF(SUM($H361:$I361)&gt;0,INDEX($U$335:$AC$338,MATCH(U$341,$I$335:$I$338,0),MATCH(U$340,$J$334:$R$334,0)))</f>
        <v>1</v>
      </c>
      <c r="V361" s="695" cm="1">
        <f t="array" ref="V361">INDEX($H361:$K361,0,MATCH(V$341,$H$341:$K$341,0))*INDEX($J$335:$R$338,MATCH(V$341,$I$335:$I$338,0),MATCH(V$340,$J$334:$R$334,0))+IF(SUM($H361:$I361)&gt;0,INDEX($U$335:$AC$338,MATCH(V$341,$I$335:$I$338,0),MATCH(V$340,$J$334:$R$334,0)))</f>
        <v>2</v>
      </c>
      <c r="W361" s="695" cm="1">
        <f t="array" ref="W361">INDEX($H361:$K361,0,MATCH(W$341,$H$341:$K$341,0))*INDEX($J$335:$R$338,MATCH(W$341,$I$335:$I$338,0),MATCH(W$340,$J$334:$R$334,0))+IF(SUM($H361:$I361)&gt;0,INDEX($U$335:$AC$338,MATCH(W$341,$I$335:$I$338,0),MATCH(W$340,$J$334:$R$334,0)))</f>
        <v>0</v>
      </c>
      <c r="X361" s="695" cm="1">
        <f t="array" ref="X361">INDEX($H361:$K361,0,MATCH(X$341,$H$341:$K$341,0))*INDEX($J$335:$R$338,MATCH(X$341,$I$335:$I$338,0),MATCH(X$340,$J$334:$R$334,0))+IF(SUM($H361:$I361)&gt;0,INDEX($U$335:$AC$338,MATCH(X$341,$I$335:$I$338,0),MATCH(X$340,$J$334:$R$334,0)))</f>
        <v>1</v>
      </c>
      <c r="Y361" s="695" cm="1">
        <f t="array" ref="Y361">INDEX($H361:$K361,0,MATCH(Y$341,$H$341:$K$341,0))*INDEX($J$335:$R$338,MATCH(Y$341,$I$335:$I$338,0),MATCH(Y$340,$J$334:$R$334,0))+IF(SUM($H361:$I361)&gt;0,INDEX($U$335:$AC$338,MATCH(Y$341,$I$335:$I$338,0),MATCH(Y$340,$J$334:$R$334,0)))</f>
        <v>1</v>
      </c>
      <c r="Z361" s="695" cm="1">
        <f t="array" ref="Z361">INDEX($H361:$K361,0,MATCH(Z$341,$H$341:$K$341,0))*INDEX($J$335:$R$338,MATCH(Z$341,$I$335:$I$338,0),MATCH(Z$340,$J$334:$R$334,0))+IF(SUM($H361:$I361)&gt;0,INDEX($U$335:$AC$338,MATCH(Z$341,$I$335:$I$338,0),MATCH(Z$340,$J$334:$R$334,0)))</f>
        <v>2</v>
      </c>
      <c r="AA361" s="695" cm="1">
        <f t="array" ref="AA361">INDEX($H361:$K361,0,MATCH(AA$341,$H$341:$K$341,0))*INDEX($J$335:$R$338,MATCH(AA$341,$I$335:$I$338,0),MATCH(AA$340,$J$334:$R$334,0))+IF(SUM($H361:$I361)&gt;0,INDEX($U$335:$AC$338,MATCH(AA$341,$I$335:$I$338,0),MATCH(AA$340,$J$334:$R$334,0)))</f>
        <v>0</v>
      </c>
      <c r="AB361" s="695" cm="1">
        <f t="array" ref="AB361">INDEX($H361:$K361,0,MATCH(AB$341,$H$341:$K$341,0))*INDEX($J$335:$R$338,MATCH(AB$341,$I$335:$I$338,0),MATCH(AB$340,$J$334:$R$334,0))+IF(SUM($H361:$I361)&gt;0,INDEX($U$335:$AC$338,MATCH(AB$341,$I$335:$I$338,0),MATCH(AB$340,$J$334:$R$334,0)))</f>
        <v>0</v>
      </c>
      <c r="AC361" s="695" cm="1">
        <f t="array" ref="AC361">INDEX($H361:$K361,0,MATCH(AC$341,$H$341:$K$341,0))*INDEX($J$335:$R$338,MATCH(AC$341,$I$335:$I$338,0),MATCH(AC$340,$J$334:$R$334,0))+IF(SUM($H361:$I361)&gt;0,INDEX($U$335:$AC$338,MATCH(AC$341,$I$335:$I$338,0),MATCH(AC$340,$J$334:$R$334,0)))</f>
        <v>1</v>
      </c>
      <c r="AD361" s="695" cm="1">
        <f t="array" ref="AD361">INDEX($H361:$K361,0,MATCH(AD$341,$H$341:$K$341,0))*INDEX($J$335:$R$338,MATCH(AD$341,$I$335:$I$338,0),MATCH(AD$340,$J$334:$R$334,0))+IF(SUM($H361:$I361)&gt;0,INDEX($U$335:$AC$338,MATCH(AD$341,$I$335:$I$338,0),MATCH(AD$340,$J$334:$R$334,0)))</f>
        <v>2</v>
      </c>
      <c r="AE361" s="695" cm="1">
        <f t="array" ref="AE361">INDEX($H361:$K361,0,MATCH(AE$341,$H$341:$K$341,0))*INDEX($J$335:$R$338,MATCH(AE$341,$I$335:$I$338,0),MATCH(AE$340,$J$334:$R$334,0))+IF(SUM($H361:$I361)&gt;0,INDEX($U$335:$AC$338,MATCH(AE$341,$I$335:$I$338,0),MATCH(AE$340,$J$334:$R$334,0)))</f>
        <v>0</v>
      </c>
      <c r="AF361" s="695" cm="1">
        <f t="array" ref="AF361">INDEX($H361:$K361,0,MATCH(AF$341,$H$341:$K$341,0))*INDEX($J$335:$R$338,MATCH(AF$341,$I$335:$I$338,0),MATCH(AF$340,$J$334:$R$334,0))+IF(SUM($H361:$I361)&gt;0,INDEX($U$335:$AC$338,MATCH(AF$341,$I$335:$I$338,0),MATCH(AF$340,$J$334:$R$334,0)))</f>
        <v>0</v>
      </c>
      <c r="AG361" s="695" cm="1">
        <f t="array" ref="AG361">INDEX($H361:$K361,0,MATCH(AG$341,$H$341:$K$341,0))*INDEX($J$335:$R$338,MATCH(AG$341,$I$335:$I$338,0),MATCH(AG$340,$J$334:$R$334,0))+IF(SUM($H361:$I361)&gt;0,INDEX($U$335:$AC$338,MATCH(AG$341,$I$335:$I$338,0),MATCH(AG$340,$J$334:$R$334,0)))</f>
        <v>1</v>
      </c>
      <c r="AH361" s="695" cm="1">
        <f t="array" ref="AH361">INDEX($H361:$K361,0,MATCH(AH$341,$H$341:$K$341,0))*INDEX($J$335:$R$338,MATCH(AH$341,$I$335:$I$338,0),MATCH(AH$340,$J$334:$R$334,0))+IF(SUM($H361:$I361)&gt;0,INDEX($U$335:$AC$338,MATCH(AH$341,$I$335:$I$338,0),MATCH(AH$340,$J$334:$R$334,0)))</f>
        <v>2</v>
      </c>
      <c r="AI361" s="695" cm="1">
        <f t="array" ref="AI361">INDEX($H361:$K361,0,MATCH(AI$341,$H$341:$K$341,0))*INDEX($J$335:$R$338,MATCH(AI$341,$I$335:$I$338,0),MATCH(AI$340,$J$334:$R$334,0))+IF(SUM($H361:$I361)&gt;0,INDEX($U$335:$AC$338,MATCH(AI$341,$I$335:$I$338,0),MATCH(AI$340,$J$334:$R$334,0)))</f>
        <v>0</v>
      </c>
      <c r="AJ361" s="695" cm="1">
        <f t="array" ref="AJ361">INDEX($H361:$K361,0,MATCH(AJ$341,$H$341:$K$341,0))*INDEX($J$335:$R$338,MATCH(AJ$341,$I$335:$I$338,0),MATCH(AJ$340,$J$334:$R$334,0))+IF(SUM($H361:$I361)&gt;0,INDEX($U$335:$AC$338,MATCH(AJ$341,$I$335:$I$338,0),MATCH(AJ$340,$J$334:$R$334,0)))</f>
        <v>0</v>
      </c>
      <c r="AK361" s="695" cm="1">
        <f t="array" ref="AK361">INDEX($H361:$K361,0,MATCH(AK$341,$H$341:$K$341,0))*INDEX($J$335:$R$338,MATCH(AK$341,$I$335:$I$338,0),MATCH(AK$340,$J$334:$R$334,0))+IF(SUM($H361:$I361)&gt;0,INDEX($U$335:$AC$338,MATCH(AK$341,$I$335:$I$338,0),MATCH(AK$340,$J$334:$R$334,0)))</f>
        <v>1</v>
      </c>
      <c r="AL361" s="695" cm="1">
        <f t="array" ref="AL361">INDEX($H361:$K361,0,MATCH(AL$341,$H$341:$K$341,0))*INDEX($J$335:$R$338,MATCH(AL$341,$I$335:$I$338,0),MATCH(AL$340,$J$334:$R$334,0))+IF(SUM($H361:$I361)&gt;0,INDEX($U$335:$AC$338,MATCH(AL$341,$I$335:$I$338,0),MATCH(AL$340,$J$334:$R$334,0)))</f>
        <v>2</v>
      </c>
      <c r="AM361" s="695" cm="1">
        <f t="array" ref="AM361">INDEX($H361:$K361,0,MATCH(AM$341,$H$341:$K$341,0))*INDEX($J$335:$R$338,MATCH(AM$341,$I$335:$I$338,0),MATCH(AM$340,$J$334:$R$334,0))+IF(SUM($H361:$I361)&gt;0,INDEX($U$335:$AC$338,MATCH(AM$341,$I$335:$I$338,0),MATCH(AM$340,$J$334:$R$334,0)))</f>
        <v>0</v>
      </c>
      <c r="AN361" s="695" cm="1">
        <f t="array" ref="AN361">INDEX($H361:$K361,0,MATCH(AN$341,$H$341:$K$341,0))*INDEX($J$335:$R$338,MATCH(AN$341,$I$335:$I$338,0),MATCH(AN$340,$J$334:$R$334,0))+IF(SUM($H361:$I361)&gt;0,INDEX($U$335:$AC$338,MATCH(AN$341,$I$335:$I$338,0),MATCH(AN$340,$J$334:$R$334,0)))</f>
        <v>0</v>
      </c>
      <c r="AO361" s="695" cm="1">
        <f t="array" ref="AO361">INDEX($H361:$K361,0,MATCH(AO$341,$H$341:$K$341,0))*INDEX($J$335:$R$338,MATCH(AO$341,$I$335:$I$338,0),MATCH(AO$340,$J$334:$R$334,0))+IF(SUM($H361:$I361)&gt;0,INDEX($U$335:$AC$338,MATCH(AO$341,$I$335:$I$338,0),MATCH(AO$340,$J$334:$R$334,0)))</f>
        <v>1</v>
      </c>
      <c r="AP361" s="695" cm="1">
        <f t="array" ref="AP361">INDEX($H361:$K361,0,MATCH(AP$341,$H$341:$K$341,0))*INDEX($J$335:$R$338,MATCH(AP$341,$I$335:$I$338,0),MATCH(AP$340,$J$334:$R$334,0))+IF(SUM($H361:$I361)&gt;0,INDEX($U$335:$AC$338,MATCH(AP$341,$I$335:$I$338,0),MATCH(AP$340,$J$334:$R$334,0)))</f>
        <v>2</v>
      </c>
      <c r="AQ361" s="695" cm="1">
        <f t="array" ref="AQ361">INDEX($H361:$K361,0,MATCH(AQ$341,$H$341:$K$341,0))*INDEX($J$335:$R$338,MATCH(AQ$341,$I$335:$I$338,0),MATCH(AQ$340,$J$334:$R$334,0))+IF(SUM($H361:$I361)&gt;0,INDEX($U$335:$AC$338,MATCH(AQ$341,$I$335:$I$338,0),MATCH(AQ$340,$J$334:$R$334,0)))</f>
        <v>0</v>
      </c>
      <c r="AR361" s="695" cm="1">
        <f t="array" ref="AR361">INDEX($H361:$K361,0,MATCH(AR$341,$H$341:$K$341,0))*INDEX($J$335:$R$338,MATCH(AR$341,$I$335:$I$338,0),MATCH(AR$340,$J$334:$R$334,0))+IF(SUM($H361:$I361)&gt;0,INDEX($U$335:$AC$338,MATCH(AR$341,$I$335:$I$338,0),MATCH(AR$340,$J$334:$R$334,0)))</f>
        <v>0</v>
      </c>
      <c r="AS361" s="695" cm="1">
        <f t="array" ref="AS361">INDEX($H361:$K361,0,MATCH(AS$341,$H$341:$K$341,0))*INDEX($J$335:$R$338,MATCH(AS$341,$I$335:$I$338,0),MATCH(AS$340,$J$334:$R$334,0))+IF(SUM($H361:$I361)&gt;0,INDEX($U$335:$AC$338,MATCH(AS$341,$I$335:$I$338,0),MATCH(AS$340,$J$334:$R$334,0)))</f>
        <v>1</v>
      </c>
      <c r="AT361" s="695" cm="1">
        <f t="array" ref="AT361">INDEX($H361:$K361,0,MATCH(AT$341,$H$341:$K$341,0))*INDEX($J$335:$R$338,MATCH(AT$341,$I$335:$I$338,0),MATCH(AT$340,$J$334:$R$334,0))+IF(SUM($H361:$I361)&gt;0,INDEX($U$335:$AC$338,MATCH(AT$341,$I$335:$I$338,0),MATCH(AT$340,$J$334:$R$334,0)))</f>
        <v>2</v>
      </c>
      <c r="AU361" s="695" cm="1">
        <f t="array" ref="AU361">INDEX($H361:$K361,0,MATCH(AU$341,$H$341:$K$341,0))*INDEX($J$335:$R$338,MATCH(AU$341,$I$335:$I$338,0),MATCH(AU$340,$J$334:$R$334,0))+IF(SUM($H361:$I361)&gt;0,INDEX($U$335:$AC$338,MATCH(AU$341,$I$335:$I$338,0),MATCH(AU$340,$J$334:$R$334,0)))</f>
        <v>0</v>
      </c>
      <c r="AV361" s="186"/>
      <c r="AW361" s="186"/>
      <c r="AX361" s="16"/>
      <c r="AY361" s="8"/>
      <c r="AZ361" s="8"/>
      <c r="BA361" s="8"/>
    </row>
    <row r="362" spans="1:53" ht="14.5" outlineLevel="1" x14ac:dyDescent="0.35">
      <c r="A362" s="6"/>
      <c r="B362" s="7"/>
      <c r="C362" s="17"/>
      <c r="D362" s="17"/>
      <c r="E362" s="17"/>
      <c r="F362" s="26"/>
      <c r="G362" s="26" t="str">
        <f t="shared" si="152"/>
        <v>AAWA2A1a</v>
      </c>
      <c r="H362" s="222">
        <f t="shared" ref="H362:J381" si="155">IF($H301&gt;0,INDEX($Z$206:$AC$219,MATCH($M180,$Y$206:$Y$219,0),MATCH(H$341,$Z$205:$AC$205,0)),0)</f>
        <v>0</v>
      </c>
      <c r="I362" s="222">
        <f t="shared" si="155"/>
        <v>0</v>
      </c>
      <c r="J362" s="222">
        <f t="shared" si="155"/>
        <v>1</v>
      </c>
      <c r="K362" s="222">
        <f t="shared" si="154"/>
        <v>0</v>
      </c>
      <c r="L362" s="695" cm="1">
        <f t="array" ref="L362">INDEX($H362:$K362,0,MATCH(L$341,$H$341:$K$341,0))*INDEX($J$335:$R$338,MATCH(L$341,$I$335:$I$338,0),MATCH(L$340,$J$334:$R$334,0))+IF(SUM($H362:$I362)&gt;0,INDEX($U$335:$AC$338,MATCH(L$341,$I$335:$I$338,0),MATCH(L$340,$J$334:$R$334,0)))</f>
        <v>0</v>
      </c>
      <c r="M362" s="695" cm="1">
        <f t="array" ref="M362">INDEX($H362:$K362,0,MATCH(M$341,$H$341:$K$341,0))*INDEX($J$335:$R$338,MATCH(M$341,$I$335:$I$338,0),MATCH(M$340,$J$334:$R$334,0))+IF(SUM($H362:$I362)&gt;0,INDEX($U$335:$AC$338,MATCH(M$341,$I$335:$I$338,0),MATCH(M$340,$J$334:$R$334,0)))</f>
        <v>0</v>
      </c>
      <c r="N362" s="695" cm="1">
        <f t="array" ref="N362">INDEX($H362:$K362,0,MATCH(N$341,$H$341:$K$341,0))*INDEX($J$335:$R$338,MATCH(N$341,$I$335:$I$338,0),MATCH(N$340,$J$334:$R$334,0))+IF(SUM($H362:$I362)&gt;0,INDEX($U$335:$AC$338,MATCH(N$341,$I$335:$I$338,0),MATCH(N$340,$J$334:$R$334,0)))</f>
        <v>1</v>
      </c>
      <c r="O362" s="695" cm="1">
        <f t="array" ref="O362">INDEX($H362:$K362,0,MATCH(O$341,$H$341:$K$341,0))*INDEX($J$335:$R$338,MATCH(O$341,$I$335:$I$338,0),MATCH(O$340,$J$334:$R$334,0))+IF(SUM($H362:$I362)&gt;0,INDEX($U$335:$AC$338,MATCH(O$341,$I$335:$I$338,0),MATCH(O$340,$J$334:$R$334,0)))</f>
        <v>0</v>
      </c>
      <c r="P362" s="695" cm="1">
        <f t="array" ref="P362">INDEX($H362:$K362,0,MATCH(P$341,$H$341:$K$341,0))*INDEX($J$335:$R$338,MATCH(P$341,$I$335:$I$338,0),MATCH(P$340,$J$334:$R$334,0))+IF(SUM($H362:$I362)&gt;0,INDEX($U$335:$AC$338,MATCH(P$341,$I$335:$I$338,0),MATCH(P$340,$J$334:$R$334,0)))</f>
        <v>0</v>
      </c>
      <c r="Q362" s="695" cm="1">
        <f t="array" ref="Q362">INDEX($H362:$K362,0,MATCH(Q$341,$H$341:$K$341,0))*INDEX($J$335:$R$338,MATCH(Q$341,$I$335:$I$338,0),MATCH(Q$340,$J$334:$R$334,0))+IF(SUM($H362:$I362)&gt;0,INDEX($U$335:$AC$338,MATCH(Q$341,$I$335:$I$338,0),MATCH(Q$340,$J$334:$R$334,0)))</f>
        <v>0</v>
      </c>
      <c r="R362" s="695" cm="1">
        <f t="array" ref="R362">INDEX($H362:$K362,0,MATCH(R$341,$H$341:$K$341,0))*INDEX($J$335:$R$338,MATCH(R$341,$I$335:$I$338,0),MATCH(R$340,$J$334:$R$334,0))+IF(SUM($H362:$I362)&gt;0,INDEX($U$335:$AC$338,MATCH(R$341,$I$335:$I$338,0),MATCH(R$340,$J$334:$R$334,0)))</f>
        <v>1</v>
      </c>
      <c r="S362" s="695" cm="1">
        <f t="array" ref="S362">INDEX($H362:$K362,0,MATCH(S$341,$H$341:$K$341,0))*INDEX($J$335:$R$338,MATCH(S$341,$I$335:$I$338,0),MATCH(S$340,$J$334:$R$334,0))+IF(SUM($H362:$I362)&gt;0,INDEX($U$335:$AC$338,MATCH(S$341,$I$335:$I$338,0),MATCH(S$340,$J$334:$R$334,0)))</f>
        <v>0</v>
      </c>
      <c r="T362" s="695" cm="1">
        <f t="array" ref="T362">INDEX($H362:$K362,0,MATCH(T$341,$H$341:$K$341,0))*INDEX($J$335:$R$338,MATCH(T$341,$I$335:$I$338,0),MATCH(T$340,$J$334:$R$334,0))+IF(SUM($H362:$I362)&gt;0,INDEX($U$335:$AC$338,MATCH(T$341,$I$335:$I$338,0),MATCH(T$340,$J$334:$R$334,0)))</f>
        <v>0</v>
      </c>
      <c r="U362" s="695" cm="1">
        <f t="array" ref="U362">INDEX($H362:$K362,0,MATCH(U$341,$H$341:$K$341,0))*INDEX($J$335:$R$338,MATCH(U$341,$I$335:$I$338,0),MATCH(U$340,$J$334:$R$334,0))+IF(SUM($H362:$I362)&gt;0,INDEX($U$335:$AC$338,MATCH(U$341,$I$335:$I$338,0),MATCH(U$340,$J$334:$R$334,0)))</f>
        <v>0</v>
      </c>
      <c r="V362" s="695" cm="1">
        <f t="array" ref="V362">INDEX($H362:$K362,0,MATCH(V$341,$H$341:$K$341,0))*INDEX($J$335:$R$338,MATCH(V$341,$I$335:$I$338,0),MATCH(V$340,$J$334:$R$334,0))+IF(SUM($H362:$I362)&gt;0,INDEX($U$335:$AC$338,MATCH(V$341,$I$335:$I$338,0),MATCH(V$340,$J$334:$R$334,0)))</f>
        <v>1</v>
      </c>
      <c r="W362" s="695" cm="1">
        <f t="array" ref="W362">INDEX($H362:$K362,0,MATCH(W$341,$H$341:$K$341,0))*INDEX($J$335:$R$338,MATCH(W$341,$I$335:$I$338,0),MATCH(W$340,$J$334:$R$334,0))+IF(SUM($H362:$I362)&gt;0,INDEX($U$335:$AC$338,MATCH(W$341,$I$335:$I$338,0),MATCH(W$340,$J$334:$R$334,0)))</f>
        <v>0</v>
      </c>
      <c r="X362" s="695" cm="1">
        <f t="array" ref="X362">INDEX($H362:$K362,0,MATCH(X$341,$H$341:$K$341,0))*INDEX($J$335:$R$338,MATCH(X$341,$I$335:$I$338,0),MATCH(X$340,$J$334:$R$334,0))+IF(SUM($H362:$I362)&gt;0,INDEX($U$335:$AC$338,MATCH(X$341,$I$335:$I$338,0),MATCH(X$340,$J$334:$R$334,0)))</f>
        <v>0</v>
      </c>
      <c r="Y362" s="695" cm="1">
        <f t="array" ref="Y362">INDEX($H362:$K362,0,MATCH(Y$341,$H$341:$K$341,0))*INDEX($J$335:$R$338,MATCH(Y$341,$I$335:$I$338,0),MATCH(Y$340,$J$334:$R$334,0))+IF(SUM($H362:$I362)&gt;0,INDEX($U$335:$AC$338,MATCH(Y$341,$I$335:$I$338,0),MATCH(Y$340,$J$334:$R$334,0)))</f>
        <v>0</v>
      </c>
      <c r="Z362" s="695" cm="1">
        <f t="array" ref="Z362">INDEX($H362:$K362,0,MATCH(Z$341,$H$341:$K$341,0))*INDEX($J$335:$R$338,MATCH(Z$341,$I$335:$I$338,0),MATCH(Z$340,$J$334:$R$334,0))+IF(SUM($H362:$I362)&gt;0,INDEX($U$335:$AC$338,MATCH(Z$341,$I$335:$I$338,0),MATCH(Z$340,$J$334:$R$334,0)))</f>
        <v>1</v>
      </c>
      <c r="AA362" s="695" cm="1">
        <f t="array" ref="AA362">INDEX($H362:$K362,0,MATCH(AA$341,$H$341:$K$341,0))*INDEX($J$335:$R$338,MATCH(AA$341,$I$335:$I$338,0),MATCH(AA$340,$J$334:$R$334,0))+IF(SUM($H362:$I362)&gt;0,INDEX($U$335:$AC$338,MATCH(AA$341,$I$335:$I$338,0),MATCH(AA$340,$J$334:$R$334,0)))</f>
        <v>0</v>
      </c>
      <c r="AB362" s="695" cm="1">
        <f t="array" ref="AB362">INDEX($H362:$K362,0,MATCH(AB$341,$H$341:$K$341,0))*INDEX($J$335:$R$338,MATCH(AB$341,$I$335:$I$338,0),MATCH(AB$340,$J$334:$R$334,0))+IF(SUM($H362:$I362)&gt;0,INDEX($U$335:$AC$338,MATCH(AB$341,$I$335:$I$338,0),MATCH(AB$340,$J$334:$R$334,0)))</f>
        <v>0</v>
      </c>
      <c r="AC362" s="695" cm="1">
        <f t="array" ref="AC362">INDEX($H362:$K362,0,MATCH(AC$341,$H$341:$K$341,0))*INDEX($J$335:$R$338,MATCH(AC$341,$I$335:$I$338,0),MATCH(AC$340,$J$334:$R$334,0))+IF(SUM($H362:$I362)&gt;0,INDEX($U$335:$AC$338,MATCH(AC$341,$I$335:$I$338,0),MATCH(AC$340,$J$334:$R$334,0)))</f>
        <v>0</v>
      </c>
      <c r="AD362" s="695" cm="1">
        <f t="array" ref="AD362">INDEX($H362:$K362,0,MATCH(AD$341,$H$341:$K$341,0))*INDEX($J$335:$R$338,MATCH(AD$341,$I$335:$I$338,0),MATCH(AD$340,$J$334:$R$334,0))+IF(SUM($H362:$I362)&gt;0,INDEX($U$335:$AC$338,MATCH(AD$341,$I$335:$I$338,0),MATCH(AD$340,$J$334:$R$334,0)))</f>
        <v>1</v>
      </c>
      <c r="AE362" s="695" cm="1">
        <f t="array" ref="AE362">INDEX($H362:$K362,0,MATCH(AE$341,$H$341:$K$341,0))*INDEX($J$335:$R$338,MATCH(AE$341,$I$335:$I$338,0),MATCH(AE$340,$J$334:$R$334,0))+IF(SUM($H362:$I362)&gt;0,INDEX($U$335:$AC$338,MATCH(AE$341,$I$335:$I$338,0),MATCH(AE$340,$J$334:$R$334,0)))</f>
        <v>0</v>
      </c>
      <c r="AF362" s="695" cm="1">
        <f t="array" ref="AF362">INDEX($H362:$K362,0,MATCH(AF$341,$H$341:$K$341,0))*INDEX($J$335:$R$338,MATCH(AF$341,$I$335:$I$338,0),MATCH(AF$340,$J$334:$R$334,0))+IF(SUM($H362:$I362)&gt;0,INDEX($U$335:$AC$338,MATCH(AF$341,$I$335:$I$338,0),MATCH(AF$340,$J$334:$R$334,0)))</f>
        <v>0</v>
      </c>
      <c r="AG362" s="695" cm="1">
        <f t="array" ref="AG362">INDEX($H362:$K362,0,MATCH(AG$341,$H$341:$K$341,0))*INDEX($J$335:$R$338,MATCH(AG$341,$I$335:$I$338,0),MATCH(AG$340,$J$334:$R$334,0))+IF(SUM($H362:$I362)&gt;0,INDEX($U$335:$AC$338,MATCH(AG$341,$I$335:$I$338,0),MATCH(AG$340,$J$334:$R$334,0)))</f>
        <v>0</v>
      </c>
      <c r="AH362" s="695" cm="1">
        <f t="array" ref="AH362">INDEX($H362:$K362,0,MATCH(AH$341,$H$341:$K$341,0))*INDEX($J$335:$R$338,MATCH(AH$341,$I$335:$I$338,0),MATCH(AH$340,$J$334:$R$334,0))+IF(SUM($H362:$I362)&gt;0,INDEX($U$335:$AC$338,MATCH(AH$341,$I$335:$I$338,0),MATCH(AH$340,$J$334:$R$334,0)))</f>
        <v>1</v>
      </c>
      <c r="AI362" s="695" cm="1">
        <f t="array" ref="AI362">INDEX($H362:$K362,0,MATCH(AI$341,$H$341:$K$341,0))*INDEX($J$335:$R$338,MATCH(AI$341,$I$335:$I$338,0),MATCH(AI$340,$J$334:$R$334,0))+IF(SUM($H362:$I362)&gt;0,INDEX($U$335:$AC$338,MATCH(AI$341,$I$335:$I$338,0),MATCH(AI$340,$J$334:$R$334,0)))</f>
        <v>0</v>
      </c>
      <c r="AJ362" s="695" cm="1">
        <f t="array" ref="AJ362">INDEX($H362:$K362,0,MATCH(AJ$341,$H$341:$K$341,0))*INDEX($J$335:$R$338,MATCH(AJ$341,$I$335:$I$338,0),MATCH(AJ$340,$J$334:$R$334,0))+IF(SUM($H362:$I362)&gt;0,INDEX($U$335:$AC$338,MATCH(AJ$341,$I$335:$I$338,0),MATCH(AJ$340,$J$334:$R$334,0)))</f>
        <v>0</v>
      </c>
      <c r="AK362" s="695" cm="1">
        <f t="array" ref="AK362">INDEX($H362:$K362,0,MATCH(AK$341,$H$341:$K$341,0))*INDEX($J$335:$R$338,MATCH(AK$341,$I$335:$I$338,0),MATCH(AK$340,$J$334:$R$334,0))+IF(SUM($H362:$I362)&gt;0,INDEX($U$335:$AC$338,MATCH(AK$341,$I$335:$I$338,0),MATCH(AK$340,$J$334:$R$334,0)))</f>
        <v>0</v>
      </c>
      <c r="AL362" s="695" cm="1">
        <f t="array" ref="AL362">INDEX($H362:$K362,0,MATCH(AL$341,$H$341:$K$341,0))*INDEX($J$335:$R$338,MATCH(AL$341,$I$335:$I$338,0),MATCH(AL$340,$J$334:$R$334,0))+IF(SUM($H362:$I362)&gt;0,INDEX($U$335:$AC$338,MATCH(AL$341,$I$335:$I$338,0),MATCH(AL$340,$J$334:$R$334,0)))</f>
        <v>1</v>
      </c>
      <c r="AM362" s="695" cm="1">
        <f t="array" ref="AM362">INDEX($H362:$K362,0,MATCH(AM$341,$H$341:$K$341,0))*INDEX($J$335:$R$338,MATCH(AM$341,$I$335:$I$338,0),MATCH(AM$340,$J$334:$R$334,0))+IF(SUM($H362:$I362)&gt;0,INDEX($U$335:$AC$338,MATCH(AM$341,$I$335:$I$338,0),MATCH(AM$340,$J$334:$R$334,0)))</f>
        <v>0</v>
      </c>
      <c r="AN362" s="695" cm="1">
        <f t="array" ref="AN362">INDEX($H362:$K362,0,MATCH(AN$341,$H$341:$K$341,0))*INDEX($J$335:$R$338,MATCH(AN$341,$I$335:$I$338,0),MATCH(AN$340,$J$334:$R$334,0))+IF(SUM($H362:$I362)&gt;0,INDEX($U$335:$AC$338,MATCH(AN$341,$I$335:$I$338,0),MATCH(AN$340,$J$334:$R$334,0)))</f>
        <v>0</v>
      </c>
      <c r="AO362" s="695" cm="1">
        <f t="array" ref="AO362">INDEX($H362:$K362,0,MATCH(AO$341,$H$341:$K$341,0))*INDEX($J$335:$R$338,MATCH(AO$341,$I$335:$I$338,0),MATCH(AO$340,$J$334:$R$334,0))+IF(SUM($H362:$I362)&gt;0,INDEX($U$335:$AC$338,MATCH(AO$341,$I$335:$I$338,0),MATCH(AO$340,$J$334:$R$334,0)))</f>
        <v>0</v>
      </c>
      <c r="AP362" s="695" cm="1">
        <f t="array" ref="AP362">INDEX($H362:$K362,0,MATCH(AP$341,$H$341:$K$341,0))*INDEX($J$335:$R$338,MATCH(AP$341,$I$335:$I$338,0),MATCH(AP$340,$J$334:$R$334,0))+IF(SUM($H362:$I362)&gt;0,INDEX($U$335:$AC$338,MATCH(AP$341,$I$335:$I$338,0),MATCH(AP$340,$J$334:$R$334,0)))</f>
        <v>1</v>
      </c>
      <c r="AQ362" s="695" cm="1">
        <f t="array" ref="AQ362">INDEX($H362:$K362,0,MATCH(AQ$341,$H$341:$K$341,0))*INDEX($J$335:$R$338,MATCH(AQ$341,$I$335:$I$338,0),MATCH(AQ$340,$J$334:$R$334,0))+IF(SUM($H362:$I362)&gt;0,INDEX($U$335:$AC$338,MATCH(AQ$341,$I$335:$I$338,0),MATCH(AQ$340,$J$334:$R$334,0)))</f>
        <v>0</v>
      </c>
      <c r="AR362" s="695" cm="1">
        <f t="array" ref="AR362">INDEX($H362:$K362,0,MATCH(AR$341,$H$341:$K$341,0))*INDEX($J$335:$R$338,MATCH(AR$341,$I$335:$I$338,0),MATCH(AR$340,$J$334:$R$334,0))+IF(SUM($H362:$I362)&gt;0,INDEX($U$335:$AC$338,MATCH(AR$341,$I$335:$I$338,0),MATCH(AR$340,$J$334:$R$334,0)))</f>
        <v>0</v>
      </c>
      <c r="AS362" s="695" cm="1">
        <f t="array" ref="AS362">INDEX($H362:$K362,0,MATCH(AS$341,$H$341:$K$341,0))*INDEX($J$335:$R$338,MATCH(AS$341,$I$335:$I$338,0),MATCH(AS$340,$J$334:$R$334,0))+IF(SUM($H362:$I362)&gt;0,INDEX($U$335:$AC$338,MATCH(AS$341,$I$335:$I$338,0),MATCH(AS$340,$J$334:$R$334,0)))</f>
        <v>0</v>
      </c>
      <c r="AT362" s="695" cm="1">
        <f t="array" ref="AT362">INDEX($H362:$K362,0,MATCH(AT$341,$H$341:$K$341,0))*INDEX($J$335:$R$338,MATCH(AT$341,$I$335:$I$338,0),MATCH(AT$340,$J$334:$R$334,0))+IF(SUM($H362:$I362)&gt;0,INDEX($U$335:$AC$338,MATCH(AT$341,$I$335:$I$338,0),MATCH(AT$340,$J$334:$R$334,0)))</f>
        <v>1</v>
      </c>
      <c r="AU362" s="695" cm="1">
        <f t="array" ref="AU362">INDEX($H362:$K362,0,MATCH(AU$341,$H$341:$K$341,0))*INDEX($J$335:$R$338,MATCH(AU$341,$I$335:$I$338,0),MATCH(AU$340,$J$334:$R$334,0))+IF(SUM($H362:$I362)&gt;0,INDEX($U$335:$AC$338,MATCH(AU$341,$I$335:$I$338,0),MATCH(AU$340,$J$334:$R$334,0)))</f>
        <v>0</v>
      </c>
      <c r="AV362" s="186"/>
      <c r="AW362" s="186"/>
      <c r="AX362" s="16"/>
      <c r="AY362" s="8"/>
      <c r="AZ362" s="8"/>
      <c r="BA362" s="8"/>
    </row>
    <row r="363" spans="1:53" ht="14.5" outlineLevel="1" x14ac:dyDescent="0.35">
      <c r="A363" s="6"/>
      <c r="B363" s="7"/>
      <c r="C363" s="17"/>
      <c r="D363" s="17"/>
      <c r="E363" s="17"/>
      <c r="F363" s="26"/>
      <c r="G363" s="26" t="str">
        <f t="shared" si="152"/>
        <v>AAAWA1a</v>
      </c>
      <c r="H363" s="222">
        <f t="shared" si="155"/>
        <v>0</v>
      </c>
      <c r="I363" s="222">
        <f t="shared" si="155"/>
        <v>0</v>
      </c>
      <c r="J363" s="222">
        <f t="shared" si="155"/>
        <v>0</v>
      </c>
      <c r="K363" s="222">
        <f t="shared" si="154"/>
        <v>0</v>
      </c>
      <c r="L363" s="695" cm="1">
        <f t="array" ref="L363">INDEX($H363:$K363,0,MATCH(L$341,$H$341:$K$341,0))*INDEX($J$335:$R$338,MATCH(L$341,$I$335:$I$338,0),MATCH(L$340,$J$334:$R$334,0))+IF(SUM($H363:$I363)&gt;0,INDEX($U$335:$AC$338,MATCH(L$341,$I$335:$I$338,0),MATCH(L$340,$J$334:$R$334,0)))</f>
        <v>0</v>
      </c>
      <c r="M363" s="695" cm="1">
        <f t="array" ref="M363">INDEX($H363:$K363,0,MATCH(M$341,$H$341:$K$341,0))*INDEX($J$335:$R$338,MATCH(M$341,$I$335:$I$338,0),MATCH(M$340,$J$334:$R$334,0))+IF(SUM($H363:$I363)&gt;0,INDEX($U$335:$AC$338,MATCH(M$341,$I$335:$I$338,0),MATCH(M$340,$J$334:$R$334,0)))</f>
        <v>0</v>
      </c>
      <c r="N363" s="695" cm="1">
        <f t="array" ref="N363">INDEX($H363:$K363,0,MATCH(N$341,$H$341:$K$341,0))*INDEX($J$335:$R$338,MATCH(N$341,$I$335:$I$338,0),MATCH(N$340,$J$334:$R$334,0))+IF(SUM($H363:$I363)&gt;0,INDEX($U$335:$AC$338,MATCH(N$341,$I$335:$I$338,0),MATCH(N$340,$J$334:$R$334,0)))</f>
        <v>0</v>
      </c>
      <c r="O363" s="695" cm="1">
        <f t="array" ref="O363">INDEX($H363:$K363,0,MATCH(O$341,$H$341:$K$341,0))*INDEX($J$335:$R$338,MATCH(O$341,$I$335:$I$338,0),MATCH(O$340,$J$334:$R$334,0))+IF(SUM($H363:$I363)&gt;0,INDEX($U$335:$AC$338,MATCH(O$341,$I$335:$I$338,0),MATCH(O$340,$J$334:$R$334,0)))</f>
        <v>0</v>
      </c>
      <c r="P363" s="695" cm="1">
        <f t="array" ref="P363">INDEX($H363:$K363,0,MATCH(P$341,$H$341:$K$341,0))*INDEX($J$335:$R$338,MATCH(P$341,$I$335:$I$338,0),MATCH(P$340,$J$334:$R$334,0))+IF(SUM($H363:$I363)&gt;0,INDEX($U$335:$AC$338,MATCH(P$341,$I$335:$I$338,0),MATCH(P$340,$J$334:$R$334,0)))</f>
        <v>0</v>
      </c>
      <c r="Q363" s="695" cm="1">
        <f t="array" ref="Q363">INDEX($H363:$K363,0,MATCH(Q$341,$H$341:$K$341,0))*INDEX($J$335:$R$338,MATCH(Q$341,$I$335:$I$338,0),MATCH(Q$340,$J$334:$R$334,0))+IF(SUM($H363:$I363)&gt;0,INDEX($U$335:$AC$338,MATCH(Q$341,$I$335:$I$338,0),MATCH(Q$340,$J$334:$R$334,0)))</f>
        <v>0</v>
      </c>
      <c r="R363" s="695" cm="1">
        <f t="array" ref="R363">INDEX($H363:$K363,0,MATCH(R$341,$H$341:$K$341,0))*INDEX($J$335:$R$338,MATCH(R$341,$I$335:$I$338,0),MATCH(R$340,$J$334:$R$334,0))+IF(SUM($H363:$I363)&gt;0,INDEX($U$335:$AC$338,MATCH(R$341,$I$335:$I$338,0),MATCH(R$340,$J$334:$R$334,0)))</f>
        <v>0</v>
      </c>
      <c r="S363" s="695" cm="1">
        <f t="array" ref="S363">INDEX($H363:$K363,0,MATCH(S$341,$H$341:$K$341,0))*INDEX($J$335:$R$338,MATCH(S$341,$I$335:$I$338,0),MATCH(S$340,$J$334:$R$334,0))+IF(SUM($H363:$I363)&gt;0,INDEX($U$335:$AC$338,MATCH(S$341,$I$335:$I$338,0),MATCH(S$340,$J$334:$R$334,0)))</f>
        <v>0</v>
      </c>
      <c r="T363" s="695" cm="1">
        <f t="array" ref="T363">INDEX($H363:$K363,0,MATCH(T$341,$H$341:$K$341,0))*INDEX($J$335:$R$338,MATCH(T$341,$I$335:$I$338,0),MATCH(T$340,$J$334:$R$334,0))+IF(SUM($H363:$I363)&gt;0,INDEX($U$335:$AC$338,MATCH(T$341,$I$335:$I$338,0),MATCH(T$340,$J$334:$R$334,0)))</f>
        <v>0</v>
      </c>
      <c r="U363" s="695" cm="1">
        <f t="array" ref="U363">INDEX($H363:$K363,0,MATCH(U$341,$H$341:$K$341,0))*INDEX($J$335:$R$338,MATCH(U$341,$I$335:$I$338,0),MATCH(U$340,$J$334:$R$334,0))+IF(SUM($H363:$I363)&gt;0,INDEX($U$335:$AC$338,MATCH(U$341,$I$335:$I$338,0),MATCH(U$340,$J$334:$R$334,0)))</f>
        <v>0</v>
      </c>
      <c r="V363" s="695" cm="1">
        <f t="array" ref="V363">INDEX($H363:$K363,0,MATCH(V$341,$H$341:$K$341,0))*INDEX($J$335:$R$338,MATCH(V$341,$I$335:$I$338,0),MATCH(V$340,$J$334:$R$334,0))+IF(SUM($H363:$I363)&gt;0,INDEX($U$335:$AC$338,MATCH(V$341,$I$335:$I$338,0),MATCH(V$340,$J$334:$R$334,0)))</f>
        <v>0</v>
      </c>
      <c r="W363" s="695" cm="1">
        <f t="array" ref="W363">INDEX($H363:$K363,0,MATCH(W$341,$H$341:$K$341,0))*INDEX($J$335:$R$338,MATCH(W$341,$I$335:$I$338,0),MATCH(W$340,$J$334:$R$334,0))+IF(SUM($H363:$I363)&gt;0,INDEX($U$335:$AC$338,MATCH(W$341,$I$335:$I$338,0),MATCH(W$340,$J$334:$R$334,0)))</f>
        <v>0</v>
      </c>
      <c r="X363" s="695" cm="1">
        <f t="array" ref="X363">INDEX($H363:$K363,0,MATCH(X$341,$H$341:$K$341,0))*INDEX($J$335:$R$338,MATCH(X$341,$I$335:$I$338,0),MATCH(X$340,$J$334:$R$334,0))+IF(SUM($H363:$I363)&gt;0,INDEX($U$335:$AC$338,MATCH(X$341,$I$335:$I$338,0),MATCH(X$340,$J$334:$R$334,0)))</f>
        <v>0</v>
      </c>
      <c r="Y363" s="695" cm="1">
        <f t="array" ref="Y363">INDEX($H363:$K363,0,MATCH(Y$341,$H$341:$K$341,0))*INDEX($J$335:$R$338,MATCH(Y$341,$I$335:$I$338,0),MATCH(Y$340,$J$334:$R$334,0))+IF(SUM($H363:$I363)&gt;0,INDEX($U$335:$AC$338,MATCH(Y$341,$I$335:$I$338,0),MATCH(Y$340,$J$334:$R$334,0)))</f>
        <v>0</v>
      </c>
      <c r="Z363" s="695" cm="1">
        <f t="array" ref="Z363">INDEX($H363:$K363,0,MATCH(Z$341,$H$341:$K$341,0))*INDEX($J$335:$R$338,MATCH(Z$341,$I$335:$I$338,0),MATCH(Z$340,$J$334:$R$334,0))+IF(SUM($H363:$I363)&gt;0,INDEX($U$335:$AC$338,MATCH(Z$341,$I$335:$I$338,0),MATCH(Z$340,$J$334:$R$334,0)))</f>
        <v>0</v>
      </c>
      <c r="AA363" s="695" cm="1">
        <f t="array" ref="AA363">INDEX($H363:$K363,0,MATCH(AA$341,$H$341:$K$341,0))*INDEX($J$335:$R$338,MATCH(AA$341,$I$335:$I$338,0),MATCH(AA$340,$J$334:$R$334,0))+IF(SUM($H363:$I363)&gt;0,INDEX($U$335:$AC$338,MATCH(AA$341,$I$335:$I$338,0),MATCH(AA$340,$J$334:$R$334,0)))</f>
        <v>0</v>
      </c>
      <c r="AB363" s="695" cm="1">
        <f t="array" ref="AB363">INDEX($H363:$K363,0,MATCH(AB$341,$H$341:$K$341,0))*INDEX($J$335:$R$338,MATCH(AB$341,$I$335:$I$338,0),MATCH(AB$340,$J$334:$R$334,0))+IF(SUM($H363:$I363)&gt;0,INDEX($U$335:$AC$338,MATCH(AB$341,$I$335:$I$338,0),MATCH(AB$340,$J$334:$R$334,0)))</f>
        <v>0</v>
      </c>
      <c r="AC363" s="695" cm="1">
        <f t="array" ref="AC363">INDEX($H363:$K363,0,MATCH(AC$341,$H$341:$K$341,0))*INDEX($J$335:$R$338,MATCH(AC$341,$I$335:$I$338,0),MATCH(AC$340,$J$334:$R$334,0))+IF(SUM($H363:$I363)&gt;0,INDEX($U$335:$AC$338,MATCH(AC$341,$I$335:$I$338,0),MATCH(AC$340,$J$334:$R$334,0)))</f>
        <v>0</v>
      </c>
      <c r="AD363" s="695" cm="1">
        <f t="array" ref="AD363">INDEX($H363:$K363,0,MATCH(AD$341,$H$341:$K$341,0))*INDEX($J$335:$R$338,MATCH(AD$341,$I$335:$I$338,0),MATCH(AD$340,$J$334:$R$334,0))+IF(SUM($H363:$I363)&gt;0,INDEX($U$335:$AC$338,MATCH(AD$341,$I$335:$I$338,0),MATCH(AD$340,$J$334:$R$334,0)))</f>
        <v>0</v>
      </c>
      <c r="AE363" s="695" cm="1">
        <f t="array" ref="AE363">INDEX($H363:$K363,0,MATCH(AE$341,$H$341:$K$341,0))*INDEX($J$335:$R$338,MATCH(AE$341,$I$335:$I$338,0),MATCH(AE$340,$J$334:$R$334,0))+IF(SUM($H363:$I363)&gt;0,INDEX($U$335:$AC$338,MATCH(AE$341,$I$335:$I$338,0),MATCH(AE$340,$J$334:$R$334,0)))</f>
        <v>0</v>
      </c>
      <c r="AF363" s="695" cm="1">
        <f t="array" ref="AF363">INDEX($H363:$K363,0,MATCH(AF$341,$H$341:$K$341,0))*INDEX($J$335:$R$338,MATCH(AF$341,$I$335:$I$338,0),MATCH(AF$340,$J$334:$R$334,0))+IF(SUM($H363:$I363)&gt;0,INDEX($U$335:$AC$338,MATCH(AF$341,$I$335:$I$338,0),MATCH(AF$340,$J$334:$R$334,0)))</f>
        <v>0</v>
      </c>
      <c r="AG363" s="695" cm="1">
        <f t="array" ref="AG363">INDEX($H363:$K363,0,MATCH(AG$341,$H$341:$K$341,0))*INDEX($J$335:$R$338,MATCH(AG$341,$I$335:$I$338,0),MATCH(AG$340,$J$334:$R$334,0))+IF(SUM($H363:$I363)&gt;0,INDEX($U$335:$AC$338,MATCH(AG$341,$I$335:$I$338,0),MATCH(AG$340,$J$334:$R$334,0)))</f>
        <v>0</v>
      </c>
      <c r="AH363" s="695" cm="1">
        <f t="array" ref="AH363">INDEX($H363:$K363,0,MATCH(AH$341,$H$341:$K$341,0))*INDEX($J$335:$R$338,MATCH(AH$341,$I$335:$I$338,0),MATCH(AH$340,$J$334:$R$334,0))+IF(SUM($H363:$I363)&gt;0,INDEX($U$335:$AC$338,MATCH(AH$341,$I$335:$I$338,0),MATCH(AH$340,$J$334:$R$334,0)))</f>
        <v>0</v>
      </c>
      <c r="AI363" s="695" cm="1">
        <f t="array" ref="AI363">INDEX($H363:$K363,0,MATCH(AI$341,$H$341:$K$341,0))*INDEX($J$335:$R$338,MATCH(AI$341,$I$335:$I$338,0),MATCH(AI$340,$J$334:$R$334,0))+IF(SUM($H363:$I363)&gt;0,INDEX($U$335:$AC$338,MATCH(AI$341,$I$335:$I$338,0),MATCH(AI$340,$J$334:$R$334,0)))</f>
        <v>0</v>
      </c>
      <c r="AJ363" s="695" cm="1">
        <f t="array" ref="AJ363">INDEX($H363:$K363,0,MATCH(AJ$341,$H$341:$K$341,0))*INDEX($J$335:$R$338,MATCH(AJ$341,$I$335:$I$338,0),MATCH(AJ$340,$J$334:$R$334,0))+IF(SUM($H363:$I363)&gt;0,INDEX($U$335:$AC$338,MATCH(AJ$341,$I$335:$I$338,0),MATCH(AJ$340,$J$334:$R$334,0)))</f>
        <v>0</v>
      </c>
      <c r="AK363" s="695" cm="1">
        <f t="array" ref="AK363">INDEX($H363:$K363,0,MATCH(AK$341,$H$341:$K$341,0))*INDEX($J$335:$R$338,MATCH(AK$341,$I$335:$I$338,0),MATCH(AK$340,$J$334:$R$334,0))+IF(SUM($H363:$I363)&gt;0,INDEX($U$335:$AC$338,MATCH(AK$341,$I$335:$I$338,0),MATCH(AK$340,$J$334:$R$334,0)))</f>
        <v>0</v>
      </c>
      <c r="AL363" s="695" cm="1">
        <f t="array" ref="AL363">INDEX($H363:$K363,0,MATCH(AL$341,$H$341:$K$341,0))*INDEX($J$335:$R$338,MATCH(AL$341,$I$335:$I$338,0),MATCH(AL$340,$J$334:$R$334,0))+IF(SUM($H363:$I363)&gt;0,INDEX($U$335:$AC$338,MATCH(AL$341,$I$335:$I$338,0),MATCH(AL$340,$J$334:$R$334,0)))</f>
        <v>0</v>
      </c>
      <c r="AM363" s="695" cm="1">
        <f t="array" ref="AM363">INDEX($H363:$K363,0,MATCH(AM$341,$H$341:$K$341,0))*INDEX($J$335:$R$338,MATCH(AM$341,$I$335:$I$338,0),MATCH(AM$340,$J$334:$R$334,0))+IF(SUM($H363:$I363)&gt;0,INDEX($U$335:$AC$338,MATCH(AM$341,$I$335:$I$338,0),MATCH(AM$340,$J$334:$R$334,0)))</f>
        <v>0</v>
      </c>
      <c r="AN363" s="695" cm="1">
        <f t="array" ref="AN363">INDEX($H363:$K363,0,MATCH(AN$341,$H$341:$K$341,0))*INDEX($J$335:$R$338,MATCH(AN$341,$I$335:$I$338,0),MATCH(AN$340,$J$334:$R$334,0))+IF(SUM($H363:$I363)&gt;0,INDEX($U$335:$AC$338,MATCH(AN$341,$I$335:$I$338,0),MATCH(AN$340,$J$334:$R$334,0)))</f>
        <v>0</v>
      </c>
      <c r="AO363" s="695" cm="1">
        <f t="array" ref="AO363">INDEX($H363:$K363,0,MATCH(AO$341,$H$341:$K$341,0))*INDEX($J$335:$R$338,MATCH(AO$341,$I$335:$I$338,0),MATCH(AO$340,$J$334:$R$334,0))+IF(SUM($H363:$I363)&gt;0,INDEX($U$335:$AC$338,MATCH(AO$341,$I$335:$I$338,0),MATCH(AO$340,$J$334:$R$334,0)))</f>
        <v>0</v>
      </c>
      <c r="AP363" s="695" cm="1">
        <f t="array" ref="AP363">INDEX($H363:$K363,0,MATCH(AP$341,$H$341:$K$341,0))*INDEX($J$335:$R$338,MATCH(AP$341,$I$335:$I$338,0),MATCH(AP$340,$J$334:$R$334,0))+IF(SUM($H363:$I363)&gt;0,INDEX($U$335:$AC$338,MATCH(AP$341,$I$335:$I$338,0),MATCH(AP$340,$J$334:$R$334,0)))</f>
        <v>0</v>
      </c>
      <c r="AQ363" s="695" cm="1">
        <f t="array" ref="AQ363">INDEX($H363:$K363,0,MATCH(AQ$341,$H$341:$K$341,0))*INDEX($J$335:$R$338,MATCH(AQ$341,$I$335:$I$338,0),MATCH(AQ$340,$J$334:$R$334,0))+IF(SUM($H363:$I363)&gt;0,INDEX($U$335:$AC$338,MATCH(AQ$341,$I$335:$I$338,0),MATCH(AQ$340,$J$334:$R$334,0)))</f>
        <v>0</v>
      </c>
      <c r="AR363" s="695" cm="1">
        <f t="array" ref="AR363">INDEX($H363:$K363,0,MATCH(AR$341,$H$341:$K$341,0))*INDEX($J$335:$R$338,MATCH(AR$341,$I$335:$I$338,0),MATCH(AR$340,$J$334:$R$334,0))+IF(SUM($H363:$I363)&gt;0,INDEX($U$335:$AC$338,MATCH(AR$341,$I$335:$I$338,0),MATCH(AR$340,$J$334:$R$334,0)))</f>
        <v>0</v>
      </c>
      <c r="AS363" s="695" cm="1">
        <f t="array" ref="AS363">INDEX($H363:$K363,0,MATCH(AS$341,$H$341:$K$341,0))*INDEX($J$335:$R$338,MATCH(AS$341,$I$335:$I$338,0),MATCH(AS$340,$J$334:$R$334,0))+IF(SUM($H363:$I363)&gt;0,INDEX($U$335:$AC$338,MATCH(AS$341,$I$335:$I$338,0),MATCH(AS$340,$J$334:$R$334,0)))</f>
        <v>0</v>
      </c>
      <c r="AT363" s="695" cm="1">
        <f t="array" ref="AT363">INDEX($H363:$K363,0,MATCH(AT$341,$H$341:$K$341,0))*INDEX($J$335:$R$338,MATCH(AT$341,$I$335:$I$338,0),MATCH(AT$340,$J$334:$R$334,0))+IF(SUM($H363:$I363)&gt;0,INDEX($U$335:$AC$338,MATCH(AT$341,$I$335:$I$338,0),MATCH(AT$340,$J$334:$R$334,0)))</f>
        <v>0</v>
      </c>
      <c r="AU363" s="695" cm="1">
        <f t="array" ref="AU363">INDEX($H363:$K363,0,MATCH(AU$341,$H$341:$K$341,0))*INDEX($J$335:$R$338,MATCH(AU$341,$I$335:$I$338,0),MATCH(AU$340,$J$334:$R$334,0))+IF(SUM($H363:$I363)&gt;0,INDEX($U$335:$AC$338,MATCH(AU$341,$I$335:$I$338,0),MATCH(AU$340,$J$334:$R$334,0)))</f>
        <v>0</v>
      </c>
      <c r="AV363" s="186"/>
      <c r="AW363" s="186"/>
      <c r="AX363" s="16"/>
      <c r="AY363" s="8"/>
      <c r="AZ363" s="8"/>
      <c r="BA363" s="8"/>
    </row>
    <row r="364" spans="1:53" ht="14.5" outlineLevel="1" x14ac:dyDescent="0.35">
      <c r="A364" s="6"/>
      <c r="B364" s="7"/>
      <c r="C364" s="17"/>
      <c r="D364" s="17"/>
      <c r="E364" s="17"/>
      <c r="F364" s="26"/>
      <c r="G364" s="26" t="str">
        <f t="shared" si="152"/>
        <v>YAAA2Wa</v>
      </c>
      <c r="H364" s="222">
        <f t="shared" si="155"/>
        <v>0</v>
      </c>
      <c r="I364" s="222">
        <f t="shared" si="155"/>
        <v>0</v>
      </c>
      <c r="J364" s="222">
        <f t="shared" si="155"/>
        <v>0</v>
      </c>
      <c r="K364" s="222">
        <f t="shared" si="154"/>
        <v>0</v>
      </c>
      <c r="L364" s="695" cm="1">
        <f t="array" ref="L364">INDEX($H364:$K364,0,MATCH(L$341,$H$341:$K$341,0))*INDEX($J$335:$R$338,MATCH(L$341,$I$335:$I$338,0),MATCH(L$340,$J$334:$R$334,0))+IF(SUM($H364:$I364)&gt;0,INDEX($U$335:$AC$338,MATCH(L$341,$I$335:$I$338,0),MATCH(L$340,$J$334:$R$334,0)))</f>
        <v>0</v>
      </c>
      <c r="M364" s="695" cm="1">
        <f t="array" ref="M364">INDEX($H364:$K364,0,MATCH(M$341,$H$341:$K$341,0))*INDEX($J$335:$R$338,MATCH(M$341,$I$335:$I$338,0),MATCH(M$340,$J$334:$R$334,0))+IF(SUM($H364:$I364)&gt;0,INDEX($U$335:$AC$338,MATCH(M$341,$I$335:$I$338,0),MATCH(M$340,$J$334:$R$334,0)))</f>
        <v>0</v>
      </c>
      <c r="N364" s="695" cm="1">
        <f t="array" ref="N364">INDEX($H364:$K364,0,MATCH(N$341,$H$341:$K$341,0))*INDEX($J$335:$R$338,MATCH(N$341,$I$335:$I$338,0),MATCH(N$340,$J$334:$R$334,0))+IF(SUM($H364:$I364)&gt;0,INDEX($U$335:$AC$338,MATCH(N$341,$I$335:$I$338,0),MATCH(N$340,$J$334:$R$334,0)))</f>
        <v>0</v>
      </c>
      <c r="O364" s="695" cm="1">
        <f t="array" ref="O364">INDEX($H364:$K364,0,MATCH(O$341,$H$341:$K$341,0))*INDEX($J$335:$R$338,MATCH(O$341,$I$335:$I$338,0),MATCH(O$340,$J$334:$R$334,0))+IF(SUM($H364:$I364)&gt;0,INDEX($U$335:$AC$338,MATCH(O$341,$I$335:$I$338,0),MATCH(O$340,$J$334:$R$334,0)))</f>
        <v>0</v>
      </c>
      <c r="P364" s="695" cm="1">
        <f t="array" ref="P364">INDEX($H364:$K364,0,MATCH(P$341,$H$341:$K$341,0))*INDEX($J$335:$R$338,MATCH(P$341,$I$335:$I$338,0),MATCH(P$340,$J$334:$R$334,0))+IF(SUM($H364:$I364)&gt;0,INDEX($U$335:$AC$338,MATCH(P$341,$I$335:$I$338,0),MATCH(P$340,$J$334:$R$334,0)))</f>
        <v>0</v>
      </c>
      <c r="Q364" s="695" cm="1">
        <f t="array" ref="Q364">INDEX($H364:$K364,0,MATCH(Q$341,$H$341:$K$341,0))*INDEX($J$335:$R$338,MATCH(Q$341,$I$335:$I$338,0),MATCH(Q$340,$J$334:$R$334,0))+IF(SUM($H364:$I364)&gt;0,INDEX($U$335:$AC$338,MATCH(Q$341,$I$335:$I$338,0),MATCH(Q$340,$J$334:$R$334,0)))</f>
        <v>0</v>
      </c>
      <c r="R364" s="695" cm="1">
        <f t="array" ref="R364">INDEX($H364:$K364,0,MATCH(R$341,$H$341:$K$341,0))*INDEX($J$335:$R$338,MATCH(R$341,$I$335:$I$338,0),MATCH(R$340,$J$334:$R$334,0))+IF(SUM($H364:$I364)&gt;0,INDEX($U$335:$AC$338,MATCH(R$341,$I$335:$I$338,0),MATCH(R$340,$J$334:$R$334,0)))</f>
        <v>0</v>
      </c>
      <c r="S364" s="695" cm="1">
        <f t="array" ref="S364">INDEX($H364:$K364,0,MATCH(S$341,$H$341:$K$341,0))*INDEX($J$335:$R$338,MATCH(S$341,$I$335:$I$338,0),MATCH(S$340,$J$334:$R$334,0))+IF(SUM($H364:$I364)&gt;0,INDEX($U$335:$AC$338,MATCH(S$341,$I$335:$I$338,0),MATCH(S$340,$J$334:$R$334,0)))</f>
        <v>0</v>
      </c>
      <c r="T364" s="695" cm="1">
        <f t="array" ref="T364">INDEX($H364:$K364,0,MATCH(T$341,$H$341:$K$341,0))*INDEX($J$335:$R$338,MATCH(T$341,$I$335:$I$338,0),MATCH(T$340,$J$334:$R$334,0))+IF(SUM($H364:$I364)&gt;0,INDEX($U$335:$AC$338,MATCH(T$341,$I$335:$I$338,0),MATCH(T$340,$J$334:$R$334,0)))</f>
        <v>0</v>
      </c>
      <c r="U364" s="695" cm="1">
        <f t="array" ref="U364">INDEX($H364:$K364,0,MATCH(U$341,$H$341:$K$341,0))*INDEX($J$335:$R$338,MATCH(U$341,$I$335:$I$338,0),MATCH(U$340,$J$334:$R$334,0))+IF(SUM($H364:$I364)&gt;0,INDEX($U$335:$AC$338,MATCH(U$341,$I$335:$I$338,0),MATCH(U$340,$J$334:$R$334,0)))</f>
        <v>0</v>
      </c>
      <c r="V364" s="695" cm="1">
        <f t="array" ref="V364">INDEX($H364:$K364,0,MATCH(V$341,$H$341:$K$341,0))*INDEX($J$335:$R$338,MATCH(V$341,$I$335:$I$338,0),MATCH(V$340,$J$334:$R$334,0))+IF(SUM($H364:$I364)&gt;0,INDEX($U$335:$AC$338,MATCH(V$341,$I$335:$I$338,0),MATCH(V$340,$J$334:$R$334,0)))</f>
        <v>0</v>
      </c>
      <c r="W364" s="695" cm="1">
        <f t="array" ref="W364">INDEX($H364:$K364,0,MATCH(W$341,$H$341:$K$341,0))*INDEX($J$335:$R$338,MATCH(W$341,$I$335:$I$338,0),MATCH(W$340,$J$334:$R$334,0))+IF(SUM($H364:$I364)&gt;0,INDEX($U$335:$AC$338,MATCH(W$341,$I$335:$I$338,0),MATCH(W$340,$J$334:$R$334,0)))</f>
        <v>0</v>
      </c>
      <c r="X364" s="695" cm="1">
        <f t="array" ref="X364">INDEX($H364:$K364,0,MATCH(X$341,$H$341:$K$341,0))*INDEX($J$335:$R$338,MATCH(X$341,$I$335:$I$338,0),MATCH(X$340,$J$334:$R$334,0))+IF(SUM($H364:$I364)&gt;0,INDEX($U$335:$AC$338,MATCH(X$341,$I$335:$I$338,0),MATCH(X$340,$J$334:$R$334,0)))</f>
        <v>0</v>
      </c>
      <c r="Y364" s="695" cm="1">
        <f t="array" ref="Y364">INDEX($H364:$K364,0,MATCH(Y$341,$H$341:$K$341,0))*INDEX($J$335:$R$338,MATCH(Y$341,$I$335:$I$338,0),MATCH(Y$340,$J$334:$R$334,0))+IF(SUM($H364:$I364)&gt;0,INDEX($U$335:$AC$338,MATCH(Y$341,$I$335:$I$338,0),MATCH(Y$340,$J$334:$R$334,0)))</f>
        <v>0</v>
      </c>
      <c r="Z364" s="695" cm="1">
        <f t="array" ref="Z364">INDEX($H364:$K364,0,MATCH(Z$341,$H$341:$K$341,0))*INDEX($J$335:$R$338,MATCH(Z$341,$I$335:$I$338,0),MATCH(Z$340,$J$334:$R$334,0))+IF(SUM($H364:$I364)&gt;0,INDEX($U$335:$AC$338,MATCH(Z$341,$I$335:$I$338,0),MATCH(Z$340,$J$334:$R$334,0)))</f>
        <v>0</v>
      </c>
      <c r="AA364" s="695" cm="1">
        <f t="array" ref="AA364">INDEX($H364:$K364,0,MATCH(AA$341,$H$341:$K$341,0))*INDEX($J$335:$R$338,MATCH(AA$341,$I$335:$I$338,0),MATCH(AA$340,$J$334:$R$334,0))+IF(SUM($H364:$I364)&gt;0,INDEX($U$335:$AC$338,MATCH(AA$341,$I$335:$I$338,0),MATCH(AA$340,$J$334:$R$334,0)))</f>
        <v>0</v>
      </c>
      <c r="AB364" s="695" cm="1">
        <f t="array" ref="AB364">INDEX($H364:$K364,0,MATCH(AB$341,$H$341:$K$341,0))*INDEX($J$335:$R$338,MATCH(AB$341,$I$335:$I$338,0),MATCH(AB$340,$J$334:$R$334,0))+IF(SUM($H364:$I364)&gt;0,INDEX($U$335:$AC$338,MATCH(AB$341,$I$335:$I$338,0),MATCH(AB$340,$J$334:$R$334,0)))</f>
        <v>0</v>
      </c>
      <c r="AC364" s="695" cm="1">
        <f t="array" ref="AC364">INDEX($H364:$K364,0,MATCH(AC$341,$H$341:$K$341,0))*INDEX($J$335:$R$338,MATCH(AC$341,$I$335:$I$338,0),MATCH(AC$340,$J$334:$R$334,0))+IF(SUM($H364:$I364)&gt;0,INDEX($U$335:$AC$338,MATCH(AC$341,$I$335:$I$338,0),MATCH(AC$340,$J$334:$R$334,0)))</f>
        <v>0</v>
      </c>
      <c r="AD364" s="695" cm="1">
        <f t="array" ref="AD364">INDEX($H364:$K364,0,MATCH(AD$341,$H$341:$K$341,0))*INDEX($J$335:$R$338,MATCH(AD$341,$I$335:$I$338,0),MATCH(AD$340,$J$334:$R$334,0))+IF(SUM($H364:$I364)&gt;0,INDEX($U$335:$AC$338,MATCH(AD$341,$I$335:$I$338,0),MATCH(AD$340,$J$334:$R$334,0)))</f>
        <v>0</v>
      </c>
      <c r="AE364" s="695" cm="1">
        <f t="array" ref="AE364">INDEX($H364:$K364,0,MATCH(AE$341,$H$341:$K$341,0))*INDEX($J$335:$R$338,MATCH(AE$341,$I$335:$I$338,0),MATCH(AE$340,$J$334:$R$334,0))+IF(SUM($H364:$I364)&gt;0,INDEX($U$335:$AC$338,MATCH(AE$341,$I$335:$I$338,0),MATCH(AE$340,$J$334:$R$334,0)))</f>
        <v>0</v>
      </c>
      <c r="AF364" s="695" cm="1">
        <f t="array" ref="AF364">INDEX($H364:$K364,0,MATCH(AF$341,$H$341:$K$341,0))*INDEX($J$335:$R$338,MATCH(AF$341,$I$335:$I$338,0),MATCH(AF$340,$J$334:$R$334,0))+IF(SUM($H364:$I364)&gt;0,INDEX($U$335:$AC$338,MATCH(AF$341,$I$335:$I$338,0),MATCH(AF$340,$J$334:$R$334,0)))</f>
        <v>0</v>
      </c>
      <c r="AG364" s="695" cm="1">
        <f t="array" ref="AG364">INDEX($H364:$K364,0,MATCH(AG$341,$H$341:$K$341,0))*INDEX($J$335:$R$338,MATCH(AG$341,$I$335:$I$338,0),MATCH(AG$340,$J$334:$R$334,0))+IF(SUM($H364:$I364)&gt;0,INDEX($U$335:$AC$338,MATCH(AG$341,$I$335:$I$338,0),MATCH(AG$340,$J$334:$R$334,0)))</f>
        <v>0</v>
      </c>
      <c r="AH364" s="695" cm="1">
        <f t="array" ref="AH364">INDEX($H364:$K364,0,MATCH(AH$341,$H$341:$K$341,0))*INDEX($J$335:$R$338,MATCH(AH$341,$I$335:$I$338,0),MATCH(AH$340,$J$334:$R$334,0))+IF(SUM($H364:$I364)&gt;0,INDEX($U$335:$AC$338,MATCH(AH$341,$I$335:$I$338,0),MATCH(AH$340,$J$334:$R$334,0)))</f>
        <v>0</v>
      </c>
      <c r="AI364" s="695" cm="1">
        <f t="array" ref="AI364">INDEX($H364:$K364,0,MATCH(AI$341,$H$341:$K$341,0))*INDEX($J$335:$R$338,MATCH(AI$341,$I$335:$I$338,0),MATCH(AI$340,$J$334:$R$334,0))+IF(SUM($H364:$I364)&gt;0,INDEX($U$335:$AC$338,MATCH(AI$341,$I$335:$I$338,0),MATCH(AI$340,$J$334:$R$334,0)))</f>
        <v>0</v>
      </c>
      <c r="AJ364" s="695" cm="1">
        <f t="array" ref="AJ364">INDEX($H364:$K364,0,MATCH(AJ$341,$H$341:$K$341,0))*INDEX($J$335:$R$338,MATCH(AJ$341,$I$335:$I$338,0),MATCH(AJ$340,$J$334:$R$334,0))+IF(SUM($H364:$I364)&gt;0,INDEX($U$335:$AC$338,MATCH(AJ$341,$I$335:$I$338,0),MATCH(AJ$340,$J$334:$R$334,0)))</f>
        <v>0</v>
      </c>
      <c r="AK364" s="695" cm="1">
        <f t="array" ref="AK364">INDEX($H364:$K364,0,MATCH(AK$341,$H$341:$K$341,0))*INDEX($J$335:$R$338,MATCH(AK$341,$I$335:$I$338,0),MATCH(AK$340,$J$334:$R$334,0))+IF(SUM($H364:$I364)&gt;0,INDEX($U$335:$AC$338,MATCH(AK$341,$I$335:$I$338,0),MATCH(AK$340,$J$334:$R$334,0)))</f>
        <v>0</v>
      </c>
      <c r="AL364" s="695" cm="1">
        <f t="array" ref="AL364">INDEX($H364:$K364,0,MATCH(AL$341,$H$341:$K$341,0))*INDEX($J$335:$R$338,MATCH(AL$341,$I$335:$I$338,0),MATCH(AL$340,$J$334:$R$334,0))+IF(SUM($H364:$I364)&gt;0,INDEX($U$335:$AC$338,MATCH(AL$341,$I$335:$I$338,0),MATCH(AL$340,$J$334:$R$334,0)))</f>
        <v>0</v>
      </c>
      <c r="AM364" s="695" cm="1">
        <f t="array" ref="AM364">INDEX($H364:$K364,0,MATCH(AM$341,$H$341:$K$341,0))*INDEX($J$335:$R$338,MATCH(AM$341,$I$335:$I$338,0),MATCH(AM$340,$J$334:$R$334,0))+IF(SUM($H364:$I364)&gt;0,INDEX($U$335:$AC$338,MATCH(AM$341,$I$335:$I$338,0),MATCH(AM$340,$J$334:$R$334,0)))</f>
        <v>0</v>
      </c>
      <c r="AN364" s="695" cm="1">
        <f t="array" ref="AN364">INDEX($H364:$K364,0,MATCH(AN$341,$H$341:$K$341,0))*INDEX($J$335:$R$338,MATCH(AN$341,$I$335:$I$338,0),MATCH(AN$340,$J$334:$R$334,0))+IF(SUM($H364:$I364)&gt;0,INDEX($U$335:$AC$338,MATCH(AN$341,$I$335:$I$338,0),MATCH(AN$340,$J$334:$R$334,0)))</f>
        <v>0</v>
      </c>
      <c r="AO364" s="695" cm="1">
        <f t="array" ref="AO364">INDEX($H364:$K364,0,MATCH(AO$341,$H$341:$K$341,0))*INDEX($J$335:$R$338,MATCH(AO$341,$I$335:$I$338,0),MATCH(AO$340,$J$334:$R$334,0))+IF(SUM($H364:$I364)&gt;0,INDEX($U$335:$AC$338,MATCH(AO$341,$I$335:$I$338,0),MATCH(AO$340,$J$334:$R$334,0)))</f>
        <v>0</v>
      </c>
      <c r="AP364" s="695" cm="1">
        <f t="array" ref="AP364">INDEX($H364:$K364,0,MATCH(AP$341,$H$341:$K$341,0))*INDEX($J$335:$R$338,MATCH(AP$341,$I$335:$I$338,0),MATCH(AP$340,$J$334:$R$334,0))+IF(SUM($H364:$I364)&gt;0,INDEX($U$335:$AC$338,MATCH(AP$341,$I$335:$I$338,0),MATCH(AP$340,$J$334:$R$334,0)))</f>
        <v>0</v>
      </c>
      <c r="AQ364" s="695" cm="1">
        <f t="array" ref="AQ364">INDEX($H364:$K364,0,MATCH(AQ$341,$H$341:$K$341,0))*INDEX($J$335:$R$338,MATCH(AQ$341,$I$335:$I$338,0),MATCH(AQ$340,$J$334:$R$334,0))+IF(SUM($H364:$I364)&gt;0,INDEX($U$335:$AC$338,MATCH(AQ$341,$I$335:$I$338,0),MATCH(AQ$340,$J$334:$R$334,0)))</f>
        <v>0</v>
      </c>
      <c r="AR364" s="695" cm="1">
        <f t="array" ref="AR364">INDEX($H364:$K364,0,MATCH(AR$341,$H$341:$K$341,0))*INDEX($J$335:$R$338,MATCH(AR$341,$I$335:$I$338,0),MATCH(AR$340,$J$334:$R$334,0))+IF(SUM($H364:$I364)&gt;0,INDEX($U$335:$AC$338,MATCH(AR$341,$I$335:$I$338,0),MATCH(AR$340,$J$334:$R$334,0)))</f>
        <v>0</v>
      </c>
      <c r="AS364" s="695" cm="1">
        <f t="array" ref="AS364">INDEX($H364:$K364,0,MATCH(AS$341,$H$341:$K$341,0))*INDEX($J$335:$R$338,MATCH(AS$341,$I$335:$I$338,0),MATCH(AS$340,$J$334:$R$334,0))+IF(SUM($H364:$I364)&gt;0,INDEX($U$335:$AC$338,MATCH(AS$341,$I$335:$I$338,0),MATCH(AS$340,$J$334:$R$334,0)))</f>
        <v>0</v>
      </c>
      <c r="AT364" s="695" cm="1">
        <f t="array" ref="AT364">INDEX($H364:$K364,0,MATCH(AT$341,$H$341:$K$341,0))*INDEX($J$335:$R$338,MATCH(AT$341,$I$335:$I$338,0),MATCH(AT$340,$J$334:$R$334,0))+IF(SUM($H364:$I364)&gt;0,INDEX($U$335:$AC$338,MATCH(AT$341,$I$335:$I$338,0),MATCH(AT$340,$J$334:$R$334,0)))</f>
        <v>0</v>
      </c>
      <c r="AU364" s="695" cm="1">
        <f t="array" ref="AU364">INDEX($H364:$K364,0,MATCH(AU$341,$H$341:$K$341,0))*INDEX($J$335:$R$338,MATCH(AU$341,$I$335:$I$338,0),MATCH(AU$340,$J$334:$R$334,0))+IF(SUM($H364:$I364)&gt;0,INDEX($U$335:$AC$338,MATCH(AU$341,$I$335:$I$338,0),MATCH(AU$340,$J$334:$R$334,0)))</f>
        <v>0</v>
      </c>
      <c r="AV364" s="186"/>
      <c r="AW364" s="186"/>
      <c r="AX364" s="16"/>
      <c r="AY364" s="8"/>
      <c r="AZ364" s="8"/>
      <c r="BA364" s="8"/>
    </row>
    <row r="365" spans="1:53" ht="14.5" outlineLevel="1" x14ac:dyDescent="0.35">
      <c r="A365" s="6"/>
      <c r="B365" s="7"/>
      <c r="C365" s="17"/>
      <c r="D365" s="17"/>
      <c r="E365" s="17"/>
      <c r="F365" s="26"/>
      <c r="G365" s="26" t="str">
        <f t="shared" si="152"/>
        <v>AYAWA1w</v>
      </c>
      <c r="H365" s="222">
        <f t="shared" si="155"/>
        <v>1</v>
      </c>
      <c r="I365" s="222">
        <f t="shared" si="155"/>
        <v>1</v>
      </c>
      <c r="J365" s="222">
        <f t="shared" si="155"/>
        <v>2</v>
      </c>
      <c r="K365" s="222">
        <f t="shared" si="154"/>
        <v>1</v>
      </c>
      <c r="L365" s="695" cm="1">
        <f t="array" ref="L365">INDEX($H365:$K365,0,MATCH(L$341,$H$341:$K$341,0))*INDEX($J$335:$R$338,MATCH(L$341,$I$335:$I$338,0),MATCH(L$340,$J$334:$R$334,0))+IF(SUM($H365:$I365)&gt;0,INDEX($U$335:$AC$338,MATCH(L$341,$I$335:$I$338,0),MATCH(L$340,$J$334:$R$334,0)))</f>
        <v>2</v>
      </c>
      <c r="M365" s="695" cm="1">
        <f t="array" ref="M365">INDEX($H365:$K365,0,MATCH(M$341,$H$341:$K$341,0))*INDEX($J$335:$R$338,MATCH(M$341,$I$335:$I$338,0),MATCH(M$340,$J$334:$R$334,0))+IF(SUM($H365:$I365)&gt;0,INDEX($U$335:$AC$338,MATCH(M$341,$I$335:$I$338,0),MATCH(M$340,$J$334:$R$334,0)))</f>
        <v>1</v>
      </c>
      <c r="N365" s="695" cm="1">
        <f t="array" ref="N365">INDEX($H365:$K365,0,MATCH(N$341,$H$341:$K$341,0))*INDEX($J$335:$R$338,MATCH(N$341,$I$335:$I$338,0),MATCH(N$340,$J$334:$R$334,0))+IF(SUM($H365:$I365)&gt;0,INDEX($U$335:$AC$338,MATCH(N$341,$I$335:$I$338,0),MATCH(N$340,$J$334:$R$334,0)))</f>
        <v>2</v>
      </c>
      <c r="O365" s="695" cm="1">
        <f t="array" ref="O365">INDEX($H365:$K365,0,MATCH(O$341,$H$341:$K$341,0))*INDEX($J$335:$R$338,MATCH(O$341,$I$335:$I$338,0),MATCH(O$340,$J$334:$R$334,0))+IF(SUM($H365:$I365)&gt;0,INDEX($U$335:$AC$338,MATCH(O$341,$I$335:$I$338,0),MATCH(O$340,$J$334:$R$334,0)))</f>
        <v>1.5</v>
      </c>
      <c r="P365" s="695" cm="1">
        <f t="array" ref="P365">INDEX($H365:$K365,0,MATCH(P$341,$H$341:$K$341,0))*INDEX($J$335:$R$338,MATCH(P$341,$I$335:$I$338,0),MATCH(P$340,$J$334:$R$334,0))+IF(SUM($H365:$I365)&gt;0,INDEX($U$335:$AC$338,MATCH(P$341,$I$335:$I$338,0),MATCH(P$340,$J$334:$R$334,0)))</f>
        <v>2</v>
      </c>
      <c r="Q365" s="695" cm="1">
        <f t="array" ref="Q365">INDEX($H365:$K365,0,MATCH(Q$341,$H$341:$K$341,0))*INDEX($J$335:$R$338,MATCH(Q$341,$I$335:$I$338,0),MATCH(Q$340,$J$334:$R$334,0))+IF(SUM($H365:$I365)&gt;0,INDEX($U$335:$AC$338,MATCH(Q$341,$I$335:$I$338,0),MATCH(Q$340,$J$334:$R$334,0)))</f>
        <v>1</v>
      </c>
      <c r="R365" s="695" cm="1">
        <f t="array" ref="R365">INDEX($H365:$K365,0,MATCH(R$341,$H$341:$K$341,0))*INDEX($J$335:$R$338,MATCH(R$341,$I$335:$I$338,0),MATCH(R$340,$J$334:$R$334,0))+IF(SUM($H365:$I365)&gt;0,INDEX($U$335:$AC$338,MATCH(R$341,$I$335:$I$338,0),MATCH(R$340,$J$334:$R$334,0)))</f>
        <v>2</v>
      </c>
      <c r="S365" s="695" cm="1">
        <f t="array" ref="S365">INDEX($H365:$K365,0,MATCH(S$341,$H$341:$K$341,0))*INDEX($J$335:$R$338,MATCH(S$341,$I$335:$I$338,0),MATCH(S$340,$J$334:$R$334,0))+IF(SUM($H365:$I365)&gt;0,INDEX($U$335:$AC$338,MATCH(S$341,$I$335:$I$338,0),MATCH(S$340,$J$334:$R$334,0)))</f>
        <v>1</v>
      </c>
      <c r="T365" s="695" cm="1">
        <f t="array" ref="T365">INDEX($H365:$K365,0,MATCH(T$341,$H$341:$K$341,0))*INDEX($J$335:$R$338,MATCH(T$341,$I$335:$I$338,0),MATCH(T$340,$J$334:$R$334,0))+IF(SUM($H365:$I365)&gt;0,INDEX($U$335:$AC$338,MATCH(T$341,$I$335:$I$338,0),MATCH(T$340,$J$334:$R$334,0)))</f>
        <v>2</v>
      </c>
      <c r="U365" s="695" cm="1">
        <f t="array" ref="U365">INDEX($H365:$K365,0,MATCH(U$341,$H$341:$K$341,0))*INDEX($J$335:$R$338,MATCH(U$341,$I$335:$I$338,0),MATCH(U$340,$J$334:$R$334,0))+IF(SUM($H365:$I365)&gt;0,INDEX($U$335:$AC$338,MATCH(U$341,$I$335:$I$338,0),MATCH(U$340,$J$334:$R$334,0)))</f>
        <v>1</v>
      </c>
      <c r="V365" s="695" cm="1">
        <f t="array" ref="V365">INDEX($H365:$K365,0,MATCH(V$341,$H$341:$K$341,0))*INDEX($J$335:$R$338,MATCH(V$341,$I$335:$I$338,0),MATCH(V$340,$J$334:$R$334,0))+IF(SUM($H365:$I365)&gt;0,INDEX($U$335:$AC$338,MATCH(V$341,$I$335:$I$338,0),MATCH(V$340,$J$334:$R$334,0)))</f>
        <v>2</v>
      </c>
      <c r="W365" s="695" cm="1">
        <f t="array" ref="W365">INDEX($H365:$K365,0,MATCH(W$341,$H$341:$K$341,0))*INDEX($J$335:$R$338,MATCH(W$341,$I$335:$I$338,0),MATCH(W$340,$J$334:$R$334,0))+IF(SUM($H365:$I365)&gt;0,INDEX($U$335:$AC$338,MATCH(W$341,$I$335:$I$338,0),MATCH(W$340,$J$334:$R$334,0)))</f>
        <v>1</v>
      </c>
      <c r="X365" s="695" cm="1">
        <f t="array" ref="X365">INDEX($H365:$K365,0,MATCH(X$341,$H$341:$K$341,0))*INDEX($J$335:$R$338,MATCH(X$341,$I$335:$I$338,0),MATCH(X$340,$J$334:$R$334,0))+IF(SUM($H365:$I365)&gt;0,INDEX($U$335:$AC$338,MATCH(X$341,$I$335:$I$338,0),MATCH(X$340,$J$334:$R$334,0)))</f>
        <v>2</v>
      </c>
      <c r="Y365" s="695" cm="1">
        <f t="array" ref="Y365">INDEX($H365:$K365,0,MATCH(Y$341,$H$341:$K$341,0))*INDEX($J$335:$R$338,MATCH(Y$341,$I$335:$I$338,0),MATCH(Y$340,$J$334:$R$334,0))+IF(SUM($H365:$I365)&gt;0,INDEX($U$335:$AC$338,MATCH(Y$341,$I$335:$I$338,0),MATCH(Y$340,$J$334:$R$334,0)))</f>
        <v>1</v>
      </c>
      <c r="Z365" s="695" cm="1">
        <f t="array" ref="Z365">INDEX($H365:$K365,0,MATCH(Z$341,$H$341:$K$341,0))*INDEX($J$335:$R$338,MATCH(Z$341,$I$335:$I$338,0),MATCH(Z$340,$J$334:$R$334,0))+IF(SUM($H365:$I365)&gt;0,INDEX($U$335:$AC$338,MATCH(Z$341,$I$335:$I$338,0),MATCH(Z$340,$J$334:$R$334,0)))</f>
        <v>2</v>
      </c>
      <c r="AA365" s="695" cm="1">
        <f t="array" ref="AA365">INDEX($H365:$K365,0,MATCH(AA$341,$H$341:$K$341,0))*INDEX($J$335:$R$338,MATCH(AA$341,$I$335:$I$338,0),MATCH(AA$340,$J$334:$R$334,0))+IF(SUM($H365:$I365)&gt;0,INDEX($U$335:$AC$338,MATCH(AA$341,$I$335:$I$338,0),MATCH(AA$340,$J$334:$R$334,0)))</f>
        <v>0.5</v>
      </c>
      <c r="AB365" s="695" cm="1">
        <f t="array" ref="AB365">INDEX($H365:$K365,0,MATCH(AB$341,$H$341:$K$341,0))*INDEX($J$335:$R$338,MATCH(AB$341,$I$335:$I$338,0),MATCH(AB$340,$J$334:$R$334,0))+IF(SUM($H365:$I365)&gt;0,INDEX($U$335:$AC$338,MATCH(AB$341,$I$335:$I$338,0),MATCH(AB$340,$J$334:$R$334,0)))</f>
        <v>1</v>
      </c>
      <c r="AC365" s="695" cm="1">
        <f t="array" ref="AC365">INDEX($H365:$K365,0,MATCH(AC$341,$H$341:$K$341,0))*INDEX($J$335:$R$338,MATCH(AC$341,$I$335:$I$338,0),MATCH(AC$340,$J$334:$R$334,0))+IF(SUM($H365:$I365)&gt;0,INDEX($U$335:$AC$338,MATCH(AC$341,$I$335:$I$338,0),MATCH(AC$340,$J$334:$R$334,0)))</f>
        <v>1</v>
      </c>
      <c r="AD365" s="695" cm="1">
        <f t="array" ref="AD365">INDEX($H365:$K365,0,MATCH(AD$341,$H$341:$K$341,0))*INDEX($J$335:$R$338,MATCH(AD$341,$I$335:$I$338,0),MATCH(AD$340,$J$334:$R$334,0))+IF(SUM($H365:$I365)&gt;0,INDEX($U$335:$AC$338,MATCH(AD$341,$I$335:$I$338,0),MATCH(AD$340,$J$334:$R$334,0)))</f>
        <v>2</v>
      </c>
      <c r="AE365" s="695" cm="1">
        <f t="array" ref="AE365">INDEX($H365:$K365,0,MATCH(AE$341,$H$341:$K$341,0))*INDEX($J$335:$R$338,MATCH(AE$341,$I$335:$I$338,0),MATCH(AE$340,$J$334:$R$334,0))+IF(SUM($H365:$I365)&gt;0,INDEX($U$335:$AC$338,MATCH(AE$341,$I$335:$I$338,0),MATCH(AE$340,$J$334:$R$334,0)))</f>
        <v>1</v>
      </c>
      <c r="AF365" s="695" cm="1">
        <f t="array" ref="AF365">INDEX($H365:$K365,0,MATCH(AF$341,$H$341:$K$341,0))*INDEX($J$335:$R$338,MATCH(AF$341,$I$335:$I$338,0),MATCH(AF$340,$J$334:$R$334,0))+IF(SUM($H365:$I365)&gt;0,INDEX($U$335:$AC$338,MATCH(AF$341,$I$335:$I$338,0),MATCH(AF$340,$J$334:$R$334,0)))</f>
        <v>1</v>
      </c>
      <c r="AG365" s="695" cm="1">
        <f t="array" ref="AG365">INDEX($H365:$K365,0,MATCH(AG$341,$H$341:$K$341,0))*INDEX($J$335:$R$338,MATCH(AG$341,$I$335:$I$338,0),MATCH(AG$340,$J$334:$R$334,0))+IF(SUM($H365:$I365)&gt;0,INDEX($U$335:$AC$338,MATCH(AG$341,$I$335:$I$338,0),MATCH(AG$340,$J$334:$R$334,0)))</f>
        <v>1</v>
      </c>
      <c r="AH365" s="695" cm="1">
        <f t="array" ref="AH365">INDEX($H365:$K365,0,MATCH(AH$341,$H$341:$K$341,0))*INDEX($J$335:$R$338,MATCH(AH$341,$I$335:$I$338,0),MATCH(AH$340,$J$334:$R$334,0))+IF(SUM($H365:$I365)&gt;0,INDEX($U$335:$AC$338,MATCH(AH$341,$I$335:$I$338,0),MATCH(AH$340,$J$334:$R$334,0)))</f>
        <v>2</v>
      </c>
      <c r="AI365" s="695" cm="1">
        <f t="array" ref="AI365">INDEX($H365:$K365,0,MATCH(AI$341,$H$341:$K$341,0))*INDEX($J$335:$R$338,MATCH(AI$341,$I$335:$I$338,0),MATCH(AI$340,$J$334:$R$334,0))+IF(SUM($H365:$I365)&gt;0,INDEX($U$335:$AC$338,MATCH(AI$341,$I$335:$I$338,0),MATCH(AI$340,$J$334:$R$334,0)))</f>
        <v>0.5</v>
      </c>
      <c r="AJ365" s="695" cm="1">
        <f t="array" ref="AJ365">INDEX($H365:$K365,0,MATCH(AJ$341,$H$341:$K$341,0))*INDEX($J$335:$R$338,MATCH(AJ$341,$I$335:$I$338,0),MATCH(AJ$340,$J$334:$R$334,0))+IF(SUM($H365:$I365)&gt;0,INDEX($U$335:$AC$338,MATCH(AJ$341,$I$335:$I$338,0),MATCH(AJ$340,$J$334:$R$334,0)))</f>
        <v>1</v>
      </c>
      <c r="AK365" s="695" cm="1">
        <f t="array" ref="AK365">INDEX($H365:$K365,0,MATCH(AK$341,$H$341:$K$341,0))*INDEX($J$335:$R$338,MATCH(AK$341,$I$335:$I$338,0),MATCH(AK$340,$J$334:$R$334,0))+IF(SUM($H365:$I365)&gt;0,INDEX($U$335:$AC$338,MATCH(AK$341,$I$335:$I$338,0),MATCH(AK$340,$J$334:$R$334,0)))</f>
        <v>1</v>
      </c>
      <c r="AL365" s="695" cm="1">
        <f t="array" ref="AL365">INDEX($H365:$K365,0,MATCH(AL$341,$H$341:$K$341,0))*INDEX($J$335:$R$338,MATCH(AL$341,$I$335:$I$338,0),MATCH(AL$340,$J$334:$R$334,0))+IF(SUM($H365:$I365)&gt;0,INDEX($U$335:$AC$338,MATCH(AL$341,$I$335:$I$338,0),MATCH(AL$340,$J$334:$R$334,0)))</f>
        <v>2</v>
      </c>
      <c r="AM365" s="695" cm="1">
        <f t="array" ref="AM365">INDEX($H365:$K365,0,MATCH(AM$341,$H$341:$K$341,0))*INDEX($J$335:$R$338,MATCH(AM$341,$I$335:$I$338,0),MATCH(AM$340,$J$334:$R$334,0))+IF(SUM($H365:$I365)&gt;0,INDEX($U$335:$AC$338,MATCH(AM$341,$I$335:$I$338,0),MATCH(AM$340,$J$334:$R$334,0)))</f>
        <v>0.5</v>
      </c>
      <c r="AN365" s="695" cm="1">
        <f t="array" ref="AN365">INDEX($H365:$K365,0,MATCH(AN$341,$H$341:$K$341,0))*INDEX($J$335:$R$338,MATCH(AN$341,$I$335:$I$338,0),MATCH(AN$340,$J$334:$R$334,0))+IF(SUM($H365:$I365)&gt;0,INDEX($U$335:$AC$338,MATCH(AN$341,$I$335:$I$338,0),MATCH(AN$340,$J$334:$R$334,0)))</f>
        <v>1</v>
      </c>
      <c r="AO365" s="695" cm="1">
        <f t="array" ref="AO365">INDEX($H365:$K365,0,MATCH(AO$341,$H$341:$K$341,0))*INDEX($J$335:$R$338,MATCH(AO$341,$I$335:$I$338,0),MATCH(AO$340,$J$334:$R$334,0))+IF(SUM($H365:$I365)&gt;0,INDEX($U$335:$AC$338,MATCH(AO$341,$I$335:$I$338,0),MATCH(AO$340,$J$334:$R$334,0)))</f>
        <v>1</v>
      </c>
      <c r="AP365" s="695" cm="1">
        <f t="array" ref="AP365">INDEX($H365:$K365,0,MATCH(AP$341,$H$341:$K$341,0))*INDEX($J$335:$R$338,MATCH(AP$341,$I$335:$I$338,0),MATCH(AP$340,$J$334:$R$334,0))+IF(SUM($H365:$I365)&gt;0,INDEX($U$335:$AC$338,MATCH(AP$341,$I$335:$I$338,0),MATCH(AP$340,$J$334:$R$334,0)))</f>
        <v>2</v>
      </c>
      <c r="AQ365" s="695" cm="1">
        <f t="array" ref="AQ365">INDEX($H365:$K365,0,MATCH(AQ$341,$H$341:$K$341,0))*INDEX($J$335:$R$338,MATCH(AQ$341,$I$335:$I$338,0),MATCH(AQ$340,$J$334:$R$334,0))+IF(SUM($H365:$I365)&gt;0,INDEX($U$335:$AC$338,MATCH(AQ$341,$I$335:$I$338,0),MATCH(AQ$340,$J$334:$R$334,0)))</f>
        <v>0</v>
      </c>
      <c r="AR365" s="695" cm="1">
        <f t="array" ref="AR365">INDEX($H365:$K365,0,MATCH(AR$341,$H$341:$K$341,0))*INDEX($J$335:$R$338,MATCH(AR$341,$I$335:$I$338,0),MATCH(AR$340,$J$334:$R$334,0))+IF(SUM($H365:$I365)&gt;0,INDEX($U$335:$AC$338,MATCH(AR$341,$I$335:$I$338,0),MATCH(AR$340,$J$334:$R$334,0)))</f>
        <v>1</v>
      </c>
      <c r="AS365" s="695" cm="1">
        <f t="array" ref="AS365">INDEX($H365:$K365,0,MATCH(AS$341,$H$341:$K$341,0))*INDEX($J$335:$R$338,MATCH(AS$341,$I$335:$I$338,0),MATCH(AS$340,$J$334:$R$334,0))+IF(SUM($H365:$I365)&gt;0,INDEX($U$335:$AC$338,MATCH(AS$341,$I$335:$I$338,0),MATCH(AS$340,$J$334:$R$334,0)))</f>
        <v>1</v>
      </c>
      <c r="AT365" s="695" cm="1">
        <f t="array" ref="AT365">INDEX($H365:$K365,0,MATCH(AT$341,$H$341:$K$341,0))*INDEX($J$335:$R$338,MATCH(AT$341,$I$335:$I$338,0),MATCH(AT$340,$J$334:$R$334,0))+IF(SUM($H365:$I365)&gt;0,INDEX($U$335:$AC$338,MATCH(AT$341,$I$335:$I$338,0),MATCH(AT$340,$J$334:$R$334,0)))</f>
        <v>2</v>
      </c>
      <c r="AU365" s="695" cm="1">
        <f t="array" ref="AU365">INDEX($H365:$K365,0,MATCH(AU$341,$H$341:$K$341,0))*INDEX($J$335:$R$338,MATCH(AU$341,$I$335:$I$338,0),MATCH(AU$340,$J$334:$R$334,0))+IF(SUM($H365:$I365)&gt;0,INDEX($U$335:$AC$338,MATCH(AU$341,$I$335:$I$338,0),MATCH(AU$340,$J$334:$R$334,0)))</f>
        <v>1</v>
      </c>
      <c r="AV365" s="186"/>
      <c r="AW365" s="186"/>
      <c r="AX365" s="16"/>
      <c r="AY365" s="8"/>
      <c r="AZ365" s="8"/>
      <c r="BA365" s="8"/>
    </row>
    <row r="366" spans="1:53" ht="14.5" outlineLevel="1" x14ac:dyDescent="0.35">
      <c r="A366" s="6"/>
      <c r="B366" s="7"/>
      <c r="C366" s="17"/>
      <c r="D366" s="17"/>
      <c r="E366" s="17"/>
      <c r="F366" s="26"/>
      <c r="G366" s="26" t="str">
        <f t="shared" si="152"/>
        <v>AYAWA1wd</v>
      </c>
      <c r="H366" s="222">
        <f t="shared" si="155"/>
        <v>0</v>
      </c>
      <c r="I366" s="222">
        <f t="shared" si="155"/>
        <v>1</v>
      </c>
      <c r="J366" s="222">
        <f t="shared" si="155"/>
        <v>2</v>
      </c>
      <c r="K366" s="222">
        <f t="shared" si="154"/>
        <v>1</v>
      </c>
      <c r="L366" s="695" cm="1">
        <f t="array" ref="L366">INDEX($H366:$K366,0,MATCH(L$341,$H$341:$K$341,0))*INDEX($J$335:$R$338,MATCH(L$341,$I$335:$I$338,0),MATCH(L$340,$J$334:$R$334,0))+IF(SUM($H366:$I366)&gt;0,INDEX($U$335:$AC$338,MATCH(L$341,$I$335:$I$338,0),MATCH(L$340,$J$334:$R$334,0)))</f>
        <v>1</v>
      </c>
      <c r="M366" s="695" cm="1">
        <f t="array" ref="M366">INDEX($H366:$K366,0,MATCH(M$341,$H$341:$K$341,0))*INDEX($J$335:$R$338,MATCH(M$341,$I$335:$I$338,0),MATCH(M$340,$J$334:$R$334,0))+IF(SUM($H366:$I366)&gt;0,INDEX($U$335:$AC$338,MATCH(M$341,$I$335:$I$338,0),MATCH(M$340,$J$334:$R$334,0)))</f>
        <v>1</v>
      </c>
      <c r="N366" s="695" cm="1">
        <f t="array" ref="N366">INDEX($H366:$K366,0,MATCH(N$341,$H$341:$K$341,0))*INDEX($J$335:$R$338,MATCH(N$341,$I$335:$I$338,0),MATCH(N$340,$J$334:$R$334,0))+IF(SUM($H366:$I366)&gt;0,INDEX($U$335:$AC$338,MATCH(N$341,$I$335:$I$338,0),MATCH(N$340,$J$334:$R$334,0)))</f>
        <v>2</v>
      </c>
      <c r="O366" s="695" cm="1">
        <f t="array" ref="O366">INDEX($H366:$K366,0,MATCH(O$341,$H$341:$K$341,0))*INDEX($J$335:$R$338,MATCH(O$341,$I$335:$I$338,0),MATCH(O$340,$J$334:$R$334,0))+IF(SUM($H366:$I366)&gt;0,INDEX($U$335:$AC$338,MATCH(O$341,$I$335:$I$338,0),MATCH(O$340,$J$334:$R$334,0)))</f>
        <v>1.5</v>
      </c>
      <c r="P366" s="695" cm="1">
        <f t="array" ref="P366">INDEX($H366:$K366,0,MATCH(P$341,$H$341:$K$341,0))*INDEX($J$335:$R$338,MATCH(P$341,$I$335:$I$338,0),MATCH(P$340,$J$334:$R$334,0))+IF(SUM($H366:$I366)&gt;0,INDEX($U$335:$AC$338,MATCH(P$341,$I$335:$I$338,0),MATCH(P$340,$J$334:$R$334,0)))</f>
        <v>1</v>
      </c>
      <c r="Q366" s="695" cm="1">
        <f t="array" ref="Q366">INDEX($H366:$K366,0,MATCH(Q$341,$H$341:$K$341,0))*INDEX($J$335:$R$338,MATCH(Q$341,$I$335:$I$338,0),MATCH(Q$340,$J$334:$R$334,0))+IF(SUM($H366:$I366)&gt;0,INDEX($U$335:$AC$338,MATCH(Q$341,$I$335:$I$338,0),MATCH(Q$340,$J$334:$R$334,0)))</f>
        <v>1</v>
      </c>
      <c r="R366" s="695" cm="1">
        <f t="array" ref="R366">INDEX($H366:$K366,0,MATCH(R$341,$H$341:$K$341,0))*INDEX($J$335:$R$338,MATCH(R$341,$I$335:$I$338,0),MATCH(R$340,$J$334:$R$334,0))+IF(SUM($H366:$I366)&gt;0,INDEX($U$335:$AC$338,MATCH(R$341,$I$335:$I$338,0),MATCH(R$340,$J$334:$R$334,0)))</f>
        <v>2</v>
      </c>
      <c r="S366" s="695" cm="1">
        <f t="array" ref="S366">INDEX($H366:$K366,0,MATCH(S$341,$H$341:$K$341,0))*INDEX($J$335:$R$338,MATCH(S$341,$I$335:$I$338,0),MATCH(S$340,$J$334:$R$334,0))+IF(SUM($H366:$I366)&gt;0,INDEX($U$335:$AC$338,MATCH(S$341,$I$335:$I$338,0),MATCH(S$340,$J$334:$R$334,0)))</f>
        <v>1</v>
      </c>
      <c r="T366" s="695" cm="1">
        <f t="array" ref="T366">INDEX($H366:$K366,0,MATCH(T$341,$H$341:$K$341,0))*INDEX($J$335:$R$338,MATCH(T$341,$I$335:$I$338,0),MATCH(T$340,$J$334:$R$334,0))+IF(SUM($H366:$I366)&gt;0,INDEX($U$335:$AC$338,MATCH(T$341,$I$335:$I$338,0),MATCH(T$340,$J$334:$R$334,0)))</f>
        <v>1</v>
      </c>
      <c r="U366" s="695" cm="1">
        <f t="array" ref="U366">INDEX($H366:$K366,0,MATCH(U$341,$H$341:$K$341,0))*INDEX($J$335:$R$338,MATCH(U$341,$I$335:$I$338,0),MATCH(U$340,$J$334:$R$334,0))+IF(SUM($H366:$I366)&gt;0,INDEX($U$335:$AC$338,MATCH(U$341,$I$335:$I$338,0),MATCH(U$340,$J$334:$R$334,0)))</f>
        <v>1</v>
      </c>
      <c r="V366" s="695" cm="1">
        <f t="array" ref="V366">INDEX($H366:$K366,0,MATCH(V$341,$H$341:$K$341,0))*INDEX($J$335:$R$338,MATCH(V$341,$I$335:$I$338,0),MATCH(V$340,$J$334:$R$334,0))+IF(SUM($H366:$I366)&gt;0,INDEX($U$335:$AC$338,MATCH(V$341,$I$335:$I$338,0),MATCH(V$340,$J$334:$R$334,0)))</f>
        <v>2</v>
      </c>
      <c r="W366" s="695" cm="1">
        <f t="array" ref="W366">INDEX($H366:$K366,0,MATCH(W$341,$H$341:$K$341,0))*INDEX($J$335:$R$338,MATCH(W$341,$I$335:$I$338,0),MATCH(W$340,$J$334:$R$334,0))+IF(SUM($H366:$I366)&gt;0,INDEX($U$335:$AC$338,MATCH(W$341,$I$335:$I$338,0),MATCH(W$340,$J$334:$R$334,0)))</f>
        <v>1</v>
      </c>
      <c r="X366" s="695" cm="1">
        <f t="array" ref="X366">INDEX($H366:$K366,0,MATCH(X$341,$H$341:$K$341,0))*INDEX($J$335:$R$338,MATCH(X$341,$I$335:$I$338,0),MATCH(X$340,$J$334:$R$334,0))+IF(SUM($H366:$I366)&gt;0,INDEX($U$335:$AC$338,MATCH(X$341,$I$335:$I$338,0),MATCH(X$340,$J$334:$R$334,0)))</f>
        <v>1</v>
      </c>
      <c r="Y366" s="695" cm="1">
        <f t="array" ref="Y366">INDEX($H366:$K366,0,MATCH(Y$341,$H$341:$K$341,0))*INDEX($J$335:$R$338,MATCH(Y$341,$I$335:$I$338,0),MATCH(Y$340,$J$334:$R$334,0))+IF(SUM($H366:$I366)&gt;0,INDEX($U$335:$AC$338,MATCH(Y$341,$I$335:$I$338,0),MATCH(Y$340,$J$334:$R$334,0)))</f>
        <v>1</v>
      </c>
      <c r="Z366" s="695" cm="1">
        <f t="array" ref="Z366">INDEX($H366:$K366,0,MATCH(Z$341,$H$341:$K$341,0))*INDEX($J$335:$R$338,MATCH(Z$341,$I$335:$I$338,0),MATCH(Z$340,$J$334:$R$334,0))+IF(SUM($H366:$I366)&gt;0,INDEX($U$335:$AC$338,MATCH(Z$341,$I$335:$I$338,0),MATCH(Z$340,$J$334:$R$334,0)))</f>
        <v>2</v>
      </c>
      <c r="AA366" s="695" cm="1">
        <f t="array" ref="AA366">INDEX($H366:$K366,0,MATCH(AA$341,$H$341:$K$341,0))*INDEX($J$335:$R$338,MATCH(AA$341,$I$335:$I$338,0),MATCH(AA$340,$J$334:$R$334,0))+IF(SUM($H366:$I366)&gt;0,INDEX($U$335:$AC$338,MATCH(AA$341,$I$335:$I$338,0),MATCH(AA$340,$J$334:$R$334,0)))</f>
        <v>0.5</v>
      </c>
      <c r="AB366" s="695" cm="1">
        <f t="array" ref="AB366">INDEX($H366:$K366,0,MATCH(AB$341,$H$341:$K$341,0))*INDEX($J$335:$R$338,MATCH(AB$341,$I$335:$I$338,0),MATCH(AB$340,$J$334:$R$334,0))+IF(SUM($H366:$I366)&gt;0,INDEX($U$335:$AC$338,MATCH(AB$341,$I$335:$I$338,0),MATCH(AB$340,$J$334:$R$334,0)))</f>
        <v>0</v>
      </c>
      <c r="AC366" s="695" cm="1">
        <f t="array" ref="AC366">INDEX($H366:$K366,0,MATCH(AC$341,$H$341:$K$341,0))*INDEX($J$335:$R$338,MATCH(AC$341,$I$335:$I$338,0),MATCH(AC$340,$J$334:$R$334,0))+IF(SUM($H366:$I366)&gt;0,INDEX($U$335:$AC$338,MATCH(AC$341,$I$335:$I$338,0),MATCH(AC$340,$J$334:$R$334,0)))</f>
        <v>1</v>
      </c>
      <c r="AD366" s="695" cm="1">
        <f t="array" ref="AD366">INDEX($H366:$K366,0,MATCH(AD$341,$H$341:$K$341,0))*INDEX($J$335:$R$338,MATCH(AD$341,$I$335:$I$338,0),MATCH(AD$340,$J$334:$R$334,0))+IF(SUM($H366:$I366)&gt;0,INDEX($U$335:$AC$338,MATCH(AD$341,$I$335:$I$338,0),MATCH(AD$340,$J$334:$R$334,0)))</f>
        <v>2</v>
      </c>
      <c r="AE366" s="695" cm="1">
        <f t="array" ref="AE366">INDEX($H366:$K366,0,MATCH(AE$341,$H$341:$K$341,0))*INDEX($J$335:$R$338,MATCH(AE$341,$I$335:$I$338,0),MATCH(AE$340,$J$334:$R$334,0))+IF(SUM($H366:$I366)&gt;0,INDEX($U$335:$AC$338,MATCH(AE$341,$I$335:$I$338,0),MATCH(AE$340,$J$334:$R$334,0)))</f>
        <v>1</v>
      </c>
      <c r="AF366" s="695" cm="1">
        <f t="array" ref="AF366">INDEX($H366:$K366,0,MATCH(AF$341,$H$341:$K$341,0))*INDEX($J$335:$R$338,MATCH(AF$341,$I$335:$I$338,0),MATCH(AF$340,$J$334:$R$334,0))+IF(SUM($H366:$I366)&gt;0,INDEX($U$335:$AC$338,MATCH(AF$341,$I$335:$I$338,0),MATCH(AF$340,$J$334:$R$334,0)))</f>
        <v>0</v>
      </c>
      <c r="AG366" s="695" cm="1">
        <f t="array" ref="AG366">INDEX($H366:$K366,0,MATCH(AG$341,$H$341:$K$341,0))*INDEX($J$335:$R$338,MATCH(AG$341,$I$335:$I$338,0),MATCH(AG$340,$J$334:$R$334,0))+IF(SUM($H366:$I366)&gt;0,INDEX($U$335:$AC$338,MATCH(AG$341,$I$335:$I$338,0),MATCH(AG$340,$J$334:$R$334,0)))</f>
        <v>1</v>
      </c>
      <c r="AH366" s="695" cm="1">
        <f t="array" ref="AH366">INDEX($H366:$K366,0,MATCH(AH$341,$H$341:$K$341,0))*INDEX($J$335:$R$338,MATCH(AH$341,$I$335:$I$338,0),MATCH(AH$340,$J$334:$R$334,0))+IF(SUM($H366:$I366)&gt;0,INDEX($U$335:$AC$338,MATCH(AH$341,$I$335:$I$338,0),MATCH(AH$340,$J$334:$R$334,0)))</f>
        <v>2</v>
      </c>
      <c r="AI366" s="695" cm="1">
        <f t="array" ref="AI366">INDEX($H366:$K366,0,MATCH(AI$341,$H$341:$K$341,0))*INDEX($J$335:$R$338,MATCH(AI$341,$I$335:$I$338,0),MATCH(AI$340,$J$334:$R$334,0))+IF(SUM($H366:$I366)&gt;0,INDEX($U$335:$AC$338,MATCH(AI$341,$I$335:$I$338,0),MATCH(AI$340,$J$334:$R$334,0)))</f>
        <v>0.5</v>
      </c>
      <c r="AJ366" s="695" cm="1">
        <f t="array" ref="AJ366">INDEX($H366:$K366,0,MATCH(AJ$341,$H$341:$K$341,0))*INDEX($J$335:$R$338,MATCH(AJ$341,$I$335:$I$338,0),MATCH(AJ$340,$J$334:$R$334,0))+IF(SUM($H366:$I366)&gt;0,INDEX($U$335:$AC$338,MATCH(AJ$341,$I$335:$I$338,0),MATCH(AJ$340,$J$334:$R$334,0)))</f>
        <v>0</v>
      </c>
      <c r="AK366" s="695" cm="1">
        <f t="array" ref="AK366">INDEX($H366:$K366,0,MATCH(AK$341,$H$341:$K$341,0))*INDEX($J$335:$R$338,MATCH(AK$341,$I$335:$I$338,0),MATCH(AK$340,$J$334:$R$334,0))+IF(SUM($H366:$I366)&gt;0,INDEX($U$335:$AC$338,MATCH(AK$341,$I$335:$I$338,0),MATCH(AK$340,$J$334:$R$334,0)))</f>
        <v>1</v>
      </c>
      <c r="AL366" s="695" cm="1">
        <f t="array" ref="AL366">INDEX($H366:$K366,0,MATCH(AL$341,$H$341:$K$341,0))*INDEX($J$335:$R$338,MATCH(AL$341,$I$335:$I$338,0),MATCH(AL$340,$J$334:$R$334,0))+IF(SUM($H366:$I366)&gt;0,INDEX($U$335:$AC$338,MATCH(AL$341,$I$335:$I$338,0),MATCH(AL$340,$J$334:$R$334,0)))</f>
        <v>2</v>
      </c>
      <c r="AM366" s="695" cm="1">
        <f t="array" ref="AM366">INDEX($H366:$K366,0,MATCH(AM$341,$H$341:$K$341,0))*INDEX($J$335:$R$338,MATCH(AM$341,$I$335:$I$338,0),MATCH(AM$340,$J$334:$R$334,0))+IF(SUM($H366:$I366)&gt;0,INDEX($U$335:$AC$338,MATCH(AM$341,$I$335:$I$338,0),MATCH(AM$340,$J$334:$R$334,0)))</f>
        <v>0.5</v>
      </c>
      <c r="AN366" s="695" cm="1">
        <f t="array" ref="AN366">INDEX($H366:$K366,0,MATCH(AN$341,$H$341:$K$341,0))*INDEX($J$335:$R$338,MATCH(AN$341,$I$335:$I$338,0),MATCH(AN$340,$J$334:$R$334,0))+IF(SUM($H366:$I366)&gt;0,INDEX($U$335:$AC$338,MATCH(AN$341,$I$335:$I$338,0),MATCH(AN$340,$J$334:$R$334,0)))</f>
        <v>0</v>
      </c>
      <c r="AO366" s="695" cm="1">
        <f t="array" ref="AO366">INDEX($H366:$K366,0,MATCH(AO$341,$H$341:$K$341,0))*INDEX($J$335:$R$338,MATCH(AO$341,$I$335:$I$338,0),MATCH(AO$340,$J$334:$R$334,0))+IF(SUM($H366:$I366)&gt;0,INDEX($U$335:$AC$338,MATCH(AO$341,$I$335:$I$338,0),MATCH(AO$340,$J$334:$R$334,0)))</f>
        <v>1</v>
      </c>
      <c r="AP366" s="695" cm="1">
        <f t="array" ref="AP366">INDEX($H366:$K366,0,MATCH(AP$341,$H$341:$K$341,0))*INDEX($J$335:$R$338,MATCH(AP$341,$I$335:$I$338,0),MATCH(AP$340,$J$334:$R$334,0))+IF(SUM($H366:$I366)&gt;0,INDEX($U$335:$AC$338,MATCH(AP$341,$I$335:$I$338,0),MATCH(AP$340,$J$334:$R$334,0)))</f>
        <v>2</v>
      </c>
      <c r="AQ366" s="695" cm="1">
        <f t="array" ref="AQ366">INDEX($H366:$K366,0,MATCH(AQ$341,$H$341:$K$341,0))*INDEX($J$335:$R$338,MATCH(AQ$341,$I$335:$I$338,0),MATCH(AQ$340,$J$334:$R$334,0))+IF(SUM($H366:$I366)&gt;0,INDEX($U$335:$AC$338,MATCH(AQ$341,$I$335:$I$338,0),MATCH(AQ$340,$J$334:$R$334,0)))</f>
        <v>0</v>
      </c>
      <c r="AR366" s="695" cm="1">
        <f t="array" ref="AR366">INDEX($H366:$K366,0,MATCH(AR$341,$H$341:$K$341,0))*INDEX($J$335:$R$338,MATCH(AR$341,$I$335:$I$338,0),MATCH(AR$340,$J$334:$R$334,0))+IF(SUM($H366:$I366)&gt;0,INDEX($U$335:$AC$338,MATCH(AR$341,$I$335:$I$338,0),MATCH(AR$340,$J$334:$R$334,0)))</f>
        <v>0</v>
      </c>
      <c r="AS366" s="695" cm="1">
        <f t="array" ref="AS366">INDEX($H366:$K366,0,MATCH(AS$341,$H$341:$K$341,0))*INDEX($J$335:$R$338,MATCH(AS$341,$I$335:$I$338,0),MATCH(AS$340,$J$334:$R$334,0))+IF(SUM($H366:$I366)&gt;0,INDEX($U$335:$AC$338,MATCH(AS$341,$I$335:$I$338,0),MATCH(AS$340,$J$334:$R$334,0)))</f>
        <v>1</v>
      </c>
      <c r="AT366" s="695" cm="1">
        <f t="array" ref="AT366">INDEX($H366:$K366,0,MATCH(AT$341,$H$341:$K$341,0))*INDEX($J$335:$R$338,MATCH(AT$341,$I$335:$I$338,0),MATCH(AT$340,$J$334:$R$334,0))+IF(SUM($H366:$I366)&gt;0,INDEX($U$335:$AC$338,MATCH(AT$341,$I$335:$I$338,0),MATCH(AT$340,$J$334:$R$334,0)))</f>
        <v>2</v>
      </c>
      <c r="AU366" s="695" cm="1">
        <f t="array" ref="AU366">INDEX($H366:$K366,0,MATCH(AU$341,$H$341:$K$341,0))*INDEX($J$335:$R$338,MATCH(AU$341,$I$335:$I$338,0),MATCH(AU$340,$J$334:$R$334,0))+IF(SUM($H366:$I366)&gt;0,INDEX($U$335:$AC$338,MATCH(AU$341,$I$335:$I$338,0),MATCH(AU$340,$J$334:$R$334,0)))</f>
        <v>1</v>
      </c>
      <c r="AV366" s="186"/>
      <c r="AW366" s="186"/>
      <c r="AX366" s="16"/>
      <c r="AY366" s="8"/>
      <c r="AZ366" s="8"/>
      <c r="BA366" s="8"/>
    </row>
    <row r="367" spans="1:53" ht="14.5" outlineLevel="1" x14ac:dyDescent="0.35">
      <c r="A367" s="6"/>
      <c r="B367" s="7"/>
      <c r="C367" s="17"/>
      <c r="D367" s="17"/>
      <c r="E367" s="17"/>
      <c r="F367" s="26"/>
      <c r="G367" s="26" t="str">
        <f t="shared" si="152"/>
        <v>YAWA2Wa</v>
      </c>
      <c r="H367" s="222">
        <f t="shared" si="155"/>
        <v>0</v>
      </c>
      <c r="I367" s="222">
        <f t="shared" si="155"/>
        <v>0</v>
      </c>
      <c r="J367" s="222">
        <f t="shared" si="155"/>
        <v>1</v>
      </c>
      <c r="K367" s="222">
        <f t="shared" si="154"/>
        <v>0</v>
      </c>
      <c r="L367" s="695" cm="1">
        <f t="array" ref="L367">INDEX($H367:$K367,0,MATCH(L$341,$H$341:$K$341,0))*INDEX($J$335:$R$338,MATCH(L$341,$I$335:$I$338,0),MATCH(L$340,$J$334:$R$334,0))+IF(SUM($H367:$I367)&gt;0,INDEX($U$335:$AC$338,MATCH(L$341,$I$335:$I$338,0),MATCH(L$340,$J$334:$R$334,0)))</f>
        <v>0</v>
      </c>
      <c r="M367" s="695" cm="1">
        <f t="array" ref="M367">INDEX($H367:$K367,0,MATCH(M$341,$H$341:$K$341,0))*INDEX($J$335:$R$338,MATCH(M$341,$I$335:$I$338,0),MATCH(M$340,$J$334:$R$334,0))+IF(SUM($H367:$I367)&gt;0,INDEX($U$335:$AC$338,MATCH(M$341,$I$335:$I$338,0),MATCH(M$340,$J$334:$R$334,0)))</f>
        <v>0</v>
      </c>
      <c r="N367" s="695" cm="1">
        <f t="array" ref="N367">INDEX($H367:$K367,0,MATCH(N$341,$H$341:$K$341,0))*INDEX($J$335:$R$338,MATCH(N$341,$I$335:$I$338,0),MATCH(N$340,$J$334:$R$334,0))+IF(SUM($H367:$I367)&gt;0,INDEX($U$335:$AC$338,MATCH(N$341,$I$335:$I$338,0),MATCH(N$340,$J$334:$R$334,0)))</f>
        <v>1</v>
      </c>
      <c r="O367" s="695" cm="1">
        <f t="array" ref="O367">INDEX($H367:$K367,0,MATCH(O$341,$H$341:$K$341,0))*INDEX($J$335:$R$338,MATCH(O$341,$I$335:$I$338,0),MATCH(O$340,$J$334:$R$334,0))+IF(SUM($H367:$I367)&gt;0,INDEX($U$335:$AC$338,MATCH(O$341,$I$335:$I$338,0),MATCH(O$340,$J$334:$R$334,0)))</f>
        <v>0</v>
      </c>
      <c r="P367" s="695" cm="1">
        <f t="array" ref="P367">INDEX($H367:$K367,0,MATCH(P$341,$H$341:$K$341,0))*INDEX($J$335:$R$338,MATCH(P$341,$I$335:$I$338,0),MATCH(P$340,$J$334:$R$334,0))+IF(SUM($H367:$I367)&gt;0,INDEX($U$335:$AC$338,MATCH(P$341,$I$335:$I$338,0),MATCH(P$340,$J$334:$R$334,0)))</f>
        <v>0</v>
      </c>
      <c r="Q367" s="695" cm="1">
        <f t="array" ref="Q367">INDEX($H367:$K367,0,MATCH(Q$341,$H$341:$K$341,0))*INDEX($J$335:$R$338,MATCH(Q$341,$I$335:$I$338,0),MATCH(Q$340,$J$334:$R$334,0))+IF(SUM($H367:$I367)&gt;0,INDEX($U$335:$AC$338,MATCH(Q$341,$I$335:$I$338,0),MATCH(Q$340,$J$334:$R$334,0)))</f>
        <v>0</v>
      </c>
      <c r="R367" s="695" cm="1">
        <f t="array" ref="R367">INDEX($H367:$K367,0,MATCH(R$341,$H$341:$K$341,0))*INDEX($J$335:$R$338,MATCH(R$341,$I$335:$I$338,0),MATCH(R$340,$J$334:$R$334,0))+IF(SUM($H367:$I367)&gt;0,INDEX($U$335:$AC$338,MATCH(R$341,$I$335:$I$338,0),MATCH(R$340,$J$334:$R$334,0)))</f>
        <v>1</v>
      </c>
      <c r="S367" s="695" cm="1">
        <f t="array" ref="S367">INDEX($H367:$K367,0,MATCH(S$341,$H$341:$K$341,0))*INDEX($J$335:$R$338,MATCH(S$341,$I$335:$I$338,0),MATCH(S$340,$J$334:$R$334,0))+IF(SUM($H367:$I367)&gt;0,INDEX($U$335:$AC$338,MATCH(S$341,$I$335:$I$338,0),MATCH(S$340,$J$334:$R$334,0)))</f>
        <v>0</v>
      </c>
      <c r="T367" s="695" cm="1">
        <f t="array" ref="T367">INDEX($H367:$K367,0,MATCH(T$341,$H$341:$K$341,0))*INDEX($J$335:$R$338,MATCH(T$341,$I$335:$I$338,0),MATCH(T$340,$J$334:$R$334,0))+IF(SUM($H367:$I367)&gt;0,INDEX($U$335:$AC$338,MATCH(T$341,$I$335:$I$338,0),MATCH(T$340,$J$334:$R$334,0)))</f>
        <v>0</v>
      </c>
      <c r="U367" s="695" cm="1">
        <f t="array" ref="U367">INDEX($H367:$K367,0,MATCH(U$341,$H$341:$K$341,0))*INDEX($J$335:$R$338,MATCH(U$341,$I$335:$I$338,0),MATCH(U$340,$J$334:$R$334,0))+IF(SUM($H367:$I367)&gt;0,INDEX($U$335:$AC$338,MATCH(U$341,$I$335:$I$338,0),MATCH(U$340,$J$334:$R$334,0)))</f>
        <v>0</v>
      </c>
      <c r="V367" s="695" cm="1">
        <f t="array" ref="V367">INDEX($H367:$K367,0,MATCH(V$341,$H$341:$K$341,0))*INDEX($J$335:$R$338,MATCH(V$341,$I$335:$I$338,0),MATCH(V$340,$J$334:$R$334,0))+IF(SUM($H367:$I367)&gt;0,INDEX($U$335:$AC$338,MATCH(V$341,$I$335:$I$338,0),MATCH(V$340,$J$334:$R$334,0)))</f>
        <v>1</v>
      </c>
      <c r="W367" s="695" cm="1">
        <f t="array" ref="W367">INDEX($H367:$K367,0,MATCH(W$341,$H$341:$K$341,0))*INDEX($J$335:$R$338,MATCH(W$341,$I$335:$I$338,0),MATCH(W$340,$J$334:$R$334,0))+IF(SUM($H367:$I367)&gt;0,INDEX($U$335:$AC$338,MATCH(W$341,$I$335:$I$338,0),MATCH(W$340,$J$334:$R$334,0)))</f>
        <v>0</v>
      </c>
      <c r="X367" s="695" cm="1">
        <f t="array" ref="X367">INDEX($H367:$K367,0,MATCH(X$341,$H$341:$K$341,0))*INDEX($J$335:$R$338,MATCH(X$341,$I$335:$I$338,0),MATCH(X$340,$J$334:$R$334,0))+IF(SUM($H367:$I367)&gt;0,INDEX($U$335:$AC$338,MATCH(X$341,$I$335:$I$338,0),MATCH(X$340,$J$334:$R$334,0)))</f>
        <v>0</v>
      </c>
      <c r="Y367" s="695" cm="1">
        <f t="array" ref="Y367">INDEX($H367:$K367,0,MATCH(Y$341,$H$341:$K$341,0))*INDEX($J$335:$R$338,MATCH(Y$341,$I$335:$I$338,0),MATCH(Y$340,$J$334:$R$334,0))+IF(SUM($H367:$I367)&gt;0,INDEX($U$335:$AC$338,MATCH(Y$341,$I$335:$I$338,0),MATCH(Y$340,$J$334:$R$334,0)))</f>
        <v>0</v>
      </c>
      <c r="Z367" s="695" cm="1">
        <f t="array" ref="Z367">INDEX($H367:$K367,0,MATCH(Z$341,$H$341:$K$341,0))*INDEX($J$335:$R$338,MATCH(Z$341,$I$335:$I$338,0),MATCH(Z$340,$J$334:$R$334,0))+IF(SUM($H367:$I367)&gt;0,INDEX($U$335:$AC$338,MATCH(Z$341,$I$335:$I$338,0),MATCH(Z$340,$J$334:$R$334,0)))</f>
        <v>1</v>
      </c>
      <c r="AA367" s="695" cm="1">
        <f t="array" ref="AA367">INDEX($H367:$K367,0,MATCH(AA$341,$H$341:$K$341,0))*INDEX($J$335:$R$338,MATCH(AA$341,$I$335:$I$338,0),MATCH(AA$340,$J$334:$R$334,0))+IF(SUM($H367:$I367)&gt;0,INDEX($U$335:$AC$338,MATCH(AA$341,$I$335:$I$338,0),MATCH(AA$340,$J$334:$R$334,0)))</f>
        <v>0</v>
      </c>
      <c r="AB367" s="695" cm="1">
        <f t="array" ref="AB367">INDEX($H367:$K367,0,MATCH(AB$341,$H$341:$K$341,0))*INDEX($J$335:$R$338,MATCH(AB$341,$I$335:$I$338,0),MATCH(AB$340,$J$334:$R$334,0))+IF(SUM($H367:$I367)&gt;0,INDEX($U$335:$AC$338,MATCH(AB$341,$I$335:$I$338,0),MATCH(AB$340,$J$334:$R$334,0)))</f>
        <v>0</v>
      </c>
      <c r="AC367" s="695" cm="1">
        <f t="array" ref="AC367">INDEX($H367:$K367,0,MATCH(AC$341,$H$341:$K$341,0))*INDEX($J$335:$R$338,MATCH(AC$341,$I$335:$I$338,0),MATCH(AC$340,$J$334:$R$334,0))+IF(SUM($H367:$I367)&gt;0,INDEX($U$335:$AC$338,MATCH(AC$341,$I$335:$I$338,0),MATCH(AC$340,$J$334:$R$334,0)))</f>
        <v>0</v>
      </c>
      <c r="AD367" s="695" cm="1">
        <f t="array" ref="AD367">INDEX($H367:$K367,0,MATCH(AD$341,$H$341:$K$341,0))*INDEX($J$335:$R$338,MATCH(AD$341,$I$335:$I$338,0),MATCH(AD$340,$J$334:$R$334,0))+IF(SUM($H367:$I367)&gt;0,INDEX($U$335:$AC$338,MATCH(AD$341,$I$335:$I$338,0),MATCH(AD$340,$J$334:$R$334,0)))</f>
        <v>1</v>
      </c>
      <c r="AE367" s="695" cm="1">
        <f t="array" ref="AE367">INDEX($H367:$K367,0,MATCH(AE$341,$H$341:$K$341,0))*INDEX($J$335:$R$338,MATCH(AE$341,$I$335:$I$338,0),MATCH(AE$340,$J$334:$R$334,0))+IF(SUM($H367:$I367)&gt;0,INDEX($U$335:$AC$338,MATCH(AE$341,$I$335:$I$338,0),MATCH(AE$340,$J$334:$R$334,0)))</f>
        <v>0</v>
      </c>
      <c r="AF367" s="695" cm="1">
        <f t="array" ref="AF367">INDEX($H367:$K367,0,MATCH(AF$341,$H$341:$K$341,0))*INDEX($J$335:$R$338,MATCH(AF$341,$I$335:$I$338,0),MATCH(AF$340,$J$334:$R$334,0))+IF(SUM($H367:$I367)&gt;0,INDEX($U$335:$AC$338,MATCH(AF$341,$I$335:$I$338,0),MATCH(AF$340,$J$334:$R$334,0)))</f>
        <v>0</v>
      </c>
      <c r="AG367" s="695" cm="1">
        <f t="array" ref="AG367">INDEX($H367:$K367,0,MATCH(AG$341,$H$341:$K$341,0))*INDEX($J$335:$R$338,MATCH(AG$341,$I$335:$I$338,0),MATCH(AG$340,$J$334:$R$334,0))+IF(SUM($H367:$I367)&gt;0,INDEX($U$335:$AC$338,MATCH(AG$341,$I$335:$I$338,0),MATCH(AG$340,$J$334:$R$334,0)))</f>
        <v>0</v>
      </c>
      <c r="AH367" s="695" cm="1">
        <f t="array" ref="AH367">INDEX($H367:$K367,0,MATCH(AH$341,$H$341:$K$341,0))*INDEX($J$335:$R$338,MATCH(AH$341,$I$335:$I$338,0),MATCH(AH$340,$J$334:$R$334,0))+IF(SUM($H367:$I367)&gt;0,INDEX($U$335:$AC$338,MATCH(AH$341,$I$335:$I$338,0),MATCH(AH$340,$J$334:$R$334,0)))</f>
        <v>1</v>
      </c>
      <c r="AI367" s="695" cm="1">
        <f t="array" ref="AI367">INDEX($H367:$K367,0,MATCH(AI$341,$H$341:$K$341,0))*INDEX($J$335:$R$338,MATCH(AI$341,$I$335:$I$338,0),MATCH(AI$340,$J$334:$R$334,0))+IF(SUM($H367:$I367)&gt;0,INDEX($U$335:$AC$338,MATCH(AI$341,$I$335:$I$338,0),MATCH(AI$340,$J$334:$R$334,0)))</f>
        <v>0</v>
      </c>
      <c r="AJ367" s="695" cm="1">
        <f t="array" ref="AJ367">INDEX($H367:$K367,0,MATCH(AJ$341,$H$341:$K$341,0))*INDEX($J$335:$R$338,MATCH(AJ$341,$I$335:$I$338,0),MATCH(AJ$340,$J$334:$R$334,0))+IF(SUM($H367:$I367)&gt;0,INDEX($U$335:$AC$338,MATCH(AJ$341,$I$335:$I$338,0),MATCH(AJ$340,$J$334:$R$334,0)))</f>
        <v>0</v>
      </c>
      <c r="AK367" s="695" cm="1">
        <f t="array" ref="AK367">INDEX($H367:$K367,0,MATCH(AK$341,$H$341:$K$341,0))*INDEX($J$335:$R$338,MATCH(AK$341,$I$335:$I$338,0),MATCH(AK$340,$J$334:$R$334,0))+IF(SUM($H367:$I367)&gt;0,INDEX($U$335:$AC$338,MATCH(AK$341,$I$335:$I$338,0),MATCH(AK$340,$J$334:$R$334,0)))</f>
        <v>0</v>
      </c>
      <c r="AL367" s="695" cm="1">
        <f t="array" ref="AL367">INDEX($H367:$K367,0,MATCH(AL$341,$H$341:$K$341,0))*INDEX($J$335:$R$338,MATCH(AL$341,$I$335:$I$338,0),MATCH(AL$340,$J$334:$R$334,0))+IF(SUM($H367:$I367)&gt;0,INDEX($U$335:$AC$338,MATCH(AL$341,$I$335:$I$338,0),MATCH(AL$340,$J$334:$R$334,0)))</f>
        <v>1</v>
      </c>
      <c r="AM367" s="695" cm="1">
        <f t="array" ref="AM367">INDEX($H367:$K367,0,MATCH(AM$341,$H$341:$K$341,0))*INDEX($J$335:$R$338,MATCH(AM$341,$I$335:$I$338,0),MATCH(AM$340,$J$334:$R$334,0))+IF(SUM($H367:$I367)&gt;0,INDEX($U$335:$AC$338,MATCH(AM$341,$I$335:$I$338,0),MATCH(AM$340,$J$334:$R$334,0)))</f>
        <v>0</v>
      </c>
      <c r="AN367" s="695" cm="1">
        <f t="array" ref="AN367">INDEX($H367:$K367,0,MATCH(AN$341,$H$341:$K$341,0))*INDEX($J$335:$R$338,MATCH(AN$341,$I$335:$I$338,0),MATCH(AN$340,$J$334:$R$334,0))+IF(SUM($H367:$I367)&gt;0,INDEX($U$335:$AC$338,MATCH(AN$341,$I$335:$I$338,0),MATCH(AN$340,$J$334:$R$334,0)))</f>
        <v>0</v>
      </c>
      <c r="AO367" s="695" cm="1">
        <f t="array" ref="AO367">INDEX($H367:$K367,0,MATCH(AO$341,$H$341:$K$341,0))*INDEX($J$335:$R$338,MATCH(AO$341,$I$335:$I$338,0),MATCH(AO$340,$J$334:$R$334,0))+IF(SUM($H367:$I367)&gt;0,INDEX($U$335:$AC$338,MATCH(AO$341,$I$335:$I$338,0),MATCH(AO$340,$J$334:$R$334,0)))</f>
        <v>0</v>
      </c>
      <c r="AP367" s="695" cm="1">
        <f t="array" ref="AP367">INDEX($H367:$K367,0,MATCH(AP$341,$H$341:$K$341,0))*INDEX($J$335:$R$338,MATCH(AP$341,$I$335:$I$338,0),MATCH(AP$340,$J$334:$R$334,0))+IF(SUM($H367:$I367)&gt;0,INDEX($U$335:$AC$338,MATCH(AP$341,$I$335:$I$338,0),MATCH(AP$340,$J$334:$R$334,0)))</f>
        <v>1</v>
      </c>
      <c r="AQ367" s="695" cm="1">
        <f t="array" ref="AQ367">INDEX($H367:$K367,0,MATCH(AQ$341,$H$341:$K$341,0))*INDEX($J$335:$R$338,MATCH(AQ$341,$I$335:$I$338,0),MATCH(AQ$340,$J$334:$R$334,0))+IF(SUM($H367:$I367)&gt;0,INDEX($U$335:$AC$338,MATCH(AQ$341,$I$335:$I$338,0),MATCH(AQ$340,$J$334:$R$334,0)))</f>
        <v>0</v>
      </c>
      <c r="AR367" s="695" cm="1">
        <f t="array" ref="AR367">INDEX($H367:$K367,0,MATCH(AR$341,$H$341:$K$341,0))*INDEX($J$335:$R$338,MATCH(AR$341,$I$335:$I$338,0),MATCH(AR$340,$J$334:$R$334,0))+IF(SUM($H367:$I367)&gt;0,INDEX($U$335:$AC$338,MATCH(AR$341,$I$335:$I$338,0),MATCH(AR$340,$J$334:$R$334,0)))</f>
        <v>0</v>
      </c>
      <c r="AS367" s="695" cm="1">
        <f t="array" ref="AS367">INDEX($H367:$K367,0,MATCH(AS$341,$H$341:$K$341,0))*INDEX($J$335:$R$338,MATCH(AS$341,$I$335:$I$338,0),MATCH(AS$340,$J$334:$R$334,0))+IF(SUM($H367:$I367)&gt;0,INDEX($U$335:$AC$338,MATCH(AS$341,$I$335:$I$338,0),MATCH(AS$340,$J$334:$R$334,0)))</f>
        <v>0</v>
      </c>
      <c r="AT367" s="695" cm="1">
        <f t="array" ref="AT367">INDEX($H367:$K367,0,MATCH(AT$341,$H$341:$K$341,0))*INDEX($J$335:$R$338,MATCH(AT$341,$I$335:$I$338,0),MATCH(AT$340,$J$334:$R$334,0))+IF(SUM($H367:$I367)&gt;0,INDEX($U$335:$AC$338,MATCH(AT$341,$I$335:$I$338,0),MATCH(AT$340,$J$334:$R$334,0)))</f>
        <v>1</v>
      </c>
      <c r="AU367" s="695" cm="1">
        <f t="array" ref="AU367">INDEX($H367:$K367,0,MATCH(AU$341,$H$341:$K$341,0))*INDEX($J$335:$R$338,MATCH(AU$341,$I$335:$I$338,0),MATCH(AU$340,$J$334:$R$334,0))+IF(SUM($H367:$I367)&gt;0,INDEX($U$335:$AC$338,MATCH(AU$341,$I$335:$I$338,0),MATCH(AU$340,$J$334:$R$334,0)))</f>
        <v>0</v>
      </c>
      <c r="AV367" s="186"/>
      <c r="AW367" s="186"/>
      <c r="AX367" s="16"/>
      <c r="AY367" s="8"/>
      <c r="AZ367" s="8"/>
      <c r="BA367" s="8"/>
    </row>
    <row r="368" spans="1:53" ht="14.5" outlineLevel="1" x14ac:dyDescent="0.35">
      <c r="A368" s="6"/>
      <c r="B368" s="7"/>
      <c r="C368" s="17"/>
      <c r="D368" s="17"/>
      <c r="E368" s="17"/>
      <c r="F368" s="26"/>
      <c r="G368" s="26" t="str">
        <f t="shared" si="152"/>
        <v>YYAWWa</v>
      </c>
      <c r="H368" s="222">
        <f t="shared" si="155"/>
        <v>0</v>
      </c>
      <c r="I368" s="222">
        <f t="shared" si="155"/>
        <v>0</v>
      </c>
      <c r="J368" s="222">
        <f t="shared" si="155"/>
        <v>1</v>
      </c>
      <c r="K368" s="222">
        <f t="shared" si="154"/>
        <v>0</v>
      </c>
      <c r="L368" s="695" cm="1">
        <f t="array" ref="L368">INDEX($H368:$K368,0,MATCH(L$341,$H$341:$K$341,0))*INDEX($J$335:$R$338,MATCH(L$341,$I$335:$I$338,0),MATCH(L$340,$J$334:$R$334,0))+IF(SUM($H368:$I368)&gt;0,INDEX($U$335:$AC$338,MATCH(L$341,$I$335:$I$338,0),MATCH(L$340,$J$334:$R$334,0)))</f>
        <v>0</v>
      </c>
      <c r="M368" s="695" cm="1">
        <f t="array" ref="M368">INDEX($H368:$K368,0,MATCH(M$341,$H$341:$K$341,0))*INDEX($J$335:$R$338,MATCH(M$341,$I$335:$I$338,0),MATCH(M$340,$J$334:$R$334,0))+IF(SUM($H368:$I368)&gt;0,INDEX($U$335:$AC$338,MATCH(M$341,$I$335:$I$338,0),MATCH(M$340,$J$334:$R$334,0)))</f>
        <v>0</v>
      </c>
      <c r="N368" s="695" cm="1">
        <f t="array" ref="N368">INDEX($H368:$K368,0,MATCH(N$341,$H$341:$K$341,0))*INDEX($J$335:$R$338,MATCH(N$341,$I$335:$I$338,0),MATCH(N$340,$J$334:$R$334,0))+IF(SUM($H368:$I368)&gt;0,INDEX($U$335:$AC$338,MATCH(N$341,$I$335:$I$338,0),MATCH(N$340,$J$334:$R$334,0)))</f>
        <v>1</v>
      </c>
      <c r="O368" s="695" cm="1">
        <f t="array" ref="O368">INDEX($H368:$K368,0,MATCH(O$341,$H$341:$K$341,0))*INDEX($J$335:$R$338,MATCH(O$341,$I$335:$I$338,0),MATCH(O$340,$J$334:$R$334,0))+IF(SUM($H368:$I368)&gt;0,INDEX($U$335:$AC$338,MATCH(O$341,$I$335:$I$338,0),MATCH(O$340,$J$334:$R$334,0)))</f>
        <v>0</v>
      </c>
      <c r="P368" s="695" cm="1">
        <f t="array" ref="P368">INDEX($H368:$K368,0,MATCH(P$341,$H$341:$K$341,0))*INDEX($J$335:$R$338,MATCH(P$341,$I$335:$I$338,0),MATCH(P$340,$J$334:$R$334,0))+IF(SUM($H368:$I368)&gt;0,INDEX($U$335:$AC$338,MATCH(P$341,$I$335:$I$338,0),MATCH(P$340,$J$334:$R$334,0)))</f>
        <v>0</v>
      </c>
      <c r="Q368" s="695" cm="1">
        <f t="array" ref="Q368">INDEX($H368:$K368,0,MATCH(Q$341,$H$341:$K$341,0))*INDEX($J$335:$R$338,MATCH(Q$341,$I$335:$I$338,0),MATCH(Q$340,$J$334:$R$334,0))+IF(SUM($H368:$I368)&gt;0,INDEX($U$335:$AC$338,MATCH(Q$341,$I$335:$I$338,0),MATCH(Q$340,$J$334:$R$334,0)))</f>
        <v>0</v>
      </c>
      <c r="R368" s="695" cm="1">
        <f t="array" ref="R368">INDEX($H368:$K368,0,MATCH(R$341,$H$341:$K$341,0))*INDEX($J$335:$R$338,MATCH(R$341,$I$335:$I$338,0),MATCH(R$340,$J$334:$R$334,0))+IF(SUM($H368:$I368)&gt;0,INDEX($U$335:$AC$338,MATCH(R$341,$I$335:$I$338,0),MATCH(R$340,$J$334:$R$334,0)))</f>
        <v>1</v>
      </c>
      <c r="S368" s="695" cm="1">
        <f t="array" ref="S368">INDEX($H368:$K368,0,MATCH(S$341,$H$341:$K$341,0))*INDEX($J$335:$R$338,MATCH(S$341,$I$335:$I$338,0),MATCH(S$340,$J$334:$R$334,0))+IF(SUM($H368:$I368)&gt;0,INDEX($U$335:$AC$338,MATCH(S$341,$I$335:$I$338,0),MATCH(S$340,$J$334:$R$334,0)))</f>
        <v>0</v>
      </c>
      <c r="T368" s="695" cm="1">
        <f t="array" ref="T368">INDEX($H368:$K368,0,MATCH(T$341,$H$341:$K$341,0))*INDEX($J$335:$R$338,MATCH(T$341,$I$335:$I$338,0),MATCH(T$340,$J$334:$R$334,0))+IF(SUM($H368:$I368)&gt;0,INDEX($U$335:$AC$338,MATCH(T$341,$I$335:$I$338,0),MATCH(T$340,$J$334:$R$334,0)))</f>
        <v>0</v>
      </c>
      <c r="U368" s="695" cm="1">
        <f t="array" ref="U368">INDEX($H368:$K368,0,MATCH(U$341,$H$341:$K$341,0))*INDEX($J$335:$R$338,MATCH(U$341,$I$335:$I$338,0),MATCH(U$340,$J$334:$R$334,0))+IF(SUM($H368:$I368)&gt;0,INDEX($U$335:$AC$338,MATCH(U$341,$I$335:$I$338,0),MATCH(U$340,$J$334:$R$334,0)))</f>
        <v>0</v>
      </c>
      <c r="V368" s="695" cm="1">
        <f t="array" ref="V368">INDEX($H368:$K368,0,MATCH(V$341,$H$341:$K$341,0))*INDEX($J$335:$R$338,MATCH(V$341,$I$335:$I$338,0),MATCH(V$340,$J$334:$R$334,0))+IF(SUM($H368:$I368)&gt;0,INDEX($U$335:$AC$338,MATCH(V$341,$I$335:$I$338,0),MATCH(V$340,$J$334:$R$334,0)))</f>
        <v>1</v>
      </c>
      <c r="W368" s="695" cm="1">
        <f t="array" ref="W368">INDEX($H368:$K368,0,MATCH(W$341,$H$341:$K$341,0))*INDEX($J$335:$R$338,MATCH(W$341,$I$335:$I$338,0),MATCH(W$340,$J$334:$R$334,0))+IF(SUM($H368:$I368)&gt;0,INDEX($U$335:$AC$338,MATCH(W$341,$I$335:$I$338,0),MATCH(W$340,$J$334:$R$334,0)))</f>
        <v>0</v>
      </c>
      <c r="X368" s="695" cm="1">
        <f t="array" ref="X368">INDEX($H368:$K368,0,MATCH(X$341,$H$341:$K$341,0))*INDEX($J$335:$R$338,MATCH(X$341,$I$335:$I$338,0),MATCH(X$340,$J$334:$R$334,0))+IF(SUM($H368:$I368)&gt;0,INDEX($U$335:$AC$338,MATCH(X$341,$I$335:$I$338,0),MATCH(X$340,$J$334:$R$334,0)))</f>
        <v>0</v>
      </c>
      <c r="Y368" s="695" cm="1">
        <f t="array" ref="Y368">INDEX($H368:$K368,0,MATCH(Y$341,$H$341:$K$341,0))*INDEX($J$335:$R$338,MATCH(Y$341,$I$335:$I$338,0),MATCH(Y$340,$J$334:$R$334,0))+IF(SUM($H368:$I368)&gt;0,INDEX($U$335:$AC$338,MATCH(Y$341,$I$335:$I$338,0),MATCH(Y$340,$J$334:$R$334,0)))</f>
        <v>0</v>
      </c>
      <c r="Z368" s="695" cm="1">
        <f t="array" ref="Z368">INDEX($H368:$K368,0,MATCH(Z$341,$H$341:$K$341,0))*INDEX($J$335:$R$338,MATCH(Z$341,$I$335:$I$338,0),MATCH(Z$340,$J$334:$R$334,0))+IF(SUM($H368:$I368)&gt;0,INDEX($U$335:$AC$338,MATCH(Z$341,$I$335:$I$338,0),MATCH(Z$340,$J$334:$R$334,0)))</f>
        <v>1</v>
      </c>
      <c r="AA368" s="695" cm="1">
        <f t="array" ref="AA368">INDEX($H368:$K368,0,MATCH(AA$341,$H$341:$K$341,0))*INDEX($J$335:$R$338,MATCH(AA$341,$I$335:$I$338,0),MATCH(AA$340,$J$334:$R$334,0))+IF(SUM($H368:$I368)&gt;0,INDEX($U$335:$AC$338,MATCH(AA$341,$I$335:$I$338,0),MATCH(AA$340,$J$334:$R$334,0)))</f>
        <v>0</v>
      </c>
      <c r="AB368" s="695" cm="1">
        <f t="array" ref="AB368">INDEX($H368:$K368,0,MATCH(AB$341,$H$341:$K$341,0))*INDEX($J$335:$R$338,MATCH(AB$341,$I$335:$I$338,0),MATCH(AB$340,$J$334:$R$334,0))+IF(SUM($H368:$I368)&gt;0,INDEX($U$335:$AC$338,MATCH(AB$341,$I$335:$I$338,0),MATCH(AB$340,$J$334:$R$334,0)))</f>
        <v>0</v>
      </c>
      <c r="AC368" s="695" cm="1">
        <f t="array" ref="AC368">INDEX($H368:$K368,0,MATCH(AC$341,$H$341:$K$341,0))*INDEX($J$335:$R$338,MATCH(AC$341,$I$335:$I$338,0),MATCH(AC$340,$J$334:$R$334,0))+IF(SUM($H368:$I368)&gt;0,INDEX($U$335:$AC$338,MATCH(AC$341,$I$335:$I$338,0),MATCH(AC$340,$J$334:$R$334,0)))</f>
        <v>0</v>
      </c>
      <c r="AD368" s="695" cm="1">
        <f t="array" ref="AD368">INDEX($H368:$K368,0,MATCH(AD$341,$H$341:$K$341,0))*INDEX($J$335:$R$338,MATCH(AD$341,$I$335:$I$338,0),MATCH(AD$340,$J$334:$R$334,0))+IF(SUM($H368:$I368)&gt;0,INDEX($U$335:$AC$338,MATCH(AD$341,$I$335:$I$338,0),MATCH(AD$340,$J$334:$R$334,0)))</f>
        <v>1</v>
      </c>
      <c r="AE368" s="695" cm="1">
        <f t="array" ref="AE368">INDEX($H368:$K368,0,MATCH(AE$341,$H$341:$K$341,0))*INDEX($J$335:$R$338,MATCH(AE$341,$I$335:$I$338,0),MATCH(AE$340,$J$334:$R$334,0))+IF(SUM($H368:$I368)&gt;0,INDEX($U$335:$AC$338,MATCH(AE$341,$I$335:$I$338,0),MATCH(AE$340,$J$334:$R$334,0)))</f>
        <v>0</v>
      </c>
      <c r="AF368" s="695" cm="1">
        <f t="array" ref="AF368">INDEX($H368:$K368,0,MATCH(AF$341,$H$341:$K$341,0))*INDEX($J$335:$R$338,MATCH(AF$341,$I$335:$I$338,0),MATCH(AF$340,$J$334:$R$334,0))+IF(SUM($H368:$I368)&gt;0,INDEX($U$335:$AC$338,MATCH(AF$341,$I$335:$I$338,0),MATCH(AF$340,$J$334:$R$334,0)))</f>
        <v>0</v>
      </c>
      <c r="AG368" s="695" cm="1">
        <f t="array" ref="AG368">INDEX($H368:$K368,0,MATCH(AG$341,$H$341:$K$341,0))*INDEX($J$335:$R$338,MATCH(AG$341,$I$335:$I$338,0),MATCH(AG$340,$J$334:$R$334,0))+IF(SUM($H368:$I368)&gt;0,INDEX($U$335:$AC$338,MATCH(AG$341,$I$335:$I$338,0),MATCH(AG$340,$J$334:$R$334,0)))</f>
        <v>0</v>
      </c>
      <c r="AH368" s="695" cm="1">
        <f t="array" ref="AH368">INDEX($H368:$K368,0,MATCH(AH$341,$H$341:$K$341,0))*INDEX($J$335:$R$338,MATCH(AH$341,$I$335:$I$338,0),MATCH(AH$340,$J$334:$R$334,0))+IF(SUM($H368:$I368)&gt;0,INDEX($U$335:$AC$338,MATCH(AH$341,$I$335:$I$338,0),MATCH(AH$340,$J$334:$R$334,0)))</f>
        <v>1</v>
      </c>
      <c r="AI368" s="695" cm="1">
        <f t="array" ref="AI368">INDEX($H368:$K368,0,MATCH(AI$341,$H$341:$K$341,0))*INDEX($J$335:$R$338,MATCH(AI$341,$I$335:$I$338,0),MATCH(AI$340,$J$334:$R$334,0))+IF(SUM($H368:$I368)&gt;0,INDEX($U$335:$AC$338,MATCH(AI$341,$I$335:$I$338,0),MATCH(AI$340,$J$334:$R$334,0)))</f>
        <v>0</v>
      </c>
      <c r="AJ368" s="695" cm="1">
        <f t="array" ref="AJ368">INDEX($H368:$K368,0,MATCH(AJ$341,$H$341:$K$341,0))*INDEX($J$335:$R$338,MATCH(AJ$341,$I$335:$I$338,0),MATCH(AJ$340,$J$334:$R$334,0))+IF(SUM($H368:$I368)&gt;0,INDEX($U$335:$AC$338,MATCH(AJ$341,$I$335:$I$338,0),MATCH(AJ$340,$J$334:$R$334,0)))</f>
        <v>0</v>
      </c>
      <c r="AK368" s="695" cm="1">
        <f t="array" ref="AK368">INDEX($H368:$K368,0,MATCH(AK$341,$H$341:$K$341,0))*INDEX($J$335:$R$338,MATCH(AK$341,$I$335:$I$338,0),MATCH(AK$340,$J$334:$R$334,0))+IF(SUM($H368:$I368)&gt;0,INDEX($U$335:$AC$338,MATCH(AK$341,$I$335:$I$338,0),MATCH(AK$340,$J$334:$R$334,0)))</f>
        <v>0</v>
      </c>
      <c r="AL368" s="695" cm="1">
        <f t="array" ref="AL368">INDEX($H368:$K368,0,MATCH(AL$341,$H$341:$K$341,0))*INDEX($J$335:$R$338,MATCH(AL$341,$I$335:$I$338,0),MATCH(AL$340,$J$334:$R$334,0))+IF(SUM($H368:$I368)&gt;0,INDEX($U$335:$AC$338,MATCH(AL$341,$I$335:$I$338,0),MATCH(AL$340,$J$334:$R$334,0)))</f>
        <v>1</v>
      </c>
      <c r="AM368" s="695" cm="1">
        <f t="array" ref="AM368">INDEX($H368:$K368,0,MATCH(AM$341,$H$341:$K$341,0))*INDEX($J$335:$R$338,MATCH(AM$341,$I$335:$I$338,0),MATCH(AM$340,$J$334:$R$334,0))+IF(SUM($H368:$I368)&gt;0,INDEX($U$335:$AC$338,MATCH(AM$341,$I$335:$I$338,0),MATCH(AM$340,$J$334:$R$334,0)))</f>
        <v>0</v>
      </c>
      <c r="AN368" s="695" cm="1">
        <f t="array" ref="AN368">INDEX($H368:$K368,0,MATCH(AN$341,$H$341:$K$341,0))*INDEX($J$335:$R$338,MATCH(AN$341,$I$335:$I$338,0),MATCH(AN$340,$J$334:$R$334,0))+IF(SUM($H368:$I368)&gt;0,INDEX($U$335:$AC$338,MATCH(AN$341,$I$335:$I$338,0),MATCH(AN$340,$J$334:$R$334,0)))</f>
        <v>0</v>
      </c>
      <c r="AO368" s="695" cm="1">
        <f t="array" ref="AO368">INDEX($H368:$K368,0,MATCH(AO$341,$H$341:$K$341,0))*INDEX($J$335:$R$338,MATCH(AO$341,$I$335:$I$338,0),MATCH(AO$340,$J$334:$R$334,0))+IF(SUM($H368:$I368)&gt;0,INDEX($U$335:$AC$338,MATCH(AO$341,$I$335:$I$338,0),MATCH(AO$340,$J$334:$R$334,0)))</f>
        <v>0</v>
      </c>
      <c r="AP368" s="695" cm="1">
        <f t="array" ref="AP368">INDEX($H368:$K368,0,MATCH(AP$341,$H$341:$K$341,0))*INDEX($J$335:$R$338,MATCH(AP$341,$I$335:$I$338,0),MATCH(AP$340,$J$334:$R$334,0))+IF(SUM($H368:$I368)&gt;0,INDEX($U$335:$AC$338,MATCH(AP$341,$I$335:$I$338,0),MATCH(AP$340,$J$334:$R$334,0)))</f>
        <v>1</v>
      </c>
      <c r="AQ368" s="695" cm="1">
        <f t="array" ref="AQ368">INDEX($H368:$K368,0,MATCH(AQ$341,$H$341:$K$341,0))*INDEX($J$335:$R$338,MATCH(AQ$341,$I$335:$I$338,0),MATCH(AQ$340,$J$334:$R$334,0))+IF(SUM($H368:$I368)&gt;0,INDEX($U$335:$AC$338,MATCH(AQ$341,$I$335:$I$338,0),MATCH(AQ$340,$J$334:$R$334,0)))</f>
        <v>0</v>
      </c>
      <c r="AR368" s="695" cm="1">
        <f t="array" ref="AR368">INDEX($H368:$K368,0,MATCH(AR$341,$H$341:$K$341,0))*INDEX($J$335:$R$338,MATCH(AR$341,$I$335:$I$338,0),MATCH(AR$340,$J$334:$R$334,0))+IF(SUM($H368:$I368)&gt;0,INDEX($U$335:$AC$338,MATCH(AR$341,$I$335:$I$338,0),MATCH(AR$340,$J$334:$R$334,0)))</f>
        <v>0</v>
      </c>
      <c r="AS368" s="695" cm="1">
        <f t="array" ref="AS368">INDEX($H368:$K368,0,MATCH(AS$341,$H$341:$K$341,0))*INDEX($J$335:$R$338,MATCH(AS$341,$I$335:$I$338,0),MATCH(AS$340,$J$334:$R$334,0))+IF(SUM($H368:$I368)&gt;0,INDEX($U$335:$AC$338,MATCH(AS$341,$I$335:$I$338,0),MATCH(AS$340,$J$334:$R$334,0)))</f>
        <v>0</v>
      </c>
      <c r="AT368" s="695" cm="1">
        <f t="array" ref="AT368">INDEX($H368:$K368,0,MATCH(AT$341,$H$341:$K$341,0))*INDEX($J$335:$R$338,MATCH(AT$341,$I$335:$I$338,0),MATCH(AT$340,$J$334:$R$334,0))+IF(SUM($H368:$I368)&gt;0,INDEX($U$335:$AC$338,MATCH(AT$341,$I$335:$I$338,0),MATCH(AT$340,$J$334:$R$334,0)))</f>
        <v>1</v>
      </c>
      <c r="AU368" s="695" cm="1">
        <f t="array" ref="AU368">INDEX($H368:$K368,0,MATCH(AU$341,$H$341:$K$341,0))*INDEX($J$335:$R$338,MATCH(AU$341,$I$335:$I$338,0),MATCH(AU$340,$J$334:$R$334,0))+IF(SUM($H368:$I368)&gt;0,INDEX($U$335:$AC$338,MATCH(AU$341,$I$335:$I$338,0),MATCH(AU$340,$J$334:$R$334,0)))</f>
        <v>0</v>
      </c>
      <c r="AV368" s="186"/>
      <c r="AW368" s="186"/>
      <c r="AX368" s="16"/>
      <c r="AY368" s="8"/>
      <c r="AZ368" s="8"/>
      <c r="BA368" s="8"/>
    </row>
    <row r="369" spans="1:53" ht="14.5" outlineLevel="1" x14ac:dyDescent="0.35">
      <c r="A369" s="6"/>
      <c r="B369" s="7"/>
      <c r="C369" s="17"/>
      <c r="D369" s="17"/>
      <c r="E369" s="17"/>
      <c r="F369" s="26"/>
      <c r="G369" s="26" t="str">
        <f t="shared" si="152"/>
        <v>YYWA2Ww</v>
      </c>
      <c r="H369" s="222">
        <f t="shared" si="155"/>
        <v>1</v>
      </c>
      <c r="I369" s="222">
        <f t="shared" si="155"/>
        <v>1</v>
      </c>
      <c r="J369" s="222">
        <f t="shared" si="155"/>
        <v>2</v>
      </c>
      <c r="K369" s="222">
        <f t="shared" si="154"/>
        <v>1</v>
      </c>
      <c r="L369" s="695" cm="1">
        <f t="array" ref="L369">INDEX($H369:$K369,0,MATCH(L$341,$H$341:$K$341,0))*INDEX($J$335:$R$338,MATCH(L$341,$I$335:$I$338,0),MATCH(L$340,$J$334:$R$334,0))+IF(SUM($H369:$I369)&gt;0,INDEX($U$335:$AC$338,MATCH(L$341,$I$335:$I$338,0),MATCH(L$340,$J$334:$R$334,0)))</f>
        <v>2</v>
      </c>
      <c r="M369" s="695" cm="1">
        <f t="array" ref="M369">INDEX($H369:$K369,0,MATCH(M$341,$H$341:$K$341,0))*INDEX($J$335:$R$338,MATCH(M$341,$I$335:$I$338,0),MATCH(M$340,$J$334:$R$334,0))+IF(SUM($H369:$I369)&gt;0,INDEX($U$335:$AC$338,MATCH(M$341,$I$335:$I$338,0),MATCH(M$340,$J$334:$R$334,0)))</f>
        <v>1</v>
      </c>
      <c r="N369" s="695" cm="1">
        <f t="array" ref="N369">INDEX($H369:$K369,0,MATCH(N$341,$H$341:$K$341,0))*INDEX($J$335:$R$338,MATCH(N$341,$I$335:$I$338,0),MATCH(N$340,$J$334:$R$334,0))+IF(SUM($H369:$I369)&gt;0,INDEX($U$335:$AC$338,MATCH(N$341,$I$335:$I$338,0),MATCH(N$340,$J$334:$R$334,0)))</f>
        <v>2</v>
      </c>
      <c r="O369" s="695" cm="1">
        <f t="array" ref="O369">INDEX($H369:$K369,0,MATCH(O$341,$H$341:$K$341,0))*INDEX($J$335:$R$338,MATCH(O$341,$I$335:$I$338,0),MATCH(O$340,$J$334:$R$334,0))+IF(SUM($H369:$I369)&gt;0,INDEX($U$335:$AC$338,MATCH(O$341,$I$335:$I$338,0),MATCH(O$340,$J$334:$R$334,0)))</f>
        <v>1.5</v>
      </c>
      <c r="P369" s="695" cm="1">
        <f t="array" ref="P369">INDEX($H369:$K369,0,MATCH(P$341,$H$341:$K$341,0))*INDEX($J$335:$R$338,MATCH(P$341,$I$335:$I$338,0),MATCH(P$340,$J$334:$R$334,0))+IF(SUM($H369:$I369)&gt;0,INDEX($U$335:$AC$338,MATCH(P$341,$I$335:$I$338,0),MATCH(P$340,$J$334:$R$334,0)))</f>
        <v>2</v>
      </c>
      <c r="Q369" s="695" cm="1">
        <f t="array" ref="Q369">INDEX($H369:$K369,0,MATCH(Q$341,$H$341:$K$341,0))*INDEX($J$335:$R$338,MATCH(Q$341,$I$335:$I$338,0),MATCH(Q$340,$J$334:$R$334,0))+IF(SUM($H369:$I369)&gt;0,INDEX($U$335:$AC$338,MATCH(Q$341,$I$335:$I$338,0),MATCH(Q$340,$J$334:$R$334,0)))</f>
        <v>1</v>
      </c>
      <c r="R369" s="695" cm="1">
        <f t="array" ref="R369">INDEX($H369:$K369,0,MATCH(R$341,$H$341:$K$341,0))*INDEX($J$335:$R$338,MATCH(R$341,$I$335:$I$338,0),MATCH(R$340,$J$334:$R$334,0))+IF(SUM($H369:$I369)&gt;0,INDEX($U$335:$AC$338,MATCH(R$341,$I$335:$I$338,0),MATCH(R$340,$J$334:$R$334,0)))</f>
        <v>2</v>
      </c>
      <c r="S369" s="695" cm="1">
        <f t="array" ref="S369">INDEX($H369:$K369,0,MATCH(S$341,$H$341:$K$341,0))*INDEX($J$335:$R$338,MATCH(S$341,$I$335:$I$338,0),MATCH(S$340,$J$334:$R$334,0))+IF(SUM($H369:$I369)&gt;0,INDEX($U$335:$AC$338,MATCH(S$341,$I$335:$I$338,0),MATCH(S$340,$J$334:$R$334,0)))</f>
        <v>1</v>
      </c>
      <c r="T369" s="695" cm="1">
        <f t="array" ref="T369">INDEX($H369:$K369,0,MATCH(T$341,$H$341:$K$341,0))*INDEX($J$335:$R$338,MATCH(T$341,$I$335:$I$338,0),MATCH(T$340,$J$334:$R$334,0))+IF(SUM($H369:$I369)&gt;0,INDEX($U$335:$AC$338,MATCH(T$341,$I$335:$I$338,0),MATCH(T$340,$J$334:$R$334,0)))</f>
        <v>2</v>
      </c>
      <c r="U369" s="695" cm="1">
        <f t="array" ref="U369">INDEX($H369:$K369,0,MATCH(U$341,$H$341:$K$341,0))*INDEX($J$335:$R$338,MATCH(U$341,$I$335:$I$338,0),MATCH(U$340,$J$334:$R$334,0))+IF(SUM($H369:$I369)&gt;0,INDEX($U$335:$AC$338,MATCH(U$341,$I$335:$I$338,0),MATCH(U$340,$J$334:$R$334,0)))</f>
        <v>1</v>
      </c>
      <c r="V369" s="695" cm="1">
        <f t="array" ref="V369">INDEX($H369:$K369,0,MATCH(V$341,$H$341:$K$341,0))*INDEX($J$335:$R$338,MATCH(V$341,$I$335:$I$338,0),MATCH(V$340,$J$334:$R$334,0))+IF(SUM($H369:$I369)&gt;0,INDEX($U$335:$AC$338,MATCH(V$341,$I$335:$I$338,0),MATCH(V$340,$J$334:$R$334,0)))</f>
        <v>2</v>
      </c>
      <c r="W369" s="695" cm="1">
        <f t="array" ref="W369">INDEX($H369:$K369,0,MATCH(W$341,$H$341:$K$341,0))*INDEX($J$335:$R$338,MATCH(W$341,$I$335:$I$338,0),MATCH(W$340,$J$334:$R$334,0))+IF(SUM($H369:$I369)&gt;0,INDEX($U$335:$AC$338,MATCH(W$341,$I$335:$I$338,0),MATCH(W$340,$J$334:$R$334,0)))</f>
        <v>1</v>
      </c>
      <c r="X369" s="695" cm="1">
        <f t="array" ref="X369">INDEX($H369:$K369,0,MATCH(X$341,$H$341:$K$341,0))*INDEX($J$335:$R$338,MATCH(X$341,$I$335:$I$338,0),MATCH(X$340,$J$334:$R$334,0))+IF(SUM($H369:$I369)&gt;0,INDEX($U$335:$AC$338,MATCH(X$341,$I$335:$I$338,0),MATCH(X$340,$J$334:$R$334,0)))</f>
        <v>2</v>
      </c>
      <c r="Y369" s="695" cm="1">
        <f t="array" ref="Y369">INDEX($H369:$K369,0,MATCH(Y$341,$H$341:$K$341,0))*INDEX($J$335:$R$338,MATCH(Y$341,$I$335:$I$338,0),MATCH(Y$340,$J$334:$R$334,0))+IF(SUM($H369:$I369)&gt;0,INDEX($U$335:$AC$338,MATCH(Y$341,$I$335:$I$338,0),MATCH(Y$340,$J$334:$R$334,0)))</f>
        <v>1</v>
      </c>
      <c r="Z369" s="695" cm="1">
        <f t="array" ref="Z369">INDEX($H369:$K369,0,MATCH(Z$341,$H$341:$K$341,0))*INDEX($J$335:$R$338,MATCH(Z$341,$I$335:$I$338,0),MATCH(Z$340,$J$334:$R$334,0))+IF(SUM($H369:$I369)&gt;0,INDEX($U$335:$AC$338,MATCH(Z$341,$I$335:$I$338,0),MATCH(Z$340,$J$334:$R$334,0)))</f>
        <v>2</v>
      </c>
      <c r="AA369" s="695" cm="1">
        <f t="array" ref="AA369">INDEX($H369:$K369,0,MATCH(AA$341,$H$341:$K$341,0))*INDEX($J$335:$R$338,MATCH(AA$341,$I$335:$I$338,0),MATCH(AA$340,$J$334:$R$334,0))+IF(SUM($H369:$I369)&gt;0,INDEX($U$335:$AC$338,MATCH(AA$341,$I$335:$I$338,0),MATCH(AA$340,$J$334:$R$334,0)))</f>
        <v>0.5</v>
      </c>
      <c r="AB369" s="695" cm="1">
        <f t="array" ref="AB369">INDEX($H369:$K369,0,MATCH(AB$341,$H$341:$K$341,0))*INDEX($J$335:$R$338,MATCH(AB$341,$I$335:$I$338,0),MATCH(AB$340,$J$334:$R$334,0))+IF(SUM($H369:$I369)&gt;0,INDEX($U$335:$AC$338,MATCH(AB$341,$I$335:$I$338,0),MATCH(AB$340,$J$334:$R$334,0)))</f>
        <v>1</v>
      </c>
      <c r="AC369" s="695" cm="1">
        <f t="array" ref="AC369">INDEX($H369:$K369,0,MATCH(AC$341,$H$341:$K$341,0))*INDEX($J$335:$R$338,MATCH(AC$341,$I$335:$I$338,0),MATCH(AC$340,$J$334:$R$334,0))+IF(SUM($H369:$I369)&gt;0,INDEX($U$335:$AC$338,MATCH(AC$341,$I$335:$I$338,0),MATCH(AC$340,$J$334:$R$334,0)))</f>
        <v>1</v>
      </c>
      <c r="AD369" s="695" cm="1">
        <f t="array" ref="AD369">INDEX($H369:$K369,0,MATCH(AD$341,$H$341:$K$341,0))*INDEX($J$335:$R$338,MATCH(AD$341,$I$335:$I$338,0),MATCH(AD$340,$J$334:$R$334,0))+IF(SUM($H369:$I369)&gt;0,INDEX($U$335:$AC$338,MATCH(AD$341,$I$335:$I$338,0),MATCH(AD$340,$J$334:$R$334,0)))</f>
        <v>2</v>
      </c>
      <c r="AE369" s="695" cm="1">
        <f t="array" ref="AE369">INDEX($H369:$K369,0,MATCH(AE$341,$H$341:$K$341,0))*INDEX($J$335:$R$338,MATCH(AE$341,$I$335:$I$338,0),MATCH(AE$340,$J$334:$R$334,0))+IF(SUM($H369:$I369)&gt;0,INDEX($U$335:$AC$338,MATCH(AE$341,$I$335:$I$338,0),MATCH(AE$340,$J$334:$R$334,0)))</f>
        <v>1</v>
      </c>
      <c r="AF369" s="695" cm="1">
        <f t="array" ref="AF369">INDEX($H369:$K369,0,MATCH(AF$341,$H$341:$K$341,0))*INDEX($J$335:$R$338,MATCH(AF$341,$I$335:$I$338,0),MATCH(AF$340,$J$334:$R$334,0))+IF(SUM($H369:$I369)&gt;0,INDEX($U$335:$AC$338,MATCH(AF$341,$I$335:$I$338,0),MATCH(AF$340,$J$334:$R$334,0)))</f>
        <v>1</v>
      </c>
      <c r="AG369" s="695" cm="1">
        <f t="array" ref="AG369">INDEX($H369:$K369,0,MATCH(AG$341,$H$341:$K$341,0))*INDEX($J$335:$R$338,MATCH(AG$341,$I$335:$I$338,0),MATCH(AG$340,$J$334:$R$334,0))+IF(SUM($H369:$I369)&gt;0,INDEX($U$335:$AC$338,MATCH(AG$341,$I$335:$I$338,0),MATCH(AG$340,$J$334:$R$334,0)))</f>
        <v>1</v>
      </c>
      <c r="AH369" s="695" cm="1">
        <f t="array" ref="AH369">INDEX($H369:$K369,0,MATCH(AH$341,$H$341:$K$341,0))*INDEX($J$335:$R$338,MATCH(AH$341,$I$335:$I$338,0),MATCH(AH$340,$J$334:$R$334,0))+IF(SUM($H369:$I369)&gt;0,INDEX($U$335:$AC$338,MATCH(AH$341,$I$335:$I$338,0),MATCH(AH$340,$J$334:$R$334,0)))</f>
        <v>2</v>
      </c>
      <c r="AI369" s="695" cm="1">
        <f t="array" ref="AI369">INDEX($H369:$K369,0,MATCH(AI$341,$H$341:$K$341,0))*INDEX($J$335:$R$338,MATCH(AI$341,$I$335:$I$338,0),MATCH(AI$340,$J$334:$R$334,0))+IF(SUM($H369:$I369)&gt;0,INDEX($U$335:$AC$338,MATCH(AI$341,$I$335:$I$338,0),MATCH(AI$340,$J$334:$R$334,0)))</f>
        <v>0.5</v>
      </c>
      <c r="AJ369" s="695" cm="1">
        <f t="array" ref="AJ369">INDEX($H369:$K369,0,MATCH(AJ$341,$H$341:$K$341,0))*INDEX($J$335:$R$338,MATCH(AJ$341,$I$335:$I$338,0),MATCH(AJ$340,$J$334:$R$334,0))+IF(SUM($H369:$I369)&gt;0,INDEX($U$335:$AC$338,MATCH(AJ$341,$I$335:$I$338,0),MATCH(AJ$340,$J$334:$R$334,0)))</f>
        <v>1</v>
      </c>
      <c r="AK369" s="695" cm="1">
        <f t="array" ref="AK369">INDEX($H369:$K369,0,MATCH(AK$341,$H$341:$K$341,0))*INDEX($J$335:$R$338,MATCH(AK$341,$I$335:$I$338,0),MATCH(AK$340,$J$334:$R$334,0))+IF(SUM($H369:$I369)&gt;0,INDEX($U$335:$AC$338,MATCH(AK$341,$I$335:$I$338,0),MATCH(AK$340,$J$334:$R$334,0)))</f>
        <v>1</v>
      </c>
      <c r="AL369" s="695" cm="1">
        <f t="array" ref="AL369">INDEX($H369:$K369,0,MATCH(AL$341,$H$341:$K$341,0))*INDEX($J$335:$R$338,MATCH(AL$341,$I$335:$I$338,0),MATCH(AL$340,$J$334:$R$334,0))+IF(SUM($H369:$I369)&gt;0,INDEX($U$335:$AC$338,MATCH(AL$341,$I$335:$I$338,0),MATCH(AL$340,$J$334:$R$334,0)))</f>
        <v>2</v>
      </c>
      <c r="AM369" s="695" cm="1">
        <f t="array" ref="AM369">INDEX($H369:$K369,0,MATCH(AM$341,$H$341:$K$341,0))*INDEX($J$335:$R$338,MATCH(AM$341,$I$335:$I$338,0),MATCH(AM$340,$J$334:$R$334,0))+IF(SUM($H369:$I369)&gt;0,INDEX($U$335:$AC$338,MATCH(AM$341,$I$335:$I$338,0),MATCH(AM$340,$J$334:$R$334,0)))</f>
        <v>0.5</v>
      </c>
      <c r="AN369" s="695" cm="1">
        <f t="array" ref="AN369">INDEX($H369:$K369,0,MATCH(AN$341,$H$341:$K$341,0))*INDEX($J$335:$R$338,MATCH(AN$341,$I$335:$I$338,0),MATCH(AN$340,$J$334:$R$334,0))+IF(SUM($H369:$I369)&gt;0,INDEX($U$335:$AC$338,MATCH(AN$341,$I$335:$I$338,0),MATCH(AN$340,$J$334:$R$334,0)))</f>
        <v>1</v>
      </c>
      <c r="AO369" s="695" cm="1">
        <f t="array" ref="AO369">INDEX($H369:$K369,0,MATCH(AO$341,$H$341:$K$341,0))*INDEX($J$335:$R$338,MATCH(AO$341,$I$335:$I$338,0),MATCH(AO$340,$J$334:$R$334,0))+IF(SUM($H369:$I369)&gt;0,INDEX($U$335:$AC$338,MATCH(AO$341,$I$335:$I$338,0),MATCH(AO$340,$J$334:$R$334,0)))</f>
        <v>1</v>
      </c>
      <c r="AP369" s="695" cm="1">
        <f t="array" ref="AP369">INDEX($H369:$K369,0,MATCH(AP$341,$H$341:$K$341,0))*INDEX($J$335:$R$338,MATCH(AP$341,$I$335:$I$338,0),MATCH(AP$340,$J$334:$R$334,0))+IF(SUM($H369:$I369)&gt;0,INDEX($U$335:$AC$338,MATCH(AP$341,$I$335:$I$338,0),MATCH(AP$340,$J$334:$R$334,0)))</f>
        <v>2</v>
      </c>
      <c r="AQ369" s="695" cm="1">
        <f t="array" ref="AQ369">INDEX($H369:$K369,0,MATCH(AQ$341,$H$341:$K$341,0))*INDEX($J$335:$R$338,MATCH(AQ$341,$I$335:$I$338,0),MATCH(AQ$340,$J$334:$R$334,0))+IF(SUM($H369:$I369)&gt;0,INDEX($U$335:$AC$338,MATCH(AQ$341,$I$335:$I$338,0),MATCH(AQ$340,$J$334:$R$334,0)))</f>
        <v>0</v>
      </c>
      <c r="AR369" s="695" cm="1">
        <f t="array" ref="AR369">INDEX($H369:$K369,0,MATCH(AR$341,$H$341:$K$341,0))*INDEX($J$335:$R$338,MATCH(AR$341,$I$335:$I$338,0),MATCH(AR$340,$J$334:$R$334,0))+IF(SUM($H369:$I369)&gt;0,INDEX($U$335:$AC$338,MATCH(AR$341,$I$335:$I$338,0),MATCH(AR$340,$J$334:$R$334,0)))</f>
        <v>1</v>
      </c>
      <c r="AS369" s="695" cm="1">
        <f t="array" ref="AS369">INDEX($H369:$K369,0,MATCH(AS$341,$H$341:$K$341,0))*INDEX($J$335:$R$338,MATCH(AS$341,$I$335:$I$338,0),MATCH(AS$340,$J$334:$R$334,0))+IF(SUM($H369:$I369)&gt;0,INDEX($U$335:$AC$338,MATCH(AS$341,$I$335:$I$338,0),MATCH(AS$340,$J$334:$R$334,0)))</f>
        <v>1</v>
      </c>
      <c r="AT369" s="695" cm="1">
        <f t="array" ref="AT369">INDEX($H369:$K369,0,MATCH(AT$341,$H$341:$K$341,0))*INDEX($J$335:$R$338,MATCH(AT$341,$I$335:$I$338,0),MATCH(AT$340,$J$334:$R$334,0))+IF(SUM($H369:$I369)&gt;0,INDEX($U$335:$AC$338,MATCH(AT$341,$I$335:$I$338,0),MATCH(AT$340,$J$334:$R$334,0)))</f>
        <v>2</v>
      </c>
      <c r="AU369" s="695" cm="1">
        <f t="array" ref="AU369">INDEX($H369:$K369,0,MATCH(AU$341,$H$341:$K$341,0))*INDEX($J$335:$R$338,MATCH(AU$341,$I$335:$I$338,0),MATCH(AU$340,$J$334:$R$334,0))+IF(SUM($H369:$I369)&gt;0,INDEX($U$335:$AC$338,MATCH(AU$341,$I$335:$I$338,0),MATCH(AU$340,$J$334:$R$334,0)))</f>
        <v>1</v>
      </c>
      <c r="AV369" s="186"/>
      <c r="AW369" s="186"/>
      <c r="AX369" s="16"/>
      <c r="AY369" s="8"/>
      <c r="AZ369" s="8"/>
      <c r="BA369" s="8"/>
    </row>
    <row r="370" spans="1:53" ht="14.5" outlineLevel="1" x14ac:dyDescent="0.35">
      <c r="A370" s="6"/>
      <c r="B370" s="7"/>
      <c r="C370" s="17"/>
      <c r="D370" s="17"/>
      <c r="E370" s="17"/>
      <c r="F370" s="26"/>
      <c r="G370" s="26" t="str">
        <f t="shared" si="152"/>
        <v>YYWA2Wwd</v>
      </c>
      <c r="H370" s="222">
        <f t="shared" si="155"/>
        <v>0</v>
      </c>
      <c r="I370" s="222">
        <f t="shared" si="155"/>
        <v>1</v>
      </c>
      <c r="J370" s="222">
        <f t="shared" si="155"/>
        <v>2</v>
      </c>
      <c r="K370" s="222">
        <f t="shared" si="154"/>
        <v>1</v>
      </c>
      <c r="L370" s="695" cm="1">
        <f t="array" ref="L370">INDEX($H370:$K370,0,MATCH(L$341,$H$341:$K$341,0))*INDEX($J$335:$R$338,MATCH(L$341,$I$335:$I$338,0),MATCH(L$340,$J$334:$R$334,0))+IF(SUM($H370:$I370)&gt;0,INDEX($U$335:$AC$338,MATCH(L$341,$I$335:$I$338,0),MATCH(L$340,$J$334:$R$334,0)))</f>
        <v>1</v>
      </c>
      <c r="M370" s="695" cm="1">
        <f t="array" ref="M370">INDEX($H370:$K370,0,MATCH(M$341,$H$341:$K$341,0))*INDEX($J$335:$R$338,MATCH(M$341,$I$335:$I$338,0),MATCH(M$340,$J$334:$R$334,0))+IF(SUM($H370:$I370)&gt;0,INDEX($U$335:$AC$338,MATCH(M$341,$I$335:$I$338,0),MATCH(M$340,$J$334:$R$334,0)))</f>
        <v>1</v>
      </c>
      <c r="N370" s="695" cm="1">
        <f t="array" ref="N370">INDEX($H370:$K370,0,MATCH(N$341,$H$341:$K$341,0))*INDEX($J$335:$R$338,MATCH(N$341,$I$335:$I$338,0),MATCH(N$340,$J$334:$R$334,0))+IF(SUM($H370:$I370)&gt;0,INDEX($U$335:$AC$338,MATCH(N$341,$I$335:$I$338,0),MATCH(N$340,$J$334:$R$334,0)))</f>
        <v>2</v>
      </c>
      <c r="O370" s="695" cm="1">
        <f t="array" ref="O370">INDEX($H370:$K370,0,MATCH(O$341,$H$341:$K$341,0))*INDEX($J$335:$R$338,MATCH(O$341,$I$335:$I$338,0),MATCH(O$340,$J$334:$R$334,0))+IF(SUM($H370:$I370)&gt;0,INDEX($U$335:$AC$338,MATCH(O$341,$I$335:$I$338,0),MATCH(O$340,$J$334:$R$334,0)))</f>
        <v>1.5</v>
      </c>
      <c r="P370" s="695" cm="1">
        <f t="array" ref="P370">INDEX($H370:$K370,0,MATCH(P$341,$H$341:$K$341,0))*INDEX($J$335:$R$338,MATCH(P$341,$I$335:$I$338,0),MATCH(P$340,$J$334:$R$334,0))+IF(SUM($H370:$I370)&gt;0,INDEX($U$335:$AC$338,MATCH(P$341,$I$335:$I$338,0),MATCH(P$340,$J$334:$R$334,0)))</f>
        <v>1</v>
      </c>
      <c r="Q370" s="695" cm="1">
        <f t="array" ref="Q370">INDEX($H370:$K370,0,MATCH(Q$341,$H$341:$K$341,0))*INDEX($J$335:$R$338,MATCH(Q$341,$I$335:$I$338,0),MATCH(Q$340,$J$334:$R$334,0))+IF(SUM($H370:$I370)&gt;0,INDEX($U$335:$AC$338,MATCH(Q$341,$I$335:$I$338,0),MATCH(Q$340,$J$334:$R$334,0)))</f>
        <v>1</v>
      </c>
      <c r="R370" s="695" cm="1">
        <f t="array" ref="R370">INDEX($H370:$K370,0,MATCH(R$341,$H$341:$K$341,0))*INDEX($J$335:$R$338,MATCH(R$341,$I$335:$I$338,0),MATCH(R$340,$J$334:$R$334,0))+IF(SUM($H370:$I370)&gt;0,INDEX($U$335:$AC$338,MATCH(R$341,$I$335:$I$338,0),MATCH(R$340,$J$334:$R$334,0)))</f>
        <v>2</v>
      </c>
      <c r="S370" s="695" cm="1">
        <f t="array" ref="S370">INDEX($H370:$K370,0,MATCH(S$341,$H$341:$K$341,0))*INDEX($J$335:$R$338,MATCH(S$341,$I$335:$I$338,0),MATCH(S$340,$J$334:$R$334,0))+IF(SUM($H370:$I370)&gt;0,INDEX($U$335:$AC$338,MATCH(S$341,$I$335:$I$338,0),MATCH(S$340,$J$334:$R$334,0)))</f>
        <v>1</v>
      </c>
      <c r="T370" s="695" cm="1">
        <f t="array" ref="T370">INDEX($H370:$K370,0,MATCH(T$341,$H$341:$K$341,0))*INDEX($J$335:$R$338,MATCH(T$341,$I$335:$I$338,0),MATCH(T$340,$J$334:$R$334,0))+IF(SUM($H370:$I370)&gt;0,INDEX($U$335:$AC$338,MATCH(T$341,$I$335:$I$338,0),MATCH(T$340,$J$334:$R$334,0)))</f>
        <v>1</v>
      </c>
      <c r="U370" s="695" cm="1">
        <f t="array" ref="U370">INDEX($H370:$K370,0,MATCH(U$341,$H$341:$K$341,0))*INDEX($J$335:$R$338,MATCH(U$341,$I$335:$I$338,0),MATCH(U$340,$J$334:$R$334,0))+IF(SUM($H370:$I370)&gt;0,INDEX($U$335:$AC$338,MATCH(U$341,$I$335:$I$338,0),MATCH(U$340,$J$334:$R$334,0)))</f>
        <v>1</v>
      </c>
      <c r="V370" s="695" cm="1">
        <f t="array" ref="V370">INDEX($H370:$K370,0,MATCH(V$341,$H$341:$K$341,0))*INDEX($J$335:$R$338,MATCH(V$341,$I$335:$I$338,0),MATCH(V$340,$J$334:$R$334,0))+IF(SUM($H370:$I370)&gt;0,INDEX($U$335:$AC$338,MATCH(V$341,$I$335:$I$338,0),MATCH(V$340,$J$334:$R$334,0)))</f>
        <v>2</v>
      </c>
      <c r="W370" s="695" cm="1">
        <f t="array" ref="W370">INDEX($H370:$K370,0,MATCH(W$341,$H$341:$K$341,0))*INDEX($J$335:$R$338,MATCH(W$341,$I$335:$I$338,0),MATCH(W$340,$J$334:$R$334,0))+IF(SUM($H370:$I370)&gt;0,INDEX($U$335:$AC$338,MATCH(W$341,$I$335:$I$338,0),MATCH(W$340,$J$334:$R$334,0)))</f>
        <v>1</v>
      </c>
      <c r="X370" s="695" cm="1">
        <f t="array" ref="X370">INDEX($H370:$K370,0,MATCH(X$341,$H$341:$K$341,0))*INDEX($J$335:$R$338,MATCH(X$341,$I$335:$I$338,0),MATCH(X$340,$J$334:$R$334,0))+IF(SUM($H370:$I370)&gt;0,INDEX($U$335:$AC$338,MATCH(X$341,$I$335:$I$338,0),MATCH(X$340,$J$334:$R$334,0)))</f>
        <v>1</v>
      </c>
      <c r="Y370" s="695" cm="1">
        <f t="array" ref="Y370">INDEX($H370:$K370,0,MATCH(Y$341,$H$341:$K$341,0))*INDEX($J$335:$R$338,MATCH(Y$341,$I$335:$I$338,0),MATCH(Y$340,$J$334:$R$334,0))+IF(SUM($H370:$I370)&gt;0,INDEX($U$335:$AC$338,MATCH(Y$341,$I$335:$I$338,0),MATCH(Y$340,$J$334:$R$334,0)))</f>
        <v>1</v>
      </c>
      <c r="Z370" s="695" cm="1">
        <f t="array" ref="Z370">INDEX($H370:$K370,0,MATCH(Z$341,$H$341:$K$341,0))*INDEX($J$335:$R$338,MATCH(Z$341,$I$335:$I$338,0),MATCH(Z$340,$J$334:$R$334,0))+IF(SUM($H370:$I370)&gt;0,INDEX($U$335:$AC$338,MATCH(Z$341,$I$335:$I$338,0),MATCH(Z$340,$J$334:$R$334,0)))</f>
        <v>2</v>
      </c>
      <c r="AA370" s="695" cm="1">
        <f t="array" ref="AA370">INDEX($H370:$K370,0,MATCH(AA$341,$H$341:$K$341,0))*INDEX($J$335:$R$338,MATCH(AA$341,$I$335:$I$338,0),MATCH(AA$340,$J$334:$R$334,0))+IF(SUM($H370:$I370)&gt;0,INDEX($U$335:$AC$338,MATCH(AA$341,$I$335:$I$338,0),MATCH(AA$340,$J$334:$R$334,0)))</f>
        <v>0.5</v>
      </c>
      <c r="AB370" s="695" cm="1">
        <f t="array" ref="AB370">INDEX($H370:$K370,0,MATCH(AB$341,$H$341:$K$341,0))*INDEX($J$335:$R$338,MATCH(AB$341,$I$335:$I$338,0),MATCH(AB$340,$J$334:$R$334,0))+IF(SUM($H370:$I370)&gt;0,INDEX($U$335:$AC$338,MATCH(AB$341,$I$335:$I$338,0),MATCH(AB$340,$J$334:$R$334,0)))</f>
        <v>0</v>
      </c>
      <c r="AC370" s="695" cm="1">
        <f t="array" ref="AC370">INDEX($H370:$K370,0,MATCH(AC$341,$H$341:$K$341,0))*INDEX($J$335:$R$338,MATCH(AC$341,$I$335:$I$338,0),MATCH(AC$340,$J$334:$R$334,0))+IF(SUM($H370:$I370)&gt;0,INDEX($U$335:$AC$338,MATCH(AC$341,$I$335:$I$338,0),MATCH(AC$340,$J$334:$R$334,0)))</f>
        <v>1</v>
      </c>
      <c r="AD370" s="695" cm="1">
        <f t="array" ref="AD370">INDEX($H370:$K370,0,MATCH(AD$341,$H$341:$K$341,0))*INDEX($J$335:$R$338,MATCH(AD$341,$I$335:$I$338,0),MATCH(AD$340,$J$334:$R$334,0))+IF(SUM($H370:$I370)&gt;0,INDEX($U$335:$AC$338,MATCH(AD$341,$I$335:$I$338,0),MATCH(AD$340,$J$334:$R$334,0)))</f>
        <v>2</v>
      </c>
      <c r="AE370" s="695" cm="1">
        <f t="array" ref="AE370">INDEX($H370:$K370,0,MATCH(AE$341,$H$341:$K$341,0))*INDEX($J$335:$R$338,MATCH(AE$341,$I$335:$I$338,0),MATCH(AE$340,$J$334:$R$334,0))+IF(SUM($H370:$I370)&gt;0,INDEX($U$335:$AC$338,MATCH(AE$341,$I$335:$I$338,0),MATCH(AE$340,$J$334:$R$334,0)))</f>
        <v>1</v>
      </c>
      <c r="AF370" s="695" cm="1">
        <f t="array" ref="AF370">INDEX($H370:$K370,0,MATCH(AF$341,$H$341:$K$341,0))*INDEX($J$335:$R$338,MATCH(AF$341,$I$335:$I$338,0),MATCH(AF$340,$J$334:$R$334,0))+IF(SUM($H370:$I370)&gt;0,INDEX($U$335:$AC$338,MATCH(AF$341,$I$335:$I$338,0),MATCH(AF$340,$J$334:$R$334,0)))</f>
        <v>0</v>
      </c>
      <c r="AG370" s="695" cm="1">
        <f t="array" ref="AG370">INDEX($H370:$K370,0,MATCH(AG$341,$H$341:$K$341,0))*INDEX($J$335:$R$338,MATCH(AG$341,$I$335:$I$338,0),MATCH(AG$340,$J$334:$R$334,0))+IF(SUM($H370:$I370)&gt;0,INDEX($U$335:$AC$338,MATCH(AG$341,$I$335:$I$338,0),MATCH(AG$340,$J$334:$R$334,0)))</f>
        <v>1</v>
      </c>
      <c r="AH370" s="695" cm="1">
        <f t="array" ref="AH370">INDEX($H370:$K370,0,MATCH(AH$341,$H$341:$K$341,0))*INDEX($J$335:$R$338,MATCH(AH$341,$I$335:$I$338,0),MATCH(AH$340,$J$334:$R$334,0))+IF(SUM($H370:$I370)&gt;0,INDEX($U$335:$AC$338,MATCH(AH$341,$I$335:$I$338,0),MATCH(AH$340,$J$334:$R$334,0)))</f>
        <v>2</v>
      </c>
      <c r="AI370" s="695" cm="1">
        <f t="array" ref="AI370">INDEX($H370:$K370,0,MATCH(AI$341,$H$341:$K$341,0))*INDEX($J$335:$R$338,MATCH(AI$341,$I$335:$I$338,0),MATCH(AI$340,$J$334:$R$334,0))+IF(SUM($H370:$I370)&gt;0,INDEX($U$335:$AC$338,MATCH(AI$341,$I$335:$I$338,0),MATCH(AI$340,$J$334:$R$334,0)))</f>
        <v>0.5</v>
      </c>
      <c r="AJ370" s="695" cm="1">
        <f t="array" ref="AJ370">INDEX($H370:$K370,0,MATCH(AJ$341,$H$341:$K$341,0))*INDEX($J$335:$R$338,MATCH(AJ$341,$I$335:$I$338,0),MATCH(AJ$340,$J$334:$R$334,0))+IF(SUM($H370:$I370)&gt;0,INDEX($U$335:$AC$338,MATCH(AJ$341,$I$335:$I$338,0),MATCH(AJ$340,$J$334:$R$334,0)))</f>
        <v>0</v>
      </c>
      <c r="AK370" s="695" cm="1">
        <f t="array" ref="AK370">INDEX($H370:$K370,0,MATCH(AK$341,$H$341:$K$341,0))*INDEX($J$335:$R$338,MATCH(AK$341,$I$335:$I$338,0),MATCH(AK$340,$J$334:$R$334,0))+IF(SUM($H370:$I370)&gt;0,INDEX($U$335:$AC$338,MATCH(AK$341,$I$335:$I$338,0),MATCH(AK$340,$J$334:$R$334,0)))</f>
        <v>1</v>
      </c>
      <c r="AL370" s="695" cm="1">
        <f t="array" ref="AL370">INDEX($H370:$K370,0,MATCH(AL$341,$H$341:$K$341,0))*INDEX($J$335:$R$338,MATCH(AL$341,$I$335:$I$338,0),MATCH(AL$340,$J$334:$R$334,0))+IF(SUM($H370:$I370)&gt;0,INDEX($U$335:$AC$338,MATCH(AL$341,$I$335:$I$338,0),MATCH(AL$340,$J$334:$R$334,0)))</f>
        <v>2</v>
      </c>
      <c r="AM370" s="695" cm="1">
        <f t="array" ref="AM370">INDEX($H370:$K370,0,MATCH(AM$341,$H$341:$K$341,0))*INDEX($J$335:$R$338,MATCH(AM$341,$I$335:$I$338,0),MATCH(AM$340,$J$334:$R$334,0))+IF(SUM($H370:$I370)&gt;0,INDEX($U$335:$AC$338,MATCH(AM$341,$I$335:$I$338,0),MATCH(AM$340,$J$334:$R$334,0)))</f>
        <v>0.5</v>
      </c>
      <c r="AN370" s="695" cm="1">
        <f t="array" ref="AN370">INDEX($H370:$K370,0,MATCH(AN$341,$H$341:$K$341,0))*INDEX($J$335:$R$338,MATCH(AN$341,$I$335:$I$338,0),MATCH(AN$340,$J$334:$R$334,0))+IF(SUM($H370:$I370)&gt;0,INDEX($U$335:$AC$338,MATCH(AN$341,$I$335:$I$338,0),MATCH(AN$340,$J$334:$R$334,0)))</f>
        <v>0</v>
      </c>
      <c r="AO370" s="695" cm="1">
        <f t="array" ref="AO370">INDEX($H370:$K370,0,MATCH(AO$341,$H$341:$K$341,0))*INDEX($J$335:$R$338,MATCH(AO$341,$I$335:$I$338,0),MATCH(AO$340,$J$334:$R$334,0))+IF(SUM($H370:$I370)&gt;0,INDEX($U$335:$AC$338,MATCH(AO$341,$I$335:$I$338,0),MATCH(AO$340,$J$334:$R$334,0)))</f>
        <v>1</v>
      </c>
      <c r="AP370" s="695" cm="1">
        <f t="array" ref="AP370">INDEX($H370:$K370,0,MATCH(AP$341,$H$341:$K$341,0))*INDEX($J$335:$R$338,MATCH(AP$341,$I$335:$I$338,0),MATCH(AP$340,$J$334:$R$334,0))+IF(SUM($H370:$I370)&gt;0,INDEX($U$335:$AC$338,MATCH(AP$341,$I$335:$I$338,0),MATCH(AP$340,$J$334:$R$334,0)))</f>
        <v>2</v>
      </c>
      <c r="AQ370" s="695" cm="1">
        <f t="array" ref="AQ370">INDEX($H370:$K370,0,MATCH(AQ$341,$H$341:$K$341,0))*INDEX($J$335:$R$338,MATCH(AQ$341,$I$335:$I$338,0),MATCH(AQ$340,$J$334:$R$334,0))+IF(SUM($H370:$I370)&gt;0,INDEX($U$335:$AC$338,MATCH(AQ$341,$I$335:$I$338,0),MATCH(AQ$340,$J$334:$R$334,0)))</f>
        <v>0</v>
      </c>
      <c r="AR370" s="695" cm="1">
        <f t="array" ref="AR370">INDEX($H370:$K370,0,MATCH(AR$341,$H$341:$K$341,0))*INDEX($J$335:$R$338,MATCH(AR$341,$I$335:$I$338,0),MATCH(AR$340,$J$334:$R$334,0))+IF(SUM($H370:$I370)&gt;0,INDEX($U$335:$AC$338,MATCH(AR$341,$I$335:$I$338,0),MATCH(AR$340,$J$334:$R$334,0)))</f>
        <v>0</v>
      </c>
      <c r="AS370" s="695" cm="1">
        <f t="array" ref="AS370">INDEX($H370:$K370,0,MATCH(AS$341,$H$341:$K$341,0))*INDEX($J$335:$R$338,MATCH(AS$341,$I$335:$I$338,0),MATCH(AS$340,$J$334:$R$334,0))+IF(SUM($H370:$I370)&gt;0,INDEX($U$335:$AC$338,MATCH(AS$341,$I$335:$I$338,0),MATCH(AS$340,$J$334:$R$334,0)))</f>
        <v>1</v>
      </c>
      <c r="AT370" s="695" cm="1">
        <f t="array" ref="AT370">INDEX($H370:$K370,0,MATCH(AT$341,$H$341:$K$341,0))*INDEX($J$335:$R$338,MATCH(AT$341,$I$335:$I$338,0),MATCH(AT$340,$J$334:$R$334,0))+IF(SUM($H370:$I370)&gt;0,INDEX($U$335:$AC$338,MATCH(AT$341,$I$335:$I$338,0),MATCH(AT$340,$J$334:$R$334,0)))</f>
        <v>2</v>
      </c>
      <c r="AU370" s="695" cm="1">
        <f t="array" ref="AU370">INDEX($H370:$K370,0,MATCH(AU$341,$H$341:$K$341,0))*INDEX($J$335:$R$338,MATCH(AU$341,$I$335:$I$338,0),MATCH(AU$340,$J$334:$R$334,0))+IF(SUM($H370:$I370)&gt;0,INDEX($U$335:$AC$338,MATCH(AU$341,$I$335:$I$338,0),MATCH(AU$340,$J$334:$R$334,0)))</f>
        <v>1</v>
      </c>
      <c r="AV370" s="186"/>
      <c r="AW370" s="186"/>
      <c r="AX370" s="16"/>
      <c r="AY370" s="8"/>
      <c r="AZ370" s="8"/>
      <c r="BA370" s="8"/>
    </row>
    <row r="371" spans="1:53" ht="14.5" outlineLevel="1" x14ac:dyDescent="0.35">
      <c r="A371" s="6"/>
      <c r="B371" s="7"/>
      <c r="C371" s="17"/>
      <c r="D371" s="17"/>
      <c r="E371" s="17"/>
      <c r="F371" s="26"/>
      <c r="G371" s="26" t="str">
        <f t="shared" si="152"/>
        <v>YYWWA1w</v>
      </c>
      <c r="H371" s="222">
        <f t="shared" si="155"/>
        <v>1</v>
      </c>
      <c r="I371" s="222">
        <f t="shared" si="155"/>
        <v>1</v>
      </c>
      <c r="J371" s="222">
        <f t="shared" si="155"/>
        <v>2</v>
      </c>
      <c r="K371" s="222">
        <f t="shared" si="154"/>
        <v>1</v>
      </c>
      <c r="L371" s="695" cm="1">
        <f t="array" ref="L371">INDEX($H371:$K371,0,MATCH(L$341,$H$341:$K$341,0))*INDEX($J$335:$R$338,MATCH(L$341,$I$335:$I$338,0),MATCH(L$340,$J$334:$R$334,0))+IF(SUM($H371:$I371)&gt;0,INDEX($U$335:$AC$338,MATCH(L$341,$I$335:$I$338,0),MATCH(L$340,$J$334:$R$334,0)))</f>
        <v>2</v>
      </c>
      <c r="M371" s="695" cm="1">
        <f t="array" ref="M371">INDEX($H371:$K371,0,MATCH(M$341,$H$341:$K$341,0))*INDEX($J$335:$R$338,MATCH(M$341,$I$335:$I$338,0),MATCH(M$340,$J$334:$R$334,0))+IF(SUM($H371:$I371)&gt;0,INDEX($U$335:$AC$338,MATCH(M$341,$I$335:$I$338,0),MATCH(M$340,$J$334:$R$334,0)))</f>
        <v>1</v>
      </c>
      <c r="N371" s="695" cm="1">
        <f t="array" ref="N371">INDEX($H371:$K371,0,MATCH(N$341,$H$341:$K$341,0))*INDEX($J$335:$R$338,MATCH(N$341,$I$335:$I$338,0),MATCH(N$340,$J$334:$R$334,0))+IF(SUM($H371:$I371)&gt;0,INDEX($U$335:$AC$338,MATCH(N$341,$I$335:$I$338,0),MATCH(N$340,$J$334:$R$334,0)))</f>
        <v>2</v>
      </c>
      <c r="O371" s="695" cm="1">
        <f t="array" ref="O371">INDEX($H371:$K371,0,MATCH(O$341,$H$341:$K$341,0))*INDEX($J$335:$R$338,MATCH(O$341,$I$335:$I$338,0),MATCH(O$340,$J$334:$R$334,0))+IF(SUM($H371:$I371)&gt;0,INDEX($U$335:$AC$338,MATCH(O$341,$I$335:$I$338,0),MATCH(O$340,$J$334:$R$334,0)))</f>
        <v>1.5</v>
      </c>
      <c r="P371" s="695" cm="1">
        <f t="array" ref="P371">INDEX($H371:$K371,0,MATCH(P$341,$H$341:$K$341,0))*INDEX($J$335:$R$338,MATCH(P$341,$I$335:$I$338,0),MATCH(P$340,$J$334:$R$334,0))+IF(SUM($H371:$I371)&gt;0,INDEX($U$335:$AC$338,MATCH(P$341,$I$335:$I$338,0),MATCH(P$340,$J$334:$R$334,0)))</f>
        <v>2</v>
      </c>
      <c r="Q371" s="695" cm="1">
        <f t="array" ref="Q371">INDEX($H371:$K371,0,MATCH(Q$341,$H$341:$K$341,0))*INDEX($J$335:$R$338,MATCH(Q$341,$I$335:$I$338,0),MATCH(Q$340,$J$334:$R$334,0))+IF(SUM($H371:$I371)&gt;0,INDEX($U$335:$AC$338,MATCH(Q$341,$I$335:$I$338,0),MATCH(Q$340,$J$334:$R$334,0)))</f>
        <v>1</v>
      </c>
      <c r="R371" s="695" cm="1">
        <f t="array" ref="R371">INDEX($H371:$K371,0,MATCH(R$341,$H$341:$K$341,0))*INDEX($J$335:$R$338,MATCH(R$341,$I$335:$I$338,0),MATCH(R$340,$J$334:$R$334,0))+IF(SUM($H371:$I371)&gt;0,INDEX($U$335:$AC$338,MATCH(R$341,$I$335:$I$338,0),MATCH(R$340,$J$334:$R$334,0)))</f>
        <v>2</v>
      </c>
      <c r="S371" s="695" cm="1">
        <f t="array" ref="S371">INDEX($H371:$K371,0,MATCH(S$341,$H$341:$K$341,0))*INDEX($J$335:$R$338,MATCH(S$341,$I$335:$I$338,0),MATCH(S$340,$J$334:$R$334,0))+IF(SUM($H371:$I371)&gt;0,INDEX($U$335:$AC$338,MATCH(S$341,$I$335:$I$338,0),MATCH(S$340,$J$334:$R$334,0)))</f>
        <v>1</v>
      </c>
      <c r="T371" s="695" cm="1">
        <f t="array" ref="T371">INDEX($H371:$K371,0,MATCH(T$341,$H$341:$K$341,0))*INDEX($J$335:$R$338,MATCH(T$341,$I$335:$I$338,0),MATCH(T$340,$J$334:$R$334,0))+IF(SUM($H371:$I371)&gt;0,INDEX($U$335:$AC$338,MATCH(T$341,$I$335:$I$338,0),MATCH(T$340,$J$334:$R$334,0)))</f>
        <v>2</v>
      </c>
      <c r="U371" s="695" cm="1">
        <f t="array" ref="U371">INDEX($H371:$K371,0,MATCH(U$341,$H$341:$K$341,0))*INDEX($J$335:$R$338,MATCH(U$341,$I$335:$I$338,0),MATCH(U$340,$J$334:$R$334,0))+IF(SUM($H371:$I371)&gt;0,INDEX($U$335:$AC$338,MATCH(U$341,$I$335:$I$338,0),MATCH(U$340,$J$334:$R$334,0)))</f>
        <v>1</v>
      </c>
      <c r="V371" s="695" cm="1">
        <f t="array" ref="V371">INDEX($H371:$K371,0,MATCH(V$341,$H$341:$K$341,0))*INDEX($J$335:$R$338,MATCH(V$341,$I$335:$I$338,0),MATCH(V$340,$J$334:$R$334,0))+IF(SUM($H371:$I371)&gt;0,INDEX($U$335:$AC$338,MATCH(V$341,$I$335:$I$338,0),MATCH(V$340,$J$334:$R$334,0)))</f>
        <v>2</v>
      </c>
      <c r="W371" s="695" cm="1">
        <f t="array" ref="W371">INDEX($H371:$K371,0,MATCH(W$341,$H$341:$K$341,0))*INDEX($J$335:$R$338,MATCH(W$341,$I$335:$I$338,0),MATCH(W$340,$J$334:$R$334,0))+IF(SUM($H371:$I371)&gt;0,INDEX($U$335:$AC$338,MATCH(W$341,$I$335:$I$338,0),MATCH(W$340,$J$334:$R$334,0)))</f>
        <v>1</v>
      </c>
      <c r="X371" s="695" cm="1">
        <f t="array" ref="X371">INDEX($H371:$K371,0,MATCH(X$341,$H$341:$K$341,0))*INDEX($J$335:$R$338,MATCH(X$341,$I$335:$I$338,0),MATCH(X$340,$J$334:$R$334,0))+IF(SUM($H371:$I371)&gt;0,INDEX($U$335:$AC$338,MATCH(X$341,$I$335:$I$338,0),MATCH(X$340,$J$334:$R$334,0)))</f>
        <v>2</v>
      </c>
      <c r="Y371" s="695" cm="1">
        <f t="array" ref="Y371">INDEX($H371:$K371,0,MATCH(Y$341,$H$341:$K$341,0))*INDEX($J$335:$R$338,MATCH(Y$341,$I$335:$I$338,0),MATCH(Y$340,$J$334:$R$334,0))+IF(SUM($H371:$I371)&gt;0,INDEX($U$335:$AC$338,MATCH(Y$341,$I$335:$I$338,0),MATCH(Y$340,$J$334:$R$334,0)))</f>
        <v>1</v>
      </c>
      <c r="Z371" s="695" cm="1">
        <f t="array" ref="Z371">INDEX($H371:$K371,0,MATCH(Z$341,$H$341:$K$341,0))*INDEX($J$335:$R$338,MATCH(Z$341,$I$335:$I$338,0),MATCH(Z$340,$J$334:$R$334,0))+IF(SUM($H371:$I371)&gt;0,INDEX($U$335:$AC$338,MATCH(Z$341,$I$335:$I$338,0),MATCH(Z$340,$J$334:$R$334,0)))</f>
        <v>2</v>
      </c>
      <c r="AA371" s="695" cm="1">
        <f t="array" ref="AA371">INDEX($H371:$K371,0,MATCH(AA$341,$H$341:$K$341,0))*INDEX($J$335:$R$338,MATCH(AA$341,$I$335:$I$338,0),MATCH(AA$340,$J$334:$R$334,0))+IF(SUM($H371:$I371)&gt;0,INDEX($U$335:$AC$338,MATCH(AA$341,$I$335:$I$338,0),MATCH(AA$340,$J$334:$R$334,0)))</f>
        <v>0.5</v>
      </c>
      <c r="AB371" s="695" cm="1">
        <f t="array" ref="AB371">INDEX($H371:$K371,0,MATCH(AB$341,$H$341:$K$341,0))*INDEX($J$335:$R$338,MATCH(AB$341,$I$335:$I$338,0),MATCH(AB$340,$J$334:$R$334,0))+IF(SUM($H371:$I371)&gt;0,INDEX($U$335:$AC$338,MATCH(AB$341,$I$335:$I$338,0),MATCH(AB$340,$J$334:$R$334,0)))</f>
        <v>1</v>
      </c>
      <c r="AC371" s="695" cm="1">
        <f t="array" ref="AC371">INDEX($H371:$K371,0,MATCH(AC$341,$H$341:$K$341,0))*INDEX($J$335:$R$338,MATCH(AC$341,$I$335:$I$338,0),MATCH(AC$340,$J$334:$R$334,0))+IF(SUM($H371:$I371)&gt;0,INDEX($U$335:$AC$338,MATCH(AC$341,$I$335:$I$338,0),MATCH(AC$340,$J$334:$R$334,0)))</f>
        <v>1</v>
      </c>
      <c r="AD371" s="695" cm="1">
        <f t="array" ref="AD371">INDEX($H371:$K371,0,MATCH(AD$341,$H$341:$K$341,0))*INDEX($J$335:$R$338,MATCH(AD$341,$I$335:$I$338,0),MATCH(AD$340,$J$334:$R$334,0))+IF(SUM($H371:$I371)&gt;0,INDEX($U$335:$AC$338,MATCH(AD$341,$I$335:$I$338,0),MATCH(AD$340,$J$334:$R$334,0)))</f>
        <v>2</v>
      </c>
      <c r="AE371" s="695" cm="1">
        <f t="array" ref="AE371">INDEX($H371:$K371,0,MATCH(AE$341,$H$341:$K$341,0))*INDEX($J$335:$R$338,MATCH(AE$341,$I$335:$I$338,0),MATCH(AE$340,$J$334:$R$334,0))+IF(SUM($H371:$I371)&gt;0,INDEX($U$335:$AC$338,MATCH(AE$341,$I$335:$I$338,0),MATCH(AE$340,$J$334:$R$334,0)))</f>
        <v>1</v>
      </c>
      <c r="AF371" s="695" cm="1">
        <f t="array" ref="AF371">INDEX($H371:$K371,0,MATCH(AF$341,$H$341:$K$341,0))*INDEX($J$335:$R$338,MATCH(AF$341,$I$335:$I$338,0),MATCH(AF$340,$J$334:$R$334,0))+IF(SUM($H371:$I371)&gt;0,INDEX($U$335:$AC$338,MATCH(AF$341,$I$335:$I$338,0),MATCH(AF$340,$J$334:$R$334,0)))</f>
        <v>1</v>
      </c>
      <c r="AG371" s="695" cm="1">
        <f t="array" ref="AG371">INDEX($H371:$K371,0,MATCH(AG$341,$H$341:$K$341,0))*INDEX($J$335:$R$338,MATCH(AG$341,$I$335:$I$338,0),MATCH(AG$340,$J$334:$R$334,0))+IF(SUM($H371:$I371)&gt;0,INDEX($U$335:$AC$338,MATCH(AG$341,$I$335:$I$338,0),MATCH(AG$340,$J$334:$R$334,0)))</f>
        <v>1</v>
      </c>
      <c r="AH371" s="695" cm="1">
        <f t="array" ref="AH371">INDEX($H371:$K371,0,MATCH(AH$341,$H$341:$K$341,0))*INDEX($J$335:$R$338,MATCH(AH$341,$I$335:$I$338,0),MATCH(AH$340,$J$334:$R$334,0))+IF(SUM($H371:$I371)&gt;0,INDEX($U$335:$AC$338,MATCH(AH$341,$I$335:$I$338,0),MATCH(AH$340,$J$334:$R$334,0)))</f>
        <v>2</v>
      </c>
      <c r="AI371" s="695" cm="1">
        <f t="array" ref="AI371">INDEX($H371:$K371,0,MATCH(AI$341,$H$341:$K$341,0))*INDEX($J$335:$R$338,MATCH(AI$341,$I$335:$I$338,0),MATCH(AI$340,$J$334:$R$334,0))+IF(SUM($H371:$I371)&gt;0,INDEX($U$335:$AC$338,MATCH(AI$341,$I$335:$I$338,0),MATCH(AI$340,$J$334:$R$334,0)))</f>
        <v>0.5</v>
      </c>
      <c r="AJ371" s="695" cm="1">
        <f t="array" ref="AJ371">INDEX($H371:$K371,0,MATCH(AJ$341,$H$341:$K$341,0))*INDEX($J$335:$R$338,MATCH(AJ$341,$I$335:$I$338,0),MATCH(AJ$340,$J$334:$R$334,0))+IF(SUM($H371:$I371)&gt;0,INDEX($U$335:$AC$338,MATCH(AJ$341,$I$335:$I$338,0),MATCH(AJ$340,$J$334:$R$334,0)))</f>
        <v>1</v>
      </c>
      <c r="AK371" s="695" cm="1">
        <f t="array" ref="AK371">INDEX($H371:$K371,0,MATCH(AK$341,$H$341:$K$341,0))*INDEX($J$335:$R$338,MATCH(AK$341,$I$335:$I$338,0),MATCH(AK$340,$J$334:$R$334,0))+IF(SUM($H371:$I371)&gt;0,INDEX($U$335:$AC$338,MATCH(AK$341,$I$335:$I$338,0),MATCH(AK$340,$J$334:$R$334,0)))</f>
        <v>1</v>
      </c>
      <c r="AL371" s="695" cm="1">
        <f t="array" ref="AL371">INDEX($H371:$K371,0,MATCH(AL$341,$H$341:$K$341,0))*INDEX($J$335:$R$338,MATCH(AL$341,$I$335:$I$338,0),MATCH(AL$340,$J$334:$R$334,0))+IF(SUM($H371:$I371)&gt;0,INDEX($U$335:$AC$338,MATCH(AL$341,$I$335:$I$338,0),MATCH(AL$340,$J$334:$R$334,0)))</f>
        <v>2</v>
      </c>
      <c r="AM371" s="695" cm="1">
        <f t="array" ref="AM371">INDEX($H371:$K371,0,MATCH(AM$341,$H$341:$K$341,0))*INDEX($J$335:$R$338,MATCH(AM$341,$I$335:$I$338,0),MATCH(AM$340,$J$334:$R$334,0))+IF(SUM($H371:$I371)&gt;0,INDEX($U$335:$AC$338,MATCH(AM$341,$I$335:$I$338,0),MATCH(AM$340,$J$334:$R$334,0)))</f>
        <v>0.5</v>
      </c>
      <c r="AN371" s="695" cm="1">
        <f t="array" ref="AN371">INDEX($H371:$K371,0,MATCH(AN$341,$H$341:$K$341,0))*INDEX($J$335:$R$338,MATCH(AN$341,$I$335:$I$338,0),MATCH(AN$340,$J$334:$R$334,0))+IF(SUM($H371:$I371)&gt;0,INDEX($U$335:$AC$338,MATCH(AN$341,$I$335:$I$338,0),MATCH(AN$340,$J$334:$R$334,0)))</f>
        <v>1</v>
      </c>
      <c r="AO371" s="695" cm="1">
        <f t="array" ref="AO371">INDEX($H371:$K371,0,MATCH(AO$341,$H$341:$K$341,0))*INDEX($J$335:$R$338,MATCH(AO$341,$I$335:$I$338,0),MATCH(AO$340,$J$334:$R$334,0))+IF(SUM($H371:$I371)&gt;0,INDEX($U$335:$AC$338,MATCH(AO$341,$I$335:$I$338,0),MATCH(AO$340,$J$334:$R$334,0)))</f>
        <v>1</v>
      </c>
      <c r="AP371" s="695" cm="1">
        <f t="array" ref="AP371">INDEX($H371:$K371,0,MATCH(AP$341,$H$341:$K$341,0))*INDEX($J$335:$R$338,MATCH(AP$341,$I$335:$I$338,0),MATCH(AP$340,$J$334:$R$334,0))+IF(SUM($H371:$I371)&gt;0,INDEX($U$335:$AC$338,MATCH(AP$341,$I$335:$I$338,0),MATCH(AP$340,$J$334:$R$334,0)))</f>
        <v>2</v>
      </c>
      <c r="AQ371" s="695" cm="1">
        <f t="array" ref="AQ371">INDEX($H371:$K371,0,MATCH(AQ$341,$H$341:$K$341,0))*INDEX($J$335:$R$338,MATCH(AQ$341,$I$335:$I$338,0),MATCH(AQ$340,$J$334:$R$334,0))+IF(SUM($H371:$I371)&gt;0,INDEX($U$335:$AC$338,MATCH(AQ$341,$I$335:$I$338,0),MATCH(AQ$340,$J$334:$R$334,0)))</f>
        <v>0</v>
      </c>
      <c r="AR371" s="695" cm="1">
        <f t="array" ref="AR371">INDEX($H371:$K371,0,MATCH(AR$341,$H$341:$K$341,0))*INDEX($J$335:$R$338,MATCH(AR$341,$I$335:$I$338,0),MATCH(AR$340,$J$334:$R$334,0))+IF(SUM($H371:$I371)&gt;0,INDEX($U$335:$AC$338,MATCH(AR$341,$I$335:$I$338,0),MATCH(AR$340,$J$334:$R$334,0)))</f>
        <v>1</v>
      </c>
      <c r="AS371" s="695" cm="1">
        <f t="array" ref="AS371">INDEX($H371:$K371,0,MATCH(AS$341,$H$341:$K$341,0))*INDEX($J$335:$R$338,MATCH(AS$341,$I$335:$I$338,0),MATCH(AS$340,$J$334:$R$334,0))+IF(SUM($H371:$I371)&gt;0,INDEX($U$335:$AC$338,MATCH(AS$341,$I$335:$I$338,0),MATCH(AS$340,$J$334:$R$334,0)))</f>
        <v>1</v>
      </c>
      <c r="AT371" s="695" cm="1">
        <f t="array" ref="AT371">INDEX($H371:$K371,0,MATCH(AT$341,$H$341:$K$341,0))*INDEX($J$335:$R$338,MATCH(AT$341,$I$335:$I$338,0),MATCH(AT$340,$J$334:$R$334,0))+IF(SUM($H371:$I371)&gt;0,INDEX($U$335:$AC$338,MATCH(AT$341,$I$335:$I$338,0),MATCH(AT$340,$J$334:$R$334,0)))</f>
        <v>2</v>
      </c>
      <c r="AU371" s="695" cm="1">
        <f t="array" ref="AU371">INDEX($H371:$K371,0,MATCH(AU$341,$H$341:$K$341,0))*INDEX($J$335:$R$338,MATCH(AU$341,$I$335:$I$338,0),MATCH(AU$340,$J$334:$R$334,0))+IF(SUM($H371:$I371)&gt;0,INDEX($U$335:$AC$338,MATCH(AU$341,$I$335:$I$338,0),MATCH(AU$340,$J$334:$R$334,0)))</f>
        <v>1</v>
      </c>
      <c r="AV371" s="186"/>
      <c r="AW371" s="186"/>
      <c r="AX371" s="16"/>
      <c r="AY371" s="8"/>
      <c r="AZ371" s="8"/>
      <c r="BA371" s="8"/>
    </row>
    <row r="372" spans="1:53" ht="14.5" outlineLevel="1" x14ac:dyDescent="0.35">
      <c r="A372" s="6"/>
      <c r="B372" s="7"/>
      <c r="C372" s="17"/>
      <c r="D372" s="17"/>
      <c r="E372" s="17"/>
      <c r="F372" s="26"/>
      <c r="G372" s="26" t="str">
        <f t="shared" si="152"/>
        <v>YYWWA1wd</v>
      </c>
      <c r="H372" s="222">
        <f t="shared" si="155"/>
        <v>0</v>
      </c>
      <c r="I372" s="222">
        <f t="shared" si="155"/>
        <v>1</v>
      </c>
      <c r="J372" s="222">
        <f t="shared" si="155"/>
        <v>2</v>
      </c>
      <c r="K372" s="222">
        <f t="shared" si="154"/>
        <v>1</v>
      </c>
      <c r="L372" s="695" cm="1">
        <f t="array" ref="L372">INDEX($H372:$K372,0,MATCH(L$341,$H$341:$K$341,0))*INDEX($J$335:$R$338,MATCH(L$341,$I$335:$I$338,0),MATCH(L$340,$J$334:$R$334,0))+IF(SUM($H372:$I372)&gt;0,INDEX($U$335:$AC$338,MATCH(L$341,$I$335:$I$338,0),MATCH(L$340,$J$334:$R$334,0)))</f>
        <v>1</v>
      </c>
      <c r="M372" s="695" cm="1">
        <f t="array" ref="M372">INDEX($H372:$K372,0,MATCH(M$341,$H$341:$K$341,0))*INDEX($J$335:$R$338,MATCH(M$341,$I$335:$I$338,0),MATCH(M$340,$J$334:$R$334,0))+IF(SUM($H372:$I372)&gt;0,INDEX($U$335:$AC$338,MATCH(M$341,$I$335:$I$338,0),MATCH(M$340,$J$334:$R$334,0)))</f>
        <v>1</v>
      </c>
      <c r="N372" s="695" cm="1">
        <f t="array" ref="N372">INDEX($H372:$K372,0,MATCH(N$341,$H$341:$K$341,0))*INDEX($J$335:$R$338,MATCH(N$341,$I$335:$I$338,0),MATCH(N$340,$J$334:$R$334,0))+IF(SUM($H372:$I372)&gt;0,INDEX($U$335:$AC$338,MATCH(N$341,$I$335:$I$338,0),MATCH(N$340,$J$334:$R$334,0)))</f>
        <v>2</v>
      </c>
      <c r="O372" s="695" cm="1">
        <f t="array" ref="O372">INDEX($H372:$K372,0,MATCH(O$341,$H$341:$K$341,0))*INDEX($J$335:$R$338,MATCH(O$341,$I$335:$I$338,0),MATCH(O$340,$J$334:$R$334,0))+IF(SUM($H372:$I372)&gt;0,INDEX($U$335:$AC$338,MATCH(O$341,$I$335:$I$338,0),MATCH(O$340,$J$334:$R$334,0)))</f>
        <v>1.5</v>
      </c>
      <c r="P372" s="695" cm="1">
        <f t="array" ref="P372">INDEX($H372:$K372,0,MATCH(P$341,$H$341:$K$341,0))*INDEX($J$335:$R$338,MATCH(P$341,$I$335:$I$338,0),MATCH(P$340,$J$334:$R$334,0))+IF(SUM($H372:$I372)&gt;0,INDEX($U$335:$AC$338,MATCH(P$341,$I$335:$I$338,0),MATCH(P$340,$J$334:$R$334,0)))</f>
        <v>1</v>
      </c>
      <c r="Q372" s="695" cm="1">
        <f t="array" ref="Q372">INDEX($H372:$K372,0,MATCH(Q$341,$H$341:$K$341,0))*INDEX($J$335:$R$338,MATCH(Q$341,$I$335:$I$338,0),MATCH(Q$340,$J$334:$R$334,0))+IF(SUM($H372:$I372)&gt;0,INDEX($U$335:$AC$338,MATCH(Q$341,$I$335:$I$338,0),MATCH(Q$340,$J$334:$R$334,0)))</f>
        <v>1</v>
      </c>
      <c r="R372" s="695" cm="1">
        <f t="array" ref="R372">INDEX($H372:$K372,0,MATCH(R$341,$H$341:$K$341,0))*INDEX($J$335:$R$338,MATCH(R$341,$I$335:$I$338,0),MATCH(R$340,$J$334:$R$334,0))+IF(SUM($H372:$I372)&gt;0,INDEX($U$335:$AC$338,MATCH(R$341,$I$335:$I$338,0),MATCH(R$340,$J$334:$R$334,0)))</f>
        <v>2</v>
      </c>
      <c r="S372" s="695" cm="1">
        <f t="array" ref="S372">INDEX($H372:$K372,0,MATCH(S$341,$H$341:$K$341,0))*INDEX($J$335:$R$338,MATCH(S$341,$I$335:$I$338,0),MATCH(S$340,$J$334:$R$334,0))+IF(SUM($H372:$I372)&gt;0,INDEX($U$335:$AC$338,MATCH(S$341,$I$335:$I$338,0),MATCH(S$340,$J$334:$R$334,0)))</f>
        <v>1</v>
      </c>
      <c r="T372" s="695" cm="1">
        <f t="array" ref="T372">INDEX($H372:$K372,0,MATCH(T$341,$H$341:$K$341,0))*INDEX($J$335:$R$338,MATCH(T$341,$I$335:$I$338,0),MATCH(T$340,$J$334:$R$334,0))+IF(SUM($H372:$I372)&gt;0,INDEX($U$335:$AC$338,MATCH(T$341,$I$335:$I$338,0),MATCH(T$340,$J$334:$R$334,0)))</f>
        <v>1</v>
      </c>
      <c r="U372" s="695" cm="1">
        <f t="array" ref="U372">INDEX($H372:$K372,0,MATCH(U$341,$H$341:$K$341,0))*INDEX($J$335:$R$338,MATCH(U$341,$I$335:$I$338,0),MATCH(U$340,$J$334:$R$334,0))+IF(SUM($H372:$I372)&gt;0,INDEX($U$335:$AC$338,MATCH(U$341,$I$335:$I$338,0),MATCH(U$340,$J$334:$R$334,0)))</f>
        <v>1</v>
      </c>
      <c r="V372" s="695" cm="1">
        <f t="array" ref="V372">INDEX($H372:$K372,0,MATCH(V$341,$H$341:$K$341,0))*INDEX($J$335:$R$338,MATCH(V$341,$I$335:$I$338,0),MATCH(V$340,$J$334:$R$334,0))+IF(SUM($H372:$I372)&gt;0,INDEX($U$335:$AC$338,MATCH(V$341,$I$335:$I$338,0),MATCH(V$340,$J$334:$R$334,0)))</f>
        <v>2</v>
      </c>
      <c r="W372" s="695" cm="1">
        <f t="array" ref="W372">INDEX($H372:$K372,0,MATCH(W$341,$H$341:$K$341,0))*INDEX($J$335:$R$338,MATCH(W$341,$I$335:$I$338,0),MATCH(W$340,$J$334:$R$334,0))+IF(SUM($H372:$I372)&gt;0,INDEX($U$335:$AC$338,MATCH(W$341,$I$335:$I$338,0),MATCH(W$340,$J$334:$R$334,0)))</f>
        <v>1</v>
      </c>
      <c r="X372" s="695" cm="1">
        <f t="array" ref="X372">INDEX($H372:$K372,0,MATCH(X$341,$H$341:$K$341,0))*INDEX($J$335:$R$338,MATCH(X$341,$I$335:$I$338,0),MATCH(X$340,$J$334:$R$334,0))+IF(SUM($H372:$I372)&gt;0,INDEX($U$335:$AC$338,MATCH(X$341,$I$335:$I$338,0),MATCH(X$340,$J$334:$R$334,0)))</f>
        <v>1</v>
      </c>
      <c r="Y372" s="695" cm="1">
        <f t="array" ref="Y372">INDEX($H372:$K372,0,MATCH(Y$341,$H$341:$K$341,0))*INDEX($J$335:$R$338,MATCH(Y$341,$I$335:$I$338,0),MATCH(Y$340,$J$334:$R$334,0))+IF(SUM($H372:$I372)&gt;0,INDEX($U$335:$AC$338,MATCH(Y$341,$I$335:$I$338,0),MATCH(Y$340,$J$334:$R$334,0)))</f>
        <v>1</v>
      </c>
      <c r="Z372" s="695" cm="1">
        <f t="array" ref="Z372">INDEX($H372:$K372,0,MATCH(Z$341,$H$341:$K$341,0))*INDEX($J$335:$R$338,MATCH(Z$341,$I$335:$I$338,0),MATCH(Z$340,$J$334:$R$334,0))+IF(SUM($H372:$I372)&gt;0,INDEX($U$335:$AC$338,MATCH(Z$341,$I$335:$I$338,0),MATCH(Z$340,$J$334:$R$334,0)))</f>
        <v>2</v>
      </c>
      <c r="AA372" s="695" cm="1">
        <f t="array" ref="AA372">INDEX($H372:$K372,0,MATCH(AA$341,$H$341:$K$341,0))*INDEX($J$335:$R$338,MATCH(AA$341,$I$335:$I$338,0),MATCH(AA$340,$J$334:$R$334,0))+IF(SUM($H372:$I372)&gt;0,INDEX($U$335:$AC$338,MATCH(AA$341,$I$335:$I$338,0),MATCH(AA$340,$J$334:$R$334,0)))</f>
        <v>0.5</v>
      </c>
      <c r="AB372" s="695" cm="1">
        <f t="array" ref="AB372">INDEX($H372:$K372,0,MATCH(AB$341,$H$341:$K$341,0))*INDEX($J$335:$R$338,MATCH(AB$341,$I$335:$I$338,0),MATCH(AB$340,$J$334:$R$334,0))+IF(SUM($H372:$I372)&gt;0,INDEX($U$335:$AC$338,MATCH(AB$341,$I$335:$I$338,0),MATCH(AB$340,$J$334:$R$334,0)))</f>
        <v>0</v>
      </c>
      <c r="AC372" s="695" cm="1">
        <f t="array" ref="AC372">INDEX($H372:$K372,0,MATCH(AC$341,$H$341:$K$341,0))*INDEX($J$335:$R$338,MATCH(AC$341,$I$335:$I$338,0),MATCH(AC$340,$J$334:$R$334,0))+IF(SUM($H372:$I372)&gt;0,INDEX($U$335:$AC$338,MATCH(AC$341,$I$335:$I$338,0),MATCH(AC$340,$J$334:$R$334,0)))</f>
        <v>1</v>
      </c>
      <c r="AD372" s="695" cm="1">
        <f t="array" ref="AD372">INDEX($H372:$K372,0,MATCH(AD$341,$H$341:$K$341,0))*INDEX($J$335:$R$338,MATCH(AD$341,$I$335:$I$338,0),MATCH(AD$340,$J$334:$R$334,0))+IF(SUM($H372:$I372)&gt;0,INDEX($U$335:$AC$338,MATCH(AD$341,$I$335:$I$338,0),MATCH(AD$340,$J$334:$R$334,0)))</f>
        <v>2</v>
      </c>
      <c r="AE372" s="695" cm="1">
        <f t="array" ref="AE372">INDEX($H372:$K372,0,MATCH(AE$341,$H$341:$K$341,0))*INDEX($J$335:$R$338,MATCH(AE$341,$I$335:$I$338,0),MATCH(AE$340,$J$334:$R$334,0))+IF(SUM($H372:$I372)&gt;0,INDEX($U$335:$AC$338,MATCH(AE$341,$I$335:$I$338,0),MATCH(AE$340,$J$334:$R$334,0)))</f>
        <v>1</v>
      </c>
      <c r="AF372" s="695" cm="1">
        <f t="array" ref="AF372">INDEX($H372:$K372,0,MATCH(AF$341,$H$341:$K$341,0))*INDEX($J$335:$R$338,MATCH(AF$341,$I$335:$I$338,0),MATCH(AF$340,$J$334:$R$334,0))+IF(SUM($H372:$I372)&gt;0,INDEX($U$335:$AC$338,MATCH(AF$341,$I$335:$I$338,0),MATCH(AF$340,$J$334:$R$334,0)))</f>
        <v>0</v>
      </c>
      <c r="AG372" s="695" cm="1">
        <f t="array" ref="AG372">INDEX($H372:$K372,0,MATCH(AG$341,$H$341:$K$341,0))*INDEX($J$335:$R$338,MATCH(AG$341,$I$335:$I$338,0),MATCH(AG$340,$J$334:$R$334,0))+IF(SUM($H372:$I372)&gt;0,INDEX($U$335:$AC$338,MATCH(AG$341,$I$335:$I$338,0),MATCH(AG$340,$J$334:$R$334,0)))</f>
        <v>1</v>
      </c>
      <c r="AH372" s="695" cm="1">
        <f t="array" ref="AH372">INDEX($H372:$K372,0,MATCH(AH$341,$H$341:$K$341,0))*INDEX($J$335:$R$338,MATCH(AH$341,$I$335:$I$338,0),MATCH(AH$340,$J$334:$R$334,0))+IF(SUM($H372:$I372)&gt;0,INDEX($U$335:$AC$338,MATCH(AH$341,$I$335:$I$338,0),MATCH(AH$340,$J$334:$R$334,0)))</f>
        <v>2</v>
      </c>
      <c r="AI372" s="695" cm="1">
        <f t="array" ref="AI372">INDEX($H372:$K372,0,MATCH(AI$341,$H$341:$K$341,0))*INDEX($J$335:$R$338,MATCH(AI$341,$I$335:$I$338,0),MATCH(AI$340,$J$334:$R$334,0))+IF(SUM($H372:$I372)&gt;0,INDEX($U$335:$AC$338,MATCH(AI$341,$I$335:$I$338,0),MATCH(AI$340,$J$334:$R$334,0)))</f>
        <v>0.5</v>
      </c>
      <c r="AJ372" s="695" cm="1">
        <f t="array" ref="AJ372">INDEX($H372:$K372,0,MATCH(AJ$341,$H$341:$K$341,0))*INDEX($J$335:$R$338,MATCH(AJ$341,$I$335:$I$338,0),MATCH(AJ$340,$J$334:$R$334,0))+IF(SUM($H372:$I372)&gt;0,INDEX($U$335:$AC$338,MATCH(AJ$341,$I$335:$I$338,0),MATCH(AJ$340,$J$334:$R$334,0)))</f>
        <v>0</v>
      </c>
      <c r="AK372" s="695" cm="1">
        <f t="array" ref="AK372">INDEX($H372:$K372,0,MATCH(AK$341,$H$341:$K$341,0))*INDEX($J$335:$R$338,MATCH(AK$341,$I$335:$I$338,0),MATCH(AK$340,$J$334:$R$334,0))+IF(SUM($H372:$I372)&gt;0,INDEX($U$335:$AC$338,MATCH(AK$341,$I$335:$I$338,0),MATCH(AK$340,$J$334:$R$334,0)))</f>
        <v>1</v>
      </c>
      <c r="AL372" s="695" cm="1">
        <f t="array" ref="AL372">INDEX($H372:$K372,0,MATCH(AL$341,$H$341:$K$341,0))*INDEX($J$335:$R$338,MATCH(AL$341,$I$335:$I$338,0),MATCH(AL$340,$J$334:$R$334,0))+IF(SUM($H372:$I372)&gt;0,INDEX($U$335:$AC$338,MATCH(AL$341,$I$335:$I$338,0),MATCH(AL$340,$J$334:$R$334,0)))</f>
        <v>2</v>
      </c>
      <c r="AM372" s="695" cm="1">
        <f t="array" ref="AM372">INDEX($H372:$K372,0,MATCH(AM$341,$H$341:$K$341,0))*INDEX($J$335:$R$338,MATCH(AM$341,$I$335:$I$338,0),MATCH(AM$340,$J$334:$R$334,0))+IF(SUM($H372:$I372)&gt;0,INDEX($U$335:$AC$338,MATCH(AM$341,$I$335:$I$338,0),MATCH(AM$340,$J$334:$R$334,0)))</f>
        <v>0.5</v>
      </c>
      <c r="AN372" s="695" cm="1">
        <f t="array" ref="AN372">INDEX($H372:$K372,0,MATCH(AN$341,$H$341:$K$341,0))*INDEX($J$335:$R$338,MATCH(AN$341,$I$335:$I$338,0),MATCH(AN$340,$J$334:$R$334,0))+IF(SUM($H372:$I372)&gt;0,INDEX($U$335:$AC$338,MATCH(AN$341,$I$335:$I$338,0),MATCH(AN$340,$J$334:$R$334,0)))</f>
        <v>0</v>
      </c>
      <c r="AO372" s="695" cm="1">
        <f t="array" ref="AO372">INDEX($H372:$K372,0,MATCH(AO$341,$H$341:$K$341,0))*INDEX($J$335:$R$338,MATCH(AO$341,$I$335:$I$338,0),MATCH(AO$340,$J$334:$R$334,0))+IF(SUM($H372:$I372)&gt;0,INDEX($U$335:$AC$338,MATCH(AO$341,$I$335:$I$338,0),MATCH(AO$340,$J$334:$R$334,0)))</f>
        <v>1</v>
      </c>
      <c r="AP372" s="695" cm="1">
        <f t="array" ref="AP372">INDEX($H372:$K372,0,MATCH(AP$341,$H$341:$K$341,0))*INDEX($J$335:$R$338,MATCH(AP$341,$I$335:$I$338,0),MATCH(AP$340,$J$334:$R$334,0))+IF(SUM($H372:$I372)&gt;0,INDEX($U$335:$AC$338,MATCH(AP$341,$I$335:$I$338,0),MATCH(AP$340,$J$334:$R$334,0)))</f>
        <v>2</v>
      </c>
      <c r="AQ372" s="695" cm="1">
        <f t="array" ref="AQ372">INDEX($H372:$K372,0,MATCH(AQ$341,$H$341:$K$341,0))*INDEX($J$335:$R$338,MATCH(AQ$341,$I$335:$I$338,0),MATCH(AQ$340,$J$334:$R$334,0))+IF(SUM($H372:$I372)&gt;0,INDEX($U$335:$AC$338,MATCH(AQ$341,$I$335:$I$338,0),MATCH(AQ$340,$J$334:$R$334,0)))</f>
        <v>0</v>
      </c>
      <c r="AR372" s="695" cm="1">
        <f t="array" ref="AR372">INDEX($H372:$K372,0,MATCH(AR$341,$H$341:$K$341,0))*INDEX($J$335:$R$338,MATCH(AR$341,$I$335:$I$338,0),MATCH(AR$340,$J$334:$R$334,0))+IF(SUM($H372:$I372)&gt;0,INDEX($U$335:$AC$338,MATCH(AR$341,$I$335:$I$338,0),MATCH(AR$340,$J$334:$R$334,0)))</f>
        <v>0</v>
      </c>
      <c r="AS372" s="695" cm="1">
        <f t="array" ref="AS372">INDEX($H372:$K372,0,MATCH(AS$341,$H$341:$K$341,0))*INDEX($J$335:$R$338,MATCH(AS$341,$I$335:$I$338,0),MATCH(AS$340,$J$334:$R$334,0))+IF(SUM($H372:$I372)&gt;0,INDEX($U$335:$AC$338,MATCH(AS$341,$I$335:$I$338,0),MATCH(AS$340,$J$334:$R$334,0)))</f>
        <v>1</v>
      </c>
      <c r="AT372" s="695" cm="1">
        <f t="array" ref="AT372">INDEX($H372:$K372,0,MATCH(AT$341,$H$341:$K$341,0))*INDEX($J$335:$R$338,MATCH(AT$341,$I$335:$I$338,0),MATCH(AT$340,$J$334:$R$334,0))+IF(SUM($H372:$I372)&gt;0,INDEX($U$335:$AC$338,MATCH(AT$341,$I$335:$I$338,0),MATCH(AT$340,$J$334:$R$334,0)))</f>
        <v>2</v>
      </c>
      <c r="AU372" s="695" cm="1">
        <f t="array" ref="AU372">INDEX($H372:$K372,0,MATCH(AU$341,$H$341:$K$341,0))*INDEX($J$335:$R$338,MATCH(AU$341,$I$335:$I$338,0),MATCH(AU$340,$J$334:$R$334,0))+IF(SUM($H372:$I372)&gt;0,INDEX($U$335:$AC$338,MATCH(AU$341,$I$335:$I$338,0),MATCH(AU$340,$J$334:$R$334,0)))</f>
        <v>1</v>
      </c>
      <c r="AV372" s="186"/>
      <c r="AW372" s="186"/>
      <c r="AX372" s="16"/>
      <c r="AY372" s="8"/>
      <c r="AZ372" s="8"/>
      <c r="BA372" s="8"/>
    </row>
    <row r="373" spans="1:53" ht="14.5" outlineLevel="1" x14ac:dyDescent="0.35">
      <c r="A373" s="6"/>
      <c r="B373" s="7"/>
      <c r="C373" s="17"/>
      <c r="D373" s="17"/>
      <c r="E373" s="17"/>
      <c r="F373" s="26"/>
      <c r="G373" s="26" t="str">
        <f t="shared" si="152"/>
        <v>YYWWWw</v>
      </c>
      <c r="H373" s="222">
        <f t="shared" si="155"/>
        <v>1</v>
      </c>
      <c r="I373" s="222">
        <f t="shared" si="155"/>
        <v>1</v>
      </c>
      <c r="J373" s="222">
        <f t="shared" si="155"/>
        <v>2</v>
      </c>
      <c r="K373" s="222">
        <f t="shared" si="154"/>
        <v>1</v>
      </c>
      <c r="L373" s="695" cm="1">
        <f t="array" ref="L373">INDEX($H373:$K373,0,MATCH(L$341,$H$341:$K$341,0))*INDEX($J$335:$R$338,MATCH(L$341,$I$335:$I$338,0),MATCH(L$340,$J$334:$R$334,0))+IF(SUM($H373:$I373)&gt;0,INDEX($U$335:$AC$338,MATCH(L$341,$I$335:$I$338,0),MATCH(L$340,$J$334:$R$334,0)))</f>
        <v>2</v>
      </c>
      <c r="M373" s="695" cm="1">
        <f t="array" ref="M373">INDEX($H373:$K373,0,MATCH(M$341,$H$341:$K$341,0))*INDEX($J$335:$R$338,MATCH(M$341,$I$335:$I$338,0),MATCH(M$340,$J$334:$R$334,0))+IF(SUM($H373:$I373)&gt;0,INDEX($U$335:$AC$338,MATCH(M$341,$I$335:$I$338,0),MATCH(M$340,$J$334:$R$334,0)))</f>
        <v>1</v>
      </c>
      <c r="N373" s="695" cm="1">
        <f t="array" ref="N373">INDEX($H373:$K373,0,MATCH(N$341,$H$341:$K$341,0))*INDEX($J$335:$R$338,MATCH(N$341,$I$335:$I$338,0),MATCH(N$340,$J$334:$R$334,0))+IF(SUM($H373:$I373)&gt;0,INDEX($U$335:$AC$338,MATCH(N$341,$I$335:$I$338,0),MATCH(N$340,$J$334:$R$334,0)))</f>
        <v>2</v>
      </c>
      <c r="O373" s="695" cm="1">
        <f t="array" ref="O373">INDEX($H373:$K373,0,MATCH(O$341,$H$341:$K$341,0))*INDEX($J$335:$R$338,MATCH(O$341,$I$335:$I$338,0),MATCH(O$340,$J$334:$R$334,0))+IF(SUM($H373:$I373)&gt;0,INDEX($U$335:$AC$338,MATCH(O$341,$I$335:$I$338,0),MATCH(O$340,$J$334:$R$334,0)))</f>
        <v>1.5</v>
      </c>
      <c r="P373" s="695" cm="1">
        <f t="array" ref="P373">INDEX($H373:$K373,0,MATCH(P$341,$H$341:$K$341,0))*INDEX($J$335:$R$338,MATCH(P$341,$I$335:$I$338,0),MATCH(P$340,$J$334:$R$334,0))+IF(SUM($H373:$I373)&gt;0,INDEX($U$335:$AC$338,MATCH(P$341,$I$335:$I$338,0),MATCH(P$340,$J$334:$R$334,0)))</f>
        <v>2</v>
      </c>
      <c r="Q373" s="695" cm="1">
        <f t="array" ref="Q373">INDEX($H373:$K373,0,MATCH(Q$341,$H$341:$K$341,0))*INDEX($J$335:$R$338,MATCH(Q$341,$I$335:$I$338,0),MATCH(Q$340,$J$334:$R$334,0))+IF(SUM($H373:$I373)&gt;0,INDEX($U$335:$AC$338,MATCH(Q$341,$I$335:$I$338,0),MATCH(Q$340,$J$334:$R$334,0)))</f>
        <v>1</v>
      </c>
      <c r="R373" s="695" cm="1">
        <f t="array" ref="R373">INDEX($H373:$K373,0,MATCH(R$341,$H$341:$K$341,0))*INDEX($J$335:$R$338,MATCH(R$341,$I$335:$I$338,0),MATCH(R$340,$J$334:$R$334,0))+IF(SUM($H373:$I373)&gt;0,INDEX($U$335:$AC$338,MATCH(R$341,$I$335:$I$338,0),MATCH(R$340,$J$334:$R$334,0)))</f>
        <v>2</v>
      </c>
      <c r="S373" s="695" cm="1">
        <f t="array" ref="S373">INDEX($H373:$K373,0,MATCH(S$341,$H$341:$K$341,0))*INDEX($J$335:$R$338,MATCH(S$341,$I$335:$I$338,0),MATCH(S$340,$J$334:$R$334,0))+IF(SUM($H373:$I373)&gt;0,INDEX($U$335:$AC$338,MATCH(S$341,$I$335:$I$338,0),MATCH(S$340,$J$334:$R$334,0)))</f>
        <v>1</v>
      </c>
      <c r="T373" s="695" cm="1">
        <f t="array" ref="T373">INDEX($H373:$K373,0,MATCH(T$341,$H$341:$K$341,0))*INDEX($J$335:$R$338,MATCH(T$341,$I$335:$I$338,0),MATCH(T$340,$J$334:$R$334,0))+IF(SUM($H373:$I373)&gt;0,INDEX($U$335:$AC$338,MATCH(T$341,$I$335:$I$338,0),MATCH(T$340,$J$334:$R$334,0)))</f>
        <v>2</v>
      </c>
      <c r="U373" s="695" cm="1">
        <f t="array" ref="U373">INDEX($H373:$K373,0,MATCH(U$341,$H$341:$K$341,0))*INDEX($J$335:$R$338,MATCH(U$341,$I$335:$I$338,0),MATCH(U$340,$J$334:$R$334,0))+IF(SUM($H373:$I373)&gt;0,INDEX($U$335:$AC$338,MATCH(U$341,$I$335:$I$338,0),MATCH(U$340,$J$334:$R$334,0)))</f>
        <v>1</v>
      </c>
      <c r="V373" s="695" cm="1">
        <f t="array" ref="V373">INDEX($H373:$K373,0,MATCH(V$341,$H$341:$K$341,0))*INDEX($J$335:$R$338,MATCH(V$341,$I$335:$I$338,0),MATCH(V$340,$J$334:$R$334,0))+IF(SUM($H373:$I373)&gt;0,INDEX($U$335:$AC$338,MATCH(V$341,$I$335:$I$338,0),MATCH(V$340,$J$334:$R$334,0)))</f>
        <v>2</v>
      </c>
      <c r="W373" s="695" cm="1">
        <f t="array" ref="W373">INDEX($H373:$K373,0,MATCH(W$341,$H$341:$K$341,0))*INDEX($J$335:$R$338,MATCH(W$341,$I$335:$I$338,0),MATCH(W$340,$J$334:$R$334,0))+IF(SUM($H373:$I373)&gt;0,INDEX($U$335:$AC$338,MATCH(W$341,$I$335:$I$338,0),MATCH(W$340,$J$334:$R$334,0)))</f>
        <v>1</v>
      </c>
      <c r="X373" s="695" cm="1">
        <f t="array" ref="X373">INDEX($H373:$K373,0,MATCH(X$341,$H$341:$K$341,0))*INDEX($J$335:$R$338,MATCH(X$341,$I$335:$I$338,0),MATCH(X$340,$J$334:$R$334,0))+IF(SUM($H373:$I373)&gt;0,INDEX($U$335:$AC$338,MATCH(X$341,$I$335:$I$338,0),MATCH(X$340,$J$334:$R$334,0)))</f>
        <v>2</v>
      </c>
      <c r="Y373" s="695" cm="1">
        <f t="array" ref="Y373">INDEX($H373:$K373,0,MATCH(Y$341,$H$341:$K$341,0))*INDEX($J$335:$R$338,MATCH(Y$341,$I$335:$I$338,0),MATCH(Y$340,$J$334:$R$334,0))+IF(SUM($H373:$I373)&gt;0,INDEX($U$335:$AC$338,MATCH(Y$341,$I$335:$I$338,0),MATCH(Y$340,$J$334:$R$334,0)))</f>
        <v>1</v>
      </c>
      <c r="Z373" s="695" cm="1">
        <f t="array" ref="Z373">INDEX($H373:$K373,0,MATCH(Z$341,$H$341:$K$341,0))*INDEX($J$335:$R$338,MATCH(Z$341,$I$335:$I$338,0),MATCH(Z$340,$J$334:$R$334,0))+IF(SUM($H373:$I373)&gt;0,INDEX($U$335:$AC$338,MATCH(Z$341,$I$335:$I$338,0),MATCH(Z$340,$J$334:$R$334,0)))</f>
        <v>2</v>
      </c>
      <c r="AA373" s="695" cm="1">
        <f t="array" ref="AA373">INDEX($H373:$K373,0,MATCH(AA$341,$H$341:$K$341,0))*INDEX($J$335:$R$338,MATCH(AA$341,$I$335:$I$338,0),MATCH(AA$340,$J$334:$R$334,0))+IF(SUM($H373:$I373)&gt;0,INDEX($U$335:$AC$338,MATCH(AA$341,$I$335:$I$338,0),MATCH(AA$340,$J$334:$R$334,0)))</f>
        <v>0.5</v>
      </c>
      <c r="AB373" s="695" cm="1">
        <f t="array" ref="AB373">INDEX($H373:$K373,0,MATCH(AB$341,$H$341:$K$341,0))*INDEX($J$335:$R$338,MATCH(AB$341,$I$335:$I$338,0),MATCH(AB$340,$J$334:$R$334,0))+IF(SUM($H373:$I373)&gt;0,INDEX($U$335:$AC$338,MATCH(AB$341,$I$335:$I$338,0),MATCH(AB$340,$J$334:$R$334,0)))</f>
        <v>1</v>
      </c>
      <c r="AC373" s="695" cm="1">
        <f t="array" ref="AC373">INDEX($H373:$K373,0,MATCH(AC$341,$H$341:$K$341,0))*INDEX($J$335:$R$338,MATCH(AC$341,$I$335:$I$338,0),MATCH(AC$340,$J$334:$R$334,0))+IF(SUM($H373:$I373)&gt;0,INDEX($U$335:$AC$338,MATCH(AC$341,$I$335:$I$338,0),MATCH(AC$340,$J$334:$R$334,0)))</f>
        <v>1</v>
      </c>
      <c r="AD373" s="695" cm="1">
        <f t="array" ref="AD373">INDEX($H373:$K373,0,MATCH(AD$341,$H$341:$K$341,0))*INDEX($J$335:$R$338,MATCH(AD$341,$I$335:$I$338,0),MATCH(AD$340,$J$334:$R$334,0))+IF(SUM($H373:$I373)&gt;0,INDEX($U$335:$AC$338,MATCH(AD$341,$I$335:$I$338,0),MATCH(AD$340,$J$334:$R$334,0)))</f>
        <v>2</v>
      </c>
      <c r="AE373" s="695" cm="1">
        <f t="array" ref="AE373">INDEX($H373:$K373,0,MATCH(AE$341,$H$341:$K$341,0))*INDEX($J$335:$R$338,MATCH(AE$341,$I$335:$I$338,0),MATCH(AE$340,$J$334:$R$334,0))+IF(SUM($H373:$I373)&gt;0,INDEX($U$335:$AC$338,MATCH(AE$341,$I$335:$I$338,0),MATCH(AE$340,$J$334:$R$334,0)))</f>
        <v>1</v>
      </c>
      <c r="AF373" s="695" cm="1">
        <f t="array" ref="AF373">INDEX($H373:$K373,0,MATCH(AF$341,$H$341:$K$341,0))*INDEX($J$335:$R$338,MATCH(AF$341,$I$335:$I$338,0),MATCH(AF$340,$J$334:$R$334,0))+IF(SUM($H373:$I373)&gt;0,INDEX($U$335:$AC$338,MATCH(AF$341,$I$335:$I$338,0),MATCH(AF$340,$J$334:$R$334,0)))</f>
        <v>1</v>
      </c>
      <c r="AG373" s="695" cm="1">
        <f t="array" ref="AG373">INDEX($H373:$K373,0,MATCH(AG$341,$H$341:$K$341,0))*INDEX($J$335:$R$338,MATCH(AG$341,$I$335:$I$338,0),MATCH(AG$340,$J$334:$R$334,0))+IF(SUM($H373:$I373)&gt;0,INDEX($U$335:$AC$338,MATCH(AG$341,$I$335:$I$338,0),MATCH(AG$340,$J$334:$R$334,0)))</f>
        <v>1</v>
      </c>
      <c r="AH373" s="695" cm="1">
        <f t="array" ref="AH373">INDEX($H373:$K373,0,MATCH(AH$341,$H$341:$K$341,0))*INDEX($J$335:$R$338,MATCH(AH$341,$I$335:$I$338,0),MATCH(AH$340,$J$334:$R$334,0))+IF(SUM($H373:$I373)&gt;0,INDEX($U$335:$AC$338,MATCH(AH$341,$I$335:$I$338,0),MATCH(AH$340,$J$334:$R$334,0)))</f>
        <v>2</v>
      </c>
      <c r="AI373" s="695" cm="1">
        <f t="array" ref="AI373">INDEX($H373:$K373,0,MATCH(AI$341,$H$341:$K$341,0))*INDEX($J$335:$R$338,MATCH(AI$341,$I$335:$I$338,0),MATCH(AI$340,$J$334:$R$334,0))+IF(SUM($H373:$I373)&gt;0,INDEX($U$335:$AC$338,MATCH(AI$341,$I$335:$I$338,0),MATCH(AI$340,$J$334:$R$334,0)))</f>
        <v>0.5</v>
      </c>
      <c r="AJ373" s="695" cm="1">
        <f t="array" ref="AJ373">INDEX($H373:$K373,0,MATCH(AJ$341,$H$341:$K$341,0))*INDEX($J$335:$R$338,MATCH(AJ$341,$I$335:$I$338,0),MATCH(AJ$340,$J$334:$R$334,0))+IF(SUM($H373:$I373)&gt;0,INDEX($U$335:$AC$338,MATCH(AJ$341,$I$335:$I$338,0),MATCH(AJ$340,$J$334:$R$334,0)))</f>
        <v>1</v>
      </c>
      <c r="AK373" s="695" cm="1">
        <f t="array" ref="AK373">INDEX($H373:$K373,0,MATCH(AK$341,$H$341:$K$341,0))*INDEX($J$335:$R$338,MATCH(AK$341,$I$335:$I$338,0),MATCH(AK$340,$J$334:$R$334,0))+IF(SUM($H373:$I373)&gt;0,INDEX($U$335:$AC$338,MATCH(AK$341,$I$335:$I$338,0),MATCH(AK$340,$J$334:$R$334,0)))</f>
        <v>1</v>
      </c>
      <c r="AL373" s="695" cm="1">
        <f t="array" ref="AL373">INDEX($H373:$K373,0,MATCH(AL$341,$H$341:$K$341,0))*INDEX($J$335:$R$338,MATCH(AL$341,$I$335:$I$338,0),MATCH(AL$340,$J$334:$R$334,0))+IF(SUM($H373:$I373)&gt;0,INDEX($U$335:$AC$338,MATCH(AL$341,$I$335:$I$338,0),MATCH(AL$340,$J$334:$R$334,0)))</f>
        <v>2</v>
      </c>
      <c r="AM373" s="695" cm="1">
        <f t="array" ref="AM373">INDEX($H373:$K373,0,MATCH(AM$341,$H$341:$K$341,0))*INDEX($J$335:$R$338,MATCH(AM$341,$I$335:$I$338,0),MATCH(AM$340,$J$334:$R$334,0))+IF(SUM($H373:$I373)&gt;0,INDEX($U$335:$AC$338,MATCH(AM$341,$I$335:$I$338,0),MATCH(AM$340,$J$334:$R$334,0)))</f>
        <v>0.5</v>
      </c>
      <c r="AN373" s="695" cm="1">
        <f t="array" ref="AN373">INDEX($H373:$K373,0,MATCH(AN$341,$H$341:$K$341,0))*INDEX($J$335:$R$338,MATCH(AN$341,$I$335:$I$338,0),MATCH(AN$340,$J$334:$R$334,0))+IF(SUM($H373:$I373)&gt;0,INDEX($U$335:$AC$338,MATCH(AN$341,$I$335:$I$338,0),MATCH(AN$340,$J$334:$R$334,0)))</f>
        <v>1</v>
      </c>
      <c r="AO373" s="695" cm="1">
        <f t="array" ref="AO373">INDEX($H373:$K373,0,MATCH(AO$341,$H$341:$K$341,0))*INDEX($J$335:$R$338,MATCH(AO$341,$I$335:$I$338,0),MATCH(AO$340,$J$334:$R$334,0))+IF(SUM($H373:$I373)&gt;0,INDEX($U$335:$AC$338,MATCH(AO$341,$I$335:$I$338,0),MATCH(AO$340,$J$334:$R$334,0)))</f>
        <v>1</v>
      </c>
      <c r="AP373" s="695" cm="1">
        <f t="array" ref="AP373">INDEX($H373:$K373,0,MATCH(AP$341,$H$341:$K$341,0))*INDEX($J$335:$R$338,MATCH(AP$341,$I$335:$I$338,0),MATCH(AP$340,$J$334:$R$334,0))+IF(SUM($H373:$I373)&gt;0,INDEX($U$335:$AC$338,MATCH(AP$341,$I$335:$I$338,0),MATCH(AP$340,$J$334:$R$334,0)))</f>
        <v>2</v>
      </c>
      <c r="AQ373" s="695" cm="1">
        <f t="array" ref="AQ373">INDEX($H373:$K373,0,MATCH(AQ$341,$H$341:$K$341,0))*INDEX($J$335:$R$338,MATCH(AQ$341,$I$335:$I$338,0),MATCH(AQ$340,$J$334:$R$334,0))+IF(SUM($H373:$I373)&gt;0,INDEX($U$335:$AC$338,MATCH(AQ$341,$I$335:$I$338,0),MATCH(AQ$340,$J$334:$R$334,0)))</f>
        <v>0</v>
      </c>
      <c r="AR373" s="695" cm="1">
        <f t="array" ref="AR373">INDEX($H373:$K373,0,MATCH(AR$341,$H$341:$K$341,0))*INDEX($J$335:$R$338,MATCH(AR$341,$I$335:$I$338,0),MATCH(AR$340,$J$334:$R$334,0))+IF(SUM($H373:$I373)&gt;0,INDEX($U$335:$AC$338,MATCH(AR$341,$I$335:$I$338,0),MATCH(AR$340,$J$334:$R$334,0)))</f>
        <v>1</v>
      </c>
      <c r="AS373" s="695" cm="1">
        <f t="array" ref="AS373">INDEX($H373:$K373,0,MATCH(AS$341,$H$341:$K$341,0))*INDEX($J$335:$R$338,MATCH(AS$341,$I$335:$I$338,0),MATCH(AS$340,$J$334:$R$334,0))+IF(SUM($H373:$I373)&gt;0,INDEX($U$335:$AC$338,MATCH(AS$341,$I$335:$I$338,0),MATCH(AS$340,$J$334:$R$334,0)))</f>
        <v>1</v>
      </c>
      <c r="AT373" s="695" cm="1">
        <f t="array" ref="AT373">INDEX($H373:$K373,0,MATCH(AT$341,$H$341:$K$341,0))*INDEX($J$335:$R$338,MATCH(AT$341,$I$335:$I$338,0),MATCH(AT$340,$J$334:$R$334,0))+IF(SUM($H373:$I373)&gt;0,INDEX($U$335:$AC$338,MATCH(AT$341,$I$335:$I$338,0),MATCH(AT$340,$J$334:$R$334,0)))</f>
        <v>2</v>
      </c>
      <c r="AU373" s="695" cm="1">
        <f t="array" ref="AU373">INDEX($H373:$K373,0,MATCH(AU$341,$H$341:$K$341,0))*INDEX($J$335:$R$338,MATCH(AU$341,$I$335:$I$338,0),MATCH(AU$340,$J$334:$R$334,0))+IF(SUM($H373:$I373)&gt;0,INDEX($U$335:$AC$338,MATCH(AU$341,$I$335:$I$338,0),MATCH(AU$340,$J$334:$R$334,0)))</f>
        <v>1</v>
      </c>
      <c r="AV373" s="186"/>
      <c r="AW373" s="186"/>
      <c r="AX373" s="16"/>
      <c r="AY373" s="8"/>
      <c r="AZ373" s="8"/>
      <c r="BA373" s="8"/>
    </row>
    <row r="374" spans="1:53" ht="14.5" outlineLevel="1" x14ac:dyDescent="0.35">
      <c r="A374" s="6"/>
      <c r="B374" s="7"/>
      <c r="C374" s="17"/>
      <c r="D374" s="17"/>
      <c r="E374" s="17"/>
      <c r="F374" s="26"/>
      <c r="G374" s="26" t="str">
        <f t="shared" ref="G374:G391" si="156">_xlfn.CONCAT(H192:M192)</f>
        <v>YYWWWwd</v>
      </c>
      <c r="H374" s="222">
        <f t="shared" si="155"/>
        <v>0</v>
      </c>
      <c r="I374" s="222">
        <f t="shared" si="155"/>
        <v>1</v>
      </c>
      <c r="J374" s="222">
        <f t="shared" si="155"/>
        <v>2</v>
      </c>
      <c r="K374" s="222">
        <f t="shared" ref="K374:K393" si="157">IF($I313&gt;0,INDEX($Z$206:$AC$219,MATCH($M192,$Y$206:$Y$219,0),MATCH(K$341,$Z$205:$AC$205,0)),0)</f>
        <v>1</v>
      </c>
      <c r="L374" s="695" cm="1">
        <f t="array" ref="L374">INDEX($H374:$K374,0,MATCH(L$341,$H$341:$K$341,0))*INDEX($J$335:$R$338,MATCH(L$341,$I$335:$I$338,0),MATCH(L$340,$J$334:$R$334,0))+IF(SUM($H374:$I374)&gt;0,INDEX($U$335:$AC$338,MATCH(L$341,$I$335:$I$338,0),MATCH(L$340,$J$334:$R$334,0)))</f>
        <v>1</v>
      </c>
      <c r="M374" s="695" cm="1">
        <f t="array" ref="M374">INDEX($H374:$K374,0,MATCH(M$341,$H$341:$K$341,0))*INDEX($J$335:$R$338,MATCH(M$341,$I$335:$I$338,0),MATCH(M$340,$J$334:$R$334,0))+IF(SUM($H374:$I374)&gt;0,INDEX($U$335:$AC$338,MATCH(M$341,$I$335:$I$338,0),MATCH(M$340,$J$334:$R$334,0)))</f>
        <v>1</v>
      </c>
      <c r="N374" s="695" cm="1">
        <f t="array" ref="N374">INDEX($H374:$K374,0,MATCH(N$341,$H$341:$K$341,0))*INDEX($J$335:$R$338,MATCH(N$341,$I$335:$I$338,0),MATCH(N$340,$J$334:$R$334,0))+IF(SUM($H374:$I374)&gt;0,INDEX($U$335:$AC$338,MATCH(N$341,$I$335:$I$338,0),MATCH(N$340,$J$334:$R$334,0)))</f>
        <v>2</v>
      </c>
      <c r="O374" s="695" cm="1">
        <f t="array" ref="O374">INDEX($H374:$K374,0,MATCH(O$341,$H$341:$K$341,0))*INDEX($J$335:$R$338,MATCH(O$341,$I$335:$I$338,0),MATCH(O$340,$J$334:$R$334,0))+IF(SUM($H374:$I374)&gt;0,INDEX($U$335:$AC$338,MATCH(O$341,$I$335:$I$338,0),MATCH(O$340,$J$334:$R$334,0)))</f>
        <v>1.5</v>
      </c>
      <c r="P374" s="695" cm="1">
        <f t="array" ref="P374">INDEX($H374:$K374,0,MATCH(P$341,$H$341:$K$341,0))*INDEX($J$335:$R$338,MATCH(P$341,$I$335:$I$338,0),MATCH(P$340,$J$334:$R$334,0))+IF(SUM($H374:$I374)&gt;0,INDEX($U$335:$AC$338,MATCH(P$341,$I$335:$I$338,0),MATCH(P$340,$J$334:$R$334,0)))</f>
        <v>1</v>
      </c>
      <c r="Q374" s="695" cm="1">
        <f t="array" ref="Q374">INDEX($H374:$K374,0,MATCH(Q$341,$H$341:$K$341,0))*INDEX($J$335:$R$338,MATCH(Q$341,$I$335:$I$338,0),MATCH(Q$340,$J$334:$R$334,0))+IF(SUM($H374:$I374)&gt;0,INDEX($U$335:$AC$338,MATCH(Q$341,$I$335:$I$338,0),MATCH(Q$340,$J$334:$R$334,0)))</f>
        <v>1</v>
      </c>
      <c r="R374" s="695" cm="1">
        <f t="array" ref="R374">INDEX($H374:$K374,0,MATCH(R$341,$H$341:$K$341,0))*INDEX($J$335:$R$338,MATCH(R$341,$I$335:$I$338,0),MATCH(R$340,$J$334:$R$334,0))+IF(SUM($H374:$I374)&gt;0,INDEX($U$335:$AC$338,MATCH(R$341,$I$335:$I$338,0),MATCH(R$340,$J$334:$R$334,0)))</f>
        <v>2</v>
      </c>
      <c r="S374" s="695" cm="1">
        <f t="array" ref="S374">INDEX($H374:$K374,0,MATCH(S$341,$H$341:$K$341,0))*INDEX($J$335:$R$338,MATCH(S$341,$I$335:$I$338,0),MATCH(S$340,$J$334:$R$334,0))+IF(SUM($H374:$I374)&gt;0,INDEX($U$335:$AC$338,MATCH(S$341,$I$335:$I$338,0),MATCH(S$340,$J$334:$R$334,0)))</f>
        <v>1</v>
      </c>
      <c r="T374" s="695" cm="1">
        <f t="array" ref="T374">INDEX($H374:$K374,0,MATCH(T$341,$H$341:$K$341,0))*INDEX($J$335:$R$338,MATCH(T$341,$I$335:$I$338,0),MATCH(T$340,$J$334:$R$334,0))+IF(SUM($H374:$I374)&gt;0,INDEX($U$335:$AC$338,MATCH(T$341,$I$335:$I$338,0),MATCH(T$340,$J$334:$R$334,0)))</f>
        <v>1</v>
      </c>
      <c r="U374" s="695" cm="1">
        <f t="array" ref="U374">INDEX($H374:$K374,0,MATCH(U$341,$H$341:$K$341,0))*INDEX($J$335:$R$338,MATCH(U$341,$I$335:$I$338,0),MATCH(U$340,$J$334:$R$334,0))+IF(SUM($H374:$I374)&gt;0,INDEX($U$335:$AC$338,MATCH(U$341,$I$335:$I$338,0),MATCH(U$340,$J$334:$R$334,0)))</f>
        <v>1</v>
      </c>
      <c r="V374" s="695" cm="1">
        <f t="array" ref="V374">INDEX($H374:$K374,0,MATCH(V$341,$H$341:$K$341,0))*INDEX($J$335:$R$338,MATCH(V$341,$I$335:$I$338,0),MATCH(V$340,$J$334:$R$334,0))+IF(SUM($H374:$I374)&gt;0,INDEX($U$335:$AC$338,MATCH(V$341,$I$335:$I$338,0),MATCH(V$340,$J$334:$R$334,0)))</f>
        <v>2</v>
      </c>
      <c r="W374" s="695" cm="1">
        <f t="array" ref="W374">INDEX($H374:$K374,0,MATCH(W$341,$H$341:$K$341,0))*INDEX($J$335:$R$338,MATCH(W$341,$I$335:$I$338,0),MATCH(W$340,$J$334:$R$334,0))+IF(SUM($H374:$I374)&gt;0,INDEX($U$335:$AC$338,MATCH(W$341,$I$335:$I$338,0),MATCH(W$340,$J$334:$R$334,0)))</f>
        <v>1</v>
      </c>
      <c r="X374" s="695" cm="1">
        <f t="array" ref="X374">INDEX($H374:$K374,0,MATCH(X$341,$H$341:$K$341,0))*INDEX($J$335:$R$338,MATCH(X$341,$I$335:$I$338,0),MATCH(X$340,$J$334:$R$334,0))+IF(SUM($H374:$I374)&gt;0,INDEX($U$335:$AC$338,MATCH(X$341,$I$335:$I$338,0),MATCH(X$340,$J$334:$R$334,0)))</f>
        <v>1</v>
      </c>
      <c r="Y374" s="695" cm="1">
        <f t="array" ref="Y374">INDEX($H374:$K374,0,MATCH(Y$341,$H$341:$K$341,0))*INDEX($J$335:$R$338,MATCH(Y$341,$I$335:$I$338,0),MATCH(Y$340,$J$334:$R$334,0))+IF(SUM($H374:$I374)&gt;0,INDEX($U$335:$AC$338,MATCH(Y$341,$I$335:$I$338,0),MATCH(Y$340,$J$334:$R$334,0)))</f>
        <v>1</v>
      </c>
      <c r="Z374" s="695" cm="1">
        <f t="array" ref="Z374">INDEX($H374:$K374,0,MATCH(Z$341,$H$341:$K$341,0))*INDEX($J$335:$R$338,MATCH(Z$341,$I$335:$I$338,0),MATCH(Z$340,$J$334:$R$334,0))+IF(SUM($H374:$I374)&gt;0,INDEX($U$335:$AC$338,MATCH(Z$341,$I$335:$I$338,0),MATCH(Z$340,$J$334:$R$334,0)))</f>
        <v>2</v>
      </c>
      <c r="AA374" s="695" cm="1">
        <f t="array" ref="AA374">INDEX($H374:$K374,0,MATCH(AA$341,$H$341:$K$341,0))*INDEX($J$335:$R$338,MATCH(AA$341,$I$335:$I$338,0),MATCH(AA$340,$J$334:$R$334,0))+IF(SUM($H374:$I374)&gt;0,INDEX($U$335:$AC$338,MATCH(AA$341,$I$335:$I$338,0),MATCH(AA$340,$J$334:$R$334,0)))</f>
        <v>0.5</v>
      </c>
      <c r="AB374" s="695" cm="1">
        <f t="array" ref="AB374">INDEX($H374:$K374,0,MATCH(AB$341,$H$341:$K$341,0))*INDEX($J$335:$R$338,MATCH(AB$341,$I$335:$I$338,0),MATCH(AB$340,$J$334:$R$334,0))+IF(SUM($H374:$I374)&gt;0,INDEX($U$335:$AC$338,MATCH(AB$341,$I$335:$I$338,0),MATCH(AB$340,$J$334:$R$334,0)))</f>
        <v>0</v>
      </c>
      <c r="AC374" s="695" cm="1">
        <f t="array" ref="AC374">INDEX($H374:$K374,0,MATCH(AC$341,$H$341:$K$341,0))*INDEX($J$335:$R$338,MATCH(AC$341,$I$335:$I$338,0),MATCH(AC$340,$J$334:$R$334,0))+IF(SUM($H374:$I374)&gt;0,INDEX($U$335:$AC$338,MATCH(AC$341,$I$335:$I$338,0),MATCH(AC$340,$J$334:$R$334,0)))</f>
        <v>1</v>
      </c>
      <c r="AD374" s="695" cm="1">
        <f t="array" ref="AD374">INDEX($H374:$K374,0,MATCH(AD$341,$H$341:$K$341,0))*INDEX($J$335:$R$338,MATCH(AD$341,$I$335:$I$338,0),MATCH(AD$340,$J$334:$R$334,0))+IF(SUM($H374:$I374)&gt;0,INDEX($U$335:$AC$338,MATCH(AD$341,$I$335:$I$338,0),MATCH(AD$340,$J$334:$R$334,0)))</f>
        <v>2</v>
      </c>
      <c r="AE374" s="695" cm="1">
        <f t="array" ref="AE374">INDEX($H374:$K374,0,MATCH(AE$341,$H$341:$K$341,0))*INDEX($J$335:$R$338,MATCH(AE$341,$I$335:$I$338,0),MATCH(AE$340,$J$334:$R$334,0))+IF(SUM($H374:$I374)&gt;0,INDEX($U$335:$AC$338,MATCH(AE$341,$I$335:$I$338,0),MATCH(AE$340,$J$334:$R$334,0)))</f>
        <v>1</v>
      </c>
      <c r="AF374" s="695" cm="1">
        <f t="array" ref="AF374">INDEX($H374:$K374,0,MATCH(AF$341,$H$341:$K$341,0))*INDEX($J$335:$R$338,MATCH(AF$341,$I$335:$I$338,0),MATCH(AF$340,$J$334:$R$334,0))+IF(SUM($H374:$I374)&gt;0,INDEX($U$335:$AC$338,MATCH(AF$341,$I$335:$I$338,0),MATCH(AF$340,$J$334:$R$334,0)))</f>
        <v>0</v>
      </c>
      <c r="AG374" s="695" cm="1">
        <f t="array" ref="AG374">INDEX($H374:$K374,0,MATCH(AG$341,$H$341:$K$341,0))*INDEX($J$335:$R$338,MATCH(AG$341,$I$335:$I$338,0),MATCH(AG$340,$J$334:$R$334,0))+IF(SUM($H374:$I374)&gt;0,INDEX($U$335:$AC$338,MATCH(AG$341,$I$335:$I$338,0),MATCH(AG$340,$J$334:$R$334,0)))</f>
        <v>1</v>
      </c>
      <c r="AH374" s="695" cm="1">
        <f t="array" ref="AH374">INDEX($H374:$K374,0,MATCH(AH$341,$H$341:$K$341,0))*INDEX($J$335:$R$338,MATCH(AH$341,$I$335:$I$338,0),MATCH(AH$340,$J$334:$R$334,0))+IF(SUM($H374:$I374)&gt;0,INDEX($U$335:$AC$338,MATCH(AH$341,$I$335:$I$338,0),MATCH(AH$340,$J$334:$R$334,0)))</f>
        <v>2</v>
      </c>
      <c r="AI374" s="695" cm="1">
        <f t="array" ref="AI374">INDEX($H374:$K374,0,MATCH(AI$341,$H$341:$K$341,0))*INDEX($J$335:$R$338,MATCH(AI$341,$I$335:$I$338,0),MATCH(AI$340,$J$334:$R$334,0))+IF(SUM($H374:$I374)&gt;0,INDEX($U$335:$AC$338,MATCH(AI$341,$I$335:$I$338,0),MATCH(AI$340,$J$334:$R$334,0)))</f>
        <v>0.5</v>
      </c>
      <c r="AJ374" s="695" cm="1">
        <f t="array" ref="AJ374">INDEX($H374:$K374,0,MATCH(AJ$341,$H$341:$K$341,0))*INDEX($J$335:$R$338,MATCH(AJ$341,$I$335:$I$338,0),MATCH(AJ$340,$J$334:$R$334,0))+IF(SUM($H374:$I374)&gt;0,INDEX($U$335:$AC$338,MATCH(AJ$341,$I$335:$I$338,0),MATCH(AJ$340,$J$334:$R$334,0)))</f>
        <v>0</v>
      </c>
      <c r="AK374" s="695" cm="1">
        <f t="array" ref="AK374">INDEX($H374:$K374,0,MATCH(AK$341,$H$341:$K$341,0))*INDEX($J$335:$R$338,MATCH(AK$341,$I$335:$I$338,0),MATCH(AK$340,$J$334:$R$334,0))+IF(SUM($H374:$I374)&gt;0,INDEX($U$335:$AC$338,MATCH(AK$341,$I$335:$I$338,0),MATCH(AK$340,$J$334:$R$334,0)))</f>
        <v>1</v>
      </c>
      <c r="AL374" s="695" cm="1">
        <f t="array" ref="AL374">INDEX($H374:$K374,0,MATCH(AL$341,$H$341:$K$341,0))*INDEX($J$335:$R$338,MATCH(AL$341,$I$335:$I$338,0),MATCH(AL$340,$J$334:$R$334,0))+IF(SUM($H374:$I374)&gt;0,INDEX($U$335:$AC$338,MATCH(AL$341,$I$335:$I$338,0),MATCH(AL$340,$J$334:$R$334,0)))</f>
        <v>2</v>
      </c>
      <c r="AM374" s="695" cm="1">
        <f t="array" ref="AM374">INDEX($H374:$K374,0,MATCH(AM$341,$H$341:$K$341,0))*INDEX($J$335:$R$338,MATCH(AM$341,$I$335:$I$338,0),MATCH(AM$340,$J$334:$R$334,0))+IF(SUM($H374:$I374)&gt;0,INDEX($U$335:$AC$338,MATCH(AM$341,$I$335:$I$338,0),MATCH(AM$340,$J$334:$R$334,0)))</f>
        <v>0.5</v>
      </c>
      <c r="AN374" s="695" cm="1">
        <f t="array" ref="AN374">INDEX($H374:$K374,0,MATCH(AN$341,$H$341:$K$341,0))*INDEX($J$335:$R$338,MATCH(AN$341,$I$335:$I$338,0),MATCH(AN$340,$J$334:$R$334,0))+IF(SUM($H374:$I374)&gt;0,INDEX($U$335:$AC$338,MATCH(AN$341,$I$335:$I$338,0),MATCH(AN$340,$J$334:$R$334,0)))</f>
        <v>0</v>
      </c>
      <c r="AO374" s="695" cm="1">
        <f t="array" ref="AO374">INDEX($H374:$K374,0,MATCH(AO$341,$H$341:$K$341,0))*INDEX($J$335:$R$338,MATCH(AO$341,$I$335:$I$338,0),MATCH(AO$340,$J$334:$R$334,0))+IF(SUM($H374:$I374)&gt;0,INDEX($U$335:$AC$338,MATCH(AO$341,$I$335:$I$338,0),MATCH(AO$340,$J$334:$R$334,0)))</f>
        <v>1</v>
      </c>
      <c r="AP374" s="695" cm="1">
        <f t="array" ref="AP374">INDEX($H374:$K374,0,MATCH(AP$341,$H$341:$K$341,0))*INDEX($J$335:$R$338,MATCH(AP$341,$I$335:$I$338,0),MATCH(AP$340,$J$334:$R$334,0))+IF(SUM($H374:$I374)&gt;0,INDEX($U$335:$AC$338,MATCH(AP$341,$I$335:$I$338,0),MATCH(AP$340,$J$334:$R$334,0)))</f>
        <v>2</v>
      </c>
      <c r="AQ374" s="695" cm="1">
        <f t="array" ref="AQ374">INDEX($H374:$K374,0,MATCH(AQ$341,$H$341:$K$341,0))*INDEX($J$335:$R$338,MATCH(AQ$341,$I$335:$I$338,0),MATCH(AQ$340,$J$334:$R$334,0))+IF(SUM($H374:$I374)&gt;0,INDEX($U$335:$AC$338,MATCH(AQ$341,$I$335:$I$338,0),MATCH(AQ$340,$J$334:$R$334,0)))</f>
        <v>0</v>
      </c>
      <c r="AR374" s="695" cm="1">
        <f t="array" ref="AR374">INDEX($H374:$K374,0,MATCH(AR$341,$H$341:$K$341,0))*INDEX($J$335:$R$338,MATCH(AR$341,$I$335:$I$338,0),MATCH(AR$340,$J$334:$R$334,0))+IF(SUM($H374:$I374)&gt;0,INDEX($U$335:$AC$338,MATCH(AR$341,$I$335:$I$338,0),MATCH(AR$340,$J$334:$R$334,0)))</f>
        <v>0</v>
      </c>
      <c r="AS374" s="695" cm="1">
        <f t="array" ref="AS374">INDEX($H374:$K374,0,MATCH(AS$341,$H$341:$K$341,0))*INDEX($J$335:$R$338,MATCH(AS$341,$I$335:$I$338,0),MATCH(AS$340,$J$334:$R$334,0))+IF(SUM($H374:$I374)&gt;0,INDEX($U$335:$AC$338,MATCH(AS$341,$I$335:$I$338,0),MATCH(AS$340,$J$334:$R$334,0)))</f>
        <v>1</v>
      </c>
      <c r="AT374" s="695" cm="1">
        <f t="array" ref="AT374">INDEX($H374:$K374,0,MATCH(AT$341,$H$341:$K$341,0))*INDEX($J$335:$R$338,MATCH(AT$341,$I$335:$I$338,0),MATCH(AT$340,$J$334:$R$334,0))+IF(SUM($H374:$I374)&gt;0,INDEX($U$335:$AC$338,MATCH(AT$341,$I$335:$I$338,0),MATCH(AT$340,$J$334:$R$334,0)))</f>
        <v>2</v>
      </c>
      <c r="AU374" s="695" cm="1">
        <f t="array" ref="AU374">INDEX($H374:$K374,0,MATCH(AU$341,$H$341:$K$341,0))*INDEX($J$335:$R$338,MATCH(AU$341,$I$335:$I$338,0),MATCH(AU$340,$J$334:$R$334,0))+IF(SUM($H374:$I374)&gt;0,INDEX($U$335:$AC$338,MATCH(AU$341,$I$335:$I$338,0),MATCH(AU$340,$J$334:$R$334,0)))</f>
        <v>1</v>
      </c>
      <c r="AV374" s="186"/>
      <c r="AW374" s="186"/>
      <c r="AX374" s="16"/>
      <c r="AY374" s="8"/>
      <c r="AZ374" s="8"/>
      <c r="BA374" s="8"/>
    </row>
    <row r="375" spans="1:53" ht="14.5" outlineLevel="1" x14ac:dyDescent="0.35">
      <c r="A375" s="6"/>
      <c r="B375" s="7"/>
      <c r="C375" s="17"/>
      <c r="D375" s="17"/>
      <c r="E375" s="17"/>
      <c r="F375" s="26"/>
      <c r="G375" s="26" t="str">
        <f t="shared" si="156"/>
        <v>YYNWBz</v>
      </c>
      <c r="H375" s="222">
        <f t="shared" si="155"/>
        <v>1</v>
      </c>
      <c r="I375" s="222">
        <f t="shared" si="155"/>
        <v>1</v>
      </c>
      <c r="J375" s="222">
        <f t="shared" si="155"/>
        <v>2</v>
      </c>
      <c r="K375" s="222">
        <f t="shared" si="157"/>
        <v>0</v>
      </c>
      <c r="L375" s="695" cm="1">
        <f t="array" ref="L375">INDEX($H375:$K375,0,MATCH(L$341,$H$341:$K$341,0))*INDEX($J$335:$R$338,MATCH(L$341,$I$335:$I$338,0),MATCH(L$340,$J$334:$R$334,0))+IF(SUM($H375:$I375)&gt;0,INDEX($U$335:$AC$338,MATCH(L$341,$I$335:$I$338,0),MATCH(L$340,$J$334:$R$334,0)))</f>
        <v>2</v>
      </c>
      <c r="M375" s="695" cm="1">
        <f t="array" ref="M375">INDEX($H375:$K375,0,MATCH(M$341,$H$341:$K$341,0))*INDEX($J$335:$R$338,MATCH(M$341,$I$335:$I$338,0),MATCH(M$340,$J$334:$R$334,0))+IF(SUM($H375:$I375)&gt;0,INDEX($U$335:$AC$338,MATCH(M$341,$I$335:$I$338,0),MATCH(M$340,$J$334:$R$334,0)))</f>
        <v>1</v>
      </c>
      <c r="N375" s="695" cm="1">
        <f t="array" ref="N375">INDEX($H375:$K375,0,MATCH(N$341,$H$341:$K$341,0))*INDEX($J$335:$R$338,MATCH(N$341,$I$335:$I$338,0),MATCH(N$340,$J$334:$R$334,0))+IF(SUM($H375:$I375)&gt;0,INDEX($U$335:$AC$338,MATCH(N$341,$I$335:$I$338,0),MATCH(N$340,$J$334:$R$334,0)))</f>
        <v>2</v>
      </c>
      <c r="O375" s="695" cm="1">
        <f t="array" ref="O375">INDEX($H375:$K375,0,MATCH(O$341,$H$341:$K$341,0))*INDEX($J$335:$R$338,MATCH(O$341,$I$335:$I$338,0),MATCH(O$340,$J$334:$R$334,0))+IF(SUM($H375:$I375)&gt;0,INDEX($U$335:$AC$338,MATCH(O$341,$I$335:$I$338,0),MATCH(O$340,$J$334:$R$334,0)))</f>
        <v>0</v>
      </c>
      <c r="P375" s="695" cm="1">
        <f t="array" ref="P375">INDEX($H375:$K375,0,MATCH(P$341,$H$341:$K$341,0))*INDEX($J$335:$R$338,MATCH(P$341,$I$335:$I$338,0),MATCH(P$340,$J$334:$R$334,0))+IF(SUM($H375:$I375)&gt;0,INDEX($U$335:$AC$338,MATCH(P$341,$I$335:$I$338,0),MATCH(P$340,$J$334:$R$334,0)))</f>
        <v>2</v>
      </c>
      <c r="Q375" s="695" cm="1">
        <f t="array" ref="Q375">INDEX($H375:$K375,0,MATCH(Q$341,$H$341:$K$341,0))*INDEX($J$335:$R$338,MATCH(Q$341,$I$335:$I$338,0),MATCH(Q$340,$J$334:$R$334,0))+IF(SUM($H375:$I375)&gt;0,INDEX($U$335:$AC$338,MATCH(Q$341,$I$335:$I$338,0),MATCH(Q$340,$J$334:$R$334,0)))</f>
        <v>1</v>
      </c>
      <c r="R375" s="695" cm="1">
        <f t="array" ref="R375">INDEX($H375:$K375,0,MATCH(R$341,$H$341:$K$341,0))*INDEX($J$335:$R$338,MATCH(R$341,$I$335:$I$338,0),MATCH(R$340,$J$334:$R$334,0))+IF(SUM($H375:$I375)&gt;0,INDEX($U$335:$AC$338,MATCH(R$341,$I$335:$I$338,0),MATCH(R$340,$J$334:$R$334,0)))</f>
        <v>2</v>
      </c>
      <c r="S375" s="695" cm="1">
        <f t="array" ref="S375">INDEX($H375:$K375,0,MATCH(S$341,$H$341:$K$341,0))*INDEX($J$335:$R$338,MATCH(S$341,$I$335:$I$338,0),MATCH(S$340,$J$334:$R$334,0))+IF(SUM($H375:$I375)&gt;0,INDEX($U$335:$AC$338,MATCH(S$341,$I$335:$I$338,0),MATCH(S$340,$J$334:$R$334,0)))</f>
        <v>0</v>
      </c>
      <c r="T375" s="695" cm="1">
        <f t="array" ref="T375">INDEX($H375:$K375,0,MATCH(T$341,$H$341:$K$341,0))*INDEX($J$335:$R$338,MATCH(T$341,$I$335:$I$338,0),MATCH(T$340,$J$334:$R$334,0))+IF(SUM($H375:$I375)&gt;0,INDEX($U$335:$AC$338,MATCH(T$341,$I$335:$I$338,0),MATCH(T$340,$J$334:$R$334,0)))</f>
        <v>2</v>
      </c>
      <c r="U375" s="695" cm="1">
        <f t="array" ref="U375">INDEX($H375:$K375,0,MATCH(U$341,$H$341:$K$341,0))*INDEX($J$335:$R$338,MATCH(U$341,$I$335:$I$338,0),MATCH(U$340,$J$334:$R$334,0))+IF(SUM($H375:$I375)&gt;0,INDEX($U$335:$AC$338,MATCH(U$341,$I$335:$I$338,0),MATCH(U$340,$J$334:$R$334,0)))</f>
        <v>1</v>
      </c>
      <c r="V375" s="695" cm="1">
        <f t="array" ref="V375">INDEX($H375:$K375,0,MATCH(V$341,$H$341:$K$341,0))*INDEX($J$335:$R$338,MATCH(V$341,$I$335:$I$338,0),MATCH(V$340,$J$334:$R$334,0))+IF(SUM($H375:$I375)&gt;0,INDEX($U$335:$AC$338,MATCH(V$341,$I$335:$I$338,0),MATCH(V$340,$J$334:$R$334,0)))</f>
        <v>2</v>
      </c>
      <c r="W375" s="695" cm="1">
        <f t="array" ref="W375">INDEX($H375:$K375,0,MATCH(W$341,$H$341:$K$341,0))*INDEX($J$335:$R$338,MATCH(W$341,$I$335:$I$338,0),MATCH(W$340,$J$334:$R$334,0))+IF(SUM($H375:$I375)&gt;0,INDEX($U$335:$AC$338,MATCH(W$341,$I$335:$I$338,0),MATCH(W$340,$J$334:$R$334,0)))</f>
        <v>0</v>
      </c>
      <c r="X375" s="695" cm="1">
        <f t="array" ref="X375">INDEX($H375:$K375,0,MATCH(X$341,$H$341:$K$341,0))*INDEX($J$335:$R$338,MATCH(X$341,$I$335:$I$338,0),MATCH(X$340,$J$334:$R$334,0))+IF(SUM($H375:$I375)&gt;0,INDEX($U$335:$AC$338,MATCH(X$341,$I$335:$I$338,0),MATCH(X$340,$J$334:$R$334,0)))</f>
        <v>2</v>
      </c>
      <c r="Y375" s="695" cm="1">
        <f t="array" ref="Y375">INDEX($H375:$K375,0,MATCH(Y$341,$H$341:$K$341,0))*INDEX($J$335:$R$338,MATCH(Y$341,$I$335:$I$338,0),MATCH(Y$340,$J$334:$R$334,0))+IF(SUM($H375:$I375)&gt;0,INDEX($U$335:$AC$338,MATCH(Y$341,$I$335:$I$338,0),MATCH(Y$340,$J$334:$R$334,0)))</f>
        <v>1</v>
      </c>
      <c r="Z375" s="695" cm="1">
        <f t="array" ref="Z375">INDEX($H375:$K375,0,MATCH(Z$341,$H$341:$K$341,0))*INDEX($J$335:$R$338,MATCH(Z$341,$I$335:$I$338,0),MATCH(Z$340,$J$334:$R$334,0))+IF(SUM($H375:$I375)&gt;0,INDEX($U$335:$AC$338,MATCH(Z$341,$I$335:$I$338,0),MATCH(Z$340,$J$334:$R$334,0)))</f>
        <v>2</v>
      </c>
      <c r="AA375" s="695" cm="1">
        <f t="array" ref="AA375">INDEX($H375:$K375,0,MATCH(AA$341,$H$341:$K$341,0))*INDEX($J$335:$R$338,MATCH(AA$341,$I$335:$I$338,0),MATCH(AA$340,$J$334:$R$334,0))+IF(SUM($H375:$I375)&gt;0,INDEX($U$335:$AC$338,MATCH(AA$341,$I$335:$I$338,0),MATCH(AA$340,$J$334:$R$334,0)))</f>
        <v>0</v>
      </c>
      <c r="AB375" s="695" cm="1">
        <f t="array" ref="AB375">INDEX($H375:$K375,0,MATCH(AB$341,$H$341:$K$341,0))*INDEX($J$335:$R$338,MATCH(AB$341,$I$335:$I$338,0),MATCH(AB$340,$J$334:$R$334,0))+IF(SUM($H375:$I375)&gt;0,INDEX($U$335:$AC$338,MATCH(AB$341,$I$335:$I$338,0),MATCH(AB$340,$J$334:$R$334,0)))</f>
        <v>1</v>
      </c>
      <c r="AC375" s="695" cm="1">
        <f t="array" ref="AC375">INDEX($H375:$K375,0,MATCH(AC$341,$H$341:$K$341,0))*INDEX($J$335:$R$338,MATCH(AC$341,$I$335:$I$338,0),MATCH(AC$340,$J$334:$R$334,0))+IF(SUM($H375:$I375)&gt;0,INDEX($U$335:$AC$338,MATCH(AC$341,$I$335:$I$338,0),MATCH(AC$340,$J$334:$R$334,0)))</f>
        <v>1</v>
      </c>
      <c r="AD375" s="695" cm="1">
        <f t="array" ref="AD375">INDEX($H375:$K375,0,MATCH(AD$341,$H$341:$K$341,0))*INDEX($J$335:$R$338,MATCH(AD$341,$I$335:$I$338,0),MATCH(AD$340,$J$334:$R$334,0))+IF(SUM($H375:$I375)&gt;0,INDEX($U$335:$AC$338,MATCH(AD$341,$I$335:$I$338,0),MATCH(AD$340,$J$334:$R$334,0)))</f>
        <v>2</v>
      </c>
      <c r="AE375" s="695" cm="1">
        <f t="array" ref="AE375">INDEX($H375:$K375,0,MATCH(AE$341,$H$341:$K$341,0))*INDEX($J$335:$R$338,MATCH(AE$341,$I$335:$I$338,0),MATCH(AE$340,$J$334:$R$334,0))+IF(SUM($H375:$I375)&gt;0,INDEX($U$335:$AC$338,MATCH(AE$341,$I$335:$I$338,0),MATCH(AE$340,$J$334:$R$334,0)))</f>
        <v>0</v>
      </c>
      <c r="AF375" s="695" cm="1">
        <f t="array" ref="AF375">INDEX($H375:$K375,0,MATCH(AF$341,$H$341:$K$341,0))*INDEX($J$335:$R$338,MATCH(AF$341,$I$335:$I$338,0),MATCH(AF$340,$J$334:$R$334,0))+IF(SUM($H375:$I375)&gt;0,INDEX($U$335:$AC$338,MATCH(AF$341,$I$335:$I$338,0),MATCH(AF$340,$J$334:$R$334,0)))</f>
        <v>1</v>
      </c>
      <c r="AG375" s="695" cm="1">
        <f t="array" ref="AG375">INDEX($H375:$K375,0,MATCH(AG$341,$H$341:$K$341,0))*INDEX($J$335:$R$338,MATCH(AG$341,$I$335:$I$338,0),MATCH(AG$340,$J$334:$R$334,0))+IF(SUM($H375:$I375)&gt;0,INDEX($U$335:$AC$338,MATCH(AG$341,$I$335:$I$338,0),MATCH(AG$340,$J$334:$R$334,0)))</f>
        <v>1</v>
      </c>
      <c r="AH375" s="695" cm="1">
        <f t="array" ref="AH375">INDEX($H375:$K375,0,MATCH(AH$341,$H$341:$K$341,0))*INDEX($J$335:$R$338,MATCH(AH$341,$I$335:$I$338,0),MATCH(AH$340,$J$334:$R$334,0))+IF(SUM($H375:$I375)&gt;0,INDEX($U$335:$AC$338,MATCH(AH$341,$I$335:$I$338,0),MATCH(AH$340,$J$334:$R$334,0)))</f>
        <v>2</v>
      </c>
      <c r="AI375" s="695" cm="1">
        <f t="array" ref="AI375">INDEX($H375:$K375,0,MATCH(AI$341,$H$341:$K$341,0))*INDEX($J$335:$R$338,MATCH(AI$341,$I$335:$I$338,0),MATCH(AI$340,$J$334:$R$334,0))+IF(SUM($H375:$I375)&gt;0,INDEX($U$335:$AC$338,MATCH(AI$341,$I$335:$I$338,0),MATCH(AI$340,$J$334:$R$334,0)))</f>
        <v>0</v>
      </c>
      <c r="AJ375" s="695" cm="1">
        <f t="array" ref="AJ375">INDEX($H375:$K375,0,MATCH(AJ$341,$H$341:$K$341,0))*INDEX($J$335:$R$338,MATCH(AJ$341,$I$335:$I$338,0),MATCH(AJ$340,$J$334:$R$334,0))+IF(SUM($H375:$I375)&gt;0,INDEX($U$335:$AC$338,MATCH(AJ$341,$I$335:$I$338,0),MATCH(AJ$340,$J$334:$R$334,0)))</f>
        <v>1</v>
      </c>
      <c r="AK375" s="695" cm="1">
        <f t="array" ref="AK375">INDEX($H375:$K375,0,MATCH(AK$341,$H$341:$K$341,0))*INDEX($J$335:$R$338,MATCH(AK$341,$I$335:$I$338,0),MATCH(AK$340,$J$334:$R$334,0))+IF(SUM($H375:$I375)&gt;0,INDEX($U$335:$AC$338,MATCH(AK$341,$I$335:$I$338,0),MATCH(AK$340,$J$334:$R$334,0)))</f>
        <v>1</v>
      </c>
      <c r="AL375" s="695" cm="1">
        <f t="array" ref="AL375">INDEX($H375:$K375,0,MATCH(AL$341,$H$341:$K$341,0))*INDEX($J$335:$R$338,MATCH(AL$341,$I$335:$I$338,0),MATCH(AL$340,$J$334:$R$334,0))+IF(SUM($H375:$I375)&gt;0,INDEX($U$335:$AC$338,MATCH(AL$341,$I$335:$I$338,0),MATCH(AL$340,$J$334:$R$334,0)))</f>
        <v>2</v>
      </c>
      <c r="AM375" s="695" cm="1">
        <f t="array" ref="AM375">INDEX($H375:$K375,0,MATCH(AM$341,$H$341:$K$341,0))*INDEX($J$335:$R$338,MATCH(AM$341,$I$335:$I$338,0),MATCH(AM$340,$J$334:$R$334,0))+IF(SUM($H375:$I375)&gt;0,INDEX($U$335:$AC$338,MATCH(AM$341,$I$335:$I$338,0),MATCH(AM$340,$J$334:$R$334,0)))</f>
        <v>0</v>
      </c>
      <c r="AN375" s="695" cm="1">
        <f t="array" ref="AN375">INDEX($H375:$K375,0,MATCH(AN$341,$H$341:$K$341,0))*INDEX($J$335:$R$338,MATCH(AN$341,$I$335:$I$338,0),MATCH(AN$340,$J$334:$R$334,0))+IF(SUM($H375:$I375)&gt;0,INDEX($U$335:$AC$338,MATCH(AN$341,$I$335:$I$338,0),MATCH(AN$340,$J$334:$R$334,0)))</f>
        <v>1</v>
      </c>
      <c r="AO375" s="695" cm="1">
        <f t="array" ref="AO375">INDEX($H375:$K375,0,MATCH(AO$341,$H$341:$K$341,0))*INDEX($J$335:$R$338,MATCH(AO$341,$I$335:$I$338,0),MATCH(AO$340,$J$334:$R$334,0))+IF(SUM($H375:$I375)&gt;0,INDEX($U$335:$AC$338,MATCH(AO$341,$I$335:$I$338,0),MATCH(AO$340,$J$334:$R$334,0)))</f>
        <v>1</v>
      </c>
      <c r="AP375" s="695" cm="1">
        <f t="array" ref="AP375">INDEX($H375:$K375,0,MATCH(AP$341,$H$341:$K$341,0))*INDEX($J$335:$R$338,MATCH(AP$341,$I$335:$I$338,0),MATCH(AP$340,$J$334:$R$334,0))+IF(SUM($H375:$I375)&gt;0,INDEX($U$335:$AC$338,MATCH(AP$341,$I$335:$I$338,0),MATCH(AP$340,$J$334:$R$334,0)))</f>
        <v>2</v>
      </c>
      <c r="AQ375" s="695" cm="1">
        <f t="array" ref="AQ375">INDEX($H375:$K375,0,MATCH(AQ$341,$H$341:$K$341,0))*INDEX($J$335:$R$338,MATCH(AQ$341,$I$335:$I$338,0),MATCH(AQ$340,$J$334:$R$334,0))+IF(SUM($H375:$I375)&gt;0,INDEX($U$335:$AC$338,MATCH(AQ$341,$I$335:$I$338,0),MATCH(AQ$340,$J$334:$R$334,0)))</f>
        <v>0</v>
      </c>
      <c r="AR375" s="695" cm="1">
        <f t="array" ref="AR375">INDEX($H375:$K375,0,MATCH(AR$341,$H$341:$K$341,0))*INDEX($J$335:$R$338,MATCH(AR$341,$I$335:$I$338,0),MATCH(AR$340,$J$334:$R$334,0))+IF(SUM($H375:$I375)&gt;0,INDEX($U$335:$AC$338,MATCH(AR$341,$I$335:$I$338,0),MATCH(AR$340,$J$334:$R$334,0)))</f>
        <v>1</v>
      </c>
      <c r="AS375" s="695" cm="1">
        <f t="array" ref="AS375">INDEX($H375:$K375,0,MATCH(AS$341,$H$341:$K$341,0))*INDEX($J$335:$R$338,MATCH(AS$341,$I$335:$I$338,0),MATCH(AS$340,$J$334:$R$334,0))+IF(SUM($H375:$I375)&gt;0,INDEX($U$335:$AC$338,MATCH(AS$341,$I$335:$I$338,0),MATCH(AS$340,$J$334:$R$334,0)))</f>
        <v>1</v>
      </c>
      <c r="AT375" s="695" cm="1">
        <f t="array" ref="AT375">INDEX($H375:$K375,0,MATCH(AT$341,$H$341:$K$341,0))*INDEX($J$335:$R$338,MATCH(AT$341,$I$335:$I$338,0),MATCH(AT$340,$J$334:$R$334,0))+IF(SUM($H375:$I375)&gt;0,INDEX($U$335:$AC$338,MATCH(AT$341,$I$335:$I$338,0),MATCH(AT$340,$J$334:$R$334,0)))</f>
        <v>2</v>
      </c>
      <c r="AU375" s="695" cm="1">
        <f t="array" ref="AU375">INDEX($H375:$K375,0,MATCH(AU$341,$H$341:$K$341,0))*INDEX($J$335:$R$338,MATCH(AU$341,$I$335:$I$338,0),MATCH(AU$340,$J$334:$R$334,0))+IF(SUM($H375:$I375)&gt;0,INDEX($U$335:$AC$338,MATCH(AU$341,$I$335:$I$338,0),MATCH(AU$340,$J$334:$R$334,0)))</f>
        <v>0</v>
      </c>
      <c r="AV375" s="186"/>
      <c r="AW375" s="186"/>
      <c r="AX375" s="16"/>
      <c r="AY375" s="8"/>
      <c r="AZ375" s="8"/>
      <c r="BA375" s="8"/>
    </row>
    <row r="376" spans="1:53" ht="14.5" outlineLevel="1" x14ac:dyDescent="0.35">
      <c r="A376" s="6"/>
      <c r="B376" s="7"/>
      <c r="C376" s="17"/>
      <c r="D376" s="17"/>
      <c r="E376" s="17"/>
      <c r="F376" s="26"/>
      <c r="G376" s="26" t="str">
        <f t="shared" si="156"/>
        <v>YYNWBzd</v>
      </c>
      <c r="H376" s="222">
        <f t="shared" si="155"/>
        <v>0</v>
      </c>
      <c r="I376" s="222">
        <f t="shared" si="155"/>
        <v>1</v>
      </c>
      <c r="J376" s="222">
        <f t="shared" si="155"/>
        <v>2</v>
      </c>
      <c r="K376" s="222">
        <f t="shared" si="157"/>
        <v>0</v>
      </c>
      <c r="L376" s="695" cm="1">
        <f t="array" ref="L376">INDEX($H376:$K376,0,MATCH(L$341,$H$341:$K$341,0))*INDEX($J$335:$R$338,MATCH(L$341,$I$335:$I$338,0),MATCH(L$340,$J$334:$R$334,0))+IF(SUM($H376:$I376)&gt;0,INDEX($U$335:$AC$338,MATCH(L$341,$I$335:$I$338,0),MATCH(L$340,$J$334:$R$334,0)))</f>
        <v>1</v>
      </c>
      <c r="M376" s="695" cm="1">
        <f t="array" ref="M376">INDEX($H376:$K376,0,MATCH(M$341,$H$341:$K$341,0))*INDEX($J$335:$R$338,MATCH(M$341,$I$335:$I$338,0),MATCH(M$340,$J$334:$R$334,0))+IF(SUM($H376:$I376)&gt;0,INDEX($U$335:$AC$338,MATCH(M$341,$I$335:$I$338,0),MATCH(M$340,$J$334:$R$334,0)))</f>
        <v>1</v>
      </c>
      <c r="N376" s="695" cm="1">
        <f t="array" ref="N376">INDEX($H376:$K376,0,MATCH(N$341,$H$341:$K$341,0))*INDEX($J$335:$R$338,MATCH(N$341,$I$335:$I$338,0),MATCH(N$340,$J$334:$R$334,0))+IF(SUM($H376:$I376)&gt;0,INDEX($U$335:$AC$338,MATCH(N$341,$I$335:$I$338,0),MATCH(N$340,$J$334:$R$334,0)))</f>
        <v>2</v>
      </c>
      <c r="O376" s="695" cm="1">
        <f t="array" ref="O376">INDEX($H376:$K376,0,MATCH(O$341,$H$341:$K$341,0))*INDEX($J$335:$R$338,MATCH(O$341,$I$335:$I$338,0),MATCH(O$340,$J$334:$R$334,0))+IF(SUM($H376:$I376)&gt;0,INDEX($U$335:$AC$338,MATCH(O$341,$I$335:$I$338,0),MATCH(O$340,$J$334:$R$334,0)))</f>
        <v>0</v>
      </c>
      <c r="P376" s="695" cm="1">
        <f t="array" ref="P376">INDEX($H376:$K376,0,MATCH(P$341,$H$341:$K$341,0))*INDEX($J$335:$R$338,MATCH(P$341,$I$335:$I$338,0),MATCH(P$340,$J$334:$R$334,0))+IF(SUM($H376:$I376)&gt;0,INDEX($U$335:$AC$338,MATCH(P$341,$I$335:$I$338,0),MATCH(P$340,$J$334:$R$334,0)))</f>
        <v>1</v>
      </c>
      <c r="Q376" s="695" cm="1">
        <f t="array" ref="Q376">INDEX($H376:$K376,0,MATCH(Q$341,$H$341:$K$341,0))*INDEX($J$335:$R$338,MATCH(Q$341,$I$335:$I$338,0),MATCH(Q$340,$J$334:$R$334,0))+IF(SUM($H376:$I376)&gt;0,INDEX($U$335:$AC$338,MATCH(Q$341,$I$335:$I$338,0),MATCH(Q$340,$J$334:$R$334,0)))</f>
        <v>1</v>
      </c>
      <c r="R376" s="695" cm="1">
        <f t="array" ref="R376">INDEX($H376:$K376,0,MATCH(R$341,$H$341:$K$341,0))*INDEX($J$335:$R$338,MATCH(R$341,$I$335:$I$338,0),MATCH(R$340,$J$334:$R$334,0))+IF(SUM($H376:$I376)&gt;0,INDEX($U$335:$AC$338,MATCH(R$341,$I$335:$I$338,0),MATCH(R$340,$J$334:$R$334,0)))</f>
        <v>2</v>
      </c>
      <c r="S376" s="695" cm="1">
        <f t="array" ref="S376">INDEX($H376:$K376,0,MATCH(S$341,$H$341:$K$341,0))*INDEX($J$335:$R$338,MATCH(S$341,$I$335:$I$338,0),MATCH(S$340,$J$334:$R$334,0))+IF(SUM($H376:$I376)&gt;0,INDEX($U$335:$AC$338,MATCH(S$341,$I$335:$I$338,0),MATCH(S$340,$J$334:$R$334,0)))</f>
        <v>0</v>
      </c>
      <c r="T376" s="695" cm="1">
        <f t="array" ref="T376">INDEX($H376:$K376,0,MATCH(T$341,$H$341:$K$341,0))*INDEX($J$335:$R$338,MATCH(T$341,$I$335:$I$338,0),MATCH(T$340,$J$334:$R$334,0))+IF(SUM($H376:$I376)&gt;0,INDEX($U$335:$AC$338,MATCH(T$341,$I$335:$I$338,0),MATCH(T$340,$J$334:$R$334,0)))</f>
        <v>1</v>
      </c>
      <c r="U376" s="695" cm="1">
        <f t="array" ref="U376">INDEX($H376:$K376,0,MATCH(U$341,$H$341:$K$341,0))*INDEX($J$335:$R$338,MATCH(U$341,$I$335:$I$338,0),MATCH(U$340,$J$334:$R$334,0))+IF(SUM($H376:$I376)&gt;0,INDEX($U$335:$AC$338,MATCH(U$341,$I$335:$I$338,0),MATCH(U$340,$J$334:$R$334,0)))</f>
        <v>1</v>
      </c>
      <c r="V376" s="695" cm="1">
        <f t="array" ref="V376">INDEX($H376:$K376,0,MATCH(V$341,$H$341:$K$341,0))*INDEX($J$335:$R$338,MATCH(V$341,$I$335:$I$338,0),MATCH(V$340,$J$334:$R$334,0))+IF(SUM($H376:$I376)&gt;0,INDEX($U$335:$AC$338,MATCH(V$341,$I$335:$I$338,0),MATCH(V$340,$J$334:$R$334,0)))</f>
        <v>2</v>
      </c>
      <c r="W376" s="695" cm="1">
        <f t="array" ref="W376">INDEX($H376:$K376,0,MATCH(W$341,$H$341:$K$341,0))*INDEX($J$335:$R$338,MATCH(W$341,$I$335:$I$338,0),MATCH(W$340,$J$334:$R$334,0))+IF(SUM($H376:$I376)&gt;0,INDEX($U$335:$AC$338,MATCH(W$341,$I$335:$I$338,0),MATCH(W$340,$J$334:$R$334,0)))</f>
        <v>0</v>
      </c>
      <c r="X376" s="695" cm="1">
        <f t="array" ref="X376">INDEX($H376:$K376,0,MATCH(X$341,$H$341:$K$341,0))*INDEX($J$335:$R$338,MATCH(X$341,$I$335:$I$338,0),MATCH(X$340,$J$334:$R$334,0))+IF(SUM($H376:$I376)&gt;0,INDEX($U$335:$AC$338,MATCH(X$341,$I$335:$I$338,0),MATCH(X$340,$J$334:$R$334,0)))</f>
        <v>1</v>
      </c>
      <c r="Y376" s="695" cm="1">
        <f t="array" ref="Y376">INDEX($H376:$K376,0,MATCH(Y$341,$H$341:$K$341,0))*INDEX($J$335:$R$338,MATCH(Y$341,$I$335:$I$338,0),MATCH(Y$340,$J$334:$R$334,0))+IF(SUM($H376:$I376)&gt;0,INDEX($U$335:$AC$338,MATCH(Y$341,$I$335:$I$338,0),MATCH(Y$340,$J$334:$R$334,0)))</f>
        <v>1</v>
      </c>
      <c r="Z376" s="695" cm="1">
        <f t="array" ref="Z376">INDEX($H376:$K376,0,MATCH(Z$341,$H$341:$K$341,0))*INDEX($J$335:$R$338,MATCH(Z$341,$I$335:$I$338,0),MATCH(Z$340,$J$334:$R$334,0))+IF(SUM($H376:$I376)&gt;0,INDEX($U$335:$AC$338,MATCH(Z$341,$I$335:$I$338,0),MATCH(Z$340,$J$334:$R$334,0)))</f>
        <v>2</v>
      </c>
      <c r="AA376" s="695" cm="1">
        <f t="array" ref="AA376">INDEX($H376:$K376,0,MATCH(AA$341,$H$341:$K$341,0))*INDEX($J$335:$R$338,MATCH(AA$341,$I$335:$I$338,0),MATCH(AA$340,$J$334:$R$334,0))+IF(SUM($H376:$I376)&gt;0,INDEX($U$335:$AC$338,MATCH(AA$341,$I$335:$I$338,0),MATCH(AA$340,$J$334:$R$334,0)))</f>
        <v>0</v>
      </c>
      <c r="AB376" s="695" cm="1">
        <f t="array" ref="AB376">INDEX($H376:$K376,0,MATCH(AB$341,$H$341:$K$341,0))*INDEX($J$335:$R$338,MATCH(AB$341,$I$335:$I$338,0),MATCH(AB$340,$J$334:$R$334,0))+IF(SUM($H376:$I376)&gt;0,INDEX($U$335:$AC$338,MATCH(AB$341,$I$335:$I$338,0),MATCH(AB$340,$J$334:$R$334,0)))</f>
        <v>0</v>
      </c>
      <c r="AC376" s="695" cm="1">
        <f t="array" ref="AC376">INDEX($H376:$K376,0,MATCH(AC$341,$H$341:$K$341,0))*INDEX($J$335:$R$338,MATCH(AC$341,$I$335:$I$338,0),MATCH(AC$340,$J$334:$R$334,0))+IF(SUM($H376:$I376)&gt;0,INDEX($U$335:$AC$338,MATCH(AC$341,$I$335:$I$338,0),MATCH(AC$340,$J$334:$R$334,0)))</f>
        <v>1</v>
      </c>
      <c r="AD376" s="695" cm="1">
        <f t="array" ref="AD376">INDEX($H376:$K376,0,MATCH(AD$341,$H$341:$K$341,0))*INDEX($J$335:$R$338,MATCH(AD$341,$I$335:$I$338,0),MATCH(AD$340,$J$334:$R$334,0))+IF(SUM($H376:$I376)&gt;0,INDEX($U$335:$AC$338,MATCH(AD$341,$I$335:$I$338,0),MATCH(AD$340,$J$334:$R$334,0)))</f>
        <v>2</v>
      </c>
      <c r="AE376" s="695" cm="1">
        <f t="array" ref="AE376">INDEX($H376:$K376,0,MATCH(AE$341,$H$341:$K$341,0))*INDEX($J$335:$R$338,MATCH(AE$341,$I$335:$I$338,0),MATCH(AE$340,$J$334:$R$334,0))+IF(SUM($H376:$I376)&gt;0,INDEX($U$335:$AC$338,MATCH(AE$341,$I$335:$I$338,0),MATCH(AE$340,$J$334:$R$334,0)))</f>
        <v>0</v>
      </c>
      <c r="AF376" s="695" cm="1">
        <f t="array" ref="AF376">INDEX($H376:$K376,0,MATCH(AF$341,$H$341:$K$341,0))*INDEX($J$335:$R$338,MATCH(AF$341,$I$335:$I$338,0),MATCH(AF$340,$J$334:$R$334,0))+IF(SUM($H376:$I376)&gt;0,INDEX($U$335:$AC$338,MATCH(AF$341,$I$335:$I$338,0),MATCH(AF$340,$J$334:$R$334,0)))</f>
        <v>0</v>
      </c>
      <c r="AG376" s="695" cm="1">
        <f t="array" ref="AG376">INDEX($H376:$K376,0,MATCH(AG$341,$H$341:$K$341,0))*INDEX($J$335:$R$338,MATCH(AG$341,$I$335:$I$338,0),MATCH(AG$340,$J$334:$R$334,0))+IF(SUM($H376:$I376)&gt;0,INDEX($U$335:$AC$338,MATCH(AG$341,$I$335:$I$338,0),MATCH(AG$340,$J$334:$R$334,0)))</f>
        <v>1</v>
      </c>
      <c r="AH376" s="695" cm="1">
        <f t="array" ref="AH376">INDEX($H376:$K376,0,MATCH(AH$341,$H$341:$K$341,0))*INDEX($J$335:$R$338,MATCH(AH$341,$I$335:$I$338,0),MATCH(AH$340,$J$334:$R$334,0))+IF(SUM($H376:$I376)&gt;0,INDEX($U$335:$AC$338,MATCH(AH$341,$I$335:$I$338,0),MATCH(AH$340,$J$334:$R$334,0)))</f>
        <v>2</v>
      </c>
      <c r="AI376" s="695" cm="1">
        <f t="array" ref="AI376">INDEX($H376:$K376,0,MATCH(AI$341,$H$341:$K$341,0))*INDEX($J$335:$R$338,MATCH(AI$341,$I$335:$I$338,0),MATCH(AI$340,$J$334:$R$334,0))+IF(SUM($H376:$I376)&gt;0,INDEX($U$335:$AC$338,MATCH(AI$341,$I$335:$I$338,0),MATCH(AI$340,$J$334:$R$334,0)))</f>
        <v>0</v>
      </c>
      <c r="AJ376" s="695" cm="1">
        <f t="array" ref="AJ376">INDEX($H376:$K376,0,MATCH(AJ$341,$H$341:$K$341,0))*INDEX($J$335:$R$338,MATCH(AJ$341,$I$335:$I$338,0),MATCH(AJ$340,$J$334:$R$334,0))+IF(SUM($H376:$I376)&gt;0,INDEX($U$335:$AC$338,MATCH(AJ$341,$I$335:$I$338,0),MATCH(AJ$340,$J$334:$R$334,0)))</f>
        <v>0</v>
      </c>
      <c r="AK376" s="695" cm="1">
        <f t="array" ref="AK376">INDEX($H376:$K376,0,MATCH(AK$341,$H$341:$K$341,0))*INDEX($J$335:$R$338,MATCH(AK$341,$I$335:$I$338,0),MATCH(AK$340,$J$334:$R$334,0))+IF(SUM($H376:$I376)&gt;0,INDEX($U$335:$AC$338,MATCH(AK$341,$I$335:$I$338,0),MATCH(AK$340,$J$334:$R$334,0)))</f>
        <v>1</v>
      </c>
      <c r="AL376" s="695" cm="1">
        <f t="array" ref="AL376">INDEX($H376:$K376,0,MATCH(AL$341,$H$341:$K$341,0))*INDEX($J$335:$R$338,MATCH(AL$341,$I$335:$I$338,0),MATCH(AL$340,$J$334:$R$334,0))+IF(SUM($H376:$I376)&gt;0,INDEX($U$335:$AC$338,MATCH(AL$341,$I$335:$I$338,0),MATCH(AL$340,$J$334:$R$334,0)))</f>
        <v>2</v>
      </c>
      <c r="AM376" s="695" cm="1">
        <f t="array" ref="AM376">INDEX($H376:$K376,0,MATCH(AM$341,$H$341:$K$341,0))*INDEX($J$335:$R$338,MATCH(AM$341,$I$335:$I$338,0),MATCH(AM$340,$J$334:$R$334,0))+IF(SUM($H376:$I376)&gt;0,INDEX($U$335:$AC$338,MATCH(AM$341,$I$335:$I$338,0),MATCH(AM$340,$J$334:$R$334,0)))</f>
        <v>0</v>
      </c>
      <c r="AN376" s="695" cm="1">
        <f t="array" ref="AN376">INDEX($H376:$K376,0,MATCH(AN$341,$H$341:$K$341,0))*INDEX($J$335:$R$338,MATCH(AN$341,$I$335:$I$338,0),MATCH(AN$340,$J$334:$R$334,0))+IF(SUM($H376:$I376)&gt;0,INDEX($U$335:$AC$338,MATCH(AN$341,$I$335:$I$338,0),MATCH(AN$340,$J$334:$R$334,0)))</f>
        <v>0</v>
      </c>
      <c r="AO376" s="695" cm="1">
        <f t="array" ref="AO376">INDEX($H376:$K376,0,MATCH(AO$341,$H$341:$K$341,0))*INDEX($J$335:$R$338,MATCH(AO$341,$I$335:$I$338,0),MATCH(AO$340,$J$334:$R$334,0))+IF(SUM($H376:$I376)&gt;0,INDEX($U$335:$AC$338,MATCH(AO$341,$I$335:$I$338,0),MATCH(AO$340,$J$334:$R$334,0)))</f>
        <v>1</v>
      </c>
      <c r="AP376" s="695" cm="1">
        <f t="array" ref="AP376">INDEX($H376:$K376,0,MATCH(AP$341,$H$341:$K$341,0))*INDEX($J$335:$R$338,MATCH(AP$341,$I$335:$I$338,0),MATCH(AP$340,$J$334:$R$334,0))+IF(SUM($H376:$I376)&gt;0,INDEX($U$335:$AC$338,MATCH(AP$341,$I$335:$I$338,0),MATCH(AP$340,$J$334:$R$334,0)))</f>
        <v>2</v>
      </c>
      <c r="AQ376" s="695" cm="1">
        <f t="array" ref="AQ376">INDEX($H376:$K376,0,MATCH(AQ$341,$H$341:$K$341,0))*INDEX($J$335:$R$338,MATCH(AQ$341,$I$335:$I$338,0),MATCH(AQ$340,$J$334:$R$334,0))+IF(SUM($H376:$I376)&gt;0,INDEX($U$335:$AC$338,MATCH(AQ$341,$I$335:$I$338,0),MATCH(AQ$340,$J$334:$R$334,0)))</f>
        <v>0</v>
      </c>
      <c r="AR376" s="695" cm="1">
        <f t="array" ref="AR376">INDEX($H376:$K376,0,MATCH(AR$341,$H$341:$K$341,0))*INDEX($J$335:$R$338,MATCH(AR$341,$I$335:$I$338,0),MATCH(AR$340,$J$334:$R$334,0))+IF(SUM($H376:$I376)&gt;0,INDEX($U$335:$AC$338,MATCH(AR$341,$I$335:$I$338,0),MATCH(AR$340,$J$334:$R$334,0)))</f>
        <v>0</v>
      </c>
      <c r="AS376" s="695" cm="1">
        <f t="array" ref="AS376">INDEX($H376:$K376,0,MATCH(AS$341,$H$341:$K$341,0))*INDEX($J$335:$R$338,MATCH(AS$341,$I$335:$I$338,0),MATCH(AS$340,$J$334:$R$334,0))+IF(SUM($H376:$I376)&gt;0,INDEX($U$335:$AC$338,MATCH(AS$341,$I$335:$I$338,0),MATCH(AS$340,$J$334:$R$334,0)))</f>
        <v>1</v>
      </c>
      <c r="AT376" s="695" cm="1">
        <f t="array" ref="AT376">INDEX($H376:$K376,0,MATCH(AT$341,$H$341:$K$341,0))*INDEX($J$335:$R$338,MATCH(AT$341,$I$335:$I$338,0),MATCH(AT$340,$J$334:$R$334,0))+IF(SUM($H376:$I376)&gt;0,INDEX($U$335:$AC$338,MATCH(AT$341,$I$335:$I$338,0),MATCH(AT$340,$J$334:$R$334,0)))</f>
        <v>2</v>
      </c>
      <c r="AU376" s="695" cm="1">
        <f t="array" ref="AU376">INDEX($H376:$K376,0,MATCH(AU$341,$H$341:$K$341,0))*INDEX($J$335:$R$338,MATCH(AU$341,$I$335:$I$338,0),MATCH(AU$340,$J$334:$R$334,0))+IF(SUM($H376:$I376)&gt;0,INDEX($U$335:$AC$338,MATCH(AU$341,$I$335:$I$338,0),MATCH(AU$340,$J$334:$R$334,0)))</f>
        <v>0</v>
      </c>
      <c r="AV376" s="186"/>
      <c r="AW376" s="186"/>
      <c r="AX376" s="16"/>
      <c r="AY376" s="8"/>
      <c r="AZ376" s="8"/>
      <c r="BA376" s="8"/>
    </row>
    <row r="377" spans="1:53" ht="14.5" outlineLevel="1" x14ac:dyDescent="0.35">
      <c r="A377" s="6"/>
      <c r="B377" s="7"/>
      <c r="C377" s="17"/>
      <c r="D377" s="17"/>
      <c r="E377" s="17"/>
      <c r="F377" s="26"/>
      <c r="G377" s="26" t="str">
        <f t="shared" si="156"/>
        <v>YYBNWb</v>
      </c>
      <c r="H377" s="222">
        <f t="shared" si="155"/>
        <v>1</v>
      </c>
      <c r="I377" s="222">
        <f t="shared" si="155"/>
        <v>1</v>
      </c>
      <c r="J377" s="222">
        <f t="shared" si="155"/>
        <v>2</v>
      </c>
      <c r="K377" s="222">
        <f t="shared" si="157"/>
        <v>1</v>
      </c>
      <c r="L377" s="695" cm="1">
        <f t="array" ref="L377">INDEX($H377:$K377,0,MATCH(L$341,$H$341:$K$341,0))*INDEX($J$335:$R$338,MATCH(L$341,$I$335:$I$338,0),MATCH(L$340,$J$334:$R$334,0))+IF(SUM($H377:$I377)&gt;0,INDEX($U$335:$AC$338,MATCH(L$341,$I$335:$I$338,0),MATCH(L$340,$J$334:$R$334,0)))</f>
        <v>2</v>
      </c>
      <c r="M377" s="695" cm="1">
        <f t="array" ref="M377">INDEX($H377:$K377,0,MATCH(M$341,$H$341:$K$341,0))*INDEX($J$335:$R$338,MATCH(M$341,$I$335:$I$338,0),MATCH(M$340,$J$334:$R$334,0))+IF(SUM($H377:$I377)&gt;0,INDEX($U$335:$AC$338,MATCH(M$341,$I$335:$I$338,0),MATCH(M$340,$J$334:$R$334,0)))</f>
        <v>1</v>
      </c>
      <c r="N377" s="695" cm="1">
        <f t="array" ref="N377">INDEX($H377:$K377,0,MATCH(N$341,$H$341:$K$341,0))*INDEX($J$335:$R$338,MATCH(N$341,$I$335:$I$338,0),MATCH(N$340,$J$334:$R$334,0))+IF(SUM($H377:$I377)&gt;0,INDEX($U$335:$AC$338,MATCH(N$341,$I$335:$I$338,0),MATCH(N$340,$J$334:$R$334,0)))</f>
        <v>2</v>
      </c>
      <c r="O377" s="695" cm="1">
        <f t="array" ref="O377">INDEX($H377:$K377,0,MATCH(O$341,$H$341:$K$341,0))*INDEX($J$335:$R$338,MATCH(O$341,$I$335:$I$338,0),MATCH(O$340,$J$334:$R$334,0))+IF(SUM($H377:$I377)&gt;0,INDEX($U$335:$AC$338,MATCH(O$341,$I$335:$I$338,0),MATCH(O$340,$J$334:$R$334,0)))</f>
        <v>1.5</v>
      </c>
      <c r="P377" s="695" cm="1">
        <f t="array" ref="P377">INDEX($H377:$K377,0,MATCH(P$341,$H$341:$K$341,0))*INDEX($J$335:$R$338,MATCH(P$341,$I$335:$I$338,0),MATCH(P$340,$J$334:$R$334,0))+IF(SUM($H377:$I377)&gt;0,INDEX($U$335:$AC$338,MATCH(P$341,$I$335:$I$338,0),MATCH(P$340,$J$334:$R$334,0)))</f>
        <v>2</v>
      </c>
      <c r="Q377" s="695" cm="1">
        <f t="array" ref="Q377">INDEX($H377:$K377,0,MATCH(Q$341,$H$341:$K$341,0))*INDEX($J$335:$R$338,MATCH(Q$341,$I$335:$I$338,0),MATCH(Q$340,$J$334:$R$334,0))+IF(SUM($H377:$I377)&gt;0,INDEX($U$335:$AC$338,MATCH(Q$341,$I$335:$I$338,0),MATCH(Q$340,$J$334:$R$334,0)))</f>
        <v>1</v>
      </c>
      <c r="R377" s="695" cm="1">
        <f t="array" ref="R377">INDEX($H377:$K377,0,MATCH(R$341,$H$341:$K$341,0))*INDEX($J$335:$R$338,MATCH(R$341,$I$335:$I$338,0),MATCH(R$340,$J$334:$R$334,0))+IF(SUM($H377:$I377)&gt;0,INDEX($U$335:$AC$338,MATCH(R$341,$I$335:$I$338,0),MATCH(R$340,$J$334:$R$334,0)))</f>
        <v>2</v>
      </c>
      <c r="S377" s="695" cm="1">
        <f t="array" ref="S377">INDEX($H377:$K377,0,MATCH(S$341,$H$341:$K$341,0))*INDEX($J$335:$R$338,MATCH(S$341,$I$335:$I$338,0),MATCH(S$340,$J$334:$R$334,0))+IF(SUM($H377:$I377)&gt;0,INDEX($U$335:$AC$338,MATCH(S$341,$I$335:$I$338,0),MATCH(S$340,$J$334:$R$334,0)))</f>
        <v>1</v>
      </c>
      <c r="T377" s="695" cm="1">
        <f t="array" ref="T377">INDEX($H377:$K377,0,MATCH(T$341,$H$341:$K$341,0))*INDEX($J$335:$R$338,MATCH(T$341,$I$335:$I$338,0),MATCH(T$340,$J$334:$R$334,0))+IF(SUM($H377:$I377)&gt;0,INDEX($U$335:$AC$338,MATCH(T$341,$I$335:$I$338,0),MATCH(T$340,$J$334:$R$334,0)))</f>
        <v>2</v>
      </c>
      <c r="U377" s="695" cm="1">
        <f t="array" ref="U377">INDEX($H377:$K377,0,MATCH(U$341,$H$341:$K$341,0))*INDEX($J$335:$R$338,MATCH(U$341,$I$335:$I$338,0),MATCH(U$340,$J$334:$R$334,0))+IF(SUM($H377:$I377)&gt;0,INDEX($U$335:$AC$338,MATCH(U$341,$I$335:$I$338,0),MATCH(U$340,$J$334:$R$334,0)))</f>
        <v>1</v>
      </c>
      <c r="V377" s="695" cm="1">
        <f t="array" ref="V377">INDEX($H377:$K377,0,MATCH(V$341,$H$341:$K$341,0))*INDEX($J$335:$R$338,MATCH(V$341,$I$335:$I$338,0),MATCH(V$340,$J$334:$R$334,0))+IF(SUM($H377:$I377)&gt;0,INDEX($U$335:$AC$338,MATCH(V$341,$I$335:$I$338,0),MATCH(V$340,$J$334:$R$334,0)))</f>
        <v>2</v>
      </c>
      <c r="W377" s="695" cm="1">
        <f t="array" ref="W377">INDEX($H377:$K377,0,MATCH(W$341,$H$341:$K$341,0))*INDEX($J$335:$R$338,MATCH(W$341,$I$335:$I$338,0),MATCH(W$340,$J$334:$R$334,0))+IF(SUM($H377:$I377)&gt;0,INDEX($U$335:$AC$338,MATCH(W$341,$I$335:$I$338,0),MATCH(W$340,$J$334:$R$334,0)))</f>
        <v>1</v>
      </c>
      <c r="X377" s="695" cm="1">
        <f t="array" ref="X377">INDEX($H377:$K377,0,MATCH(X$341,$H$341:$K$341,0))*INDEX($J$335:$R$338,MATCH(X$341,$I$335:$I$338,0),MATCH(X$340,$J$334:$R$334,0))+IF(SUM($H377:$I377)&gt;0,INDEX($U$335:$AC$338,MATCH(X$341,$I$335:$I$338,0),MATCH(X$340,$J$334:$R$334,0)))</f>
        <v>2</v>
      </c>
      <c r="Y377" s="695" cm="1">
        <f t="array" ref="Y377">INDEX($H377:$K377,0,MATCH(Y$341,$H$341:$K$341,0))*INDEX($J$335:$R$338,MATCH(Y$341,$I$335:$I$338,0),MATCH(Y$340,$J$334:$R$334,0))+IF(SUM($H377:$I377)&gt;0,INDEX($U$335:$AC$338,MATCH(Y$341,$I$335:$I$338,0),MATCH(Y$340,$J$334:$R$334,0)))</f>
        <v>1</v>
      </c>
      <c r="Z377" s="695" cm="1">
        <f t="array" ref="Z377">INDEX($H377:$K377,0,MATCH(Z$341,$H$341:$K$341,0))*INDEX($J$335:$R$338,MATCH(Z$341,$I$335:$I$338,0),MATCH(Z$340,$J$334:$R$334,0))+IF(SUM($H377:$I377)&gt;0,INDEX($U$335:$AC$338,MATCH(Z$341,$I$335:$I$338,0),MATCH(Z$340,$J$334:$R$334,0)))</f>
        <v>2</v>
      </c>
      <c r="AA377" s="695" cm="1">
        <f t="array" ref="AA377">INDEX($H377:$K377,0,MATCH(AA$341,$H$341:$K$341,0))*INDEX($J$335:$R$338,MATCH(AA$341,$I$335:$I$338,0),MATCH(AA$340,$J$334:$R$334,0))+IF(SUM($H377:$I377)&gt;0,INDEX($U$335:$AC$338,MATCH(AA$341,$I$335:$I$338,0),MATCH(AA$340,$J$334:$R$334,0)))</f>
        <v>0.5</v>
      </c>
      <c r="AB377" s="695" cm="1">
        <f t="array" ref="AB377">INDEX($H377:$K377,0,MATCH(AB$341,$H$341:$K$341,0))*INDEX($J$335:$R$338,MATCH(AB$341,$I$335:$I$338,0),MATCH(AB$340,$J$334:$R$334,0))+IF(SUM($H377:$I377)&gt;0,INDEX($U$335:$AC$338,MATCH(AB$341,$I$335:$I$338,0),MATCH(AB$340,$J$334:$R$334,0)))</f>
        <v>1</v>
      </c>
      <c r="AC377" s="695" cm="1">
        <f t="array" ref="AC377">INDEX($H377:$K377,0,MATCH(AC$341,$H$341:$K$341,0))*INDEX($J$335:$R$338,MATCH(AC$341,$I$335:$I$338,0),MATCH(AC$340,$J$334:$R$334,0))+IF(SUM($H377:$I377)&gt;0,INDEX($U$335:$AC$338,MATCH(AC$341,$I$335:$I$338,0),MATCH(AC$340,$J$334:$R$334,0)))</f>
        <v>1</v>
      </c>
      <c r="AD377" s="695" cm="1">
        <f t="array" ref="AD377">INDEX($H377:$K377,0,MATCH(AD$341,$H$341:$K$341,0))*INDEX($J$335:$R$338,MATCH(AD$341,$I$335:$I$338,0),MATCH(AD$340,$J$334:$R$334,0))+IF(SUM($H377:$I377)&gt;0,INDEX($U$335:$AC$338,MATCH(AD$341,$I$335:$I$338,0),MATCH(AD$340,$J$334:$R$334,0)))</f>
        <v>2</v>
      </c>
      <c r="AE377" s="695" cm="1">
        <f t="array" ref="AE377">INDEX($H377:$K377,0,MATCH(AE$341,$H$341:$K$341,0))*INDEX($J$335:$R$338,MATCH(AE$341,$I$335:$I$338,0),MATCH(AE$340,$J$334:$R$334,0))+IF(SUM($H377:$I377)&gt;0,INDEX($U$335:$AC$338,MATCH(AE$341,$I$335:$I$338,0),MATCH(AE$340,$J$334:$R$334,0)))</f>
        <v>1</v>
      </c>
      <c r="AF377" s="695" cm="1">
        <f t="array" ref="AF377">INDEX($H377:$K377,0,MATCH(AF$341,$H$341:$K$341,0))*INDEX($J$335:$R$338,MATCH(AF$341,$I$335:$I$338,0),MATCH(AF$340,$J$334:$R$334,0))+IF(SUM($H377:$I377)&gt;0,INDEX($U$335:$AC$338,MATCH(AF$341,$I$335:$I$338,0),MATCH(AF$340,$J$334:$R$334,0)))</f>
        <v>1</v>
      </c>
      <c r="AG377" s="695" cm="1">
        <f t="array" ref="AG377">INDEX($H377:$K377,0,MATCH(AG$341,$H$341:$K$341,0))*INDEX($J$335:$R$338,MATCH(AG$341,$I$335:$I$338,0),MATCH(AG$340,$J$334:$R$334,0))+IF(SUM($H377:$I377)&gt;0,INDEX($U$335:$AC$338,MATCH(AG$341,$I$335:$I$338,0),MATCH(AG$340,$J$334:$R$334,0)))</f>
        <v>1</v>
      </c>
      <c r="AH377" s="695" cm="1">
        <f t="array" ref="AH377">INDEX($H377:$K377,0,MATCH(AH$341,$H$341:$K$341,0))*INDEX($J$335:$R$338,MATCH(AH$341,$I$335:$I$338,0),MATCH(AH$340,$J$334:$R$334,0))+IF(SUM($H377:$I377)&gt;0,INDEX($U$335:$AC$338,MATCH(AH$341,$I$335:$I$338,0),MATCH(AH$340,$J$334:$R$334,0)))</f>
        <v>2</v>
      </c>
      <c r="AI377" s="695" cm="1">
        <f t="array" ref="AI377">INDEX($H377:$K377,0,MATCH(AI$341,$H$341:$K$341,0))*INDEX($J$335:$R$338,MATCH(AI$341,$I$335:$I$338,0),MATCH(AI$340,$J$334:$R$334,0))+IF(SUM($H377:$I377)&gt;0,INDEX($U$335:$AC$338,MATCH(AI$341,$I$335:$I$338,0),MATCH(AI$340,$J$334:$R$334,0)))</f>
        <v>0.5</v>
      </c>
      <c r="AJ377" s="695" cm="1">
        <f t="array" ref="AJ377">INDEX($H377:$K377,0,MATCH(AJ$341,$H$341:$K$341,0))*INDEX($J$335:$R$338,MATCH(AJ$341,$I$335:$I$338,0),MATCH(AJ$340,$J$334:$R$334,0))+IF(SUM($H377:$I377)&gt;0,INDEX($U$335:$AC$338,MATCH(AJ$341,$I$335:$I$338,0),MATCH(AJ$340,$J$334:$R$334,0)))</f>
        <v>1</v>
      </c>
      <c r="AK377" s="695" cm="1">
        <f t="array" ref="AK377">INDEX($H377:$K377,0,MATCH(AK$341,$H$341:$K$341,0))*INDEX($J$335:$R$338,MATCH(AK$341,$I$335:$I$338,0),MATCH(AK$340,$J$334:$R$334,0))+IF(SUM($H377:$I377)&gt;0,INDEX($U$335:$AC$338,MATCH(AK$341,$I$335:$I$338,0),MATCH(AK$340,$J$334:$R$334,0)))</f>
        <v>1</v>
      </c>
      <c r="AL377" s="695" cm="1">
        <f t="array" ref="AL377">INDEX($H377:$K377,0,MATCH(AL$341,$H$341:$K$341,0))*INDEX($J$335:$R$338,MATCH(AL$341,$I$335:$I$338,0),MATCH(AL$340,$J$334:$R$334,0))+IF(SUM($H377:$I377)&gt;0,INDEX($U$335:$AC$338,MATCH(AL$341,$I$335:$I$338,0),MATCH(AL$340,$J$334:$R$334,0)))</f>
        <v>2</v>
      </c>
      <c r="AM377" s="695" cm="1">
        <f t="array" ref="AM377">INDEX($H377:$K377,0,MATCH(AM$341,$H$341:$K$341,0))*INDEX($J$335:$R$338,MATCH(AM$341,$I$335:$I$338,0),MATCH(AM$340,$J$334:$R$334,0))+IF(SUM($H377:$I377)&gt;0,INDEX($U$335:$AC$338,MATCH(AM$341,$I$335:$I$338,0),MATCH(AM$340,$J$334:$R$334,0)))</f>
        <v>0.5</v>
      </c>
      <c r="AN377" s="695" cm="1">
        <f t="array" ref="AN377">INDEX($H377:$K377,0,MATCH(AN$341,$H$341:$K$341,0))*INDEX($J$335:$R$338,MATCH(AN$341,$I$335:$I$338,0),MATCH(AN$340,$J$334:$R$334,0))+IF(SUM($H377:$I377)&gt;0,INDEX($U$335:$AC$338,MATCH(AN$341,$I$335:$I$338,0),MATCH(AN$340,$J$334:$R$334,0)))</f>
        <v>1</v>
      </c>
      <c r="AO377" s="695" cm="1">
        <f t="array" ref="AO377">INDEX($H377:$K377,0,MATCH(AO$341,$H$341:$K$341,0))*INDEX($J$335:$R$338,MATCH(AO$341,$I$335:$I$338,0),MATCH(AO$340,$J$334:$R$334,0))+IF(SUM($H377:$I377)&gt;0,INDEX($U$335:$AC$338,MATCH(AO$341,$I$335:$I$338,0),MATCH(AO$340,$J$334:$R$334,0)))</f>
        <v>1</v>
      </c>
      <c r="AP377" s="695" cm="1">
        <f t="array" ref="AP377">INDEX($H377:$K377,0,MATCH(AP$341,$H$341:$K$341,0))*INDEX($J$335:$R$338,MATCH(AP$341,$I$335:$I$338,0),MATCH(AP$340,$J$334:$R$334,0))+IF(SUM($H377:$I377)&gt;0,INDEX($U$335:$AC$338,MATCH(AP$341,$I$335:$I$338,0),MATCH(AP$340,$J$334:$R$334,0)))</f>
        <v>2</v>
      </c>
      <c r="AQ377" s="695" cm="1">
        <f t="array" ref="AQ377">INDEX($H377:$K377,0,MATCH(AQ$341,$H$341:$K$341,0))*INDEX($J$335:$R$338,MATCH(AQ$341,$I$335:$I$338,0),MATCH(AQ$340,$J$334:$R$334,0))+IF(SUM($H377:$I377)&gt;0,INDEX($U$335:$AC$338,MATCH(AQ$341,$I$335:$I$338,0),MATCH(AQ$340,$J$334:$R$334,0)))</f>
        <v>0</v>
      </c>
      <c r="AR377" s="695" cm="1">
        <f t="array" ref="AR377">INDEX($H377:$K377,0,MATCH(AR$341,$H$341:$K$341,0))*INDEX($J$335:$R$338,MATCH(AR$341,$I$335:$I$338,0),MATCH(AR$340,$J$334:$R$334,0))+IF(SUM($H377:$I377)&gt;0,INDEX($U$335:$AC$338,MATCH(AR$341,$I$335:$I$338,0),MATCH(AR$340,$J$334:$R$334,0)))</f>
        <v>1</v>
      </c>
      <c r="AS377" s="695" cm="1">
        <f t="array" ref="AS377">INDEX($H377:$K377,0,MATCH(AS$341,$H$341:$K$341,0))*INDEX($J$335:$R$338,MATCH(AS$341,$I$335:$I$338,0),MATCH(AS$340,$J$334:$R$334,0))+IF(SUM($H377:$I377)&gt;0,INDEX($U$335:$AC$338,MATCH(AS$341,$I$335:$I$338,0),MATCH(AS$340,$J$334:$R$334,0)))</f>
        <v>1</v>
      </c>
      <c r="AT377" s="695" cm="1">
        <f t="array" ref="AT377">INDEX($H377:$K377,0,MATCH(AT$341,$H$341:$K$341,0))*INDEX($J$335:$R$338,MATCH(AT$341,$I$335:$I$338,0),MATCH(AT$340,$J$334:$R$334,0))+IF(SUM($H377:$I377)&gt;0,INDEX($U$335:$AC$338,MATCH(AT$341,$I$335:$I$338,0),MATCH(AT$340,$J$334:$R$334,0)))</f>
        <v>2</v>
      </c>
      <c r="AU377" s="695" cm="1">
        <f t="array" ref="AU377">INDEX($H377:$K377,0,MATCH(AU$341,$H$341:$K$341,0))*INDEX($J$335:$R$338,MATCH(AU$341,$I$335:$I$338,0),MATCH(AU$340,$J$334:$R$334,0))+IF(SUM($H377:$I377)&gt;0,INDEX($U$335:$AC$338,MATCH(AU$341,$I$335:$I$338,0),MATCH(AU$340,$J$334:$R$334,0)))</f>
        <v>1</v>
      </c>
      <c r="AV377" s="186"/>
      <c r="AW377" s="186"/>
      <c r="AX377" s="16"/>
      <c r="AY377" s="8"/>
      <c r="AZ377" s="8"/>
      <c r="BA377" s="8"/>
    </row>
    <row r="378" spans="1:53" ht="14.5" outlineLevel="1" x14ac:dyDescent="0.35">
      <c r="A378" s="6"/>
      <c r="B378" s="7"/>
      <c r="C378" s="17"/>
      <c r="D378" s="17"/>
      <c r="E378" s="17"/>
      <c r="F378" s="26"/>
      <c r="G378" s="26" t="str">
        <f t="shared" si="156"/>
        <v>YYBNWbd</v>
      </c>
      <c r="H378" s="222">
        <f t="shared" si="155"/>
        <v>0</v>
      </c>
      <c r="I378" s="222">
        <f t="shared" si="155"/>
        <v>1</v>
      </c>
      <c r="J378" s="222">
        <f t="shared" si="155"/>
        <v>2</v>
      </c>
      <c r="K378" s="222">
        <f t="shared" si="157"/>
        <v>1</v>
      </c>
      <c r="L378" s="695" cm="1">
        <f t="array" ref="L378">INDEX($H378:$K378,0,MATCH(L$341,$H$341:$K$341,0))*INDEX($J$335:$R$338,MATCH(L$341,$I$335:$I$338,0),MATCH(L$340,$J$334:$R$334,0))+IF(SUM($H378:$I378)&gt;0,INDEX($U$335:$AC$338,MATCH(L$341,$I$335:$I$338,0),MATCH(L$340,$J$334:$R$334,0)))</f>
        <v>1</v>
      </c>
      <c r="M378" s="695" cm="1">
        <f t="array" ref="M378">INDEX($H378:$K378,0,MATCH(M$341,$H$341:$K$341,0))*INDEX($J$335:$R$338,MATCH(M$341,$I$335:$I$338,0),MATCH(M$340,$J$334:$R$334,0))+IF(SUM($H378:$I378)&gt;0,INDEX($U$335:$AC$338,MATCH(M$341,$I$335:$I$338,0),MATCH(M$340,$J$334:$R$334,0)))</f>
        <v>1</v>
      </c>
      <c r="N378" s="695" cm="1">
        <f t="array" ref="N378">INDEX($H378:$K378,0,MATCH(N$341,$H$341:$K$341,0))*INDEX($J$335:$R$338,MATCH(N$341,$I$335:$I$338,0),MATCH(N$340,$J$334:$R$334,0))+IF(SUM($H378:$I378)&gt;0,INDEX($U$335:$AC$338,MATCH(N$341,$I$335:$I$338,0),MATCH(N$340,$J$334:$R$334,0)))</f>
        <v>2</v>
      </c>
      <c r="O378" s="695" cm="1">
        <f t="array" ref="O378">INDEX($H378:$K378,0,MATCH(O$341,$H$341:$K$341,0))*INDEX($J$335:$R$338,MATCH(O$341,$I$335:$I$338,0),MATCH(O$340,$J$334:$R$334,0))+IF(SUM($H378:$I378)&gt;0,INDEX($U$335:$AC$338,MATCH(O$341,$I$335:$I$338,0),MATCH(O$340,$J$334:$R$334,0)))</f>
        <v>1.5</v>
      </c>
      <c r="P378" s="695" cm="1">
        <f t="array" ref="P378">INDEX($H378:$K378,0,MATCH(P$341,$H$341:$K$341,0))*INDEX($J$335:$R$338,MATCH(P$341,$I$335:$I$338,0),MATCH(P$340,$J$334:$R$334,0))+IF(SUM($H378:$I378)&gt;0,INDEX($U$335:$AC$338,MATCH(P$341,$I$335:$I$338,0),MATCH(P$340,$J$334:$R$334,0)))</f>
        <v>1</v>
      </c>
      <c r="Q378" s="695" cm="1">
        <f t="array" ref="Q378">INDEX($H378:$K378,0,MATCH(Q$341,$H$341:$K$341,0))*INDEX($J$335:$R$338,MATCH(Q$341,$I$335:$I$338,0),MATCH(Q$340,$J$334:$R$334,0))+IF(SUM($H378:$I378)&gt;0,INDEX($U$335:$AC$338,MATCH(Q$341,$I$335:$I$338,0),MATCH(Q$340,$J$334:$R$334,0)))</f>
        <v>1</v>
      </c>
      <c r="R378" s="695" cm="1">
        <f t="array" ref="R378">INDEX($H378:$K378,0,MATCH(R$341,$H$341:$K$341,0))*INDEX($J$335:$R$338,MATCH(R$341,$I$335:$I$338,0),MATCH(R$340,$J$334:$R$334,0))+IF(SUM($H378:$I378)&gt;0,INDEX($U$335:$AC$338,MATCH(R$341,$I$335:$I$338,0),MATCH(R$340,$J$334:$R$334,0)))</f>
        <v>2</v>
      </c>
      <c r="S378" s="695" cm="1">
        <f t="array" ref="S378">INDEX($H378:$K378,0,MATCH(S$341,$H$341:$K$341,0))*INDEX($J$335:$R$338,MATCH(S$341,$I$335:$I$338,0),MATCH(S$340,$J$334:$R$334,0))+IF(SUM($H378:$I378)&gt;0,INDEX($U$335:$AC$338,MATCH(S$341,$I$335:$I$338,0),MATCH(S$340,$J$334:$R$334,0)))</f>
        <v>1</v>
      </c>
      <c r="T378" s="695" cm="1">
        <f t="array" ref="T378">INDEX($H378:$K378,0,MATCH(T$341,$H$341:$K$341,0))*INDEX($J$335:$R$338,MATCH(T$341,$I$335:$I$338,0),MATCH(T$340,$J$334:$R$334,0))+IF(SUM($H378:$I378)&gt;0,INDEX($U$335:$AC$338,MATCH(T$341,$I$335:$I$338,0),MATCH(T$340,$J$334:$R$334,0)))</f>
        <v>1</v>
      </c>
      <c r="U378" s="695" cm="1">
        <f t="array" ref="U378">INDEX($H378:$K378,0,MATCH(U$341,$H$341:$K$341,0))*INDEX($J$335:$R$338,MATCH(U$341,$I$335:$I$338,0),MATCH(U$340,$J$334:$R$334,0))+IF(SUM($H378:$I378)&gt;0,INDEX($U$335:$AC$338,MATCH(U$341,$I$335:$I$338,0),MATCH(U$340,$J$334:$R$334,0)))</f>
        <v>1</v>
      </c>
      <c r="V378" s="695" cm="1">
        <f t="array" ref="V378">INDEX($H378:$K378,0,MATCH(V$341,$H$341:$K$341,0))*INDEX($J$335:$R$338,MATCH(V$341,$I$335:$I$338,0),MATCH(V$340,$J$334:$R$334,0))+IF(SUM($H378:$I378)&gt;0,INDEX($U$335:$AC$338,MATCH(V$341,$I$335:$I$338,0),MATCH(V$340,$J$334:$R$334,0)))</f>
        <v>2</v>
      </c>
      <c r="W378" s="695" cm="1">
        <f t="array" ref="W378">INDEX($H378:$K378,0,MATCH(W$341,$H$341:$K$341,0))*INDEX($J$335:$R$338,MATCH(W$341,$I$335:$I$338,0),MATCH(W$340,$J$334:$R$334,0))+IF(SUM($H378:$I378)&gt;0,INDEX($U$335:$AC$338,MATCH(W$341,$I$335:$I$338,0),MATCH(W$340,$J$334:$R$334,0)))</f>
        <v>1</v>
      </c>
      <c r="X378" s="695" cm="1">
        <f t="array" ref="X378">INDEX($H378:$K378,0,MATCH(X$341,$H$341:$K$341,0))*INDEX($J$335:$R$338,MATCH(X$341,$I$335:$I$338,0),MATCH(X$340,$J$334:$R$334,0))+IF(SUM($H378:$I378)&gt;0,INDEX($U$335:$AC$338,MATCH(X$341,$I$335:$I$338,0),MATCH(X$340,$J$334:$R$334,0)))</f>
        <v>1</v>
      </c>
      <c r="Y378" s="695" cm="1">
        <f t="array" ref="Y378">INDEX($H378:$K378,0,MATCH(Y$341,$H$341:$K$341,0))*INDEX($J$335:$R$338,MATCH(Y$341,$I$335:$I$338,0),MATCH(Y$340,$J$334:$R$334,0))+IF(SUM($H378:$I378)&gt;0,INDEX($U$335:$AC$338,MATCH(Y$341,$I$335:$I$338,0),MATCH(Y$340,$J$334:$R$334,0)))</f>
        <v>1</v>
      </c>
      <c r="Z378" s="695" cm="1">
        <f t="array" ref="Z378">INDEX($H378:$K378,0,MATCH(Z$341,$H$341:$K$341,0))*INDEX($J$335:$R$338,MATCH(Z$341,$I$335:$I$338,0),MATCH(Z$340,$J$334:$R$334,0))+IF(SUM($H378:$I378)&gt;0,INDEX($U$335:$AC$338,MATCH(Z$341,$I$335:$I$338,0),MATCH(Z$340,$J$334:$R$334,0)))</f>
        <v>2</v>
      </c>
      <c r="AA378" s="695" cm="1">
        <f t="array" ref="AA378">INDEX($H378:$K378,0,MATCH(AA$341,$H$341:$K$341,0))*INDEX($J$335:$R$338,MATCH(AA$341,$I$335:$I$338,0),MATCH(AA$340,$J$334:$R$334,0))+IF(SUM($H378:$I378)&gt;0,INDEX($U$335:$AC$338,MATCH(AA$341,$I$335:$I$338,0),MATCH(AA$340,$J$334:$R$334,0)))</f>
        <v>0.5</v>
      </c>
      <c r="AB378" s="695" cm="1">
        <f t="array" ref="AB378">INDEX($H378:$K378,0,MATCH(AB$341,$H$341:$K$341,0))*INDEX($J$335:$R$338,MATCH(AB$341,$I$335:$I$338,0),MATCH(AB$340,$J$334:$R$334,0))+IF(SUM($H378:$I378)&gt;0,INDEX($U$335:$AC$338,MATCH(AB$341,$I$335:$I$338,0),MATCH(AB$340,$J$334:$R$334,0)))</f>
        <v>0</v>
      </c>
      <c r="AC378" s="695" cm="1">
        <f t="array" ref="AC378">INDEX($H378:$K378,0,MATCH(AC$341,$H$341:$K$341,0))*INDEX($J$335:$R$338,MATCH(AC$341,$I$335:$I$338,0),MATCH(AC$340,$J$334:$R$334,0))+IF(SUM($H378:$I378)&gt;0,INDEX($U$335:$AC$338,MATCH(AC$341,$I$335:$I$338,0),MATCH(AC$340,$J$334:$R$334,0)))</f>
        <v>1</v>
      </c>
      <c r="AD378" s="695" cm="1">
        <f t="array" ref="AD378">INDEX($H378:$K378,0,MATCH(AD$341,$H$341:$K$341,0))*INDEX($J$335:$R$338,MATCH(AD$341,$I$335:$I$338,0),MATCH(AD$340,$J$334:$R$334,0))+IF(SUM($H378:$I378)&gt;0,INDEX($U$335:$AC$338,MATCH(AD$341,$I$335:$I$338,0),MATCH(AD$340,$J$334:$R$334,0)))</f>
        <v>2</v>
      </c>
      <c r="AE378" s="695" cm="1">
        <f t="array" ref="AE378">INDEX($H378:$K378,0,MATCH(AE$341,$H$341:$K$341,0))*INDEX($J$335:$R$338,MATCH(AE$341,$I$335:$I$338,0),MATCH(AE$340,$J$334:$R$334,0))+IF(SUM($H378:$I378)&gt;0,INDEX($U$335:$AC$338,MATCH(AE$341,$I$335:$I$338,0),MATCH(AE$340,$J$334:$R$334,0)))</f>
        <v>1</v>
      </c>
      <c r="AF378" s="695" cm="1">
        <f t="array" ref="AF378">INDEX($H378:$K378,0,MATCH(AF$341,$H$341:$K$341,0))*INDEX($J$335:$R$338,MATCH(AF$341,$I$335:$I$338,0),MATCH(AF$340,$J$334:$R$334,0))+IF(SUM($H378:$I378)&gt;0,INDEX($U$335:$AC$338,MATCH(AF$341,$I$335:$I$338,0),MATCH(AF$340,$J$334:$R$334,0)))</f>
        <v>0</v>
      </c>
      <c r="AG378" s="695" cm="1">
        <f t="array" ref="AG378">INDEX($H378:$K378,0,MATCH(AG$341,$H$341:$K$341,0))*INDEX($J$335:$R$338,MATCH(AG$341,$I$335:$I$338,0),MATCH(AG$340,$J$334:$R$334,0))+IF(SUM($H378:$I378)&gt;0,INDEX($U$335:$AC$338,MATCH(AG$341,$I$335:$I$338,0),MATCH(AG$340,$J$334:$R$334,0)))</f>
        <v>1</v>
      </c>
      <c r="AH378" s="695" cm="1">
        <f t="array" ref="AH378">INDEX($H378:$K378,0,MATCH(AH$341,$H$341:$K$341,0))*INDEX($J$335:$R$338,MATCH(AH$341,$I$335:$I$338,0),MATCH(AH$340,$J$334:$R$334,0))+IF(SUM($H378:$I378)&gt;0,INDEX($U$335:$AC$338,MATCH(AH$341,$I$335:$I$338,0),MATCH(AH$340,$J$334:$R$334,0)))</f>
        <v>2</v>
      </c>
      <c r="AI378" s="695" cm="1">
        <f t="array" ref="AI378">INDEX($H378:$K378,0,MATCH(AI$341,$H$341:$K$341,0))*INDEX($J$335:$R$338,MATCH(AI$341,$I$335:$I$338,0),MATCH(AI$340,$J$334:$R$334,0))+IF(SUM($H378:$I378)&gt;0,INDEX($U$335:$AC$338,MATCH(AI$341,$I$335:$I$338,0),MATCH(AI$340,$J$334:$R$334,0)))</f>
        <v>0.5</v>
      </c>
      <c r="AJ378" s="695" cm="1">
        <f t="array" ref="AJ378">INDEX($H378:$K378,0,MATCH(AJ$341,$H$341:$K$341,0))*INDEX($J$335:$R$338,MATCH(AJ$341,$I$335:$I$338,0),MATCH(AJ$340,$J$334:$R$334,0))+IF(SUM($H378:$I378)&gt;0,INDEX($U$335:$AC$338,MATCH(AJ$341,$I$335:$I$338,0),MATCH(AJ$340,$J$334:$R$334,0)))</f>
        <v>0</v>
      </c>
      <c r="AK378" s="695" cm="1">
        <f t="array" ref="AK378">INDEX($H378:$K378,0,MATCH(AK$341,$H$341:$K$341,0))*INDEX($J$335:$R$338,MATCH(AK$341,$I$335:$I$338,0),MATCH(AK$340,$J$334:$R$334,0))+IF(SUM($H378:$I378)&gt;0,INDEX($U$335:$AC$338,MATCH(AK$341,$I$335:$I$338,0),MATCH(AK$340,$J$334:$R$334,0)))</f>
        <v>1</v>
      </c>
      <c r="AL378" s="695" cm="1">
        <f t="array" ref="AL378">INDEX($H378:$K378,0,MATCH(AL$341,$H$341:$K$341,0))*INDEX($J$335:$R$338,MATCH(AL$341,$I$335:$I$338,0),MATCH(AL$340,$J$334:$R$334,0))+IF(SUM($H378:$I378)&gt;0,INDEX($U$335:$AC$338,MATCH(AL$341,$I$335:$I$338,0),MATCH(AL$340,$J$334:$R$334,0)))</f>
        <v>2</v>
      </c>
      <c r="AM378" s="695" cm="1">
        <f t="array" ref="AM378">INDEX($H378:$K378,0,MATCH(AM$341,$H$341:$K$341,0))*INDEX($J$335:$R$338,MATCH(AM$341,$I$335:$I$338,0),MATCH(AM$340,$J$334:$R$334,0))+IF(SUM($H378:$I378)&gt;0,INDEX($U$335:$AC$338,MATCH(AM$341,$I$335:$I$338,0),MATCH(AM$340,$J$334:$R$334,0)))</f>
        <v>0.5</v>
      </c>
      <c r="AN378" s="695" cm="1">
        <f t="array" ref="AN378">INDEX($H378:$K378,0,MATCH(AN$341,$H$341:$K$341,0))*INDEX($J$335:$R$338,MATCH(AN$341,$I$335:$I$338,0),MATCH(AN$340,$J$334:$R$334,0))+IF(SUM($H378:$I378)&gt;0,INDEX($U$335:$AC$338,MATCH(AN$341,$I$335:$I$338,0),MATCH(AN$340,$J$334:$R$334,0)))</f>
        <v>0</v>
      </c>
      <c r="AO378" s="695" cm="1">
        <f t="array" ref="AO378">INDEX($H378:$K378,0,MATCH(AO$341,$H$341:$K$341,0))*INDEX($J$335:$R$338,MATCH(AO$341,$I$335:$I$338,0),MATCH(AO$340,$J$334:$R$334,0))+IF(SUM($H378:$I378)&gt;0,INDEX($U$335:$AC$338,MATCH(AO$341,$I$335:$I$338,0),MATCH(AO$340,$J$334:$R$334,0)))</f>
        <v>1</v>
      </c>
      <c r="AP378" s="695" cm="1">
        <f t="array" ref="AP378">INDEX($H378:$K378,0,MATCH(AP$341,$H$341:$K$341,0))*INDEX($J$335:$R$338,MATCH(AP$341,$I$335:$I$338,0),MATCH(AP$340,$J$334:$R$334,0))+IF(SUM($H378:$I378)&gt;0,INDEX($U$335:$AC$338,MATCH(AP$341,$I$335:$I$338,0),MATCH(AP$340,$J$334:$R$334,0)))</f>
        <v>2</v>
      </c>
      <c r="AQ378" s="695" cm="1">
        <f t="array" ref="AQ378">INDEX($H378:$K378,0,MATCH(AQ$341,$H$341:$K$341,0))*INDEX($J$335:$R$338,MATCH(AQ$341,$I$335:$I$338,0),MATCH(AQ$340,$J$334:$R$334,0))+IF(SUM($H378:$I378)&gt;0,INDEX($U$335:$AC$338,MATCH(AQ$341,$I$335:$I$338,0),MATCH(AQ$340,$J$334:$R$334,0)))</f>
        <v>0</v>
      </c>
      <c r="AR378" s="695" cm="1">
        <f t="array" ref="AR378">INDEX($H378:$K378,0,MATCH(AR$341,$H$341:$K$341,0))*INDEX($J$335:$R$338,MATCH(AR$341,$I$335:$I$338,0),MATCH(AR$340,$J$334:$R$334,0))+IF(SUM($H378:$I378)&gt;0,INDEX($U$335:$AC$338,MATCH(AR$341,$I$335:$I$338,0),MATCH(AR$340,$J$334:$R$334,0)))</f>
        <v>0</v>
      </c>
      <c r="AS378" s="695" cm="1">
        <f t="array" ref="AS378">INDEX($H378:$K378,0,MATCH(AS$341,$H$341:$K$341,0))*INDEX($J$335:$R$338,MATCH(AS$341,$I$335:$I$338,0),MATCH(AS$340,$J$334:$R$334,0))+IF(SUM($H378:$I378)&gt;0,INDEX($U$335:$AC$338,MATCH(AS$341,$I$335:$I$338,0),MATCH(AS$340,$J$334:$R$334,0)))</f>
        <v>1</v>
      </c>
      <c r="AT378" s="695" cm="1">
        <f t="array" ref="AT378">INDEX($H378:$K378,0,MATCH(AT$341,$H$341:$K$341,0))*INDEX($J$335:$R$338,MATCH(AT$341,$I$335:$I$338,0),MATCH(AT$340,$J$334:$R$334,0))+IF(SUM($H378:$I378)&gt;0,INDEX($U$335:$AC$338,MATCH(AT$341,$I$335:$I$338,0),MATCH(AT$340,$J$334:$R$334,0)))</f>
        <v>2</v>
      </c>
      <c r="AU378" s="695" cm="1">
        <f t="array" ref="AU378">INDEX($H378:$K378,0,MATCH(AU$341,$H$341:$K$341,0))*INDEX($J$335:$R$338,MATCH(AU$341,$I$335:$I$338,0),MATCH(AU$340,$J$334:$R$334,0))+IF(SUM($H378:$I378)&gt;0,INDEX($U$335:$AC$338,MATCH(AU$341,$I$335:$I$338,0),MATCH(AU$340,$J$334:$R$334,0)))</f>
        <v>1</v>
      </c>
      <c r="AV378" s="186"/>
      <c r="AW378" s="186"/>
      <c r="AX378" s="16"/>
      <c r="AY378" s="8"/>
      <c r="AZ378" s="8"/>
      <c r="BA378" s="8"/>
    </row>
    <row r="379" spans="1:53" ht="14.5" outlineLevel="1" x14ac:dyDescent="0.35">
      <c r="A379" s="6"/>
      <c r="B379" s="7"/>
      <c r="C379" s="17"/>
      <c r="D379" s="17"/>
      <c r="E379" s="17"/>
      <c r="F379" s="26"/>
      <c r="G379" s="26" t="str">
        <f t="shared" si="156"/>
        <v>YYWBNw</v>
      </c>
      <c r="H379" s="222">
        <f t="shared" si="155"/>
        <v>1</v>
      </c>
      <c r="I379" s="222">
        <f t="shared" si="155"/>
        <v>1</v>
      </c>
      <c r="J379" s="222">
        <f t="shared" si="155"/>
        <v>2</v>
      </c>
      <c r="K379" s="222">
        <f t="shared" si="157"/>
        <v>1</v>
      </c>
      <c r="L379" s="695" cm="1">
        <f t="array" ref="L379">INDEX($H379:$K379,0,MATCH(L$341,$H$341:$K$341,0))*INDEX($J$335:$R$338,MATCH(L$341,$I$335:$I$338,0),MATCH(L$340,$J$334:$R$334,0))+IF(SUM($H379:$I379)&gt;0,INDEX($U$335:$AC$338,MATCH(L$341,$I$335:$I$338,0),MATCH(L$340,$J$334:$R$334,0)))</f>
        <v>2</v>
      </c>
      <c r="M379" s="695" cm="1">
        <f t="array" ref="M379">INDEX($H379:$K379,0,MATCH(M$341,$H$341:$K$341,0))*INDEX($J$335:$R$338,MATCH(M$341,$I$335:$I$338,0),MATCH(M$340,$J$334:$R$334,0))+IF(SUM($H379:$I379)&gt;0,INDEX($U$335:$AC$338,MATCH(M$341,$I$335:$I$338,0),MATCH(M$340,$J$334:$R$334,0)))</f>
        <v>1</v>
      </c>
      <c r="N379" s="695" cm="1">
        <f t="array" ref="N379">INDEX($H379:$K379,0,MATCH(N$341,$H$341:$K$341,0))*INDEX($J$335:$R$338,MATCH(N$341,$I$335:$I$338,0),MATCH(N$340,$J$334:$R$334,0))+IF(SUM($H379:$I379)&gt;0,INDEX($U$335:$AC$338,MATCH(N$341,$I$335:$I$338,0),MATCH(N$340,$J$334:$R$334,0)))</f>
        <v>2</v>
      </c>
      <c r="O379" s="695" cm="1">
        <f t="array" ref="O379">INDEX($H379:$K379,0,MATCH(O$341,$H$341:$K$341,0))*INDEX($J$335:$R$338,MATCH(O$341,$I$335:$I$338,0),MATCH(O$340,$J$334:$R$334,0))+IF(SUM($H379:$I379)&gt;0,INDEX($U$335:$AC$338,MATCH(O$341,$I$335:$I$338,0),MATCH(O$340,$J$334:$R$334,0)))</f>
        <v>1.5</v>
      </c>
      <c r="P379" s="695" cm="1">
        <f t="array" ref="P379">INDEX($H379:$K379,0,MATCH(P$341,$H$341:$K$341,0))*INDEX($J$335:$R$338,MATCH(P$341,$I$335:$I$338,0),MATCH(P$340,$J$334:$R$334,0))+IF(SUM($H379:$I379)&gt;0,INDEX($U$335:$AC$338,MATCH(P$341,$I$335:$I$338,0),MATCH(P$340,$J$334:$R$334,0)))</f>
        <v>2</v>
      </c>
      <c r="Q379" s="695" cm="1">
        <f t="array" ref="Q379">INDEX($H379:$K379,0,MATCH(Q$341,$H$341:$K$341,0))*INDEX($J$335:$R$338,MATCH(Q$341,$I$335:$I$338,0),MATCH(Q$340,$J$334:$R$334,0))+IF(SUM($H379:$I379)&gt;0,INDEX($U$335:$AC$338,MATCH(Q$341,$I$335:$I$338,0),MATCH(Q$340,$J$334:$R$334,0)))</f>
        <v>1</v>
      </c>
      <c r="R379" s="695" cm="1">
        <f t="array" ref="R379">INDEX($H379:$K379,0,MATCH(R$341,$H$341:$K$341,0))*INDEX($J$335:$R$338,MATCH(R$341,$I$335:$I$338,0),MATCH(R$340,$J$334:$R$334,0))+IF(SUM($H379:$I379)&gt;0,INDEX($U$335:$AC$338,MATCH(R$341,$I$335:$I$338,0),MATCH(R$340,$J$334:$R$334,0)))</f>
        <v>2</v>
      </c>
      <c r="S379" s="695" cm="1">
        <f t="array" ref="S379">INDEX($H379:$K379,0,MATCH(S$341,$H$341:$K$341,0))*INDEX($J$335:$R$338,MATCH(S$341,$I$335:$I$338,0),MATCH(S$340,$J$334:$R$334,0))+IF(SUM($H379:$I379)&gt;0,INDEX($U$335:$AC$338,MATCH(S$341,$I$335:$I$338,0),MATCH(S$340,$J$334:$R$334,0)))</f>
        <v>1</v>
      </c>
      <c r="T379" s="695" cm="1">
        <f t="array" ref="T379">INDEX($H379:$K379,0,MATCH(T$341,$H$341:$K$341,0))*INDEX($J$335:$R$338,MATCH(T$341,$I$335:$I$338,0),MATCH(T$340,$J$334:$R$334,0))+IF(SUM($H379:$I379)&gt;0,INDEX($U$335:$AC$338,MATCH(T$341,$I$335:$I$338,0),MATCH(T$340,$J$334:$R$334,0)))</f>
        <v>2</v>
      </c>
      <c r="U379" s="695" cm="1">
        <f t="array" ref="U379">INDEX($H379:$K379,0,MATCH(U$341,$H$341:$K$341,0))*INDEX($J$335:$R$338,MATCH(U$341,$I$335:$I$338,0),MATCH(U$340,$J$334:$R$334,0))+IF(SUM($H379:$I379)&gt;0,INDEX($U$335:$AC$338,MATCH(U$341,$I$335:$I$338,0),MATCH(U$340,$J$334:$R$334,0)))</f>
        <v>1</v>
      </c>
      <c r="V379" s="695" cm="1">
        <f t="array" ref="V379">INDEX($H379:$K379,0,MATCH(V$341,$H$341:$K$341,0))*INDEX($J$335:$R$338,MATCH(V$341,$I$335:$I$338,0),MATCH(V$340,$J$334:$R$334,0))+IF(SUM($H379:$I379)&gt;0,INDEX($U$335:$AC$338,MATCH(V$341,$I$335:$I$338,0),MATCH(V$340,$J$334:$R$334,0)))</f>
        <v>2</v>
      </c>
      <c r="W379" s="695" cm="1">
        <f t="array" ref="W379">INDEX($H379:$K379,0,MATCH(W$341,$H$341:$K$341,0))*INDEX($J$335:$R$338,MATCH(W$341,$I$335:$I$338,0),MATCH(W$340,$J$334:$R$334,0))+IF(SUM($H379:$I379)&gt;0,INDEX($U$335:$AC$338,MATCH(W$341,$I$335:$I$338,0),MATCH(W$340,$J$334:$R$334,0)))</f>
        <v>1</v>
      </c>
      <c r="X379" s="695" cm="1">
        <f t="array" ref="X379">INDEX($H379:$K379,0,MATCH(X$341,$H$341:$K$341,0))*INDEX($J$335:$R$338,MATCH(X$341,$I$335:$I$338,0),MATCH(X$340,$J$334:$R$334,0))+IF(SUM($H379:$I379)&gt;0,INDEX($U$335:$AC$338,MATCH(X$341,$I$335:$I$338,0),MATCH(X$340,$J$334:$R$334,0)))</f>
        <v>2</v>
      </c>
      <c r="Y379" s="695" cm="1">
        <f t="array" ref="Y379">INDEX($H379:$K379,0,MATCH(Y$341,$H$341:$K$341,0))*INDEX($J$335:$R$338,MATCH(Y$341,$I$335:$I$338,0),MATCH(Y$340,$J$334:$R$334,0))+IF(SUM($H379:$I379)&gt;0,INDEX($U$335:$AC$338,MATCH(Y$341,$I$335:$I$338,0),MATCH(Y$340,$J$334:$R$334,0)))</f>
        <v>1</v>
      </c>
      <c r="Z379" s="695" cm="1">
        <f t="array" ref="Z379">INDEX($H379:$K379,0,MATCH(Z$341,$H$341:$K$341,0))*INDEX($J$335:$R$338,MATCH(Z$341,$I$335:$I$338,0),MATCH(Z$340,$J$334:$R$334,0))+IF(SUM($H379:$I379)&gt;0,INDEX($U$335:$AC$338,MATCH(Z$341,$I$335:$I$338,0),MATCH(Z$340,$J$334:$R$334,0)))</f>
        <v>2</v>
      </c>
      <c r="AA379" s="695" cm="1">
        <f t="array" ref="AA379">INDEX($H379:$K379,0,MATCH(AA$341,$H$341:$K$341,0))*INDEX($J$335:$R$338,MATCH(AA$341,$I$335:$I$338,0),MATCH(AA$340,$J$334:$R$334,0))+IF(SUM($H379:$I379)&gt;0,INDEX($U$335:$AC$338,MATCH(AA$341,$I$335:$I$338,0),MATCH(AA$340,$J$334:$R$334,0)))</f>
        <v>0.5</v>
      </c>
      <c r="AB379" s="695" cm="1">
        <f t="array" ref="AB379">INDEX($H379:$K379,0,MATCH(AB$341,$H$341:$K$341,0))*INDEX($J$335:$R$338,MATCH(AB$341,$I$335:$I$338,0),MATCH(AB$340,$J$334:$R$334,0))+IF(SUM($H379:$I379)&gt;0,INDEX($U$335:$AC$338,MATCH(AB$341,$I$335:$I$338,0),MATCH(AB$340,$J$334:$R$334,0)))</f>
        <v>1</v>
      </c>
      <c r="AC379" s="695" cm="1">
        <f t="array" ref="AC379">INDEX($H379:$K379,0,MATCH(AC$341,$H$341:$K$341,0))*INDEX($J$335:$R$338,MATCH(AC$341,$I$335:$I$338,0),MATCH(AC$340,$J$334:$R$334,0))+IF(SUM($H379:$I379)&gt;0,INDEX($U$335:$AC$338,MATCH(AC$341,$I$335:$I$338,0),MATCH(AC$340,$J$334:$R$334,0)))</f>
        <v>1</v>
      </c>
      <c r="AD379" s="695" cm="1">
        <f t="array" ref="AD379">INDEX($H379:$K379,0,MATCH(AD$341,$H$341:$K$341,0))*INDEX($J$335:$R$338,MATCH(AD$341,$I$335:$I$338,0),MATCH(AD$340,$J$334:$R$334,0))+IF(SUM($H379:$I379)&gt;0,INDEX($U$335:$AC$338,MATCH(AD$341,$I$335:$I$338,0),MATCH(AD$340,$J$334:$R$334,0)))</f>
        <v>2</v>
      </c>
      <c r="AE379" s="695" cm="1">
        <f t="array" ref="AE379">INDEX($H379:$K379,0,MATCH(AE$341,$H$341:$K$341,0))*INDEX($J$335:$R$338,MATCH(AE$341,$I$335:$I$338,0),MATCH(AE$340,$J$334:$R$334,0))+IF(SUM($H379:$I379)&gt;0,INDEX($U$335:$AC$338,MATCH(AE$341,$I$335:$I$338,0),MATCH(AE$340,$J$334:$R$334,0)))</f>
        <v>1</v>
      </c>
      <c r="AF379" s="695" cm="1">
        <f t="array" ref="AF379">INDEX($H379:$K379,0,MATCH(AF$341,$H$341:$K$341,0))*INDEX($J$335:$R$338,MATCH(AF$341,$I$335:$I$338,0),MATCH(AF$340,$J$334:$R$334,0))+IF(SUM($H379:$I379)&gt;0,INDEX($U$335:$AC$338,MATCH(AF$341,$I$335:$I$338,0),MATCH(AF$340,$J$334:$R$334,0)))</f>
        <v>1</v>
      </c>
      <c r="AG379" s="695" cm="1">
        <f t="array" ref="AG379">INDEX($H379:$K379,0,MATCH(AG$341,$H$341:$K$341,0))*INDEX($J$335:$R$338,MATCH(AG$341,$I$335:$I$338,0),MATCH(AG$340,$J$334:$R$334,0))+IF(SUM($H379:$I379)&gt;0,INDEX($U$335:$AC$338,MATCH(AG$341,$I$335:$I$338,0),MATCH(AG$340,$J$334:$R$334,0)))</f>
        <v>1</v>
      </c>
      <c r="AH379" s="695" cm="1">
        <f t="array" ref="AH379">INDEX($H379:$K379,0,MATCH(AH$341,$H$341:$K$341,0))*INDEX($J$335:$R$338,MATCH(AH$341,$I$335:$I$338,0),MATCH(AH$340,$J$334:$R$334,0))+IF(SUM($H379:$I379)&gt;0,INDEX($U$335:$AC$338,MATCH(AH$341,$I$335:$I$338,0),MATCH(AH$340,$J$334:$R$334,0)))</f>
        <v>2</v>
      </c>
      <c r="AI379" s="695" cm="1">
        <f t="array" ref="AI379">INDEX($H379:$K379,0,MATCH(AI$341,$H$341:$K$341,0))*INDEX($J$335:$R$338,MATCH(AI$341,$I$335:$I$338,0),MATCH(AI$340,$J$334:$R$334,0))+IF(SUM($H379:$I379)&gt;0,INDEX($U$335:$AC$338,MATCH(AI$341,$I$335:$I$338,0),MATCH(AI$340,$J$334:$R$334,0)))</f>
        <v>0.5</v>
      </c>
      <c r="AJ379" s="695" cm="1">
        <f t="array" ref="AJ379">INDEX($H379:$K379,0,MATCH(AJ$341,$H$341:$K$341,0))*INDEX($J$335:$R$338,MATCH(AJ$341,$I$335:$I$338,0),MATCH(AJ$340,$J$334:$R$334,0))+IF(SUM($H379:$I379)&gt;0,INDEX($U$335:$AC$338,MATCH(AJ$341,$I$335:$I$338,0),MATCH(AJ$340,$J$334:$R$334,0)))</f>
        <v>1</v>
      </c>
      <c r="AK379" s="695" cm="1">
        <f t="array" ref="AK379">INDEX($H379:$K379,0,MATCH(AK$341,$H$341:$K$341,0))*INDEX($J$335:$R$338,MATCH(AK$341,$I$335:$I$338,0),MATCH(AK$340,$J$334:$R$334,0))+IF(SUM($H379:$I379)&gt;0,INDEX($U$335:$AC$338,MATCH(AK$341,$I$335:$I$338,0),MATCH(AK$340,$J$334:$R$334,0)))</f>
        <v>1</v>
      </c>
      <c r="AL379" s="695" cm="1">
        <f t="array" ref="AL379">INDEX($H379:$K379,0,MATCH(AL$341,$H$341:$K$341,0))*INDEX($J$335:$R$338,MATCH(AL$341,$I$335:$I$338,0),MATCH(AL$340,$J$334:$R$334,0))+IF(SUM($H379:$I379)&gt;0,INDEX($U$335:$AC$338,MATCH(AL$341,$I$335:$I$338,0),MATCH(AL$340,$J$334:$R$334,0)))</f>
        <v>2</v>
      </c>
      <c r="AM379" s="695" cm="1">
        <f t="array" ref="AM379">INDEX($H379:$K379,0,MATCH(AM$341,$H$341:$K$341,0))*INDEX($J$335:$R$338,MATCH(AM$341,$I$335:$I$338,0),MATCH(AM$340,$J$334:$R$334,0))+IF(SUM($H379:$I379)&gt;0,INDEX($U$335:$AC$338,MATCH(AM$341,$I$335:$I$338,0),MATCH(AM$340,$J$334:$R$334,0)))</f>
        <v>0.5</v>
      </c>
      <c r="AN379" s="695" cm="1">
        <f t="array" ref="AN379">INDEX($H379:$K379,0,MATCH(AN$341,$H$341:$K$341,0))*INDEX($J$335:$R$338,MATCH(AN$341,$I$335:$I$338,0),MATCH(AN$340,$J$334:$R$334,0))+IF(SUM($H379:$I379)&gt;0,INDEX($U$335:$AC$338,MATCH(AN$341,$I$335:$I$338,0),MATCH(AN$340,$J$334:$R$334,0)))</f>
        <v>1</v>
      </c>
      <c r="AO379" s="695" cm="1">
        <f t="array" ref="AO379">INDEX($H379:$K379,0,MATCH(AO$341,$H$341:$K$341,0))*INDEX($J$335:$R$338,MATCH(AO$341,$I$335:$I$338,0),MATCH(AO$340,$J$334:$R$334,0))+IF(SUM($H379:$I379)&gt;0,INDEX($U$335:$AC$338,MATCH(AO$341,$I$335:$I$338,0),MATCH(AO$340,$J$334:$R$334,0)))</f>
        <v>1</v>
      </c>
      <c r="AP379" s="695" cm="1">
        <f t="array" ref="AP379">INDEX($H379:$K379,0,MATCH(AP$341,$H$341:$K$341,0))*INDEX($J$335:$R$338,MATCH(AP$341,$I$335:$I$338,0),MATCH(AP$340,$J$334:$R$334,0))+IF(SUM($H379:$I379)&gt;0,INDEX($U$335:$AC$338,MATCH(AP$341,$I$335:$I$338,0),MATCH(AP$340,$J$334:$R$334,0)))</f>
        <v>2</v>
      </c>
      <c r="AQ379" s="695" cm="1">
        <f t="array" ref="AQ379">INDEX($H379:$K379,0,MATCH(AQ$341,$H$341:$K$341,0))*INDEX($J$335:$R$338,MATCH(AQ$341,$I$335:$I$338,0),MATCH(AQ$340,$J$334:$R$334,0))+IF(SUM($H379:$I379)&gt;0,INDEX($U$335:$AC$338,MATCH(AQ$341,$I$335:$I$338,0),MATCH(AQ$340,$J$334:$R$334,0)))</f>
        <v>0</v>
      </c>
      <c r="AR379" s="695" cm="1">
        <f t="array" ref="AR379">INDEX($H379:$K379,0,MATCH(AR$341,$H$341:$K$341,0))*INDEX($J$335:$R$338,MATCH(AR$341,$I$335:$I$338,0),MATCH(AR$340,$J$334:$R$334,0))+IF(SUM($H379:$I379)&gt;0,INDEX($U$335:$AC$338,MATCH(AR$341,$I$335:$I$338,0),MATCH(AR$340,$J$334:$R$334,0)))</f>
        <v>1</v>
      </c>
      <c r="AS379" s="695" cm="1">
        <f t="array" ref="AS379">INDEX($H379:$K379,0,MATCH(AS$341,$H$341:$K$341,0))*INDEX($J$335:$R$338,MATCH(AS$341,$I$335:$I$338,0),MATCH(AS$340,$J$334:$R$334,0))+IF(SUM($H379:$I379)&gt;0,INDEX($U$335:$AC$338,MATCH(AS$341,$I$335:$I$338,0),MATCH(AS$340,$J$334:$R$334,0)))</f>
        <v>1</v>
      </c>
      <c r="AT379" s="695" cm="1">
        <f t="array" ref="AT379">INDEX($H379:$K379,0,MATCH(AT$341,$H$341:$K$341,0))*INDEX($J$335:$R$338,MATCH(AT$341,$I$335:$I$338,0),MATCH(AT$340,$J$334:$R$334,0))+IF(SUM($H379:$I379)&gt;0,INDEX($U$335:$AC$338,MATCH(AT$341,$I$335:$I$338,0),MATCH(AT$340,$J$334:$R$334,0)))</f>
        <v>2</v>
      </c>
      <c r="AU379" s="695" cm="1">
        <f t="array" ref="AU379">INDEX($H379:$K379,0,MATCH(AU$341,$H$341:$K$341,0))*INDEX($J$335:$R$338,MATCH(AU$341,$I$335:$I$338,0),MATCH(AU$340,$J$334:$R$334,0))+IF(SUM($H379:$I379)&gt;0,INDEX($U$335:$AC$338,MATCH(AU$341,$I$335:$I$338,0),MATCH(AU$340,$J$334:$R$334,0)))</f>
        <v>1</v>
      </c>
      <c r="AV379" s="186"/>
      <c r="AW379" s="186"/>
      <c r="AX379" s="16"/>
      <c r="AY379" s="8"/>
      <c r="AZ379" s="8"/>
      <c r="BA379" s="8"/>
    </row>
    <row r="380" spans="1:53" ht="14.5" outlineLevel="1" x14ac:dyDescent="0.35">
      <c r="A380" s="6"/>
      <c r="B380" s="7"/>
      <c r="C380" s="17"/>
      <c r="D380" s="17"/>
      <c r="E380" s="17"/>
      <c r="F380" s="26"/>
      <c r="G380" s="26" t="str">
        <f t="shared" si="156"/>
        <v>YYWBNwd</v>
      </c>
      <c r="H380" s="222">
        <f t="shared" si="155"/>
        <v>0</v>
      </c>
      <c r="I380" s="222">
        <f t="shared" si="155"/>
        <v>1</v>
      </c>
      <c r="J380" s="222">
        <f t="shared" si="155"/>
        <v>2</v>
      </c>
      <c r="K380" s="222">
        <f t="shared" si="157"/>
        <v>1</v>
      </c>
      <c r="L380" s="695" cm="1">
        <f t="array" ref="L380">INDEX($H380:$K380,0,MATCH(L$341,$H$341:$K$341,0))*INDEX($J$335:$R$338,MATCH(L$341,$I$335:$I$338,0),MATCH(L$340,$J$334:$R$334,0))+IF(SUM($H380:$I380)&gt;0,INDEX($U$335:$AC$338,MATCH(L$341,$I$335:$I$338,0),MATCH(L$340,$J$334:$R$334,0)))</f>
        <v>1</v>
      </c>
      <c r="M380" s="695" cm="1">
        <f t="array" ref="M380">INDEX($H380:$K380,0,MATCH(M$341,$H$341:$K$341,0))*INDEX($J$335:$R$338,MATCH(M$341,$I$335:$I$338,0),MATCH(M$340,$J$334:$R$334,0))+IF(SUM($H380:$I380)&gt;0,INDEX($U$335:$AC$338,MATCH(M$341,$I$335:$I$338,0),MATCH(M$340,$J$334:$R$334,0)))</f>
        <v>1</v>
      </c>
      <c r="N380" s="695" cm="1">
        <f t="array" ref="N380">INDEX($H380:$K380,0,MATCH(N$341,$H$341:$K$341,0))*INDEX($J$335:$R$338,MATCH(N$341,$I$335:$I$338,0),MATCH(N$340,$J$334:$R$334,0))+IF(SUM($H380:$I380)&gt;0,INDEX($U$335:$AC$338,MATCH(N$341,$I$335:$I$338,0),MATCH(N$340,$J$334:$R$334,0)))</f>
        <v>2</v>
      </c>
      <c r="O380" s="695" cm="1">
        <f t="array" ref="O380">INDEX($H380:$K380,0,MATCH(O$341,$H$341:$K$341,0))*INDEX($J$335:$R$338,MATCH(O$341,$I$335:$I$338,0),MATCH(O$340,$J$334:$R$334,0))+IF(SUM($H380:$I380)&gt;0,INDEX($U$335:$AC$338,MATCH(O$341,$I$335:$I$338,0),MATCH(O$340,$J$334:$R$334,0)))</f>
        <v>1.5</v>
      </c>
      <c r="P380" s="695" cm="1">
        <f t="array" ref="P380">INDEX($H380:$K380,0,MATCH(P$341,$H$341:$K$341,0))*INDEX($J$335:$R$338,MATCH(P$341,$I$335:$I$338,0),MATCH(P$340,$J$334:$R$334,0))+IF(SUM($H380:$I380)&gt;0,INDEX($U$335:$AC$338,MATCH(P$341,$I$335:$I$338,0),MATCH(P$340,$J$334:$R$334,0)))</f>
        <v>1</v>
      </c>
      <c r="Q380" s="695" cm="1">
        <f t="array" ref="Q380">INDEX($H380:$K380,0,MATCH(Q$341,$H$341:$K$341,0))*INDEX($J$335:$R$338,MATCH(Q$341,$I$335:$I$338,0),MATCH(Q$340,$J$334:$R$334,0))+IF(SUM($H380:$I380)&gt;0,INDEX($U$335:$AC$338,MATCH(Q$341,$I$335:$I$338,0),MATCH(Q$340,$J$334:$R$334,0)))</f>
        <v>1</v>
      </c>
      <c r="R380" s="695" cm="1">
        <f t="array" ref="R380">INDEX($H380:$K380,0,MATCH(R$341,$H$341:$K$341,0))*INDEX($J$335:$R$338,MATCH(R$341,$I$335:$I$338,0),MATCH(R$340,$J$334:$R$334,0))+IF(SUM($H380:$I380)&gt;0,INDEX($U$335:$AC$338,MATCH(R$341,$I$335:$I$338,0),MATCH(R$340,$J$334:$R$334,0)))</f>
        <v>2</v>
      </c>
      <c r="S380" s="695" cm="1">
        <f t="array" ref="S380">INDEX($H380:$K380,0,MATCH(S$341,$H$341:$K$341,0))*INDEX($J$335:$R$338,MATCH(S$341,$I$335:$I$338,0),MATCH(S$340,$J$334:$R$334,0))+IF(SUM($H380:$I380)&gt;0,INDEX($U$335:$AC$338,MATCH(S$341,$I$335:$I$338,0),MATCH(S$340,$J$334:$R$334,0)))</f>
        <v>1</v>
      </c>
      <c r="T380" s="695" cm="1">
        <f t="array" ref="T380">INDEX($H380:$K380,0,MATCH(T$341,$H$341:$K$341,0))*INDEX($J$335:$R$338,MATCH(T$341,$I$335:$I$338,0),MATCH(T$340,$J$334:$R$334,0))+IF(SUM($H380:$I380)&gt;0,INDEX($U$335:$AC$338,MATCH(T$341,$I$335:$I$338,0),MATCH(T$340,$J$334:$R$334,0)))</f>
        <v>1</v>
      </c>
      <c r="U380" s="695" cm="1">
        <f t="array" ref="U380">INDEX($H380:$K380,0,MATCH(U$341,$H$341:$K$341,0))*INDEX($J$335:$R$338,MATCH(U$341,$I$335:$I$338,0),MATCH(U$340,$J$334:$R$334,0))+IF(SUM($H380:$I380)&gt;0,INDEX($U$335:$AC$338,MATCH(U$341,$I$335:$I$338,0),MATCH(U$340,$J$334:$R$334,0)))</f>
        <v>1</v>
      </c>
      <c r="V380" s="695" cm="1">
        <f t="array" ref="V380">INDEX($H380:$K380,0,MATCH(V$341,$H$341:$K$341,0))*INDEX($J$335:$R$338,MATCH(V$341,$I$335:$I$338,0),MATCH(V$340,$J$334:$R$334,0))+IF(SUM($H380:$I380)&gt;0,INDEX($U$335:$AC$338,MATCH(V$341,$I$335:$I$338,0),MATCH(V$340,$J$334:$R$334,0)))</f>
        <v>2</v>
      </c>
      <c r="W380" s="695" cm="1">
        <f t="array" ref="W380">INDEX($H380:$K380,0,MATCH(W$341,$H$341:$K$341,0))*INDEX($J$335:$R$338,MATCH(W$341,$I$335:$I$338,0),MATCH(W$340,$J$334:$R$334,0))+IF(SUM($H380:$I380)&gt;0,INDEX($U$335:$AC$338,MATCH(W$341,$I$335:$I$338,0),MATCH(W$340,$J$334:$R$334,0)))</f>
        <v>1</v>
      </c>
      <c r="X380" s="695" cm="1">
        <f t="array" ref="X380">INDEX($H380:$K380,0,MATCH(X$341,$H$341:$K$341,0))*INDEX($J$335:$R$338,MATCH(X$341,$I$335:$I$338,0),MATCH(X$340,$J$334:$R$334,0))+IF(SUM($H380:$I380)&gt;0,INDEX($U$335:$AC$338,MATCH(X$341,$I$335:$I$338,0),MATCH(X$340,$J$334:$R$334,0)))</f>
        <v>1</v>
      </c>
      <c r="Y380" s="695" cm="1">
        <f t="array" ref="Y380">INDEX($H380:$K380,0,MATCH(Y$341,$H$341:$K$341,0))*INDEX($J$335:$R$338,MATCH(Y$341,$I$335:$I$338,0),MATCH(Y$340,$J$334:$R$334,0))+IF(SUM($H380:$I380)&gt;0,INDEX($U$335:$AC$338,MATCH(Y$341,$I$335:$I$338,0),MATCH(Y$340,$J$334:$R$334,0)))</f>
        <v>1</v>
      </c>
      <c r="Z380" s="695" cm="1">
        <f t="array" ref="Z380">INDEX($H380:$K380,0,MATCH(Z$341,$H$341:$K$341,0))*INDEX($J$335:$R$338,MATCH(Z$341,$I$335:$I$338,0),MATCH(Z$340,$J$334:$R$334,0))+IF(SUM($H380:$I380)&gt;0,INDEX($U$335:$AC$338,MATCH(Z$341,$I$335:$I$338,0),MATCH(Z$340,$J$334:$R$334,0)))</f>
        <v>2</v>
      </c>
      <c r="AA380" s="695" cm="1">
        <f t="array" ref="AA380">INDEX($H380:$K380,0,MATCH(AA$341,$H$341:$K$341,0))*INDEX($J$335:$R$338,MATCH(AA$341,$I$335:$I$338,0),MATCH(AA$340,$J$334:$R$334,0))+IF(SUM($H380:$I380)&gt;0,INDEX($U$335:$AC$338,MATCH(AA$341,$I$335:$I$338,0),MATCH(AA$340,$J$334:$R$334,0)))</f>
        <v>0.5</v>
      </c>
      <c r="AB380" s="695" cm="1">
        <f t="array" ref="AB380">INDEX($H380:$K380,0,MATCH(AB$341,$H$341:$K$341,0))*INDEX($J$335:$R$338,MATCH(AB$341,$I$335:$I$338,0),MATCH(AB$340,$J$334:$R$334,0))+IF(SUM($H380:$I380)&gt;0,INDEX($U$335:$AC$338,MATCH(AB$341,$I$335:$I$338,0),MATCH(AB$340,$J$334:$R$334,0)))</f>
        <v>0</v>
      </c>
      <c r="AC380" s="695" cm="1">
        <f t="array" ref="AC380">INDEX($H380:$K380,0,MATCH(AC$341,$H$341:$K$341,0))*INDEX($J$335:$R$338,MATCH(AC$341,$I$335:$I$338,0),MATCH(AC$340,$J$334:$R$334,0))+IF(SUM($H380:$I380)&gt;0,INDEX($U$335:$AC$338,MATCH(AC$341,$I$335:$I$338,0),MATCH(AC$340,$J$334:$R$334,0)))</f>
        <v>1</v>
      </c>
      <c r="AD380" s="695" cm="1">
        <f t="array" ref="AD380">INDEX($H380:$K380,0,MATCH(AD$341,$H$341:$K$341,0))*INDEX($J$335:$R$338,MATCH(AD$341,$I$335:$I$338,0),MATCH(AD$340,$J$334:$R$334,0))+IF(SUM($H380:$I380)&gt;0,INDEX($U$335:$AC$338,MATCH(AD$341,$I$335:$I$338,0),MATCH(AD$340,$J$334:$R$334,0)))</f>
        <v>2</v>
      </c>
      <c r="AE380" s="695" cm="1">
        <f t="array" ref="AE380">INDEX($H380:$K380,0,MATCH(AE$341,$H$341:$K$341,0))*INDEX($J$335:$R$338,MATCH(AE$341,$I$335:$I$338,0),MATCH(AE$340,$J$334:$R$334,0))+IF(SUM($H380:$I380)&gt;0,INDEX($U$335:$AC$338,MATCH(AE$341,$I$335:$I$338,0),MATCH(AE$340,$J$334:$R$334,0)))</f>
        <v>1</v>
      </c>
      <c r="AF380" s="695" cm="1">
        <f t="array" ref="AF380">INDEX($H380:$K380,0,MATCH(AF$341,$H$341:$K$341,0))*INDEX($J$335:$R$338,MATCH(AF$341,$I$335:$I$338,0),MATCH(AF$340,$J$334:$R$334,0))+IF(SUM($H380:$I380)&gt;0,INDEX($U$335:$AC$338,MATCH(AF$341,$I$335:$I$338,0),MATCH(AF$340,$J$334:$R$334,0)))</f>
        <v>0</v>
      </c>
      <c r="AG380" s="695" cm="1">
        <f t="array" ref="AG380">INDEX($H380:$K380,0,MATCH(AG$341,$H$341:$K$341,0))*INDEX($J$335:$R$338,MATCH(AG$341,$I$335:$I$338,0),MATCH(AG$340,$J$334:$R$334,0))+IF(SUM($H380:$I380)&gt;0,INDEX($U$335:$AC$338,MATCH(AG$341,$I$335:$I$338,0),MATCH(AG$340,$J$334:$R$334,0)))</f>
        <v>1</v>
      </c>
      <c r="AH380" s="695" cm="1">
        <f t="array" ref="AH380">INDEX($H380:$K380,0,MATCH(AH$341,$H$341:$K$341,0))*INDEX($J$335:$R$338,MATCH(AH$341,$I$335:$I$338,0),MATCH(AH$340,$J$334:$R$334,0))+IF(SUM($H380:$I380)&gt;0,INDEX($U$335:$AC$338,MATCH(AH$341,$I$335:$I$338,0),MATCH(AH$340,$J$334:$R$334,0)))</f>
        <v>2</v>
      </c>
      <c r="AI380" s="695" cm="1">
        <f t="array" ref="AI380">INDEX($H380:$K380,0,MATCH(AI$341,$H$341:$K$341,0))*INDEX($J$335:$R$338,MATCH(AI$341,$I$335:$I$338,0),MATCH(AI$340,$J$334:$R$334,0))+IF(SUM($H380:$I380)&gt;0,INDEX($U$335:$AC$338,MATCH(AI$341,$I$335:$I$338,0),MATCH(AI$340,$J$334:$R$334,0)))</f>
        <v>0.5</v>
      </c>
      <c r="AJ380" s="695" cm="1">
        <f t="array" ref="AJ380">INDEX($H380:$K380,0,MATCH(AJ$341,$H$341:$K$341,0))*INDEX($J$335:$R$338,MATCH(AJ$341,$I$335:$I$338,0),MATCH(AJ$340,$J$334:$R$334,0))+IF(SUM($H380:$I380)&gt;0,INDEX($U$335:$AC$338,MATCH(AJ$341,$I$335:$I$338,0),MATCH(AJ$340,$J$334:$R$334,0)))</f>
        <v>0</v>
      </c>
      <c r="AK380" s="695" cm="1">
        <f t="array" ref="AK380">INDEX($H380:$K380,0,MATCH(AK$341,$H$341:$K$341,0))*INDEX($J$335:$R$338,MATCH(AK$341,$I$335:$I$338,0),MATCH(AK$340,$J$334:$R$334,0))+IF(SUM($H380:$I380)&gt;0,INDEX($U$335:$AC$338,MATCH(AK$341,$I$335:$I$338,0),MATCH(AK$340,$J$334:$R$334,0)))</f>
        <v>1</v>
      </c>
      <c r="AL380" s="695" cm="1">
        <f t="array" ref="AL380">INDEX($H380:$K380,0,MATCH(AL$341,$H$341:$K$341,0))*INDEX($J$335:$R$338,MATCH(AL$341,$I$335:$I$338,0),MATCH(AL$340,$J$334:$R$334,0))+IF(SUM($H380:$I380)&gt;0,INDEX($U$335:$AC$338,MATCH(AL$341,$I$335:$I$338,0),MATCH(AL$340,$J$334:$R$334,0)))</f>
        <v>2</v>
      </c>
      <c r="AM380" s="695" cm="1">
        <f t="array" ref="AM380">INDEX($H380:$K380,0,MATCH(AM$341,$H$341:$K$341,0))*INDEX($J$335:$R$338,MATCH(AM$341,$I$335:$I$338,0),MATCH(AM$340,$J$334:$R$334,0))+IF(SUM($H380:$I380)&gt;0,INDEX($U$335:$AC$338,MATCH(AM$341,$I$335:$I$338,0),MATCH(AM$340,$J$334:$R$334,0)))</f>
        <v>0.5</v>
      </c>
      <c r="AN380" s="695" cm="1">
        <f t="array" ref="AN380">INDEX($H380:$K380,0,MATCH(AN$341,$H$341:$K$341,0))*INDEX($J$335:$R$338,MATCH(AN$341,$I$335:$I$338,0),MATCH(AN$340,$J$334:$R$334,0))+IF(SUM($H380:$I380)&gt;0,INDEX($U$335:$AC$338,MATCH(AN$341,$I$335:$I$338,0),MATCH(AN$340,$J$334:$R$334,0)))</f>
        <v>0</v>
      </c>
      <c r="AO380" s="695" cm="1">
        <f t="array" ref="AO380">INDEX($H380:$K380,0,MATCH(AO$341,$H$341:$K$341,0))*INDEX($J$335:$R$338,MATCH(AO$341,$I$335:$I$338,0),MATCH(AO$340,$J$334:$R$334,0))+IF(SUM($H380:$I380)&gt;0,INDEX($U$335:$AC$338,MATCH(AO$341,$I$335:$I$338,0),MATCH(AO$340,$J$334:$R$334,0)))</f>
        <v>1</v>
      </c>
      <c r="AP380" s="695" cm="1">
        <f t="array" ref="AP380">INDEX($H380:$K380,0,MATCH(AP$341,$H$341:$K$341,0))*INDEX($J$335:$R$338,MATCH(AP$341,$I$335:$I$338,0),MATCH(AP$340,$J$334:$R$334,0))+IF(SUM($H380:$I380)&gt;0,INDEX($U$335:$AC$338,MATCH(AP$341,$I$335:$I$338,0),MATCH(AP$340,$J$334:$R$334,0)))</f>
        <v>2</v>
      </c>
      <c r="AQ380" s="695" cm="1">
        <f t="array" ref="AQ380">INDEX($H380:$K380,0,MATCH(AQ$341,$H$341:$K$341,0))*INDEX($J$335:$R$338,MATCH(AQ$341,$I$335:$I$338,0),MATCH(AQ$340,$J$334:$R$334,0))+IF(SUM($H380:$I380)&gt;0,INDEX($U$335:$AC$338,MATCH(AQ$341,$I$335:$I$338,0),MATCH(AQ$340,$J$334:$R$334,0)))</f>
        <v>0</v>
      </c>
      <c r="AR380" s="695" cm="1">
        <f t="array" ref="AR380">INDEX($H380:$K380,0,MATCH(AR$341,$H$341:$K$341,0))*INDEX($J$335:$R$338,MATCH(AR$341,$I$335:$I$338,0),MATCH(AR$340,$J$334:$R$334,0))+IF(SUM($H380:$I380)&gt;0,INDEX($U$335:$AC$338,MATCH(AR$341,$I$335:$I$338,0),MATCH(AR$340,$J$334:$R$334,0)))</f>
        <v>0</v>
      </c>
      <c r="AS380" s="695" cm="1">
        <f t="array" ref="AS380">INDEX($H380:$K380,0,MATCH(AS$341,$H$341:$K$341,0))*INDEX($J$335:$R$338,MATCH(AS$341,$I$335:$I$338,0),MATCH(AS$340,$J$334:$R$334,0))+IF(SUM($H380:$I380)&gt;0,INDEX($U$335:$AC$338,MATCH(AS$341,$I$335:$I$338,0),MATCH(AS$340,$J$334:$R$334,0)))</f>
        <v>1</v>
      </c>
      <c r="AT380" s="695" cm="1">
        <f t="array" ref="AT380">INDEX($H380:$K380,0,MATCH(AT$341,$H$341:$K$341,0))*INDEX($J$335:$R$338,MATCH(AT$341,$I$335:$I$338,0),MATCH(AT$340,$J$334:$R$334,0))+IF(SUM($H380:$I380)&gt;0,INDEX($U$335:$AC$338,MATCH(AT$341,$I$335:$I$338,0),MATCH(AT$340,$J$334:$R$334,0)))</f>
        <v>2</v>
      </c>
      <c r="AU380" s="695" cm="1">
        <f t="array" ref="AU380">INDEX($H380:$K380,0,MATCH(AU$341,$H$341:$K$341,0))*INDEX($J$335:$R$338,MATCH(AU$341,$I$335:$I$338,0),MATCH(AU$340,$J$334:$R$334,0))+IF(SUM($H380:$I380)&gt;0,INDEX($U$335:$AC$338,MATCH(AU$341,$I$335:$I$338,0),MATCH(AU$340,$J$334:$R$334,0)))</f>
        <v>1</v>
      </c>
      <c r="AV380" s="186"/>
      <c r="AW380" s="186"/>
      <c r="AX380" s="16"/>
      <c r="AY380" s="8"/>
      <c r="AZ380" s="8"/>
      <c r="BA380" s="8"/>
    </row>
    <row r="381" spans="1:53" ht="14.5" outlineLevel="1" x14ac:dyDescent="0.35">
      <c r="A381" s="6"/>
      <c r="B381" s="7"/>
      <c r="C381" s="17"/>
      <c r="D381" s="17"/>
      <c r="E381" s="17"/>
      <c r="F381" s="26"/>
      <c r="G381" s="26" t="str">
        <f t="shared" si="156"/>
        <v>YYLWBl</v>
      </c>
      <c r="H381" s="222">
        <f t="shared" si="155"/>
        <v>1</v>
      </c>
      <c r="I381" s="222">
        <f t="shared" si="155"/>
        <v>1</v>
      </c>
      <c r="J381" s="222">
        <f t="shared" si="155"/>
        <v>3</v>
      </c>
      <c r="K381" s="222">
        <f t="shared" si="157"/>
        <v>0</v>
      </c>
      <c r="L381" s="695" cm="1">
        <f t="array" ref="L381">INDEX($H381:$K381,0,MATCH(L$341,$H$341:$K$341,0))*INDEX($J$335:$R$338,MATCH(L$341,$I$335:$I$338,0),MATCH(L$340,$J$334:$R$334,0))+IF(SUM($H381:$I381)&gt;0,INDEX($U$335:$AC$338,MATCH(L$341,$I$335:$I$338,0),MATCH(L$340,$J$334:$R$334,0)))</f>
        <v>2</v>
      </c>
      <c r="M381" s="695" cm="1">
        <f t="array" ref="M381">INDEX($H381:$K381,0,MATCH(M$341,$H$341:$K$341,0))*INDEX($J$335:$R$338,MATCH(M$341,$I$335:$I$338,0),MATCH(M$340,$J$334:$R$334,0))+IF(SUM($H381:$I381)&gt;0,INDEX($U$335:$AC$338,MATCH(M$341,$I$335:$I$338,0),MATCH(M$340,$J$334:$R$334,0)))</f>
        <v>1</v>
      </c>
      <c r="N381" s="695" cm="1">
        <f t="array" ref="N381">INDEX($H381:$K381,0,MATCH(N$341,$H$341:$K$341,0))*INDEX($J$335:$R$338,MATCH(N$341,$I$335:$I$338,0),MATCH(N$340,$J$334:$R$334,0))+IF(SUM($H381:$I381)&gt;0,INDEX($U$335:$AC$338,MATCH(N$341,$I$335:$I$338,0),MATCH(N$340,$J$334:$R$334,0)))</f>
        <v>3</v>
      </c>
      <c r="O381" s="695" cm="1">
        <f t="array" ref="O381">INDEX($H381:$K381,0,MATCH(O$341,$H$341:$K$341,0))*INDEX($J$335:$R$338,MATCH(O$341,$I$335:$I$338,0),MATCH(O$340,$J$334:$R$334,0))+IF(SUM($H381:$I381)&gt;0,INDEX($U$335:$AC$338,MATCH(O$341,$I$335:$I$338,0),MATCH(O$340,$J$334:$R$334,0)))</f>
        <v>0</v>
      </c>
      <c r="P381" s="695" cm="1">
        <f t="array" ref="P381">INDEX($H381:$K381,0,MATCH(P$341,$H$341:$K$341,0))*INDEX($J$335:$R$338,MATCH(P$341,$I$335:$I$338,0),MATCH(P$340,$J$334:$R$334,0))+IF(SUM($H381:$I381)&gt;0,INDEX($U$335:$AC$338,MATCH(P$341,$I$335:$I$338,0),MATCH(P$340,$J$334:$R$334,0)))</f>
        <v>2</v>
      </c>
      <c r="Q381" s="695" cm="1">
        <f t="array" ref="Q381">INDEX($H381:$K381,0,MATCH(Q$341,$H$341:$K$341,0))*INDEX($J$335:$R$338,MATCH(Q$341,$I$335:$I$338,0),MATCH(Q$340,$J$334:$R$334,0))+IF(SUM($H381:$I381)&gt;0,INDEX($U$335:$AC$338,MATCH(Q$341,$I$335:$I$338,0),MATCH(Q$340,$J$334:$R$334,0)))</f>
        <v>1</v>
      </c>
      <c r="R381" s="695" cm="1">
        <f t="array" ref="R381">INDEX($H381:$K381,0,MATCH(R$341,$H$341:$K$341,0))*INDEX($J$335:$R$338,MATCH(R$341,$I$335:$I$338,0),MATCH(R$340,$J$334:$R$334,0))+IF(SUM($H381:$I381)&gt;0,INDEX($U$335:$AC$338,MATCH(R$341,$I$335:$I$338,0),MATCH(R$340,$J$334:$R$334,0)))</f>
        <v>3</v>
      </c>
      <c r="S381" s="695" cm="1">
        <f t="array" ref="S381">INDEX($H381:$K381,0,MATCH(S$341,$H$341:$K$341,0))*INDEX($J$335:$R$338,MATCH(S$341,$I$335:$I$338,0),MATCH(S$340,$J$334:$R$334,0))+IF(SUM($H381:$I381)&gt;0,INDEX($U$335:$AC$338,MATCH(S$341,$I$335:$I$338,0),MATCH(S$340,$J$334:$R$334,0)))</f>
        <v>0</v>
      </c>
      <c r="T381" s="695" cm="1">
        <f t="array" ref="T381">INDEX($H381:$K381,0,MATCH(T$341,$H$341:$K$341,0))*INDEX($J$335:$R$338,MATCH(T$341,$I$335:$I$338,0),MATCH(T$340,$J$334:$R$334,0))+IF(SUM($H381:$I381)&gt;0,INDEX($U$335:$AC$338,MATCH(T$341,$I$335:$I$338,0),MATCH(T$340,$J$334:$R$334,0)))</f>
        <v>2</v>
      </c>
      <c r="U381" s="695" cm="1">
        <f t="array" ref="U381">INDEX($H381:$K381,0,MATCH(U$341,$H$341:$K$341,0))*INDEX($J$335:$R$338,MATCH(U$341,$I$335:$I$338,0),MATCH(U$340,$J$334:$R$334,0))+IF(SUM($H381:$I381)&gt;0,INDEX($U$335:$AC$338,MATCH(U$341,$I$335:$I$338,0),MATCH(U$340,$J$334:$R$334,0)))</f>
        <v>1</v>
      </c>
      <c r="V381" s="695" cm="1">
        <f t="array" ref="V381">INDEX($H381:$K381,0,MATCH(V$341,$H$341:$K$341,0))*INDEX($J$335:$R$338,MATCH(V$341,$I$335:$I$338,0),MATCH(V$340,$J$334:$R$334,0))+IF(SUM($H381:$I381)&gt;0,INDEX($U$335:$AC$338,MATCH(V$341,$I$335:$I$338,0),MATCH(V$340,$J$334:$R$334,0)))</f>
        <v>3</v>
      </c>
      <c r="W381" s="695" cm="1">
        <f t="array" ref="W381">INDEX($H381:$K381,0,MATCH(W$341,$H$341:$K$341,0))*INDEX($J$335:$R$338,MATCH(W$341,$I$335:$I$338,0),MATCH(W$340,$J$334:$R$334,0))+IF(SUM($H381:$I381)&gt;0,INDEX($U$335:$AC$338,MATCH(W$341,$I$335:$I$338,0),MATCH(W$340,$J$334:$R$334,0)))</f>
        <v>0</v>
      </c>
      <c r="X381" s="695" cm="1">
        <f t="array" ref="X381">INDEX($H381:$K381,0,MATCH(X$341,$H$341:$K$341,0))*INDEX($J$335:$R$338,MATCH(X$341,$I$335:$I$338,0),MATCH(X$340,$J$334:$R$334,0))+IF(SUM($H381:$I381)&gt;0,INDEX($U$335:$AC$338,MATCH(X$341,$I$335:$I$338,0),MATCH(X$340,$J$334:$R$334,0)))</f>
        <v>2</v>
      </c>
      <c r="Y381" s="695" cm="1">
        <f t="array" ref="Y381">INDEX($H381:$K381,0,MATCH(Y$341,$H$341:$K$341,0))*INDEX($J$335:$R$338,MATCH(Y$341,$I$335:$I$338,0),MATCH(Y$340,$J$334:$R$334,0))+IF(SUM($H381:$I381)&gt;0,INDEX($U$335:$AC$338,MATCH(Y$341,$I$335:$I$338,0),MATCH(Y$340,$J$334:$R$334,0)))</f>
        <v>1</v>
      </c>
      <c r="Z381" s="695" cm="1">
        <f t="array" ref="Z381">INDEX($H381:$K381,0,MATCH(Z$341,$H$341:$K$341,0))*INDEX($J$335:$R$338,MATCH(Z$341,$I$335:$I$338,0),MATCH(Z$340,$J$334:$R$334,0))+IF(SUM($H381:$I381)&gt;0,INDEX($U$335:$AC$338,MATCH(Z$341,$I$335:$I$338,0),MATCH(Z$340,$J$334:$R$334,0)))</f>
        <v>3</v>
      </c>
      <c r="AA381" s="695" cm="1">
        <f t="array" ref="AA381">INDEX($H381:$K381,0,MATCH(AA$341,$H$341:$K$341,0))*INDEX($J$335:$R$338,MATCH(AA$341,$I$335:$I$338,0),MATCH(AA$340,$J$334:$R$334,0))+IF(SUM($H381:$I381)&gt;0,INDEX($U$335:$AC$338,MATCH(AA$341,$I$335:$I$338,0),MATCH(AA$340,$J$334:$R$334,0)))</f>
        <v>0</v>
      </c>
      <c r="AB381" s="695" cm="1">
        <f t="array" ref="AB381">INDEX($H381:$K381,0,MATCH(AB$341,$H$341:$K$341,0))*INDEX($J$335:$R$338,MATCH(AB$341,$I$335:$I$338,0),MATCH(AB$340,$J$334:$R$334,0))+IF(SUM($H381:$I381)&gt;0,INDEX($U$335:$AC$338,MATCH(AB$341,$I$335:$I$338,0),MATCH(AB$340,$J$334:$R$334,0)))</f>
        <v>1</v>
      </c>
      <c r="AC381" s="695" cm="1">
        <f t="array" ref="AC381">INDEX($H381:$K381,0,MATCH(AC$341,$H$341:$K$341,0))*INDEX($J$335:$R$338,MATCH(AC$341,$I$335:$I$338,0),MATCH(AC$340,$J$334:$R$334,0))+IF(SUM($H381:$I381)&gt;0,INDEX($U$335:$AC$338,MATCH(AC$341,$I$335:$I$338,0),MATCH(AC$340,$J$334:$R$334,0)))</f>
        <v>1</v>
      </c>
      <c r="AD381" s="695" cm="1">
        <f t="array" ref="AD381">INDEX($H381:$K381,0,MATCH(AD$341,$H$341:$K$341,0))*INDEX($J$335:$R$338,MATCH(AD$341,$I$335:$I$338,0),MATCH(AD$340,$J$334:$R$334,0))+IF(SUM($H381:$I381)&gt;0,INDEX($U$335:$AC$338,MATCH(AD$341,$I$335:$I$338,0),MATCH(AD$340,$J$334:$R$334,0)))</f>
        <v>3</v>
      </c>
      <c r="AE381" s="695" cm="1">
        <f t="array" ref="AE381">INDEX($H381:$K381,0,MATCH(AE$341,$H$341:$K$341,0))*INDEX($J$335:$R$338,MATCH(AE$341,$I$335:$I$338,0),MATCH(AE$340,$J$334:$R$334,0))+IF(SUM($H381:$I381)&gt;0,INDEX($U$335:$AC$338,MATCH(AE$341,$I$335:$I$338,0),MATCH(AE$340,$J$334:$R$334,0)))</f>
        <v>0</v>
      </c>
      <c r="AF381" s="695" cm="1">
        <f t="array" ref="AF381">INDEX($H381:$K381,0,MATCH(AF$341,$H$341:$K$341,0))*INDEX($J$335:$R$338,MATCH(AF$341,$I$335:$I$338,0),MATCH(AF$340,$J$334:$R$334,0))+IF(SUM($H381:$I381)&gt;0,INDEX($U$335:$AC$338,MATCH(AF$341,$I$335:$I$338,0),MATCH(AF$340,$J$334:$R$334,0)))</f>
        <v>1</v>
      </c>
      <c r="AG381" s="695" cm="1">
        <f t="array" ref="AG381">INDEX($H381:$K381,0,MATCH(AG$341,$H$341:$K$341,0))*INDEX($J$335:$R$338,MATCH(AG$341,$I$335:$I$338,0),MATCH(AG$340,$J$334:$R$334,0))+IF(SUM($H381:$I381)&gt;0,INDEX($U$335:$AC$338,MATCH(AG$341,$I$335:$I$338,0),MATCH(AG$340,$J$334:$R$334,0)))</f>
        <v>1</v>
      </c>
      <c r="AH381" s="695" cm="1">
        <f t="array" ref="AH381">INDEX($H381:$K381,0,MATCH(AH$341,$H$341:$K$341,0))*INDEX($J$335:$R$338,MATCH(AH$341,$I$335:$I$338,0),MATCH(AH$340,$J$334:$R$334,0))+IF(SUM($H381:$I381)&gt;0,INDEX($U$335:$AC$338,MATCH(AH$341,$I$335:$I$338,0),MATCH(AH$340,$J$334:$R$334,0)))</f>
        <v>3</v>
      </c>
      <c r="AI381" s="695" cm="1">
        <f t="array" ref="AI381">INDEX($H381:$K381,0,MATCH(AI$341,$H$341:$K$341,0))*INDEX($J$335:$R$338,MATCH(AI$341,$I$335:$I$338,0),MATCH(AI$340,$J$334:$R$334,0))+IF(SUM($H381:$I381)&gt;0,INDEX($U$335:$AC$338,MATCH(AI$341,$I$335:$I$338,0),MATCH(AI$340,$J$334:$R$334,0)))</f>
        <v>0</v>
      </c>
      <c r="AJ381" s="695" cm="1">
        <f t="array" ref="AJ381">INDEX($H381:$K381,0,MATCH(AJ$341,$H$341:$K$341,0))*INDEX($J$335:$R$338,MATCH(AJ$341,$I$335:$I$338,0),MATCH(AJ$340,$J$334:$R$334,0))+IF(SUM($H381:$I381)&gt;0,INDEX($U$335:$AC$338,MATCH(AJ$341,$I$335:$I$338,0),MATCH(AJ$340,$J$334:$R$334,0)))</f>
        <v>1</v>
      </c>
      <c r="AK381" s="695" cm="1">
        <f t="array" ref="AK381">INDEX($H381:$K381,0,MATCH(AK$341,$H$341:$K$341,0))*INDEX($J$335:$R$338,MATCH(AK$341,$I$335:$I$338,0),MATCH(AK$340,$J$334:$R$334,0))+IF(SUM($H381:$I381)&gt;0,INDEX($U$335:$AC$338,MATCH(AK$341,$I$335:$I$338,0),MATCH(AK$340,$J$334:$R$334,0)))</f>
        <v>1</v>
      </c>
      <c r="AL381" s="695" cm="1">
        <f t="array" ref="AL381">INDEX($H381:$K381,0,MATCH(AL$341,$H$341:$K$341,0))*INDEX($J$335:$R$338,MATCH(AL$341,$I$335:$I$338,0),MATCH(AL$340,$J$334:$R$334,0))+IF(SUM($H381:$I381)&gt;0,INDEX($U$335:$AC$338,MATCH(AL$341,$I$335:$I$338,0),MATCH(AL$340,$J$334:$R$334,0)))</f>
        <v>3</v>
      </c>
      <c r="AM381" s="695" cm="1">
        <f t="array" ref="AM381">INDEX($H381:$K381,0,MATCH(AM$341,$H$341:$K$341,0))*INDEX($J$335:$R$338,MATCH(AM$341,$I$335:$I$338,0),MATCH(AM$340,$J$334:$R$334,0))+IF(SUM($H381:$I381)&gt;0,INDEX($U$335:$AC$338,MATCH(AM$341,$I$335:$I$338,0),MATCH(AM$340,$J$334:$R$334,0)))</f>
        <v>0</v>
      </c>
      <c r="AN381" s="695" cm="1">
        <f t="array" ref="AN381">INDEX($H381:$K381,0,MATCH(AN$341,$H$341:$K$341,0))*INDEX($J$335:$R$338,MATCH(AN$341,$I$335:$I$338,0),MATCH(AN$340,$J$334:$R$334,0))+IF(SUM($H381:$I381)&gt;0,INDEX($U$335:$AC$338,MATCH(AN$341,$I$335:$I$338,0),MATCH(AN$340,$J$334:$R$334,0)))</f>
        <v>1</v>
      </c>
      <c r="AO381" s="695" cm="1">
        <f t="array" ref="AO381">INDEX($H381:$K381,0,MATCH(AO$341,$H$341:$K$341,0))*INDEX($J$335:$R$338,MATCH(AO$341,$I$335:$I$338,0),MATCH(AO$340,$J$334:$R$334,0))+IF(SUM($H381:$I381)&gt;0,INDEX($U$335:$AC$338,MATCH(AO$341,$I$335:$I$338,0),MATCH(AO$340,$J$334:$R$334,0)))</f>
        <v>1</v>
      </c>
      <c r="AP381" s="695" cm="1">
        <f t="array" ref="AP381">INDEX($H381:$K381,0,MATCH(AP$341,$H$341:$K$341,0))*INDEX($J$335:$R$338,MATCH(AP$341,$I$335:$I$338,0),MATCH(AP$340,$J$334:$R$334,0))+IF(SUM($H381:$I381)&gt;0,INDEX($U$335:$AC$338,MATCH(AP$341,$I$335:$I$338,0),MATCH(AP$340,$J$334:$R$334,0)))</f>
        <v>3</v>
      </c>
      <c r="AQ381" s="695" cm="1">
        <f t="array" ref="AQ381">INDEX($H381:$K381,0,MATCH(AQ$341,$H$341:$K$341,0))*INDEX($J$335:$R$338,MATCH(AQ$341,$I$335:$I$338,0),MATCH(AQ$340,$J$334:$R$334,0))+IF(SUM($H381:$I381)&gt;0,INDEX($U$335:$AC$338,MATCH(AQ$341,$I$335:$I$338,0),MATCH(AQ$340,$J$334:$R$334,0)))</f>
        <v>0</v>
      </c>
      <c r="AR381" s="695" cm="1">
        <f t="array" ref="AR381">INDEX($H381:$K381,0,MATCH(AR$341,$H$341:$K$341,0))*INDEX($J$335:$R$338,MATCH(AR$341,$I$335:$I$338,0),MATCH(AR$340,$J$334:$R$334,0))+IF(SUM($H381:$I381)&gt;0,INDEX($U$335:$AC$338,MATCH(AR$341,$I$335:$I$338,0),MATCH(AR$340,$J$334:$R$334,0)))</f>
        <v>1</v>
      </c>
      <c r="AS381" s="695" cm="1">
        <f t="array" ref="AS381">INDEX($H381:$K381,0,MATCH(AS$341,$H$341:$K$341,0))*INDEX($J$335:$R$338,MATCH(AS$341,$I$335:$I$338,0),MATCH(AS$340,$J$334:$R$334,0))+IF(SUM($H381:$I381)&gt;0,INDEX($U$335:$AC$338,MATCH(AS$341,$I$335:$I$338,0),MATCH(AS$340,$J$334:$R$334,0)))</f>
        <v>1</v>
      </c>
      <c r="AT381" s="695" cm="1">
        <f t="array" ref="AT381">INDEX($H381:$K381,0,MATCH(AT$341,$H$341:$K$341,0))*INDEX($J$335:$R$338,MATCH(AT$341,$I$335:$I$338,0),MATCH(AT$340,$J$334:$R$334,0))+IF(SUM($H381:$I381)&gt;0,INDEX($U$335:$AC$338,MATCH(AT$341,$I$335:$I$338,0),MATCH(AT$340,$J$334:$R$334,0)))</f>
        <v>3</v>
      </c>
      <c r="AU381" s="695" cm="1">
        <f t="array" ref="AU381">INDEX($H381:$K381,0,MATCH(AU$341,$H$341:$K$341,0))*INDEX($J$335:$R$338,MATCH(AU$341,$I$335:$I$338,0),MATCH(AU$340,$J$334:$R$334,0))+IF(SUM($H381:$I381)&gt;0,INDEX($U$335:$AC$338,MATCH(AU$341,$I$335:$I$338,0),MATCH(AU$340,$J$334:$R$334,0)))</f>
        <v>0</v>
      </c>
      <c r="AV381" s="186"/>
      <c r="AW381" s="186"/>
      <c r="AX381" s="16"/>
      <c r="AY381" s="8"/>
      <c r="AZ381" s="8"/>
      <c r="BA381" s="8"/>
    </row>
    <row r="382" spans="1:53" ht="14.5" outlineLevel="1" x14ac:dyDescent="0.35">
      <c r="A382" s="6"/>
      <c r="B382" s="7"/>
      <c r="C382" s="17"/>
      <c r="D382" s="17"/>
      <c r="E382" s="17"/>
      <c r="F382" s="26"/>
      <c r="G382" s="26" t="str">
        <f t="shared" si="156"/>
        <v>YYBLWb</v>
      </c>
      <c r="H382" s="222">
        <f t="shared" ref="H382:J393" si="158">IF($H321&gt;0,INDEX($Z$206:$AC$219,MATCH($M200,$Y$206:$Y$219,0),MATCH(H$341,$Z$205:$AC$205,0)),0)</f>
        <v>1</v>
      </c>
      <c r="I382" s="222">
        <f t="shared" si="158"/>
        <v>1</v>
      </c>
      <c r="J382" s="222">
        <f t="shared" si="158"/>
        <v>2</v>
      </c>
      <c r="K382" s="222">
        <f t="shared" si="157"/>
        <v>1</v>
      </c>
      <c r="L382" s="695" cm="1">
        <f t="array" ref="L382">INDEX($H382:$K382,0,MATCH(L$341,$H$341:$K$341,0))*INDEX($J$335:$R$338,MATCH(L$341,$I$335:$I$338,0),MATCH(L$340,$J$334:$R$334,0))+IF(SUM($H382:$I382)&gt;0,INDEX($U$335:$AC$338,MATCH(L$341,$I$335:$I$338,0),MATCH(L$340,$J$334:$R$334,0)))</f>
        <v>2</v>
      </c>
      <c r="M382" s="695" cm="1">
        <f t="array" ref="M382">INDEX($H382:$K382,0,MATCH(M$341,$H$341:$K$341,0))*INDEX($J$335:$R$338,MATCH(M$341,$I$335:$I$338,0),MATCH(M$340,$J$334:$R$334,0))+IF(SUM($H382:$I382)&gt;0,INDEX($U$335:$AC$338,MATCH(M$341,$I$335:$I$338,0),MATCH(M$340,$J$334:$R$334,0)))</f>
        <v>1</v>
      </c>
      <c r="N382" s="695" cm="1">
        <f t="array" ref="N382">INDEX($H382:$K382,0,MATCH(N$341,$H$341:$K$341,0))*INDEX($J$335:$R$338,MATCH(N$341,$I$335:$I$338,0),MATCH(N$340,$J$334:$R$334,0))+IF(SUM($H382:$I382)&gt;0,INDEX($U$335:$AC$338,MATCH(N$341,$I$335:$I$338,0),MATCH(N$340,$J$334:$R$334,0)))</f>
        <v>2</v>
      </c>
      <c r="O382" s="695" cm="1">
        <f t="array" ref="O382">INDEX($H382:$K382,0,MATCH(O$341,$H$341:$K$341,0))*INDEX($J$335:$R$338,MATCH(O$341,$I$335:$I$338,0),MATCH(O$340,$J$334:$R$334,0))+IF(SUM($H382:$I382)&gt;0,INDEX($U$335:$AC$338,MATCH(O$341,$I$335:$I$338,0),MATCH(O$340,$J$334:$R$334,0)))</f>
        <v>1.5</v>
      </c>
      <c r="P382" s="695" cm="1">
        <f t="array" ref="P382">INDEX($H382:$K382,0,MATCH(P$341,$H$341:$K$341,0))*INDEX($J$335:$R$338,MATCH(P$341,$I$335:$I$338,0),MATCH(P$340,$J$334:$R$334,0))+IF(SUM($H382:$I382)&gt;0,INDEX($U$335:$AC$338,MATCH(P$341,$I$335:$I$338,0),MATCH(P$340,$J$334:$R$334,0)))</f>
        <v>2</v>
      </c>
      <c r="Q382" s="695" cm="1">
        <f t="array" ref="Q382">INDEX($H382:$K382,0,MATCH(Q$341,$H$341:$K$341,0))*INDEX($J$335:$R$338,MATCH(Q$341,$I$335:$I$338,0),MATCH(Q$340,$J$334:$R$334,0))+IF(SUM($H382:$I382)&gt;0,INDEX($U$335:$AC$338,MATCH(Q$341,$I$335:$I$338,0),MATCH(Q$340,$J$334:$R$334,0)))</f>
        <v>1</v>
      </c>
      <c r="R382" s="695" cm="1">
        <f t="array" ref="R382">INDEX($H382:$K382,0,MATCH(R$341,$H$341:$K$341,0))*INDEX($J$335:$R$338,MATCH(R$341,$I$335:$I$338,0),MATCH(R$340,$J$334:$R$334,0))+IF(SUM($H382:$I382)&gt;0,INDEX($U$335:$AC$338,MATCH(R$341,$I$335:$I$338,0),MATCH(R$340,$J$334:$R$334,0)))</f>
        <v>2</v>
      </c>
      <c r="S382" s="695" cm="1">
        <f t="array" ref="S382">INDEX($H382:$K382,0,MATCH(S$341,$H$341:$K$341,0))*INDEX($J$335:$R$338,MATCH(S$341,$I$335:$I$338,0),MATCH(S$340,$J$334:$R$334,0))+IF(SUM($H382:$I382)&gt;0,INDEX($U$335:$AC$338,MATCH(S$341,$I$335:$I$338,0),MATCH(S$340,$J$334:$R$334,0)))</f>
        <v>1</v>
      </c>
      <c r="T382" s="695" cm="1">
        <f t="array" ref="T382">INDEX($H382:$K382,0,MATCH(T$341,$H$341:$K$341,0))*INDEX($J$335:$R$338,MATCH(T$341,$I$335:$I$338,0),MATCH(T$340,$J$334:$R$334,0))+IF(SUM($H382:$I382)&gt;0,INDEX($U$335:$AC$338,MATCH(T$341,$I$335:$I$338,0),MATCH(T$340,$J$334:$R$334,0)))</f>
        <v>2</v>
      </c>
      <c r="U382" s="695" cm="1">
        <f t="array" ref="U382">INDEX($H382:$K382,0,MATCH(U$341,$H$341:$K$341,0))*INDEX($J$335:$R$338,MATCH(U$341,$I$335:$I$338,0),MATCH(U$340,$J$334:$R$334,0))+IF(SUM($H382:$I382)&gt;0,INDEX($U$335:$AC$338,MATCH(U$341,$I$335:$I$338,0),MATCH(U$340,$J$334:$R$334,0)))</f>
        <v>1</v>
      </c>
      <c r="V382" s="695" cm="1">
        <f t="array" ref="V382">INDEX($H382:$K382,0,MATCH(V$341,$H$341:$K$341,0))*INDEX($J$335:$R$338,MATCH(V$341,$I$335:$I$338,0),MATCH(V$340,$J$334:$R$334,0))+IF(SUM($H382:$I382)&gt;0,INDEX($U$335:$AC$338,MATCH(V$341,$I$335:$I$338,0),MATCH(V$340,$J$334:$R$334,0)))</f>
        <v>2</v>
      </c>
      <c r="W382" s="695" cm="1">
        <f t="array" ref="W382">INDEX($H382:$K382,0,MATCH(W$341,$H$341:$K$341,0))*INDEX($J$335:$R$338,MATCH(W$341,$I$335:$I$338,0),MATCH(W$340,$J$334:$R$334,0))+IF(SUM($H382:$I382)&gt;0,INDEX($U$335:$AC$338,MATCH(W$341,$I$335:$I$338,0),MATCH(W$340,$J$334:$R$334,0)))</f>
        <v>1</v>
      </c>
      <c r="X382" s="695" cm="1">
        <f t="array" ref="X382">INDEX($H382:$K382,0,MATCH(X$341,$H$341:$K$341,0))*INDEX($J$335:$R$338,MATCH(X$341,$I$335:$I$338,0),MATCH(X$340,$J$334:$R$334,0))+IF(SUM($H382:$I382)&gt;0,INDEX($U$335:$AC$338,MATCH(X$341,$I$335:$I$338,0),MATCH(X$340,$J$334:$R$334,0)))</f>
        <v>2</v>
      </c>
      <c r="Y382" s="695" cm="1">
        <f t="array" ref="Y382">INDEX($H382:$K382,0,MATCH(Y$341,$H$341:$K$341,0))*INDEX($J$335:$R$338,MATCH(Y$341,$I$335:$I$338,0),MATCH(Y$340,$J$334:$R$334,0))+IF(SUM($H382:$I382)&gt;0,INDEX($U$335:$AC$338,MATCH(Y$341,$I$335:$I$338,0),MATCH(Y$340,$J$334:$R$334,0)))</f>
        <v>1</v>
      </c>
      <c r="Z382" s="695" cm="1">
        <f t="array" ref="Z382">INDEX($H382:$K382,0,MATCH(Z$341,$H$341:$K$341,0))*INDEX($J$335:$R$338,MATCH(Z$341,$I$335:$I$338,0),MATCH(Z$340,$J$334:$R$334,0))+IF(SUM($H382:$I382)&gt;0,INDEX($U$335:$AC$338,MATCH(Z$341,$I$335:$I$338,0),MATCH(Z$340,$J$334:$R$334,0)))</f>
        <v>2</v>
      </c>
      <c r="AA382" s="695" cm="1">
        <f t="array" ref="AA382">INDEX($H382:$K382,0,MATCH(AA$341,$H$341:$K$341,0))*INDEX($J$335:$R$338,MATCH(AA$341,$I$335:$I$338,0),MATCH(AA$340,$J$334:$R$334,0))+IF(SUM($H382:$I382)&gt;0,INDEX($U$335:$AC$338,MATCH(AA$341,$I$335:$I$338,0),MATCH(AA$340,$J$334:$R$334,0)))</f>
        <v>0.5</v>
      </c>
      <c r="AB382" s="695" cm="1">
        <f t="array" ref="AB382">INDEX($H382:$K382,0,MATCH(AB$341,$H$341:$K$341,0))*INDEX($J$335:$R$338,MATCH(AB$341,$I$335:$I$338,0),MATCH(AB$340,$J$334:$R$334,0))+IF(SUM($H382:$I382)&gt;0,INDEX($U$335:$AC$338,MATCH(AB$341,$I$335:$I$338,0),MATCH(AB$340,$J$334:$R$334,0)))</f>
        <v>1</v>
      </c>
      <c r="AC382" s="695" cm="1">
        <f t="array" ref="AC382">INDEX($H382:$K382,0,MATCH(AC$341,$H$341:$K$341,0))*INDEX($J$335:$R$338,MATCH(AC$341,$I$335:$I$338,0),MATCH(AC$340,$J$334:$R$334,0))+IF(SUM($H382:$I382)&gt;0,INDEX($U$335:$AC$338,MATCH(AC$341,$I$335:$I$338,0),MATCH(AC$340,$J$334:$R$334,0)))</f>
        <v>1</v>
      </c>
      <c r="AD382" s="695" cm="1">
        <f t="array" ref="AD382">INDEX($H382:$K382,0,MATCH(AD$341,$H$341:$K$341,0))*INDEX($J$335:$R$338,MATCH(AD$341,$I$335:$I$338,0),MATCH(AD$340,$J$334:$R$334,0))+IF(SUM($H382:$I382)&gt;0,INDEX($U$335:$AC$338,MATCH(AD$341,$I$335:$I$338,0),MATCH(AD$340,$J$334:$R$334,0)))</f>
        <v>2</v>
      </c>
      <c r="AE382" s="695" cm="1">
        <f t="array" ref="AE382">INDEX($H382:$K382,0,MATCH(AE$341,$H$341:$K$341,0))*INDEX($J$335:$R$338,MATCH(AE$341,$I$335:$I$338,0),MATCH(AE$340,$J$334:$R$334,0))+IF(SUM($H382:$I382)&gt;0,INDEX($U$335:$AC$338,MATCH(AE$341,$I$335:$I$338,0),MATCH(AE$340,$J$334:$R$334,0)))</f>
        <v>1</v>
      </c>
      <c r="AF382" s="695" cm="1">
        <f t="array" ref="AF382">INDEX($H382:$K382,0,MATCH(AF$341,$H$341:$K$341,0))*INDEX($J$335:$R$338,MATCH(AF$341,$I$335:$I$338,0),MATCH(AF$340,$J$334:$R$334,0))+IF(SUM($H382:$I382)&gt;0,INDEX($U$335:$AC$338,MATCH(AF$341,$I$335:$I$338,0),MATCH(AF$340,$J$334:$R$334,0)))</f>
        <v>1</v>
      </c>
      <c r="AG382" s="695" cm="1">
        <f t="array" ref="AG382">INDEX($H382:$K382,0,MATCH(AG$341,$H$341:$K$341,0))*INDEX($J$335:$R$338,MATCH(AG$341,$I$335:$I$338,0),MATCH(AG$340,$J$334:$R$334,0))+IF(SUM($H382:$I382)&gt;0,INDEX($U$335:$AC$338,MATCH(AG$341,$I$335:$I$338,0),MATCH(AG$340,$J$334:$R$334,0)))</f>
        <v>1</v>
      </c>
      <c r="AH382" s="695" cm="1">
        <f t="array" ref="AH382">INDEX($H382:$K382,0,MATCH(AH$341,$H$341:$K$341,0))*INDEX($J$335:$R$338,MATCH(AH$341,$I$335:$I$338,0),MATCH(AH$340,$J$334:$R$334,0))+IF(SUM($H382:$I382)&gt;0,INDEX($U$335:$AC$338,MATCH(AH$341,$I$335:$I$338,0),MATCH(AH$340,$J$334:$R$334,0)))</f>
        <v>2</v>
      </c>
      <c r="AI382" s="695" cm="1">
        <f t="array" ref="AI382">INDEX($H382:$K382,0,MATCH(AI$341,$H$341:$K$341,0))*INDEX($J$335:$R$338,MATCH(AI$341,$I$335:$I$338,0),MATCH(AI$340,$J$334:$R$334,0))+IF(SUM($H382:$I382)&gt;0,INDEX($U$335:$AC$338,MATCH(AI$341,$I$335:$I$338,0),MATCH(AI$340,$J$334:$R$334,0)))</f>
        <v>0.5</v>
      </c>
      <c r="AJ382" s="695" cm="1">
        <f t="array" ref="AJ382">INDEX($H382:$K382,0,MATCH(AJ$341,$H$341:$K$341,0))*INDEX($J$335:$R$338,MATCH(AJ$341,$I$335:$I$338,0),MATCH(AJ$340,$J$334:$R$334,0))+IF(SUM($H382:$I382)&gt;0,INDEX($U$335:$AC$338,MATCH(AJ$341,$I$335:$I$338,0),MATCH(AJ$340,$J$334:$R$334,0)))</f>
        <v>1</v>
      </c>
      <c r="AK382" s="695" cm="1">
        <f t="array" ref="AK382">INDEX($H382:$K382,0,MATCH(AK$341,$H$341:$K$341,0))*INDEX($J$335:$R$338,MATCH(AK$341,$I$335:$I$338,0),MATCH(AK$340,$J$334:$R$334,0))+IF(SUM($H382:$I382)&gt;0,INDEX($U$335:$AC$338,MATCH(AK$341,$I$335:$I$338,0),MATCH(AK$340,$J$334:$R$334,0)))</f>
        <v>1</v>
      </c>
      <c r="AL382" s="695" cm="1">
        <f t="array" ref="AL382">INDEX($H382:$K382,0,MATCH(AL$341,$H$341:$K$341,0))*INDEX($J$335:$R$338,MATCH(AL$341,$I$335:$I$338,0),MATCH(AL$340,$J$334:$R$334,0))+IF(SUM($H382:$I382)&gt;0,INDEX($U$335:$AC$338,MATCH(AL$341,$I$335:$I$338,0),MATCH(AL$340,$J$334:$R$334,0)))</f>
        <v>2</v>
      </c>
      <c r="AM382" s="695" cm="1">
        <f t="array" ref="AM382">INDEX($H382:$K382,0,MATCH(AM$341,$H$341:$K$341,0))*INDEX($J$335:$R$338,MATCH(AM$341,$I$335:$I$338,0),MATCH(AM$340,$J$334:$R$334,0))+IF(SUM($H382:$I382)&gt;0,INDEX($U$335:$AC$338,MATCH(AM$341,$I$335:$I$338,0),MATCH(AM$340,$J$334:$R$334,0)))</f>
        <v>0.5</v>
      </c>
      <c r="AN382" s="695" cm="1">
        <f t="array" ref="AN382">INDEX($H382:$K382,0,MATCH(AN$341,$H$341:$K$341,0))*INDEX($J$335:$R$338,MATCH(AN$341,$I$335:$I$338,0),MATCH(AN$340,$J$334:$R$334,0))+IF(SUM($H382:$I382)&gt;0,INDEX($U$335:$AC$338,MATCH(AN$341,$I$335:$I$338,0),MATCH(AN$340,$J$334:$R$334,0)))</f>
        <v>1</v>
      </c>
      <c r="AO382" s="695" cm="1">
        <f t="array" ref="AO382">INDEX($H382:$K382,0,MATCH(AO$341,$H$341:$K$341,0))*INDEX($J$335:$R$338,MATCH(AO$341,$I$335:$I$338,0),MATCH(AO$340,$J$334:$R$334,0))+IF(SUM($H382:$I382)&gt;0,INDEX($U$335:$AC$338,MATCH(AO$341,$I$335:$I$338,0),MATCH(AO$340,$J$334:$R$334,0)))</f>
        <v>1</v>
      </c>
      <c r="AP382" s="695" cm="1">
        <f t="array" ref="AP382">INDEX($H382:$K382,0,MATCH(AP$341,$H$341:$K$341,0))*INDEX($J$335:$R$338,MATCH(AP$341,$I$335:$I$338,0),MATCH(AP$340,$J$334:$R$334,0))+IF(SUM($H382:$I382)&gt;0,INDEX($U$335:$AC$338,MATCH(AP$341,$I$335:$I$338,0),MATCH(AP$340,$J$334:$R$334,0)))</f>
        <v>2</v>
      </c>
      <c r="AQ382" s="695" cm="1">
        <f t="array" ref="AQ382">INDEX($H382:$K382,0,MATCH(AQ$341,$H$341:$K$341,0))*INDEX($J$335:$R$338,MATCH(AQ$341,$I$335:$I$338,0),MATCH(AQ$340,$J$334:$R$334,0))+IF(SUM($H382:$I382)&gt;0,INDEX($U$335:$AC$338,MATCH(AQ$341,$I$335:$I$338,0),MATCH(AQ$340,$J$334:$R$334,0)))</f>
        <v>0</v>
      </c>
      <c r="AR382" s="695" cm="1">
        <f t="array" ref="AR382">INDEX($H382:$K382,0,MATCH(AR$341,$H$341:$K$341,0))*INDEX($J$335:$R$338,MATCH(AR$341,$I$335:$I$338,0),MATCH(AR$340,$J$334:$R$334,0))+IF(SUM($H382:$I382)&gt;0,INDEX($U$335:$AC$338,MATCH(AR$341,$I$335:$I$338,0),MATCH(AR$340,$J$334:$R$334,0)))</f>
        <v>1</v>
      </c>
      <c r="AS382" s="695" cm="1">
        <f t="array" ref="AS382">INDEX($H382:$K382,0,MATCH(AS$341,$H$341:$K$341,0))*INDEX($J$335:$R$338,MATCH(AS$341,$I$335:$I$338,0),MATCH(AS$340,$J$334:$R$334,0))+IF(SUM($H382:$I382)&gt;0,INDEX($U$335:$AC$338,MATCH(AS$341,$I$335:$I$338,0),MATCH(AS$340,$J$334:$R$334,0)))</f>
        <v>1</v>
      </c>
      <c r="AT382" s="695" cm="1">
        <f t="array" ref="AT382">INDEX($H382:$K382,0,MATCH(AT$341,$H$341:$K$341,0))*INDEX($J$335:$R$338,MATCH(AT$341,$I$335:$I$338,0),MATCH(AT$340,$J$334:$R$334,0))+IF(SUM($H382:$I382)&gt;0,INDEX($U$335:$AC$338,MATCH(AT$341,$I$335:$I$338,0),MATCH(AT$340,$J$334:$R$334,0)))</f>
        <v>2</v>
      </c>
      <c r="AU382" s="695" cm="1">
        <f t="array" ref="AU382">INDEX($H382:$K382,0,MATCH(AU$341,$H$341:$K$341,0))*INDEX($J$335:$R$338,MATCH(AU$341,$I$335:$I$338,0),MATCH(AU$340,$J$334:$R$334,0))+IF(SUM($H382:$I382)&gt;0,INDEX($U$335:$AC$338,MATCH(AU$341,$I$335:$I$338,0),MATCH(AU$340,$J$334:$R$334,0)))</f>
        <v>1</v>
      </c>
      <c r="AV382" s="186"/>
      <c r="AW382" s="186"/>
      <c r="AX382" s="16"/>
      <c r="AY382" s="8"/>
      <c r="AZ382" s="8"/>
      <c r="BA382" s="8"/>
    </row>
    <row r="383" spans="1:53" ht="14.5" outlineLevel="1" x14ac:dyDescent="0.35">
      <c r="A383" s="6"/>
      <c r="B383" s="7"/>
      <c r="C383" s="17"/>
      <c r="D383" s="17"/>
      <c r="E383" s="17"/>
      <c r="F383" s="26"/>
      <c r="G383" s="26" t="str">
        <f t="shared" si="156"/>
        <v>YYBLWbd</v>
      </c>
      <c r="H383" s="222">
        <f t="shared" si="158"/>
        <v>0</v>
      </c>
      <c r="I383" s="222">
        <f t="shared" si="158"/>
        <v>1</v>
      </c>
      <c r="J383" s="222">
        <f t="shared" si="158"/>
        <v>2</v>
      </c>
      <c r="K383" s="222">
        <f t="shared" si="157"/>
        <v>1</v>
      </c>
      <c r="L383" s="695" cm="1">
        <f t="array" ref="L383">INDEX($H383:$K383,0,MATCH(L$341,$H$341:$K$341,0))*INDEX($J$335:$R$338,MATCH(L$341,$I$335:$I$338,0),MATCH(L$340,$J$334:$R$334,0))+IF(SUM($H383:$I383)&gt;0,INDEX($U$335:$AC$338,MATCH(L$341,$I$335:$I$338,0),MATCH(L$340,$J$334:$R$334,0)))</f>
        <v>1</v>
      </c>
      <c r="M383" s="695" cm="1">
        <f t="array" ref="M383">INDEX($H383:$K383,0,MATCH(M$341,$H$341:$K$341,0))*INDEX($J$335:$R$338,MATCH(M$341,$I$335:$I$338,0),MATCH(M$340,$J$334:$R$334,0))+IF(SUM($H383:$I383)&gt;0,INDEX($U$335:$AC$338,MATCH(M$341,$I$335:$I$338,0),MATCH(M$340,$J$334:$R$334,0)))</f>
        <v>1</v>
      </c>
      <c r="N383" s="695" cm="1">
        <f t="array" ref="N383">INDEX($H383:$K383,0,MATCH(N$341,$H$341:$K$341,0))*INDEX($J$335:$R$338,MATCH(N$341,$I$335:$I$338,0),MATCH(N$340,$J$334:$R$334,0))+IF(SUM($H383:$I383)&gt;0,INDEX($U$335:$AC$338,MATCH(N$341,$I$335:$I$338,0),MATCH(N$340,$J$334:$R$334,0)))</f>
        <v>2</v>
      </c>
      <c r="O383" s="695" cm="1">
        <f t="array" ref="O383">INDEX($H383:$K383,0,MATCH(O$341,$H$341:$K$341,0))*INDEX($J$335:$R$338,MATCH(O$341,$I$335:$I$338,0),MATCH(O$340,$J$334:$R$334,0))+IF(SUM($H383:$I383)&gt;0,INDEX($U$335:$AC$338,MATCH(O$341,$I$335:$I$338,0),MATCH(O$340,$J$334:$R$334,0)))</f>
        <v>1.5</v>
      </c>
      <c r="P383" s="695" cm="1">
        <f t="array" ref="P383">INDEX($H383:$K383,0,MATCH(P$341,$H$341:$K$341,0))*INDEX($J$335:$R$338,MATCH(P$341,$I$335:$I$338,0),MATCH(P$340,$J$334:$R$334,0))+IF(SUM($H383:$I383)&gt;0,INDEX($U$335:$AC$338,MATCH(P$341,$I$335:$I$338,0),MATCH(P$340,$J$334:$R$334,0)))</f>
        <v>1</v>
      </c>
      <c r="Q383" s="695" cm="1">
        <f t="array" ref="Q383">INDEX($H383:$K383,0,MATCH(Q$341,$H$341:$K$341,0))*INDEX($J$335:$R$338,MATCH(Q$341,$I$335:$I$338,0),MATCH(Q$340,$J$334:$R$334,0))+IF(SUM($H383:$I383)&gt;0,INDEX($U$335:$AC$338,MATCH(Q$341,$I$335:$I$338,0),MATCH(Q$340,$J$334:$R$334,0)))</f>
        <v>1</v>
      </c>
      <c r="R383" s="695" cm="1">
        <f t="array" ref="R383">INDEX($H383:$K383,0,MATCH(R$341,$H$341:$K$341,0))*INDEX($J$335:$R$338,MATCH(R$341,$I$335:$I$338,0),MATCH(R$340,$J$334:$R$334,0))+IF(SUM($H383:$I383)&gt;0,INDEX($U$335:$AC$338,MATCH(R$341,$I$335:$I$338,0),MATCH(R$340,$J$334:$R$334,0)))</f>
        <v>2</v>
      </c>
      <c r="S383" s="695" cm="1">
        <f t="array" ref="S383">INDEX($H383:$K383,0,MATCH(S$341,$H$341:$K$341,0))*INDEX($J$335:$R$338,MATCH(S$341,$I$335:$I$338,0),MATCH(S$340,$J$334:$R$334,0))+IF(SUM($H383:$I383)&gt;0,INDEX($U$335:$AC$338,MATCH(S$341,$I$335:$I$338,0),MATCH(S$340,$J$334:$R$334,0)))</f>
        <v>1</v>
      </c>
      <c r="T383" s="695" cm="1">
        <f t="array" ref="T383">INDEX($H383:$K383,0,MATCH(T$341,$H$341:$K$341,0))*INDEX($J$335:$R$338,MATCH(T$341,$I$335:$I$338,0),MATCH(T$340,$J$334:$R$334,0))+IF(SUM($H383:$I383)&gt;0,INDEX($U$335:$AC$338,MATCH(T$341,$I$335:$I$338,0),MATCH(T$340,$J$334:$R$334,0)))</f>
        <v>1</v>
      </c>
      <c r="U383" s="695" cm="1">
        <f t="array" ref="U383">INDEX($H383:$K383,0,MATCH(U$341,$H$341:$K$341,0))*INDEX($J$335:$R$338,MATCH(U$341,$I$335:$I$338,0),MATCH(U$340,$J$334:$R$334,0))+IF(SUM($H383:$I383)&gt;0,INDEX($U$335:$AC$338,MATCH(U$341,$I$335:$I$338,0),MATCH(U$340,$J$334:$R$334,0)))</f>
        <v>1</v>
      </c>
      <c r="V383" s="695" cm="1">
        <f t="array" ref="V383">INDEX($H383:$K383,0,MATCH(V$341,$H$341:$K$341,0))*INDEX($J$335:$R$338,MATCH(V$341,$I$335:$I$338,0),MATCH(V$340,$J$334:$R$334,0))+IF(SUM($H383:$I383)&gt;0,INDEX($U$335:$AC$338,MATCH(V$341,$I$335:$I$338,0),MATCH(V$340,$J$334:$R$334,0)))</f>
        <v>2</v>
      </c>
      <c r="W383" s="695" cm="1">
        <f t="array" ref="W383">INDEX($H383:$K383,0,MATCH(W$341,$H$341:$K$341,0))*INDEX($J$335:$R$338,MATCH(W$341,$I$335:$I$338,0),MATCH(W$340,$J$334:$R$334,0))+IF(SUM($H383:$I383)&gt;0,INDEX($U$335:$AC$338,MATCH(W$341,$I$335:$I$338,0),MATCH(W$340,$J$334:$R$334,0)))</f>
        <v>1</v>
      </c>
      <c r="X383" s="695" cm="1">
        <f t="array" ref="X383">INDEX($H383:$K383,0,MATCH(X$341,$H$341:$K$341,0))*INDEX($J$335:$R$338,MATCH(X$341,$I$335:$I$338,0),MATCH(X$340,$J$334:$R$334,0))+IF(SUM($H383:$I383)&gt;0,INDEX($U$335:$AC$338,MATCH(X$341,$I$335:$I$338,0),MATCH(X$340,$J$334:$R$334,0)))</f>
        <v>1</v>
      </c>
      <c r="Y383" s="695" cm="1">
        <f t="array" ref="Y383">INDEX($H383:$K383,0,MATCH(Y$341,$H$341:$K$341,0))*INDEX($J$335:$R$338,MATCH(Y$341,$I$335:$I$338,0),MATCH(Y$340,$J$334:$R$334,0))+IF(SUM($H383:$I383)&gt;0,INDEX($U$335:$AC$338,MATCH(Y$341,$I$335:$I$338,0),MATCH(Y$340,$J$334:$R$334,0)))</f>
        <v>1</v>
      </c>
      <c r="Z383" s="695" cm="1">
        <f t="array" ref="Z383">INDEX($H383:$K383,0,MATCH(Z$341,$H$341:$K$341,0))*INDEX($J$335:$R$338,MATCH(Z$341,$I$335:$I$338,0),MATCH(Z$340,$J$334:$R$334,0))+IF(SUM($H383:$I383)&gt;0,INDEX($U$335:$AC$338,MATCH(Z$341,$I$335:$I$338,0),MATCH(Z$340,$J$334:$R$334,0)))</f>
        <v>2</v>
      </c>
      <c r="AA383" s="695" cm="1">
        <f t="array" ref="AA383">INDEX($H383:$K383,0,MATCH(AA$341,$H$341:$K$341,0))*INDEX($J$335:$R$338,MATCH(AA$341,$I$335:$I$338,0),MATCH(AA$340,$J$334:$R$334,0))+IF(SUM($H383:$I383)&gt;0,INDEX($U$335:$AC$338,MATCH(AA$341,$I$335:$I$338,0),MATCH(AA$340,$J$334:$R$334,0)))</f>
        <v>0.5</v>
      </c>
      <c r="AB383" s="695" cm="1">
        <f t="array" ref="AB383">INDEX($H383:$K383,0,MATCH(AB$341,$H$341:$K$341,0))*INDEX($J$335:$R$338,MATCH(AB$341,$I$335:$I$338,0),MATCH(AB$340,$J$334:$R$334,0))+IF(SUM($H383:$I383)&gt;0,INDEX($U$335:$AC$338,MATCH(AB$341,$I$335:$I$338,0),MATCH(AB$340,$J$334:$R$334,0)))</f>
        <v>0</v>
      </c>
      <c r="AC383" s="695" cm="1">
        <f t="array" ref="AC383">INDEX($H383:$K383,0,MATCH(AC$341,$H$341:$K$341,0))*INDEX($J$335:$R$338,MATCH(AC$341,$I$335:$I$338,0),MATCH(AC$340,$J$334:$R$334,0))+IF(SUM($H383:$I383)&gt;0,INDEX($U$335:$AC$338,MATCH(AC$341,$I$335:$I$338,0),MATCH(AC$340,$J$334:$R$334,0)))</f>
        <v>1</v>
      </c>
      <c r="AD383" s="695" cm="1">
        <f t="array" ref="AD383">INDEX($H383:$K383,0,MATCH(AD$341,$H$341:$K$341,0))*INDEX($J$335:$R$338,MATCH(AD$341,$I$335:$I$338,0),MATCH(AD$340,$J$334:$R$334,0))+IF(SUM($H383:$I383)&gt;0,INDEX($U$335:$AC$338,MATCH(AD$341,$I$335:$I$338,0),MATCH(AD$340,$J$334:$R$334,0)))</f>
        <v>2</v>
      </c>
      <c r="AE383" s="695" cm="1">
        <f t="array" ref="AE383">INDEX($H383:$K383,0,MATCH(AE$341,$H$341:$K$341,0))*INDEX($J$335:$R$338,MATCH(AE$341,$I$335:$I$338,0),MATCH(AE$340,$J$334:$R$334,0))+IF(SUM($H383:$I383)&gt;0,INDEX($U$335:$AC$338,MATCH(AE$341,$I$335:$I$338,0),MATCH(AE$340,$J$334:$R$334,0)))</f>
        <v>1</v>
      </c>
      <c r="AF383" s="695" cm="1">
        <f t="array" ref="AF383">INDEX($H383:$K383,0,MATCH(AF$341,$H$341:$K$341,0))*INDEX($J$335:$R$338,MATCH(AF$341,$I$335:$I$338,0),MATCH(AF$340,$J$334:$R$334,0))+IF(SUM($H383:$I383)&gt;0,INDEX($U$335:$AC$338,MATCH(AF$341,$I$335:$I$338,0),MATCH(AF$340,$J$334:$R$334,0)))</f>
        <v>0</v>
      </c>
      <c r="AG383" s="695" cm="1">
        <f t="array" ref="AG383">INDEX($H383:$K383,0,MATCH(AG$341,$H$341:$K$341,0))*INDEX($J$335:$R$338,MATCH(AG$341,$I$335:$I$338,0),MATCH(AG$340,$J$334:$R$334,0))+IF(SUM($H383:$I383)&gt;0,INDEX($U$335:$AC$338,MATCH(AG$341,$I$335:$I$338,0),MATCH(AG$340,$J$334:$R$334,0)))</f>
        <v>1</v>
      </c>
      <c r="AH383" s="695" cm="1">
        <f t="array" ref="AH383">INDEX($H383:$K383,0,MATCH(AH$341,$H$341:$K$341,0))*INDEX($J$335:$R$338,MATCH(AH$341,$I$335:$I$338,0),MATCH(AH$340,$J$334:$R$334,0))+IF(SUM($H383:$I383)&gt;0,INDEX($U$335:$AC$338,MATCH(AH$341,$I$335:$I$338,0),MATCH(AH$340,$J$334:$R$334,0)))</f>
        <v>2</v>
      </c>
      <c r="AI383" s="695" cm="1">
        <f t="array" ref="AI383">INDEX($H383:$K383,0,MATCH(AI$341,$H$341:$K$341,0))*INDEX($J$335:$R$338,MATCH(AI$341,$I$335:$I$338,0),MATCH(AI$340,$J$334:$R$334,0))+IF(SUM($H383:$I383)&gt;0,INDEX($U$335:$AC$338,MATCH(AI$341,$I$335:$I$338,0),MATCH(AI$340,$J$334:$R$334,0)))</f>
        <v>0.5</v>
      </c>
      <c r="AJ383" s="695" cm="1">
        <f t="array" ref="AJ383">INDEX($H383:$K383,0,MATCH(AJ$341,$H$341:$K$341,0))*INDEX($J$335:$R$338,MATCH(AJ$341,$I$335:$I$338,0),MATCH(AJ$340,$J$334:$R$334,0))+IF(SUM($H383:$I383)&gt;0,INDEX($U$335:$AC$338,MATCH(AJ$341,$I$335:$I$338,0),MATCH(AJ$340,$J$334:$R$334,0)))</f>
        <v>0</v>
      </c>
      <c r="AK383" s="695" cm="1">
        <f t="array" ref="AK383">INDEX($H383:$K383,0,MATCH(AK$341,$H$341:$K$341,0))*INDEX($J$335:$R$338,MATCH(AK$341,$I$335:$I$338,0),MATCH(AK$340,$J$334:$R$334,0))+IF(SUM($H383:$I383)&gt;0,INDEX($U$335:$AC$338,MATCH(AK$341,$I$335:$I$338,0),MATCH(AK$340,$J$334:$R$334,0)))</f>
        <v>1</v>
      </c>
      <c r="AL383" s="695" cm="1">
        <f t="array" ref="AL383">INDEX($H383:$K383,0,MATCH(AL$341,$H$341:$K$341,0))*INDEX($J$335:$R$338,MATCH(AL$341,$I$335:$I$338,0),MATCH(AL$340,$J$334:$R$334,0))+IF(SUM($H383:$I383)&gt;0,INDEX($U$335:$AC$338,MATCH(AL$341,$I$335:$I$338,0),MATCH(AL$340,$J$334:$R$334,0)))</f>
        <v>2</v>
      </c>
      <c r="AM383" s="695" cm="1">
        <f t="array" ref="AM383">INDEX($H383:$K383,0,MATCH(AM$341,$H$341:$K$341,0))*INDEX($J$335:$R$338,MATCH(AM$341,$I$335:$I$338,0),MATCH(AM$340,$J$334:$R$334,0))+IF(SUM($H383:$I383)&gt;0,INDEX($U$335:$AC$338,MATCH(AM$341,$I$335:$I$338,0),MATCH(AM$340,$J$334:$R$334,0)))</f>
        <v>0.5</v>
      </c>
      <c r="AN383" s="695" cm="1">
        <f t="array" ref="AN383">INDEX($H383:$K383,0,MATCH(AN$341,$H$341:$K$341,0))*INDEX($J$335:$R$338,MATCH(AN$341,$I$335:$I$338,0),MATCH(AN$340,$J$334:$R$334,0))+IF(SUM($H383:$I383)&gt;0,INDEX($U$335:$AC$338,MATCH(AN$341,$I$335:$I$338,0),MATCH(AN$340,$J$334:$R$334,0)))</f>
        <v>0</v>
      </c>
      <c r="AO383" s="695" cm="1">
        <f t="array" ref="AO383">INDEX($H383:$K383,0,MATCH(AO$341,$H$341:$K$341,0))*INDEX($J$335:$R$338,MATCH(AO$341,$I$335:$I$338,0),MATCH(AO$340,$J$334:$R$334,0))+IF(SUM($H383:$I383)&gt;0,INDEX($U$335:$AC$338,MATCH(AO$341,$I$335:$I$338,0),MATCH(AO$340,$J$334:$R$334,0)))</f>
        <v>1</v>
      </c>
      <c r="AP383" s="695" cm="1">
        <f t="array" ref="AP383">INDEX($H383:$K383,0,MATCH(AP$341,$H$341:$K$341,0))*INDEX($J$335:$R$338,MATCH(AP$341,$I$335:$I$338,0),MATCH(AP$340,$J$334:$R$334,0))+IF(SUM($H383:$I383)&gt;0,INDEX($U$335:$AC$338,MATCH(AP$341,$I$335:$I$338,0),MATCH(AP$340,$J$334:$R$334,0)))</f>
        <v>2</v>
      </c>
      <c r="AQ383" s="695" cm="1">
        <f t="array" ref="AQ383">INDEX($H383:$K383,0,MATCH(AQ$341,$H$341:$K$341,0))*INDEX($J$335:$R$338,MATCH(AQ$341,$I$335:$I$338,0),MATCH(AQ$340,$J$334:$R$334,0))+IF(SUM($H383:$I383)&gt;0,INDEX($U$335:$AC$338,MATCH(AQ$341,$I$335:$I$338,0),MATCH(AQ$340,$J$334:$R$334,0)))</f>
        <v>0</v>
      </c>
      <c r="AR383" s="695" cm="1">
        <f t="array" ref="AR383">INDEX($H383:$K383,0,MATCH(AR$341,$H$341:$K$341,0))*INDEX($J$335:$R$338,MATCH(AR$341,$I$335:$I$338,0),MATCH(AR$340,$J$334:$R$334,0))+IF(SUM($H383:$I383)&gt;0,INDEX($U$335:$AC$338,MATCH(AR$341,$I$335:$I$338,0),MATCH(AR$340,$J$334:$R$334,0)))</f>
        <v>0</v>
      </c>
      <c r="AS383" s="695" cm="1">
        <f t="array" ref="AS383">INDEX($H383:$K383,0,MATCH(AS$341,$H$341:$K$341,0))*INDEX($J$335:$R$338,MATCH(AS$341,$I$335:$I$338,0),MATCH(AS$340,$J$334:$R$334,0))+IF(SUM($H383:$I383)&gt;0,INDEX($U$335:$AC$338,MATCH(AS$341,$I$335:$I$338,0),MATCH(AS$340,$J$334:$R$334,0)))</f>
        <v>1</v>
      </c>
      <c r="AT383" s="695" cm="1">
        <f t="array" ref="AT383">INDEX($H383:$K383,0,MATCH(AT$341,$H$341:$K$341,0))*INDEX($J$335:$R$338,MATCH(AT$341,$I$335:$I$338,0),MATCH(AT$340,$J$334:$R$334,0))+IF(SUM($H383:$I383)&gt;0,INDEX($U$335:$AC$338,MATCH(AT$341,$I$335:$I$338,0),MATCH(AT$340,$J$334:$R$334,0)))</f>
        <v>2</v>
      </c>
      <c r="AU383" s="695" cm="1">
        <f t="array" ref="AU383">INDEX($H383:$K383,0,MATCH(AU$341,$H$341:$K$341,0))*INDEX($J$335:$R$338,MATCH(AU$341,$I$335:$I$338,0),MATCH(AU$340,$J$334:$R$334,0))+IF(SUM($H383:$I383)&gt;0,INDEX($U$335:$AC$338,MATCH(AU$341,$I$335:$I$338,0),MATCH(AU$340,$J$334:$R$334,0)))</f>
        <v>1</v>
      </c>
      <c r="AV383" s="186"/>
      <c r="AW383" s="186"/>
      <c r="AX383" s="16"/>
      <c r="AY383" s="8"/>
      <c r="AZ383" s="8"/>
      <c r="BA383" s="8"/>
    </row>
    <row r="384" spans="1:53" ht="14.5" outlineLevel="1" x14ac:dyDescent="0.35">
      <c r="A384" s="6"/>
      <c r="B384" s="7"/>
      <c r="C384" s="17"/>
      <c r="D384" s="17"/>
      <c r="E384" s="17"/>
      <c r="F384" s="26"/>
      <c r="G384" s="26" t="str">
        <f t="shared" si="156"/>
        <v>YYWBLw</v>
      </c>
      <c r="H384" s="222">
        <f t="shared" si="158"/>
        <v>1</v>
      </c>
      <c r="I384" s="222">
        <f t="shared" si="158"/>
        <v>1</v>
      </c>
      <c r="J384" s="222">
        <f t="shared" si="158"/>
        <v>2</v>
      </c>
      <c r="K384" s="222">
        <f t="shared" si="157"/>
        <v>1</v>
      </c>
      <c r="L384" s="695" cm="1">
        <f t="array" ref="L384">INDEX($H384:$K384,0,MATCH(L$341,$H$341:$K$341,0))*INDEX($J$335:$R$338,MATCH(L$341,$I$335:$I$338,0),MATCH(L$340,$J$334:$R$334,0))+IF(SUM($H384:$I384)&gt;0,INDEX($U$335:$AC$338,MATCH(L$341,$I$335:$I$338,0),MATCH(L$340,$J$334:$R$334,0)))</f>
        <v>2</v>
      </c>
      <c r="M384" s="695" cm="1">
        <f t="array" ref="M384">INDEX($H384:$K384,0,MATCH(M$341,$H$341:$K$341,0))*INDEX($J$335:$R$338,MATCH(M$341,$I$335:$I$338,0),MATCH(M$340,$J$334:$R$334,0))+IF(SUM($H384:$I384)&gt;0,INDEX($U$335:$AC$338,MATCH(M$341,$I$335:$I$338,0),MATCH(M$340,$J$334:$R$334,0)))</f>
        <v>1</v>
      </c>
      <c r="N384" s="695" cm="1">
        <f t="array" ref="N384">INDEX($H384:$K384,0,MATCH(N$341,$H$341:$K$341,0))*INDEX($J$335:$R$338,MATCH(N$341,$I$335:$I$338,0),MATCH(N$340,$J$334:$R$334,0))+IF(SUM($H384:$I384)&gt;0,INDEX($U$335:$AC$338,MATCH(N$341,$I$335:$I$338,0),MATCH(N$340,$J$334:$R$334,0)))</f>
        <v>2</v>
      </c>
      <c r="O384" s="695" cm="1">
        <f t="array" ref="O384">INDEX($H384:$K384,0,MATCH(O$341,$H$341:$K$341,0))*INDEX($J$335:$R$338,MATCH(O$341,$I$335:$I$338,0),MATCH(O$340,$J$334:$R$334,0))+IF(SUM($H384:$I384)&gt;0,INDEX($U$335:$AC$338,MATCH(O$341,$I$335:$I$338,0),MATCH(O$340,$J$334:$R$334,0)))</f>
        <v>1.5</v>
      </c>
      <c r="P384" s="695" cm="1">
        <f t="array" ref="P384">INDEX($H384:$K384,0,MATCH(P$341,$H$341:$K$341,0))*INDEX($J$335:$R$338,MATCH(P$341,$I$335:$I$338,0),MATCH(P$340,$J$334:$R$334,0))+IF(SUM($H384:$I384)&gt;0,INDEX($U$335:$AC$338,MATCH(P$341,$I$335:$I$338,0),MATCH(P$340,$J$334:$R$334,0)))</f>
        <v>2</v>
      </c>
      <c r="Q384" s="695" cm="1">
        <f t="array" ref="Q384">INDEX($H384:$K384,0,MATCH(Q$341,$H$341:$K$341,0))*INDEX($J$335:$R$338,MATCH(Q$341,$I$335:$I$338,0),MATCH(Q$340,$J$334:$R$334,0))+IF(SUM($H384:$I384)&gt;0,INDEX($U$335:$AC$338,MATCH(Q$341,$I$335:$I$338,0),MATCH(Q$340,$J$334:$R$334,0)))</f>
        <v>1</v>
      </c>
      <c r="R384" s="695" cm="1">
        <f t="array" ref="R384">INDEX($H384:$K384,0,MATCH(R$341,$H$341:$K$341,0))*INDEX($J$335:$R$338,MATCH(R$341,$I$335:$I$338,0),MATCH(R$340,$J$334:$R$334,0))+IF(SUM($H384:$I384)&gt;0,INDEX($U$335:$AC$338,MATCH(R$341,$I$335:$I$338,0),MATCH(R$340,$J$334:$R$334,0)))</f>
        <v>2</v>
      </c>
      <c r="S384" s="695" cm="1">
        <f t="array" ref="S384">INDEX($H384:$K384,0,MATCH(S$341,$H$341:$K$341,0))*INDEX($J$335:$R$338,MATCH(S$341,$I$335:$I$338,0),MATCH(S$340,$J$334:$R$334,0))+IF(SUM($H384:$I384)&gt;0,INDEX($U$335:$AC$338,MATCH(S$341,$I$335:$I$338,0),MATCH(S$340,$J$334:$R$334,0)))</f>
        <v>1</v>
      </c>
      <c r="T384" s="695" cm="1">
        <f t="array" ref="T384">INDEX($H384:$K384,0,MATCH(T$341,$H$341:$K$341,0))*INDEX($J$335:$R$338,MATCH(T$341,$I$335:$I$338,0),MATCH(T$340,$J$334:$R$334,0))+IF(SUM($H384:$I384)&gt;0,INDEX($U$335:$AC$338,MATCH(T$341,$I$335:$I$338,0),MATCH(T$340,$J$334:$R$334,0)))</f>
        <v>2</v>
      </c>
      <c r="U384" s="695" cm="1">
        <f t="array" ref="U384">INDEX($H384:$K384,0,MATCH(U$341,$H$341:$K$341,0))*INDEX($J$335:$R$338,MATCH(U$341,$I$335:$I$338,0),MATCH(U$340,$J$334:$R$334,0))+IF(SUM($H384:$I384)&gt;0,INDEX($U$335:$AC$338,MATCH(U$341,$I$335:$I$338,0),MATCH(U$340,$J$334:$R$334,0)))</f>
        <v>1</v>
      </c>
      <c r="V384" s="695" cm="1">
        <f t="array" ref="V384">INDEX($H384:$K384,0,MATCH(V$341,$H$341:$K$341,0))*INDEX($J$335:$R$338,MATCH(V$341,$I$335:$I$338,0),MATCH(V$340,$J$334:$R$334,0))+IF(SUM($H384:$I384)&gt;0,INDEX($U$335:$AC$338,MATCH(V$341,$I$335:$I$338,0),MATCH(V$340,$J$334:$R$334,0)))</f>
        <v>2</v>
      </c>
      <c r="W384" s="695" cm="1">
        <f t="array" ref="W384">INDEX($H384:$K384,0,MATCH(W$341,$H$341:$K$341,0))*INDEX($J$335:$R$338,MATCH(W$341,$I$335:$I$338,0),MATCH(W$340,$J$334:$R$334,0))+IF(SUM($H384:$I384)&gt;0,INDEX($U$335:$AC$338,MATCH(W$341,$I$335:$I$338,0),MATCH(W$340,$J$334:$R$334,0)))</f>
        <v>1</v>
      </c>
      <c r="X384" s="695" cm="1">
        <f t="array" ref="X384">INDEX($H384:$K384,0,MATCH(X$341,$H$341:$K$341,0))*INDEX($J$335:$R$338,MATCH(X$341,$I$335:$I$338,0),MATCH(X$340,$J$334:$R$334,0))+IF(SUM($H384:$I384)&gt;0,INDEX($U$335:$AC$338,MATCH(X$341,$I$335:$I$338,0),MATCH(X$340,$J$334:$R$334,0)))</f>
        <v>2</v>
      </c>
      <c r="Y384" s="695" cm="1">
        <f t="array" ref="Y384">INDEX($H384:$K384,0,MATCH(Y$341,$H$341:$K$341,0))*INDEX($J$335:$R$338,MATCH(Y$341,$I$335:$I$338,0),MATCH(Y$340,$J$334:$R$334,0))+IF(SUM($H384:$I384)&gt;0,INDEX($U$335:$AC$338,MATCH(Y$341,$I$335:$I$338,0),MATCH(Y$340,$J$334:$R$334,0)))</f>
        <v>1</v>
      </c>
      <c r="Z384" s="695" cm="1">
        <f t="array" ref="Z384">INDEX($H384:$K384,0,MATCH(Z$341,$H$341:$K$341,0))*INDEX($J$335:$R$338,MATCH(Z$341,$I$335:$I$338,0),MATCH(Z$340,$J$334:$R$334,0))+IF(SUM($H384:$I384)&gt;0,INDEX($U$335:$AC$338,MATCH(Z$341,$I$335:$I$338,0),MATCH(Z$340,$J$334:$R$334,0)))</f>
        <v>2</v>
      </c>
      <c r="AA384" s="695" cm="1">
        <f t="array" ref="AA384">INDEX($H384:$K384,0,MATCH(AA$341,$H$341:$K$341,0))*INDEX($J$335:$R$338,MATCH(AA$341,$I$335:$I$338,0),MATCH(AA$340,$J$334:$R$334,0))+IF(SUM($H384:$I384)&gt;0,INDEX($U$335:$AC$338,MATCH(AA$341,$I$335:$I$338,0),MATCH(AA$340,$J$334:$R$334,0)))</f>
        <v>0.5</v>
      </c>
      <c r="AB384" s="695" cm="1">
        <f t="array" ref="AB384">INDEX($H384:$K384,0,MATCH(AB$341,$H$341:$K$341,0))*INDEX($J$335:$R$338,MATCH(AB$341,$I$335:$I$338,0),MATCH(AB$340,$J$334:$R$334,0))+IF(SUM($H384:$I384)&gt;0,INDEX($U$335:$AC$338,MATCH(AB$341,$I$335:$I$338,0),MATCH(AB$340,$J$334:$R$334,0)))</f>
        <v>1</v>
      </c>
      <c r="AC384" s="695" cm="1">
        <f t="array" ref="AC384">INDEX($H384:$K384,0,MATCH(AC$341,$H$341:$K$341,0))*INDEX($J$335:$R$338,MATCH(AC$341,$I$335:$I$338,0),MATCH(AC$340,$J$334:$R$334,0))+IF(SUM($H384:$I384)&gt;0,INDEX($U$335:$AC$338,MATCH(AC$341,$I$335:$I$338,0),MATCH(AC$340,$J$334:$R$334,0)))</f>
        <v>1</v>
      </c>
      <c r="AD384" s="695" cm="1">
        <f t="array" ref="AD384">INDEX($H384:$K384,0,MATCH(AD$341,$H$341:$K$341,0))*INDEX($J$335:$R$338,MATCH(AD$341,$I$335:$I$338,0),MATCH(AD$340,$J$334:$R$334,0))+IF(SUM($H384:$I384)&gt;0,INDEX($U$335:$AC$338,MATCH(AD$341,$I$335:$I$338,0),MATCH(AD$340,$J$334:$R$334,0)))</f>
        <v>2</v>
      </c>
      <c r="AE384" s="695" cm="1">
        <f t="array" ref="AE384">INDEX($H384:$K384,0,MATCH(AE$341,$H$341:$K$341,0))*INDEX($J$335:$R$338,MATCH(AE$341,$I$335:$I$338,0),MATCH(AE$340,$J$334:$R$334,0))+IF(SUM($H384:$I384)&gt;0,INDEX($U$335:$AC$338,MATCH(AE$341,$I$335:$I$338,0),MATCH(AE$340,$J$334:$R$334,0)))</f>
        <v>1</v>
      </c>
      <c r="AF384" s="695" cm="1">
        <f t="array" ref="AF384">INDEX($H384:$K384,0,MATCH(AF$341,$H$341:$K$341,0))*INDEX($J$335:$R$338,MATCH(AF$341,$I$335:$I$338,0),MATCH(AF$340,$J$334:$R$334,0))+IF(SUM($H384:$I384)&gt;0,INDEX($U$335:$AC$338,MATCH(AF$341,$I$335:$I$338,0),MATCH(AF$340,$J$334:$R$334,0)))</f>
        <v>1</v>
      </c>
      <c r="AG384" s="695" cm="1">
        <f t="array" ref="AG384">INDEX($H384:$K384,0,MATCH(AG$341,$H$341:$K$341,0))*INDEX($J$335:$R$338,MATCH(AG$341,$I$335:$I$338,0),MATCH(AG$340,$J$334:$R$334,0))+IF(SUM($H384:$I384)&gt;0,INDEX($U$335:$AC$338,MATCH(AG$341,$I$335:$I$338,0),MATCH(AG$340,$J$334:$R$334,0)))</f>
        <v>1</v>
      </c>
      <c r="AH384" s="695" cm="1">
        <f t="array" ref="AH384">INDEX($H384:$K384,0,MATCH(AH$341,$H$341:$K$341,0))*INDEX($J$335:$R$338,MATCH(AH$341,$I$335:$I$338,0),MATCH(AH$340,$J$334:$R$334,0))+IF(SUM($H384:$I384)&gt;0,INDEX($U$335:$AC$338,MATCH(AH$341,$I$335:$I$338,0),MATCH(AH$340,$J$334:$R$334,0)))</f>
        <v>2</v>
      </c>
      <c r="AI384" s="695" cm="1">
        <f t="array" ref="AI384">INDEX($H384:$K384,0,MATCH(AI$341,$H$341:$K$341,0))*INDEX($J$335:$R$338,MATCH(AI$341,$I$335:$I$338,0),MATCH(AI$340,$J$334:$R$334,0))+IF(SUM($H384:$I384)&gt;0,INDEX($U$335:$AC$338,MATCH(AI$341,$I$335:$I$338,0),MATCH(AI$340,$J$334:$R$334,0)))</f>
        <v>0.5</v>
      </c>
      <c r="AJ384" s="695" cm="1">
        <f t="array" ref="AJ384">INDEX($H384:$K384,0,MATCH(AJ$341,$H$341:$K$341,0))*INDEX($J$335:$R$338,MATCH(AJ$341,$I$335:$I$338,0),MATCH(AJ$340,$J$334:$R$334,0))+IF(SUM($H384:$I384)&gt;0,INDEX($U$335:$AC$338,MATCH(AJ$341,$I$335:$I$338,0),MATCH(AJ$340,$J$334:$R$334,0)))</f>
        <v>1</v>
      </c>
      <c r="AK384" s="695" cm="1">
        <f t="array" ref="AK384">INDEX($H384:$K384,0,MATCH(AK$341,$H$341:$K$341,0))*INDEX($J$335:$R$338,MATCH(AK$341,$I$335:$I$338,0),MATCH(AK$340,$J$334:$R$334,0))+IF(SUM($H384:$I384)&gt;0,INDEX($U$335:$AC$338,MATCH(AK$341,$I$335:$I$338,0),MATCH(AK$340,$J$334:$R$334,0)))</f>
        <v>1</v>
      </c>
      <c r="AL384" s="695" cm="1">
        <f t="array" ref="AL384">INDEX($H384:$K384,0,MATCH(AL$341,$H$341:$K$341,0))*INDEX($J$335:$R$338,MATCH(AL$341,$I$335:$I$338,0),MATCH(AL$340,$J$334:$R$334,0))+IF(SUM($H384:$I384)&gt;0,INDEX($U$335:$AC$338,MATCH(AL$341,$I$335:$I$338,0),MATCH(AL$340,$J$334:$R$334,0)))</f>
        <v>2</v>
      </c>
      <c r="AM384" s="695" cm="1">
        <f t="array" ref="AM384">INDEX($H384:$K384,0,MATCH(AM$341,$H$341:$K$341,0))*INDEX($J$335:$R$338,MATCH(AM$341,$I$335:$I$338,0),MATCH(AM$340,$J$334:$R$334,0))+IF(SUM($H384:$I384)&gt;0,INDEX($U$335:$AC$338,MATCH(AM$341,$I$335:$I$338,0),MATCH(AM$340,$J$334:$R$334,0)))</f>
        <v>0.5</v>
      </c>
      <c r="AN384" s="695" cm="1">
        <f t="array" ref="AN384">INDEX($H384:$K384,0,MATCH(AN$341,$H$341:$K$341,0))*INDEX($J$335:$R$338,MATCH(AN$341,$I$335:$I$338,0),MATCH(AN$340,$J$334:$R$334,0))+IF(SUM($H384:$I384)&gt;0,INDEX($U$335:$AC$338,MATCH(AN$341,$I$335:$I$338,0),MATCH(AN$340,$J$334:$R$334,0)))</f>
        <v>1</v>
      </c>
      <c r="AO384" s="695" cm="1">
        <f t="array" ref="AO384">INDEX($H384:$K384,0,MATCH(AO$341,$H$341:$K$341,0))*INDEX($J$335:$R$338,MATCH(AO$341,$I$335:$I$338,0),MATCH(AO$340,$J$334:$R$334,0))+IF(SUM($H384:$I384)&gt;0,INDEX($U$335:$AC$338,MATCH(AO$341,$I$335:$I$338,0),MATCH(AO$340,$J$334:$R$334,0)))</f>
        <v>1</v>
      </c>
      <c r="AP384" s="695" cm="1">
        <f t="array" ref="AP384">INDEX($H384:$K384,0,MATCH(AP$341,$H$341:$K$341,0))*INDEX($J$335:$R$338,MATCH(AP$341,$I$335:$I$338,0),MATCH(AP$340,$J$334:$R$334,0))+IF(SUM($H384:$I384)&gt;0,INDEX($U$335:$AC$338,MATCH(AP$341,$I$335:$I$338,0),MATCH(AP$340,$J$334:$R$334,0)))</f>
        <v>2</v>
      </c>
      <c r="AQ384" s="695" cm="1">
        <f t="array" ref="AQ384">INDEX($H384:$K384,0,MATCH(AQ$341,$H$341:$K$341,0))*INDEX($J$335:$R$338,MATCH(AQ$341,$I$335:$I$338,0),MATCH(AQ$340,$J$334:$R$334,0))+IF(SUM($H384:$I384)&gt;0,INDEX($U$335:$AC$338,MATCH(AQ$341,$I$335:$I$338,0),MATCH(AQ$340,$J$334:$R$334,0)))</f>
        <v>0</v>
      </c>
      <c r="AR384" s="695" cm="1">
        <f t="array" ref="AR384">INDEX($H384:$K384,0,MATCH(AR$341,$H$341:$K$341,0))*INDEX($J$335:$R$338,MATCH(AR$341,$I$335:$I$338,0),MATCH(AR$340,$J$334:$R$334,0))+IF(SUM($H384:$I384)&gt;0,INDEX($U$335:$AC$338,MATCH(AR$341,$I$335:$I$338,0),MATCH(AR$340,$J$334:$R$334,0)))</f>
        <v>1</v>
      </c>
      <c r="AS384" s="695" cm="1">
        <f t="array" ref="AS384">INDEX($H384:$K384,0,MATCH(AS$341,$H$341:$K$341,0))*INDEX($J$335:$R$338,MATCH(AS$341,$I$335:$I$338,0),MATCH(AS$340,$J$334:$R$334,0))+IF(SUM($H384:$I384)&gt;0,INDEX($U$335:$AC$338,MATCH(AS$341,$I$335:$I$338,0),MATCH(AS$340,$J$334:$R$334,0)))</f>
        <v>1</v>
      </c>
      <c r="AT384" s="695" cm="1">
        <f t="array" ref="AT384">INDEX($H384:$K384,0,MATCH(AT$341,$H$341:$K$341,0))*INDEX($J$335:$R$338,MATCH(AT$341,$I$335:$I$338,0),MATCH(AT$340,$J$334:$R$334,0))+IF(SUM($H384:$I384)&gt;0,INDEX($U$335:$AC$338,MATCH(AT$341,$I$335:$I$338,0),MATCH(AT$340,$J$334:$R$334,0)))</f>
        <v>2</v>
      </c>
      <c r="AU384" s="695" cm="1">
        <f t="array" ref="AU384">INDEX($H384:$K384,0,MATCH(AU$341,$H$341:$K$341,0))*INDEX($J$335:$R$338,MATCH(AU$341,$I$335:$I$338,0),MATCH(AU$340,$J$334:$R$334,0))+IF(SUM($H384:$I384)&gt;0,INDEX($U$335:$AC$338,MATCH(AU$341,$I$335:$I$338,0),MATCH(AU$340,$J$334:$R$334,0)))</f>
        <v>1</v>
      </c>
      <c r="AV384" s="186"/>
      <c r="AW384" s="186"/>
      <c r="AX384" s="16"/>
      <c r="AY384" s="8"/>
      <c r="AZ384" s="8"/>
      <c r="BA384" s="8"/>
    </row>
    <row r="385" spans="1:53" ht="14.5" outlineLevel="1" x14ac:dyDescent="0.35">
      <c r="A385" s="6"/>
      <c r="B385" s="7"/>
      <c r="C385" s="17"/>
      <c r="D385" s="17"/>
      <c r="E385" s="17"/>
      <c r="F385" s="26"/>
      <c r="G385" s="26" t="str">
        <f t="shared" si="156"/>
        <v>YYWBLwd</v>
      </c>
      <c r="H385" s="222">
        <f t="shared" si="158"/>
        <v>0</v>
      </c>
      <c r="I385" s="222">
        <f t="shared" si="158"/>
        <v>1</v>
      </c>
      <c r="J385" s="222">
        <f t="shared" si="158"/>
        <v>2</v>
      </c>
      <c r="K385" s="222">
        <f t="shared" si="157"/>
        <v>1</v>
      </c>
      <c r="L385" s="695" cm="1">
        <f t="array" ref="L385">INDEX($H385:$K385,0,MATCH(L$341,$H$341:$K$341,0))*INDEX($J$335:$R$338,MATCH(L$341,$I$335:$I$338,0),MATCH(L$340,$J$334:$R$334,0))+IF(SUM($H385:$I385)&gt;0,INDEX($U$335:$AC$338,MATCH(L$341,$I$335:$I$338,0),MATCH(L$340,$J$334:$R$334,0)))</f>
        <v>1</v>
      </c>
      <c r="M385" s="695" cm="1">
        <f t="array" ref="M385">INDEX($H385:$K385,0,MATCH(M$341,$H$341:$K$341,0))*INDEX($J$335:$R$338,MATCH(M$341,$I$335:$I$338,0),MATCH(M$340,$J$334:$R$334,0))+IF(SUM($H385:$I385)&gt;0,INDEX($U$335:$AC$338,MATCH(M$341,$I$335:$I$338,0),MATCH(M$340,$J$334:$R$334,0)))</f>
        <v>1</v>
      </c>
      <c r="N385" s="695" cm="1">
        <f t="array" ref="N385">INDEX($H385:$K385,0,MATCH(N$341,$H$341:$K$341,0))*INDEX($J$335:$R$338,MATCH(N$341,$I$335:$I$338,0),MATCH(N$340,$J$334:$R$334,0))+IF(SUM($H385:$I385)&gt;0,INDEX($U$335:$AC$338,MATCH(N$341,$I$335:$I$338,0),MATCH(N$340,$J$334:$R$334,0)))</f>
        <v>2</v>
      </c>
      <c r="O385" s="695" cm="1">
        <f t="array" ref="O385">INDEX($H385:$K385,0,MATCH(O$341,$H$341:$K$341,0))*INDEX($J$335:$R$338,MATCH(O$341,$I$335:$I$338,0),MATCH(O$340,$J$334:$R$334,0))+IF(SUM($H385:$I385)&gt;0,INDEX($U$335:$AC$338,MATCH(O$341,$I$335:$I$338,0),MATCH(O$340,$J$334:$R$334,0)))</f>
        <v>1.5</v>
      </c>
      <c r="P385" s="695" cm="1">
        <f t="array" ref="P385">INDEX($H385:$K385,0,MATCH(P$341,$H$341:$K$341,0))*INDEX($J$335:$R$338,MATCH(P$341,$I$335:$I$338,0),MATCH(P$340,$J$334:$R$334,0))+IF(SUM($H385:$I385)&gt;0,INDEX($U$335:$AC$338,MATCH(P$341,$I$335:$I$338,0),MATCH(P$340,$J$334:$R$334,0)))</f>
        <v>1</v>
      </c>
      <c r="Q385" s="695" cm="1">
        <f t="array" ref="Q385">INDEX($H385:$K385,0,MATCH(Q$341,$H$341:$K$341,0))*INDEX($J$335:$R$338,MATCH(Q$341,$I$335:$I$338,0),MATCH(Q$340,$J$334:$R$334,0))+IF(SUM($H385:$I385)&gt;0,INDEX($U$335:$AC$338,MATCH(Q$341,$I$335:$I$338,0),MATCH(Q$340,$J$334:$R$334,0)))</f>
        <v>1</v>
      </c>
      <c r="R385" s="695" cm="1">
        <f t="array" ref="R385">INDEX($H385:$K385,0,MATCH(R$341,$H$341:$K$341,0))*INDEX($J$335:$R$338,MATCH(R$341,$I$335:$I$338,0),MATCH(R$340,$J$334:$R$334,0))+IF(SUM($H385:$I385)&gt;0,INDEX($U$335:$AC$338,MATCH(R$341,$I$335:$I$338,0),MATCH(R$340,$J$334:$R$334,0)))</f>
        <v>2</v>
      </c>
      <c r="S385" s="695" cm="1">
        <f t="array" ref="S385">INDEX($H385:$K385,0,MATCH(S$341,$H$341:$K$341,0))*INDEX($J$335:$R$338,MATCH(S$341,$I$335:$I$338,0),MATCH(S$340,$J$334:$R$334,0))+IF(SUM($H385:$I385)&gt;0,INDEX($U$335:$AC$338,MATCH(S$341,$I$335:$I$338,0),MATCH(S$340,$J$334:$R$334,0)))</f>
        <v>1</v>
      </c>
      <c r="T385" s="695" cm="1">
        <f t="array" ref="T385">INDEX($H385:$K385,0,MATCH(T$341,$H$341:$K$341,0))*INDEX($J$335:$R$338,MATCH(T$341,$I$335:$I$338,0),MATCH(T$340,$J$334:$R$334,0))+IF(SUM($H385:$I385)&gt;0,INDEX($U$335:$AC$338,MATCH(T$341,$I$335:$I$338,0),MATCH(T$340,$J$334:$R$334,0)))</f>
        <v>1</v>
      </c>
      <c r="U385" s="695" cm="1">
        <f t="array" ref="U385">INDEX($H385:$K385,0,MATCH(U$341,$H$341:$K$341,0))*INDEX($J$335:$R$338,MATCH(U$341,$I$335:$I$338,0),MATCH(U$340,$J$334:$R$334,0))+IF(SUM($H385:$I385)&gt;0,INDEX($U$335:$AC$338,MATCH(U$341,$I$335:$I$338,0),MATCH(U$340,$J$334:$R$334,0)))</f>
        <v>1</v>
      </c>
      <c r="V385" s="695" cm="1">
        <f t="array" ref="V385">INDEX($H385:$K385,0,MATCH(V$341,$H$341:$K$341,0))*INDEX($J$335:$R$338,MATCH(V$341,$I$335:$I$338,0),MATCH(V$340,$J$334:$R$334,0))+IF(SUM($H385:$I385)&gt;0,INDEX($U$335:$AC$338,MATCH(V$341,$I$335:$I$338,0),MATCH(V$340,$J$334:$R$334,0)))</f>
        <v>2</v>
      </c>
      <c r="W385" s="695" cm="1">
        <f t="array" ref="W385">INDEX($H385:$K385,0,MATCH(W$341,$H$341:$K$341,0))*INDEX($J$335:$R$338,MATCH(W$341,$I$335:$I$338,0),MATCH(W$340,$J$334:$R$334,0))+IF(SUM($H385:$I385)&gt;0,INDEX($U$335:$AC$338,MATCH(W$341,$I$335:$I$338,0),MATCH(W$340,$J$334:$R$334,0)))</f>
        <v>1</v>
      </c>
      <c r="X385" s="695" cm="1">
        <f t="array" ref="X385">INDEX($H385:$K385,0,MATCH(X$341,$H$341:$K$341,0))*INDEX($J$335:$R$338,MATCH(X$341,$I$335:$I$338,0),MATCH(X$340,$J$334:$R$334,0))+IF(SUM($H385:$I385)&gt;0,INDEX($U$335:$AC$338,MATCH(X$341,$I$335:$I$338,0),MATCH(X$340,$J$334:$R$334,0)))</f>
        <v>1</v>
      </c>
      <c r="Y385" s="695" cm="1">
        <f t="array" ref="Y385">INDEX($H385:$K385,0,MATCH(Y$341,$H$341:$K$341,0))*INDEX($J$335:$R$338,MATCH(Y$341,$I$335:$I$338,0),MATCH(Y$340,$J$334:$R$334,0))+IF(SUM($H385:$I385)&gt;0,INDEX($U$335:$AC$338,MATCH(Y$341,$I$335:$I$338,0),MATCH(Y$340,$J$334:$R$334,0)))</f>
        <v>1</v>
      </c>
      <c r="Z385" s="695" cm="1">
        <f t="array" ref="Z385">INDEX($H385:$K385,0,MATCH(Z$341,$H$341:$K$341,0))*INDEX($J$335:$R$338,MATCH(Z$341,$I$335:$I$338,0),MATCH(Z$340,$J$334:$R$334,0))+IF(SUM($H385:$I385)&gt;0,INDEX($U$335:$AC$338,MATCH(Z$341,$I$335:$I$338,0),MATCH(Z$340,$J$334:$R$334,0)))</f>
        <v>2</v>
      </c>
      <c r="AA385" s="695" cm="1">
        <f t="array" ref="AA385">INDEX($H385:$K385,0,MATCH(AA$341,$H$341:$K$341,0))*INDEX($J$335:$R$338,MATCH(AA$341,$I$335:$I$338,0),MATCH(AA$340,$J$334:$R$334,0))+IF(SUM($H385:$I385)&gt;0,INDEX($U$335:$AC$338,MATCH(AA$341,$I$335:$I$338,0),MATCH(AA$340,$J$334:$R$334,0)))</f>
        <v>0.5</v>
      </c>
      <c r="AB385" s="695" cm="1">
        <f t="array" ref="AB385">INDEX($H385:$K385,0,MATCH(AB$341,$H$341:$K$341,0))*INDEX($J$335:$R$338,MATCH(AB$341,$I$335:$I$338,0),MATCH(AB$340,$J$334:$R$334,0))+IF(SUM($H385:$I385)&gt;0,INDEX($U$335:$AC$338,MATCH(AB$341,$I$335:$I$338,0),MATCH(AB$340,$J$334:$R$334,0)))</f>
        <v>0</v>
      </c>
      <c r="AC385" s="695" cm="1">
        <f t="array" ref="AC385">INDEX($H385:$K385,0,MATCH(AC$341,$H$341:$K$341,0))*INDEX($J$335:$R$338,MATCH(AC$341,$I$335:$I$338,0),MATCH(AC$340,$J$334:$R$334,0))+IF(SUM($H385:$I385)&gt;0,INDEX($U$335:$AC$338,MATCH(AC$341,$I$335:$I$338,0),MATCH(AC$340,$J$334:$R$334,0)))</f>
        <v>1</v>
      </c>
      <c r="AD385" s="695" cm="1">
        <f t="array" ref="AD385">INDEX($H385:$K385,0,MATCH(AD$341,$H$341:$K$341,0))*INDEX($J$335:$R$338,MATCH(AD$341,$I$335:$I$338,0),MATCH(AD$340,$J$334:$R$334,0))+IF(SUM($H385:$I385)&gt;0,INDEX($U$335:$AC$338,MATCH(AD$341,$I$335:$I$338,0),MATCH(AD$340,$J$334:$R$334,0)))</f>
        <v>2</v>
      </c>
      <c r="AE385" s="695" cm="1">
        <f t="array" ref="AE385">INDEX($H385:$K385,0,MATCH(AE$341,$H$341:$K$341,0))*INDEX($J$335:$R$338,MATCH(AE$341,$I$335:$I$338,0),MATCH(AE$340,$J$334:$R$334,0))+IF(SUM($H385:$I385)&gt;0,INDEX($U$335:$AC$338,MATCH(AE$341,$I$335:$I$338,0),MATCH(AE$340,$J$334:$R$334,0)))</f>
        <v>1</v>
      </c>
      <c r="AF385" s="695" cm="1">
        <f t="array" ref="AF385">INDEX($H385:$K385,0,MATCH(AF$341,$H$341:$K$341,0))*INDEX($J$335:$R$338,MATCH(AF$341,$I$335:$I$338,0),MATCH(AF$340,$J$334:$R$334,0))+IF(SUM($H385:$I385)&gt;0,INDEX($U$335:$AC$338,MATCH(AF$341,$I$335:$I$338,0),MATCH(AF$340,$J$334:$R$334,0)))</f>
        <v>0</v>
      </c>
      <c r="AG385" s="695" cm="1">
        <f t="array" ref="AG385">INDEX($H385:$K385,0,MATCH(AG$341,$H$341:$K$341,0))*INDEX($J$335:$R$338,MATCH(AG$341,$I$335:$I$338,0),MATCH(AG$340,$J$334:$R$334,0))+IF(SUM($H385:$I385)&gt;0,INDEX($U$335:$AC$338,MATCH(AG$341,$I$335:$I$338,0),MATCH(AG$340,$J$334:$R$334,0)))</f>
        <v>1</v>
      </c>
      <c r="AH385" s="695" cm="1">
        <f t="array" ref="AH385">INDEX($H385:$K385,0,MATCH(AH$341,$H$341:$K$341,0))*INDEX($J$335:$R$338,MATCH(AH$341,$I$335:$I$338,0),MATCH(AH$340,$J$334:$R$334,0))+IF(SUM($H385:$I385)&gt;0,INDEX($U$335:$AC$338,MATCH(AH$341,$I$335:$I$338,0),MATCH(AH$340,$J$334:$R$334,0)))</f>
        <v>2</v>
      </c>
      <c r="AI385" s="695" cm="1">
        <f t="array" ref="AI385">INDEX($H385:$K385,0,MATCH(AI$341,$H$341:$K$341,0))*INDEX($J$335:$R$338,MATCH(AI$341,$I$335:$I$338,0),MATCH(AI$340,$J$334:$R$334,0))+IF(SUM($H385:$I385)&gt;0,INDEX($U$335:$AC$338,MATCH(AI$341,$I$335:$I$338,0),MATCH(AI$340,$J$334:$R$334,0)))</f>
        <v>0.5</v>
      </c>
      <c r="AJ385" s="695" cm="1">
        <f t="array" ref="AJ385">INDEX($H385:$K385,0,MATCH(AJ$341,$H$341:$K$341,0))*INDEX($J$335:$R$338,MATCH(AJ$341,$I$335:$I$338,0),MATCH(AJ$340,$J$334:$R$334,0))+IF(SUM($H385:$I385)&gt;0,INDEX($U$335:$AC$338,MATCH(AJ$341,$I$335:$I$338,0),MATCH(AJ$340,$J$334:$R$334,0)))</f>
        <v>0</v>
      </c>
      <c r="AK385" s="695" cm="1">
        <f t="array" ref="AK385">INDEX($H385:$K385,0,MATCH(AK$341,$H$341:$K$341,0))*INDEX($J$335:$R$338,MATCH(AK$341,$I$335:$I$338,0),MATCH(AK$340,$J$334:$R$334,0))+IF(SUM($H385:$I385)&gt;0,INDEX($U$335:$AC$338,MATCH(AK$341,$I$335:$I$338,0),MATCH(AK$340,$J$334:$R$334,0)))</f>
        <v>1</v>
      </c>
      <c r="AL385" s="695" cm="1">
        <f t="array" ref="AL385">INDEX($H385:$K385,0,MATCH(AL$341,$H$341:$K$341,0))*INDEX($J$335:$R$338,MATCH(AL$341,$I$335:$I$338,0),MATCH(AL$340,$J$334:$R$334,0))+IF(SUM($H385:$I385)&gt;0,INDEX($U$335:$AC$338,MATCH(AL$341,$I$335:$I$338,0),MATCH(AL$340,$J$334:$R$334,0)))</f>
        <v>2</v>
      </c>
      <c r="AM385" s="695" cm="1">
        <f t="array" ref="AM385">INDEX($H385:$K385,0,MATCH(AM$341,$H$341:$K$341,0))*INDEX($J$335:$R$338,MATCH(AM$341,$I$335:$I$338,0),MATCH(AM$340,$J$334:$R$334,0))+IF(SUM($H385:$I385)&gt;0,INDEX($U$335:$AC$338,MATCH(AM$341,$I$335:$I$338,0),MATCH(AM$340,$J$334:$R$334,0)))</f>
        <v>0.5</v>
      </c>
      <c r="AN385" s="695" cm="1">
        <f t="array" ref="AN385">INDEX($H385:$K385,0,MATCH(AN$341,$H$341:$K$341,0))*INDEX($J$335:$R$338,MATCH(AN$341,$I$335:$I$338,0),MATCH(AN$340,$J$334:$R$334,0))+IF(SUM($H385:$I385)&gt;0,INDEX($U$335:$AC$338,MATCH(AN$341,$I$335:$I$338,0),MATCH(AN$340,$J$334:$R$334,0)))</f>
        <v>0</v>
      </c>
      <c r="AO385" s="695" cm="1">
        <f t="array" ref="AO385">INDEX($H385:$K385,0,MATCH(AO$341,$H$341:$K$341,0))*INDEX($J$335:$R$338,MATCH(AO$341,$I$335:$I$338,0),MATCH(AO$340,$J$334:$R$334,0))+IF(SUM($H385:$I385)&gt;0,INDEX($U$335:$AC$338,MATCH(AO$341,$I$335:$I$338,0),MATCH(AO$340,$J$334:$R$334,0)))</f>
        <v>1</v>
      </c>
      <c r="AP385" s="695" cm="1">
        <f t="array" ref="AP385">INDEX($H385:$K385,0,MATCH(AP$341,$H$341:$K$341,0))*INDEX($J$335:$R$338,MATCH(AP$341,$I$335:$I$338,0),MATCH(AP$340,$J$334:$R$334,0))+IF(SUM($H385:$I385)&gt;0,INDEX($U$335:$AC$338,MATCH(AP$341,$I$335:$I$338,0),MATCH(AP$340,$J$334:$R$334,0)))</f>
        <v>2</v>
      </c>
      <c r="AQ385" s="695" cm="1">
        <f t="array" ref="AQ385">INDEX($H385:$K385,0,MATCH(AQ$341,$H$341:$K$341,0))*INDEX($J$335:$R$338,MATCH(AQ$341,$I$335:$I$338,0),MATCH(AQ$340,$J$334:$R$334,0))+IF(SUM($H385:$I385)&gt;0,INDEX($U$335:$AC$338,MATCH(AQ$341,$I$335:$I$338,0),MATCH(AQ$340,$J$334:$R$334,0)))</f>
        <v>0</v>
      </c>
      <c r="AR385" s="695" cm="1">
        <f t="array" ref="AR385">INDEX($H385:$K385,0,MATCH(AR$341,$H$341:$K$341,0))*INDEX($J$335:$R$338,MATCH(AR$341,$I$335:$I$338,0),MATCH(AR$340,$J$334:$R$334,0))+IF(SUM($H385:$I385)&gt;0,INDEX($U$335:$AC$338,MATCH(AR$341,$I$335:$I$338,0),MATCH(AR$340,$J$334:$R$334,0)))</f>
        <v>0</v>
      </c>
      <c r="AS385" s="695" cm="1">
        <f t="array" ref="AS385">INDEX($H385:$K385,0,MATCH(AS$341,$H$341:$K$341,0))*INDEX($J$335:$R$338,MATCH(AS$341,$I$335:$I$338,0),MATCH(AS$340,$J$334:$R$334,0))+IF(SUM($H385:$I385)&gt;0,INDEX($U$335:$AC$338,MATCH(AS$341,$I$335:$I$338,0),MATCH(AS$340,$J$334:$R$334,0)))</f>
        <v>1</v>
      </c>
      <c r="AT385" s="695" cm="1">
        <f t="array" ref="AT385">INDEX($H385:$K385,0,MATCH(AT$341,$H$341:$K$341,0))*INDEX($J$335:$R$338,MATCH(AT$341,$I$335:$I$338,0),MATCH(AT$340,$J$334:$R$334,0))+IF(SUM($H385:$I385)&gt;0,INDEX($U$335:$AC$338,MATCH(AT$341,$I$335:$I$338,0),MATCH(AT$340,$J$334:$R$334,0)))</f>
        <v>2</v>
      </c>
      <c r="AU385" s="695" cm="1">
        <f t="array" ref="AU385">INDEX($H385:$K385,0,MATCH(AU$341,$H$341:$K$341,0))*INDEX($J$335:$R$338,MATCH(AU$341,$I$335:$I$338,0),MATCH(AU$340,$J$334:$R$334,0))+IF(SUM($H385:$I385)&gt;0,INDEX($U$335:$AC$338,MATCH(AU$341,$I$335:$I$338,0),MATCH(AU$340,$J$334:$R$334,0)))</f>
        <v>1</v>
      </c>
      <c r="AV385" s="186"/>
      <c r="AW385" s="186"/>
      <c r="AX385" s="16"/>
      <c r="AY385" s="8"/>
      <c r="AZ385" s="8"/>
      <c r="BA385" s="8"/>
    </row>
    <row r="386" spans="1:53" ht="14.5" outlineLevel="1" x14ac:dyDescent="0.35">
      <c r="A386" s="6"/>
      <c r="B386" s="7"/>
      <c r="C386" s="17"/>
      <c r="D386" s="17"/>
      <c r="E386" s="17"/>
      <c r="F386" s="26"/>
      <c r="G386" s="26" t="str">
        <f t="shared" si="156"/>
        <v>YAAA2Nw</v>
      </c>
      <c r="H386" s="222">
        <f t="shared" si="158"/>
        <v>1</v>
      </c>
      <c r="I386" s="222">
        <f t="shared" si="158"/>
        <v>1</v>
      </c>
      <c r="J386" s="222">
        <f t="shared" si="158"/>
        <v>2</v>
      </c>
      <c r="K386" s="222">
        <f t="shared" si="157"/>
        <v>0</v>
      </c>
      <c r="L386" s="695" cm="1">
        <f t="array" ref="L386">INDEX($H386:$K386,0,MATCH(L$341,$H$341:$K$341,0))*INDEX($J$335:$R$338,MATCH(L$341,$I$335:$I$338,0),MATCH(L$340,$J$334:$R$334,0))+IF(SUM($H386:$I386)&gt;0,INDEX($U$335:$AC$338,MATCH(L$341,$I$335:$I$338,0),MATCH(L$340,$J$334:$R$334,0)))</f>
        <v>2</v>
      </c>
      <c r="M386" s="695" cm="1">
        <f t="array" ref="M386">INDEX($H386:$K386,0,MATCH(M$341,$H$341:$K$341,0))*INDEX($J$335:$R$338,MATCH(M$341,$I$335:$I$338,0),MATCH(M$340,$J$334:$R$334,0))+IF(SUM($H386:$I386)&gt;0,INDEX($U$335:$AC$338,MATCH(M$341,$I$335:$I$338,0),MATCH(M$340,$J$334:$R$334,0)))</f>
        <v>1</v>
      </c>
      <c r="N386" s="695" cm="1">
        <f t="array" ref="N386">INDEX($H386:$K386,0,MATCH(N$341,$H$341:$K$341,0))*INDEX($J$335:$R$338,MATCH(N$341,$I$335:$I$338,0),MATCH(N$340,$J$334:$R$334,0))+IF(SUM($H386:$I386)&gt;0,INDEX($U$335:$AC$338,MATCH(N$341,$I$335:$I$338,0),MATCH(N$340,$J$334:$R$334,0)))</f>
        <v>2</v>
      </c>
      <c r="O386" s="695" cm="1">
        <f t="array" ref="O386">INDEX($H386:$K386,0,MATCH(O$341,$H$341:$K$341,0))*INDEX($J$335:$R$338,MATCH(O$341,$I$335:$I$338,0),MATCH(O$340,$J$334:$R$334,0))+IF(SUM($H386:$I386)&gt;0,INDEX($U$335:$AC$338,MATCH(O$341,$I$335:$I$338,0),MATCH(O$340,$J$334:$R$334,0)))</f>
        <v>0</v>
      </c>
      <c r="P386" s="695" cm="1">
        <f t="array" ref="P386">INDEX($H386:$K386,0,MATCH(P$341,$H$341:$K$341,0))*INDEX($J$335:$R$338,MATCH(P$341,$I$335:$I$338,0),MATCH(P$340,$J$334:$R$334,0))+IF(SUM($H386:$I386)&gt;0,INDEX($U$335:$AC$338,MATCH(P$341,$I$335:$I$338,0),MATCH(P$340,$J$334:$R$334,0)))</f>
        <v>2</v>
      </c>
      <c r="Q386" s="695" cm="1">
        <f t="array" ref="Q386">INDEX($H386:$K386,0,MATCH(Q$341,$H$341:$K$341,0))*INDEX($J$335:$R$338,MATCH(Q$341,$I$335:$I$338,0),MATCH(Q$340,$J$334:$R$334,0))+IF(SUM($H386:$I386)&gt;0,INDEX($U$335:$AC$338,MATCH(Q$341,$I$335:$I$338,0),MATCH(Q$340,$J$334:$R$334,0)))</f>
        <v>1</v>
      </c>
      <c r="R386" s="695" cm="1">
        <f t="array" ref="R386">INDEX($H386:$K386,0,MATCH(R$341,$H$341:$K$341,0))*INDEX($J$335:$R$338,MATCH(R$341,$I$335:$I$338,0),MATCH(R$340,$J$334:$R$334,0))+IF(SUM($H386:$I386)&gt;0,INDEX($U$335:$AC$338,MATCH(R$341,$I$335:$I$338,0),MATCH(R$340,$J$334:$R$334,0)))</f>
        <v>2</v>
      </c>
      <c r="S386" s="695" cm="1">
        <f t="array" ref="S386">INDEX($H386:$K386,0,MATCH(S$341,$H$341:$K$341,0))*INDEX($J$335:$R$338,MATCH(S$341,$I$335:$I$338,0),MATCH(S$340,$J$334:$R$334,0))+IF(SUM($H386:$I386)&gt;0,INDEX($U$335:$AC$338,MATCH(S$341,$I$335:$I$338,0),MATCH(S$340,$J$334:$R$334,0)))</f>
        <v>0</v>
      </c>
      <c r="T386" s="695" cm="1">
        <f t="array" ref="T386">INDEX($H386:$K386,0,MATCH(T$341,$H$341:$K$341,0))*INDEX($J$335:$R$338,MATCH(T$341,$I$335:$I$338,0),MATCH(T$340,$J$334:$R$334,0))+IF(SUM($H386:$I386)&gt;0,INDEX($U$335:$AC$338,MATCH(T$341,$I$335:$I$338,0),MATCH(T$340,$J$334:$R$334,0)))</f>
        <v>2</v>
      </c>
      <c r="U386" s="695" cm="1">
        <f t="array" ref="U386">INDEX($H386:$K386,0,MATCH(U$341,$H$341:$K$341,0))*INDEX($J$335:$R$338,MATCH(U$341,$I$335:$I$338,0),MATCH(U$340,$J$334:$R$334,0))+IF(SUM($H386:$I386)&gt;0,INDEX($U$335:$AC$338,MATCH(U$341,$I$335:$I$338,0),MATCH(U$340,$J$334:$R$334,0)))</f>
        <v>1</v>
      </c>
      <c r="V386" s="695" cm="1">
        <f t="array" ref="V386">INDEX($H386:$K386,0,MATCH(V$341,$H$341:$K$341,0))*INDEX($J$335:$R$338,MATCH(V$341,$I$335:$I$338,0),MATCH(V$340,$J$334:$R$334,0))+IF(SUM($H386:$I386)&gt;0,INDEX($U$335:$AC$338,MATCH(V$341,$I$335:$I$338,0),MATCH(V$340,$J$334:$R$334,0)))</f>
        <v>2</v>
      </c>
      <c r="W386" s="695" cm="1">
        <f t="array" ref="W386">INDEX($H386:$K386,0,MATCH(W$341,$H$341:$K$341,0))*INDEX($J$335:$R$338,MATCH(W$341,$I$335:$I$338,0),MATCH(W$340,$J$334:$R$334,0))+IF(SUM($H386:$I386)&gt;0,INDEX($U$335:$AC$338,MATCH(W$341,$I$335:$I$338,0),MATCH(W$340,$J$334:$R$334,0)))</f>
        <v>0</v>
      </c>
      <c r="X386" s="695" cm="1">
        <f t="array" ref="X386">INDEX($H386:$K386,0,MATCH(X$341,$H$341:$K$341,0))*INDEX($J$335:$R$338,MATCH(X$341,$I$335:$I$338,0),MATCH(X$340,$J$334:$R$334,0))+IF(SUM($H386:$I386)&gt;0,INDEX($U$335:$AC$338,MATCH(X$341,$I$335:$I$338,0),MATCH(X$340,$J$334:$R$334,0)))</f>
        <v>2</v>
      </c>
      <c r="Y386" s="695" cm="1">
        <f t="array" ref="Y386">INDEX($H386:$K386,0,MATCH(Y$341,$H$341:$K$341,0))*INDEX($J$335:$R$338,MATCH(Y$341,$I$335:$I$338,0),MATCH(Y$340,$J$334:$R$334,0))+IF(SUM($H386:$I386)&gt;0,INDEX($U$335:$AC$338,MATCH(Y$341,$I$335:$I$338,0),MATCH(Y$340,$J$334:$R$334,0)))</f>
        <v>1</v>
      </c>
      <c r="Z386" s="695" cm="1">
        <f t="array" ref="Z386">INDEX($H386:$K386,0,MATCH(Z$341,$H$341:$K$341,0))*INDEX($J$335:$R$338,MATCH(Z$341,$I$335:$I$338,0),MATCH(Z$340,$J$334:$R$334,0))+IF(SUM($H386:$I386)&gt;0,INDEX($U$335:$AC$338,MATCH(Z$341,$I$335:$I$338,0),MATCH(Z$340,$J$334:$R$334,0)))</f>
        <v>2</v>
      </c>
      <c r="AA386" s="695" cm="1">
        <f t="array" ref="AA386">INDEX($H386:$K386,0,MATCH(AA$341,$H$341:$K$341,0))*INDEX($J$335:$R$338,MATCH(AA$341,$I$335:$I$338,0),MATCH(AA$340,$J$334:$R$334,0))+IF(SUM($H386:$I386)&gt;0,INDEX($U$335:$AC$338,MATCH(AA$341,$I$335:$I$338,0),MATCH(AA$340,$J$334:$R$334,0)))</f>
        <v>0</v>
      </c>
      <c r="AB386" s="695" cm="1">
        <f t="array" ref="AB386">INDEX($H386:$K386,0,MATCH(AB$341,$H$341:$K$341,0))*INDEX($J$335:$R$338,MATCH(AB$341,$I$335:$I$338,0),MATCH(AB$340,$J$334:$R$334,0))+IF(SUM($H386:$I386)&gt;0,INDEX($U$335:$AC$338,MATCH(AB$341,$I$335:$I$338,0),MATCH(AB$340,$J$334:$R$334,0)))</f>
        <v>1</v>
      </c>
      <c r="AC386" s="695" cm="1">
        <f t="array" ref="AC386">INDEX($H386:$K386,0,MATCH(AC$341,$H$341:$K$341,0))*INDEX($J$335:$R$338,MATCH(AC$341,$I$335:$I$338,0),MATCH(AC$340,$J$334:$R$334,0))+IF(SUM($H386:$I386)&gt;0,INDEX($U$335:$AC$338,MATCH(AC$341,$I$335:$I$338,0),MATCH(AC$340,$J$334:$R$334,0)))</f>
        <v>1</v>
      </c>
      <c r="AD386" s="695" cm="1">
        <f t="array" ref="AD386">INDEX($H386:$K386,0,MATCH(AD$341,$H$341:$K$341,0))*INDEX($J$335:$R$338,MATCH(AD$341,$I$335:$I$338,0),MATCH(AD$340,$J$334:$R$334,0))+IF(SUM($H386:$I386)&gt;0,INDEX($U$335:$AC$338,MATCH(AD$341,$I$335:$I$338,0),MATCH(AD$340,$J$334:$R$334,0)))</f>
        <v>2</v>
      </c>
      <c r="AE386" s="695" cm="1">
        <f t="array" ref="AE386">INDEX($H386:$K386,0,MATCH(AE$341,$H$341:$K$341,0))*INDEX($J$335:$R$338,MATCH(AE$341,$I$335:$I$338,0),MATCH(AE$340,$J$334:$R$334,0))+IF(SUM($H386:$I386)&gt;0,INDEX($U$335:$AC$338,MATCH(AE$341,$I$335:$I$338,0),MATCH(AE$340,$J$334:$R$334,0)))</f>
        <v>0</v>
      </c>
      <c r="AF386" s="695" cm="1">
        <f t="array" ref="AF386">INDEX($H386:$K386,0,MATCH(AF$341,$H$341:$K$341,0))*INDEX($J$335:$R$338,MATCH(AF$341,$I$335:$I$338,0),MATCH(AF$340,$J$334:$R$334,0))+IF(SUM($H386:$I386)&gt;0,INDEX($U$335:$AC$338,MATCH(AF$341,$I$335:$I$338,0),MATCH(AF$340,$J$334:$R$334,0)))</f>
        <v>1</v>
      </c>
      <c r="AG386" s="695" cm="1">
        <f t="array" ref="AG386">INDEX($H386:$K386,0,MATCH(AG$341,$H$341:$K$341,0))*INDEX($J$335:$R$338,MATCH(AG$341,$I$335:$I$338,0),MATCH(AG$340,$J$334:$R$334,0))+IF(SUM($H386:$I386)&gt;0,INDEX($U$335:$AC$338,MATCH(AG$341,$I$335:$I$338,0),MATCH(AG$340,$J$334:$R$334,0)))</f>
        <v>1</v>
      </c>
      <c r="AH386" s="695" cm="1">
        <f t="array" ref="AH386">INDEX($H386:$K386,0,MATCH(AH$341,$H$341:$K$341,0))*INDEX($J$335:$R$338,MATCH(AH$341,$I$335:$I$338,0),MATCH(AH$340,$J$334:$R$334,0))+IF(SUM($H386:$I386)&gt;0,INDEX($U$335:$AC$338,MATCH(AH$341,$I$335:$I$338,0),MATCH(AH$340,$J$334:$R$334,0)))</f>
        <v>2</v>
      </c>
      <c r="AI386" s="695" cm="1">
        <f t="array" ref="AI386">INDEX($H386:$K386,0,MATCH(AI$341,$H$341:$K$341,0))*INDEX($J$335:$R$338,MATCH(AI$341,$I$335:$I$338,0),MATCH(AI$340,$J$334:$R$334,0))+IF(SUM($H386:$I386)&gt;0,INDEX($U$335:$AC$338,MATCH(AI$341,$I$335:$I$338,0),MATCH(AI$340,$J$334:$R$334,0)))</f>
        <v>0</v>
      </c>
      <c r="AJ386" s="695" cm="1">
        <f t="array" ref="AJ386">INDEX($H386:$K386,0,MATCH(AJ$341,$H$341:$K$341,0))*INDEX($J$335:$R$338,MATCH(AJ$341,$I$335:$I$338,0),MATCH(AJ$340,$J$334:$R$334,0))+IF(SUM($H386:$I386)&gt;0,INDEX($U$335:$AC$338,MATCH(AJ$341,$I$335:$I$338,0),MATCH(AJ$340,$J$334:$R$334,0)))</f>
        <v>1</v>
      </c>
      <c r="AK386" s="695" cm="1">
        <f t="array" ref="AK386">INDEX($H386:$K386,0,MATCH(AK$341,$H$341:$K$341,0))*INDEX($J$335:$R$338,MATCH(AK$341,$I$335:$I$338,0),MATCH(AK$340,$J$334:$R$334,0))+IF(SUM($H386:$I386)&gt;0,INDEX($U$335:$AC$338,MATCH(AK$341,$I$335:$I$338,0),MATCH(AK$340,$J$334:$R$334,0)))</f>
        <v>1</v>
      </c>
      <c r="AL386" s="695" cm="1">
        <f t="array" ref="AL386">INDEX($H386:$K386,0,MATCH(AL$341,$H$341:$K$341,0))*INDEX($J$335:$R$338,MATCH(AL$341,$I$335:$I$338,0),MATCH(AL$340,$J$334:$R$334,0))+IF(SUM($H386:$I386)&gt;0,INDEX($U$335:$AC$338,MATCH(AL$341,$I$335:$I$338,0),MATCH(AL$340,$J$334:$R$334,0)))</f>
        <v>2</v>
      </c>
      <c r="AM386" s="695" cm="1">
        <f t="array" ref="AM386">INDEX($H386:$K386,0,MATCH(AM$341,$H$341:$K$341,0))*INDEX($J$335:$R$338,MATCH(AM$341,$I$335:$I$338,0),MATCH(AM$340,$J$334:$R$334,0))+IF(SUM($H386:$I386)&gt;0,INDEX($U$335:$AC$338,MATCH(AM$341,$I$335:$I$338,0),MATCH(AM$340,$J$334:$R$334,0)))</f>
        <v>0</v>
      </c>
      <c r="AN386" s="695" cm="1">
        <f t="array" ref="AN386">INDEX($H386:$K386,0,MATCH(AN$341,$H$341:$K$341,0))*INDEX($J$335:$R$338,MATCH(AN$341,$I$335:$I$338,0),MATCH(AN$340,$J$334:$R$334,0))+IF(SUM($H386:$I386)&gt;0,INDEX($U$335:$AC$338,MATCH(AN$341,$I$335:$I$338,0),MATCH(AN$340,$J$334:$R$334,0)))</f>
        <v>1</v>
      </c>
      <c r="AO386" s="695" cm="1">
        <f t="array" ref="AO386">INDEX($H386:$K386,0,MATCH(AO$341,$H$341:$K$341,0))*INDEX($J$335:$R$338,MATCH(AO$341,$I$335:$I$338,0),MATCH(AO$340,$J$334:$R$334,0))+IF(SUM($H386:$I386)&gt;0,INDEX($U$335:$AC$338,MATCH(AO$341,$I$335:$I$338,0),MATCH(AO$340,$J$334:$R$334,0)))</f>
        <v>1</v>
      </c>
      <c r="AP386" s="695" cm="1">
        <f t="array" ref="AP386">INDEX($H386:$K386,0,MATCH(AP$341,$H$341:$K$341,0))*INDEX($J$335:$R$338,MATCH(AP$341,$I$335:$I$338,0),MATCH(AP$340,$J$334:$R$334,0))+IF(SUM($H386:$I386)&gt;0,INDEX($U$335:$AC$338,MATCH(AP$341,$I$335:$I$338,0),MATCH(AP$340,$J$334:$R$334,0)))</f>
        <v>2</v>
      </c>
      <c r="AQ386" s="695" cm="1">
        <f t="array" ref="AQ386">INDEX($H386:$K386,0,MATCH(AQ$341,$H$341:$K$341,0))*INDEX($J$335:$R$338,MATCH(AQ$341,$I$335:$I$338,0),MATCH(AQ$340,$J$334:$R$334,0))+IF(SUM($H386:$I386)&gt;0,INDEX($U$335:$AC$338,MATCH(AQ$341,$I$335:$I$338,0),MATCH(AQ$340,$J$334:$R$334,0)))</f>
        <v>0</v>
      </c>
      <c r="AR386" s="695" cm="1">
        <f t="array" ref="AR386">INDEX($H386:$K386,0,MATCH(AR$341,$H$341:$K$341,0))*INDEX($J$335:$R$338,MATCH(AR$341,$I$335:$I$338,0),MATCH(AR$340,$J$334:$R$334,0))+IF(SUM($H386:$I386)&gt;0,INDEX($U$335:$AC$338,MATCH(AR$341,$I$335:$I$338,0),MATCH(AR$340,$J$334:$R$334,0)))</f>
        <v>1</v>
      </c>
      <c r="AS386" s="695" cm="1">
        <f t="array" ref="AS386">INDEX($H386:$K386,0,MATCH(AS$341,$H$341:$K$341,0))*INDEX($J$335:$R$338,MATCH(AS$341,$I$335:$I$338,0),MATCH(AS$340,$J$334:$R$334,0))+IF(SUM($H386:$I386)&gt;0,INDEX($U$335:$AC$338,MATCH(AS$341,$I$335:$I$338,0),MATCH(AS$340,$J$334:$R$334,0)))</f>
        <v>1</v>
      </c>
      <c r="AT386" s="695" cm="1">
        <f t="array" ref="AT386">INDEX($H386:$K386,0,MATCH(AT$341,$H$341:$K$341,0))*INDEX($J$335:$R$338,MATCH(AT$341,$I$335:$I$338,0),MATCH(AT$340,$J$334:$R$334,0))+IF(SUM($H386:$I386)&gt;0,INDEX($U$335:$AC$338,MATCH(AT$341,$I$335:$I$338,0),MATCH(AT$340,$J$334:$R$334,0)))</f>
        <v>2</v>
      </c>
      <c r="AU386" s="695" cm="1">
        <f t="array" ref="AU386">INDEX($H386:$K386,0,MATCH(AU$341,$H$341:$K$341,0))*INDEX($J$335:$R$338,MATCH(AU$341,$I$335:$I$338,0),MATCH(AU$340,$J$334:$R$334,0))+IF(SUM($H386:$I386)&gt;0,INDEX($U$335:$AC$338,MATCH(AU$341,$I$335:$I$338,0),MATCH(AU$340,$J$334:$R$334,0)))</f>
        <v>0</v>
      </c>
      <c r="AV386" s="186"/>
      <c r="AW386" s="186"/>
      <c r="AX386" s="16"/>
      <c r="AY386" s="8"/>
      <c r="AZ386" s="8"/>
      <c r="BA386" s="8"/>
    </row>
    <row r="387" spans="1:53" ht="14.5" outlineLevel="1" x14ac:dyDescent="0.35">
      <c r="A387" s="6"/>
      <c r="B387" s="7"/>
      <c r="C387" s="17"/>
      <c r="D387" s="17"/>
      <c r="E387" s="17"/>
      <c r="F387" s="26"/>
      <c r="G387" s="26" t="str">
        <f t="shared" si="156"/>
        <v>YAAA2Nwd</v>
      </c>
      <c r="H387" s="222">
        <f t="shared" si="158"/>
        <v>0</v>
      </c>
      <c r="I387" s="222">
        <f t="shared" si="158"/>
        <v>1</v>
      </c>
      <c r="J387" s="222">
        <f t="shared" si="158"/>
        <v>2</v>
      </c>
      <c r="K387" s="222">
        <f t="shared" si="157"/>
        <v>0</v>
      </c>
      <c r="L387" s="695" cm="1">
        <f t="array" ref="L387">INDEX($H387:$K387,0,MATCH(L$341,$H$341:$K$341,0))*INDEX($J$335:$R$338,MATCH(L$341,$I$335:$I$338,0),MATCH(L$340,$J$334:$R$334,0))+IF(SUM($H387:$I387)&gt;0,INDEX($U$335:$AC$338,MATCH(L$341,$I$335:$I$338,0),MATCH(L$340,$J$334:$R$334,0)))</f>
        <v>1</v>
      </c>
      <c r="M387" s="695" cm="1">
        <f t="array" ref="M387">INDEX($H387:$K387,0,MATCH(M$341,$H$341:$K$341,0))*INDEX($J$335:$R$338,MATCH(M$341,$I$335:$I$338,0),MATCH(M$340,$J$334:$R$334,0))+IF(SUM($H387:$I387)&gt;0,INDEX($U$335:$AC$338,MATCH(M$341,$I$335:$I$338,0),MATCH(M$340,$J$334:$R$334,0)))</f>
        <v>1</v>
      </c>
      <c r="N387" s="695" cm="1">
        <f t="array" ref="N387">INDEX($H387:$K387,0,MATCH(N$341,$H$341:$K$341,0))*INDEX($J$335:$R$338,MATCH(N$341,$I$335:$I$338,0),MATCH(N$340,$J$334:$R$334,0))+IF(SUM($H387:$I387)&gt;0,INDEX($U$335:$AC$338,MATCH(N$341,$I$335:$I$338,0),MATCH(N$340,$J$334:$R$334,0)))</f>
        <v>2</v>
      </c>
      <c r="O387" s="695" cm="1">
        <f t="array" ref="O387">INDEX($H387:$K387,0,MATCH(O$341,$H$341:$K$341,0))*INDEX($J$335:$R$338,MATCH(O$341,$I$335:$I$338,0),MATCH(O$340,$J$334:$R$334,0))+IF(SUM($H387:$I387)&gt;0,INDEX($U$335:$AC$338,MATCH(O$341,$I$335:$I$338,0),MATCH(O$340,$J$334:$R$334,0)))</f>
        <v>0</v>
      </c>
      <c r="P387" s="695" cm="1">
        <f t="array" ref="P387">INDEX($H387:$K387,0,MATCH(P$341,$H$341:$K$341,0))*INDEX($J$335:$R$338,MATCH(P$341,$I$335:$I$338,0),MATCH(P$340,$J$334:$R$334,0))+IF(SUM($H387:$I387)&gt;0,INDEX($U$335:$AC$338,MATCH(P$341,$I$335:$I$338,0),MATCH(P$340,$J$334:$R$334,0)))</f>
        <v>1</v>
      </c>
      <c r="Q387" s="695" cm="1">
        <f t="array" ref="Q387">INDEX($H387:$K387,0,MATCH(Q$341,$H$341:$K$341,0))*INDEX($J$335:$R$338,MATCH(Q$341,$I$335:$I$338,0),MATCH(Q$340,$J$334:$R$334,0))+IF(SUM($H387:$I387)&gt;0,INDEX($U$335:$AC$338,MATCH(Q$341,$I$335:$I$338,0),MATCH(Q$340,$J$334:$R$334,0)))</f>
        <v>1</v>
      </c>
      <c r="R387" s="695" cm="1">
        <f t="array" ref="R387">INDEX($H387:$K387,0,MATCH(R$341,$H$341:$K$341,0))*INDEX($J$335:$R$338,MATCH(R$341,$I$335:$I$338,0),MATCH(R$340,$J$334:$R$334,0))+IF(SUM($H387:$I387)&gt;0,INDEX($U$335:$AC$338,MATCH(R$341,$I$335:$I$338,0),MATCH(R$340,$J$334:$R$334,0)))</f>
        <v>2</v>
      </c>
      <c r="S387" s="695" cm="1">
        <f t="array" ref="S387">INDEX($H387:$K387,0,MATCH(S$341,$H$341:$K$341,0))*INDEX($J$335:$R$338,MATCH(S$341,$I$335:$I$338,0),MATCH(S$340,$J$334:$R$334,0))+IF(SUM($H387:$I387)&gt;0,INDEX($U$335:$AC$338,MATCH(S$341,$I$335:$I$338,0),MATCH(S$340,$J$334:$R$334,0)))</f>
        <v>0</v>
      </c>
      <c r="T387" s="695" cm="1">
        <f t="array" ref="T387">INDEX($H387:$K387,0,MATCH(T$341,$H$341:$K$341,0))*INDEX($J$335:$R$338,MATCH(T$341,$I$335:$I$338,0),MATCH(T$340,$J$334:$R$334,0))+IF(SUM($H387:$I387)&gt;0,INDEX($U$335:$AC$338,MATCH(T$341,$I$335:$I$338,0),MATCH(T$340,$J$334:$R$334,0)))</f>
        <v>1</v>
      </c>
      <c r="U387" s="695" cm="1">
        <f t="array" ref="U387">INDEX($H387:$K387,0,MATCH(U$341,$H$341:$K$341,0))*INDEX($J$335:$R$338,MATCH(U$341,$I$335:$I$338,0),MATCH(U$340,$J$334:$R$334,0))+IF(SUM($H387:$I387)&gt;0,INDEX($U$335:$AC$338,MATCH(U$341,$I$335:$I$338,0),MATCH(U$340,$J$334:$R$334,0)))</f>
        <v>1</v>
      </c>
      <c r="V387" s="695" cm="1">
        <f t="array" ref="V387">INDEX($H387:$K387,0,MATCH(V$341,$H$341:$K$341,0))*INDEX($J$335:$R$338,MATCH(V$341,$I$335:$I$338,0),MATCH(V$340,$J$334:$R$334,0))+IF(SUM($H387:$I387)&gt;0,INDEX($U$335:$AC$338,MATCH(V$341,$I$335:$I$338,0),MATCH(V$340,$J$334:$R$334,0)))</f>
        <v>2</v>
      </c>
      <c r="W387" s="695" cm="1">
        <f t="array" ref="W387">INDEX($H387:$K387,0,MATCH(W$341,$H$341:$K$341,0))*INDEX($J$335:$R$338,MATCH(W$341,$I$335:$I$338,0),MATCH(W$340,$J$334:$R$334,0))+IF(SUM($H387:$I387)&gt;0,INDEX($U$335:$AC$338,MATCH(W$341,$I$335:$I$338,0),MATCH(W$340,$J$334:$R$334,0)))</f>
        <v>0</v>
      </c>
      <c r="X387" s="695" cm="1">
        <f t="array" ref="X387">INDEX($H387:$K387,0,MATCH(X$341,$H$341:$K$341,0))*INDEX($J$335:$R$338,MATCH(X$341,$I$335:$I$338,0),MATCH(X$340,$J$334:$R$334,0))+IF(SUM($H387:$I387)&gt;0,INDEX($U$335:$AC$338,MATCH(X$341,$I$335:$I$338,0),MATCH(X$340,$J$334:$R$334,0)))</f>
        <v>1</v>
      </c>
      <c r="Y387" s="695" cm="1">
        <f t="array" ref="Y387">INDEX($H387:$K387,0,MATCH(Y$341,$H$341:$K$341,0))*INDEX($J$335:$R$338,MATCH(Y$341,$I$335:$I$338,0),MATCH(Y$340,$J$334:$R$334,0))+IF(SUM($H387:$I387)&gt;0,INDEX($U$335:$AC$338,MATCH(Y$341,$I$335:$I$338,0),MATCH(Y$340,$J$334:$R$334,0)))</f>
        <v>1</v>
      </c>
      <c r="Z387" s="695" cm="1">
        <f t="array" ref="Z387">INDEX($H387:$K387,0,MATCH(Z$341,$H$341:$K$341,0))*INDEX($J$335:$R$338,MATCH(Z$341,$I$335:$I$338,0),MATCH(Z$340,$J$334:$R$334,0))+IF(SUM($H387:$I387)&gt;0,INDEX($U$335:$AC$338,MATCH(Z$341,$I$335:$I$338,0),MATCH(Z$340,$J$334:$R$334,0)))</f>
        <v>2</v>
      </c>
      <c r="AA387" s="695" cm="1">
        <f t="array" ref="AA387">INDEX($H387:$K387,0,MATCH(AA$341,$H$341:$K$341,0))*INDEX($J$335:$R$338,MATCH(AA$341,$I$335:$I$338,0),MATCH(AA$340,$J$334:$R$334,0))+IF(SUM($H387:$I387)&gt;0,INDEX($U$335:$AC$338,MATCH(AA$341,$I$335:$I$338,0),MATCH(AA$340,$J$334:$R$334,0)))</f>
        <v>0</v>
      </c>
      <c r="AB387" s="695" cm="1">
        <f t="array" ref="AB387">INDEX($H387:$K387,0,MATCH(AB$341,$H$341:$K$341,0))*INDEX($J$335:$R$338,MATCH(AB$341,$I$335:$I$338,0),MATCH(AB$340,$J$334:$R$334,0))+IF(SUM($H387:$I387)&gt;0,INDEX($U$335:$AC$338,MATCH(AB$341,$I$335:$I$338,0),MATCH(AB$340,$J$334:$R$334,0)))</f>
        <v>0</v>
      </c>
      <c r="AC387" s="695" cm="1">
        <f t="array" ref="AC387">INDEX($H387:$K387,0,MATCH(AC$341,$H$341:$K$341,0))*INDEX($J$335:$R$338,MATCH(AC$341,$I$335:$I$338,0),MATCH(AC$340,$J$334:$R$334,0))+IF(SUM($H387:$I387)&gt;0,INDEX($U$335:$AC$338,MATCH(AC$341,$I$335:$I$338,0),MATCH(AC$340,$J$334:$R$334,0)))</f>
        <v>1</v>
      </c>
      <c r="AD387" s="695" cm="1">
        <f t="array" ref="AD387">INDEX($H387:$K387,0,MATCH(AD$341,$H$341:$K$341,0))*INDEX($J$335:$R$338,MATCH(AD$341,$I$335:$I$338,0),MATCH(AD$340,$J$334:$R$334,0))+IF(SUM($H387:$I387)&gt;0,INDEX($U$335:$AC$338,MATCH(AD$341,$I$335:$I$338,0),MATCH(AD$340,$J$334:$R$334,0)))</f>
        <v>2</v>
      </c>
      <c r="AE387" s="695" cm="1">
        <f t="array" ref="AE387">INDEX($H387:$K387,0,MATCH(AE$341,$H$341:$K$341,0))*INDEX($J$335:$R$338,MATCH(AE$341,$I$335:$I$338,0),MATCH(AE$340,$J$334:$R$334,0))+IF(SUM($H387:$I387)&gt;0,INDEX($U$335:$AC$338,MATCH(AE$341,$I$335:$I$338,0),MATCH(AE$340,$J$334:$R$334,0)))</f>
        <v>0</v>
      </c>
      <c r="AF387" s="695" cm="1">
        <f t="array" ref="AF387">INDEX($H387:$K387,0,MATCH(AF$341,$H$341:$K$341,0))*INDEX($J$335:$R$338,MATCH(AF$341,$I$335:$I$338,0),MATCH(AF$340,$J$334:$R$334,0))+IF(SUM($H387:$I387)&gt;0,INDEX($U$335:$AC$338,MATCH(AF$341,$I$335:$I$338,0),MATCH(AF$340,$J$334:$R$334,0)))</f>
        <v>0</v>
      </c>
      <c r="AG387" s="695" cm="1">
        <f t="array" ref="AG387">INDEX($H387:$K387,0,MATCH(AG$341,$H$341:$K$341,0))*INDEX($J$335:$R$338,MATCH(AG$341,$I$335:$I$338,0),MATCH(AG$340,$J$334:$R$334,0))+IF(SUM($H387:$I387)&gt;0,INDEX($U$335:$AC$338,MATCH(AG$341,$I$335:$I$338,0),MATCH(AG$340,$J$334:$R$334,0)))</f>
        <v>1</v>
      </c>
      <c r="AH387" s="695" cm="1">
        <f t="array" ref="AH387">INDEX($H387:$K387,0,MATCH(AH$341,$H$341:$K$341,0))*INDEX($J$335:$R$338,MATCH(AH$341,$I$335:$I$338,0),MATCH(AH$340,$J$334:$R$334,0))+IF(SUM($H387:$I387)&gt;0,INDEX($U$335:$AC$338,MATCH(AH$341,$I$335:$I$338,0),MATCH(AH$340,$J$334:$R$334,0)))</f>
        <v>2</v>
      </c>
      <c r="AI387" s="695" cm="1">
        <f t="array" ref="AI387">INDEX($H387:$K387,0,MATCH(AI$341,$H$341:$K$341,0))*INDEX($J$335:$R$338,MATCH(AI$341,$I$335:$I$338,0),MATCH(AI$340,$J$334:$R$334,0))+IF(SUM($H387:$I387)&gt;0,INDEX($U$335:$AC$338,MATCH(AI$341,$I$335:$I$338,0),MATCH(AI$340,$J$334:$R$334,0)))</f>
        <v>0</v>
      </c>
      <c r="AJ387" s="695" cm="1">
        <f t="array" ref="AJ387">INDEX($H387:$K387,0,MATCH(AJ$341,$H$341:$K$341,0))*INDEX($J$335:$R$338,MATCH(AJ$341,$I$335:$I$338,0),MATCH(AJ$340,$J$334:$R$334,0))+IF(SUM($H387:$I387)&gt;0,INDEX($U$335:$AC$338,MATCH(AJ$341,$I$335:$I$338,0),MATCH(AJ$340,$J$334:$R$334,0)))</f>
        <v>0</v>
      </c>
      <c r="AK387" s="695" cm="1">
        <f t="array" ref="AK387">INDEX($H387:$K387,0,MATCH(AK$341,$H$341:$K$341,0))*INDEX($J$335:$R$338,MATCH(AK$341,$I$335:$I$338,0),MATCH(AK$340,$J$334:$R$334,0))+IF(SUM($H387:$I387)&gt;0,INDEX($U$335:$AC$338,MATCH(AK$341,$I$335:$I$338,0),MATCH(AK$340,$J$334:$R$334,0)))</f>
        <v>1</v>
      </c>
      <c r="AL387" s="695" cm="1">
        <f t="array" ref="AL387">INDEX($H387:$K387,0,MATCH(AL$341,$H$341:$K$341,0))*INDEX($J$335:$R$338,MATCH(AL$341,$I$335:$I$338,0),MATCH(AL$340,$J$334:$R$334,0))+IF(SUM($H387:$I387)&gt;0,INDEX($U$335:$AC$338,MATCH(AL$341,$I$335:$I$338,0),MATCH(AL$340,$J$334:$R$334,0)))</f>
        <v>2</v>
      </c>
      <c r="AM387" s="695" cm="1">
        <f t="array" ref="AM387">INDEX($H387:$K387,0,MATCH(AM$341,$H$341:$K$341,0))*INDEX($J$335:$R$338,MATCH(AM$341,$I$335:$I$338,0),MATCH(AM$340,$J$334:$R$334,0))+IF(SUM($H387:$I387)&gt;0,INDEX($U$335:$AC$338,MATCH(AM$341,$I$335:$I$338,0),MATCH(AM$340,$J$334:$R$334,0)))</f>
        <v>0</v>
      </c>
      <c r="AN387" s="695" cm="1">
        <f t="array" ref="AN387">INDEX($H387:$K387,0,MATCH(AN$341,$H$341:$K$341,0))*INDEX($J$335:$R$338,MATCH(AN$341,$I$335:$I$338,0),MATCH(AN$340,$J$334:$R$334,0))+IF(SUM($H387:$I387)&gt;0,INDEX($U$335:$AC$338,MATCH(AN$341,$I$335:$I$338,0),MATCH(AN$340,$J$334:$R$334,0)))</f>
        <v>0</v>
      </c>
      <c r="AO387" s="695" cm="1">
        <f t="array" ref="AO387">INDEX($H387:$K387,0,MATCH(AO$341,$H$341:$K$341,0))*INDEX($J$335:$R$338,MATCH(AO$341,$I$335:$I$338,0),MATCH(AO$340,$J$334:$R$334,0))+IF(SUM($H387:$I387)&gt;0,INDEX($U$335:$AC$338,MATCH(AO$341,$I$335:$I$338,0),MATCH(AO$340,$J$334:$R$334,0)))</f>
        <v>1</v>
      </c>
      <c r="AP387" s="695" cm="1">
        <f t="array" ref="AP387">INDEX($H387:$K387,0,MATCH(AP$341,$H$341:$K$341,0))*INDEX($J$335:$R$338,MATCH(AP$341,$I$335:$I$338,0),MATCH(AP$340,$J$334:$R$334,0))+IF(SUM($H387:$I387)&gt;0,INDEX($U$335:$AC$338,MATCH(AP$341,$I$335:$I$338,0),MATCH(AP$340,$J$334:$R$334,0)))</f>
        <v>2</v>
      </c>
      <c r="AQ387" s="695" cm="1">
        <f t="array" ref="AQ387">INDEX($H387:$K387,0,MATCH(AQ$341,$H$341:$K$341,0))*INDEX($J$335:$R$338,MATCH(AQ$341,$I$335:$I$338,0),MATCH(AQ$340,$J$334:$R$334,0))+IF(SUM($H387:$I387)&gt;0,INDEX($U$335:$AC$338,MATCH(AQ$341,$I$335:$I$338,0),MATCH(AQ$340,$J$334:$R$334,0)))</f>
        <v>0</v>
      </c>
      <c r="AR387" s="695" cm="1">
        <f t="array" ref="AR387">INDEX($H387:$K387,0,MATCH(AR$341,$H$341:$K$341,0))*INDEX($J$335:$R$338,MATCH(AR$341,$I$335:$I$338,0),MATCH(AR$340,$J$334:$R$334,0))+IF(SUM($H387:$I387)&gt;0,INDEX($U$335:$AC$338,MATCH(AR$341,$I$335:$I$338,0),MATCH(AR$340,$J$334:$R$334,0)))</f>
        <v>0</v>
      </c>
      <c r="AS387" s="695" cm="1">
        <f t="array" ref="AS387">INDEX($H387:$K387,0,MATCH(AS$341,$H$341:$K$341,0))*INDEX($J$335:$R$338,MATCH(AS$341,$I$335:$I$338,0),MATCH(AS$340,$J$334:$R$334,0))+IF(SUM($H387:$I387)&gt;0,INDEX($U$335:$AC$338,MATCH(AS$341,$I$335:$I$338,0),MATCH(AS$340,$J$334:$R$334,0)))</f>
        <v>1</v>
      </c>
      <c r="AT387" s="695" cm="1">
        <f t="array" ref="AT387">INDEX($H387:$K387,0,MATCH(AT$341,$H$341:$K$341,0))*INDEX($J$335:$R$338,MATCH(AT$341,$I$335:$I$338,0),MATCH(AT$340,$J$334:$R$334,0))+IF(SUM($H387:$I387)&gt;0,INDEX($U$335:$AC$338,MATCH(AT$341,$I$335:$I$338,0),MATCH(AT$340,$J$334:$R$334,0)))</f>
        <v>2</v>
      </c>
      <c r="AU387" s="695" cm="1">
        <f t="array" ref="AU387">INDEX($H387:$K387,0,MATCH(AU$341,$H$341:$K$341,0))*INDEX($J$335:$R$338,MATCH(AU$341,$I$335:$I$338,0),MATCH(AU$340,$J$334:$R$334,0))+IF(SUM($H387:$I387)&gt;0,INDEX($U$335:$AC$338,MATCH(AU$341,$I$335:$I$338,0),MATCH(AU$340,$J$334:$R$334,0)))</f>
        <v>0</v>
      </c>
      <c r="AV387" s="186"/>
      <c r="AW387" s="186"/>
      <c r="AX387" s="16"/>
      <c r="AY387" s="8"/>
      <c r="AZ387" s="8"/>
      <c r="BA387" s="8"/>
    </row>
    <row r="388" spans="1:53" ht="14.5" outlineLevel="1" x14ac:dyDescent="0.35">
      <c r="A388" s="6"/>
      <c r="B388" s="7"/>
      <c r="C388" s="17"/>
      <c r="D388" s="17"/>
      <c r="E388" s="17"/>
      <c r="F388" s="26"/>
      <c r="G388" s="26" t="str">
        <f t="shared" si="156"/>
        <v>YYAA2A1z</v>
      </c>
      <c r="H388" s="222">
        <f t="shared" si="158"/>
        <v>1</v>
      </c>
      <c r="I388" s="222">
        <f t="shared" si="158"/>
        <v>1</v>
      </c>
      <c r="J388" s="222">
        <f t="shared" si="158"/>
        <v>2</v>
      </c>
      <c r="K388" s="222">
        <f t="shared" si="157"/>
        <v>0</v>
      </c>
      <c r="L388" s="695" cm="1">
        <f t="array" ref="L388">INDEX($H388:$K388,0,MATCH(L$341,$H$341:$K$341,0))*INDEX($J$335:$R$338,MATCH(L$341,$I$335:$I$338,0),MATCH(L$340,$J$334:$R$334,0))+IF(SUM($H388:$I388)&gt;0,INDEX($U$335:$AC$338,MATCH(L$341,$I$335:$I$338,0),MATCH(L$340,$J$334:$R$334,0)))</f>
        <v>2</v>
      </c>
      <c r="M388" s="695" cm="1">
        <f t="array" ref="M388">INDEX($H388:$K388,0,MATCH(M$341,$H$341:$K$341,0))*INDEX($J$335:$R$338,MATCH(M$341,$I$335:$I$338,0),MATCH(M$340,$J$334:$R$334,0))+IF(SUM($H388:$I388)&gt;0,INDEX($U$335:$AC$338,MATCH(M$341,$I$335:$I$338,0),MATCH(M$340,$J$334:$R$334,0)))</f>
        <v>1</v>
      </c>
      <c r="N388" s="695" cm="1">
        <f t="array" ref="N388">INDEX($H388:$K388,0,MATCH(N$341,$H$341:$K$341,0))*INDEX($J$335:$R$338,MATCH(N$341,$I$335:$I$338,0),MATCH(N$340,$J$334:$R$334,0))+IF(SUM($H388:$I388)&gt;0,INDEX($U$335:$AC$338,MATCH(N$341,$I$335:$I$338,0),MATCH(N$340,$J$334:$R$334,0)))</f>
        <v>2</v>
      </c>
      <c r="O388" s="695" cm="1">
        <f t="array" ref="O388">INDEX($H388:$K388,0,MATCH(O$341,$H$341:$K$341,0))*INDEX($J$335:$R$338,MATCH(O$341,$I$335:$I$338,0),MATCH(O$340,$J$334:$R$334,0))+IF(SUM($H388:$I388)&gt;0,INDEX($U$335:$AC$338,MATCH(O$341,$I$335:$I$338,0),MATCH(O$340,$J$334:$R$334,0)))</f>
        <v>0</v>
      </c>
      <c r="P388" s="695" cm="1">
        <f t="array" ref="P388">INDEX($H388:$K388,0,MATCH(P$341,$H$341:$K$341,0))*INDEX($J$335:$R$338,MATCH(P$341,$I$335:$I$338,0),MATCH(P$340,$J$334:$R$334,0))+IF(SUM($H388:$I388)&gt;0,INDEX($U$335:$AC$338,MATCH(P$341,$I$335:$I$338,0),MATCH(P$340,$J$334:$R$334,0)))</f>
        <v>2</v>
      </c>
      <c r="Q388" s="695" cm="1">
        <f t="array" ref="Q388">INDEX($H388:$K388,0,MATCH(Q$341,$H$341:$K$341,0))*INDEX($J$335:$R$338,MATCH(Q$341,$I$335:$I$338,0),MATCH(Q$340,$J$334:$R$334,0))+IF(SUM($H388:$I388)&gt;0,INDEX($U$335:$AC$338,MATCH(Q$341,$I$335:$I$338,0),MATCH(Q$340,$J$334:$R$334,0)))</f>
        <v>1</v>
      </c>
      <c r="R388" s="695" cm="1">
        <f t="array" ref="R388">INDEX($H388:$K388,0,MATCH(R$341,$H$341:$K$341,0))*INDEX($J$335:$R$338,MATCH(R$341,$I$335:$I$338,0),MATCH(R$340,$J$334:$R$334,0))+IF(SUM($H388:$I388)&gt;0,INDEX($U$335:$AC$338,MATCH(R$341,$I$335:$I$338,0),MATCH(R$340,$J$334:$R$334,0)))</f>
        <v>2</v>
      </c>
      <c r="S388" s="695" cm="1">
        <f t="array" ref="S388">INDEX($H388:$K388,0,MATCH(S$341,$H$341:$K$341,0))*INDEX($J$335:$R$338,MATCH(S$341,$I$335:$I$338,0),MATCH(S$340,$J$334:$R$334,0))+IF(SUM($H388:$I388)&gt;0,INDEX($U$335:$AC$338,MATCH(S$341,$I$335:$I$338,0),MATCH(S$340,$J$334:$R$334,0)))</f>
        <v>0</v>
      </c>
      <c r="T388" s="695" cm="1">
        <f t="array" ref="T388">INDEX($H388:$K388,0,MATCH(T$341,$H$341:$K$341,0))*INDEX($J$335:$R$338,MATCH(T$341,$I$335:$I$338,0),MATCH(T$340,$J$334:$R$334,0))+IF(SUM($H388:$I388)&gt;0,INDEX($U$335:$AC$338,MATCH(T$341,$I$335:$I$338,0),MATCH(T$340,$J$334:$R$334,0)))</f>
        <v>2</v>
      </c>
      <c r="U388" s="695" cm="1">
        <f t="array" ref="U388">INDEX($H388:$K388,0,MATCH(U$341,$H$341:$K$341,0))*INDEX($J$335:$R$338,MATCH(U$341,$I$335:$I$338,0),MATCH(U$340,$J$334:$R$334,0))+IF(SUM($H388:$I388)&gt;0,INDEX($U$335:$AC$338,MATCH(U$341,$I$335:$I$338,0),MATCH(U$340,$J$334:$R$334,0)))</f>
        <v>1</v>
      </c>
      <c r="V388" s="695" cm="1">
        <f t="array" ref="V388">INDEX($H388:$K388,0,MATCH(V$341,$H$341:$K$341,0))*INDEX($J$335:$R$338,MATCH(V$341,$I$335:$I$338,0),MATCH(V$340,$J$334:$R$334,0))+IF(SUM($H388:$I388)&gt;0,INDEX($U$335:$AC$338,MATCH(V$341,$I$335:$I$338,0),MATCH(V$340,$J$334:$R$334,0)))</f>
        <v>2</v>
      </c>
      <c r="W388" s="695" cm="1">
        <f t="array" ref="W388">INDEX($H388:$K388,0,MATCH(W$341,$H$341:$K$341,0))*INDEX($J$335:$R$338,MATCH(W$341,$I$335:$I$338,0),MATCH(W$340,$J$334:$R$334,0))+IF(SUM($H388:$I388)&gt;0,INDEX($U$335:$AC$338,MATCH(W$341,$I$335:$I$338,0),MATCH(W$340,$J$334:$R$334,0)))</f>
        <v>0</v>
      </c>
      <c r="X388" s="695" cm="1">
        <f t="array" ref="X388">INDEX($H388:$K388,0,MATCH(X$341,$H$341:$K$341,0))*INDEX($J$335:$R$338,MATCH(X$341,$I$335:$I$338,0),MATCH(X$340,$J$334:$R$334,0))+IF(SUM($H388:$I388)&gt;0,INDEX($U$335:$AC$338,MATCH(X$341,$I$335:$I$338,0),MATCH(X$340,$J$334:$R$334,0)))</f>
        <v>2</v>
      </c>
      <c r="Y388" s="695" cm="1">
        <f t="array" ref="Y388">INDEX($H388:$K388,0,MATCH(Y$341,$H$341:$K$341,0))*INDEX($J$335:$R$338,MATCH(Y$341,$I$335:$I$338,0),MATCH(Y$340,$J$334:$R$334,0))+IF(SUM($H388:$I388)&gt;0,INDEX($U$335:$AC$338,MATCH(Y$341,$I$335:$I$338,0),MATCH(Y$340,$J$334:$R$334,0)))</f>
        <v>1</v>
      </c>
      <c r="Z388" s="695" cm="1">
        <f t="array" ref="Z388">INDEX($H388:$K388,0,MATCH(Z$341,$H$341:$K$341,0))*INDEX($J$335:$R$338,MATCH(Z$341,$I$335:$I$338,0),MATCH(Z$340,$J$334:$R$334,0))+IF(SUM($H388:$I388)&gt;0,INDEX($U$335:$AC$338,MATCH(Z$341,$I$335:$I$338,0),MATCH(Z$340,$J$334:$R$334,0)))</f>
        <v>2</v>
      </c>
      <c r="AA388" s="695" cm="1">
        <f t="array" ref="AA388">INDEX($H388:$K388,0,MATCH(AA$341,$H$341:$K$341,0))*INDEX($J$335:$R$338,MATCH(AA$341,$I$335:$I$338,0),MATCH(AA$340,$J$334:$R$334,0))+IF(SUM($H388:$I388)&gt;0,INDEX($U$335:$AC$338,MATCH(AA$341,$I$335:$I$338,0),MATCH(AA$340,$J$334:$R$334,0)))</f>
        <v>0</v>
      </c>
      <c r="AB388" s="695" cm="1">
        <f t="array" ref="AB388">INDEX($H388:$K388,0,MATCH(AB$341,$H$341:$K$341,0))*INDEX($J$335:$R$338,MATCH(AB$341,$I$335:$I$338,0),MATCH(AB$340,$J$334:$R$334,0))+IF(SUM($H388:$I388)&gt;0,INDEX($U$335:$AC$338,MATCH(AB$341,$I$335:$I$338,0),MATCH(AB$340,$J$334:$R$334,0)))</f>
        <v>1</v>
      </c>
      <c r="AC388" s="695" cm="1">
        <f t="array" ref="AC388">INDEX($H388:$K388,0,MATCH(AC$341,$H$341:$K$341,0))*INDEX($J$335:$R$338,MATCH(AC$341,$I$335:$I$338,0),MATCH(AC$340,$J$334:$R$334,0))+IF(SUM($H388:$I388)&gt;0,INDEX($U$335:$AC$338,MATCH(AC$341,$I$335:$I$338,0),MATCH(AC$340,$J$334:$R$334,0)))</f>
        <v>1</v>
      </c>
      <c r="AD388" s="695" cm="1">
        <f t="array" ref="AD388">INDEX($H388:$K388,0,MATCH(AD$341,$H$341:$K$341,0))*INDEX($J$335:$R$338,MATCH(AD$341,$I$335:$I$338,0),MATCH(AD$340,$J$334:$R$334,0))+IF(SUM($H388:$I388)&gt;0,INDEX($U$335:$AC$338,MATCH(AD$341,$I$335:$I$338,0),MATCH(AD$340,$J$334:$R$334,0)))</f>
        <v>2</v>
      </c>
      <c r="AE388" s="695" cm="1">
        <f t="array" ref="AE388">INDEX($H388:$K388,0,MATCH(AE$341,$H$341:$K$341,0))*INDEX($J$335:$R$338,MATCH(AE$341,$I$335:$I$338,0),MATCH(AE$340,$J$334:$R$334,0))+IF(SUM($H388:$I388)&gt;0,INDEX($U$335:$AC$338,MATCH(AE$341,$I$335:$I$338,0),MATCH(AE$340,$J$334:$R$334,0)))</f>
        <v>0</v>
      </c>
      <c r="AF388" s="695" cm="1">
        <f t="array" ref="AF388">INDEX($H388:$K388,0,MATCH(AF$341,$H$341:$K$341,0))*INDEX($J$335:$R$338,MATCH(AF$341,$I$335:$I$338,0),MATCH(AF$340,$J$334:$R$334,0))+IF(SUM($H388:$I388)&gt;0,INDEX($U$335:$AC$338,MATCH(AF$341,$I$335:$I$338,0),MATCH(AF$340,$J$334:$R$334,0)))</f>
        <v>1</v>
      </c>
      <c r="AG388" s="695" cm="1">
        <f t="array" ref="AG388">INDEX($H388:$K388,0,MATCH(AG$341,$H$341:$K$341,0))*INDEX($J$335:$R$338,MATCH(AG$341,$I$335:$I$338,0),MATCH(AG$340,$J$334:$R$334,0))+IF(SUM($H388:$I388)&gt;0,INDEX($U$335:$AC$338,MATCH(AG$341,$I$335:$I$338,0),MATCH(AG$340,$J$334:$R$334,0)))</f>
        <v>1</v>
      </c>
      <c r="AH388" s="695" cm="1">
        <f t="array" ref="AH388">INDEX($H388:$K388,0,MATCH(AH$341,$H$341:$K$341,0))*INDEX($J$335:$R$338,MATCH(AH$341,$I$335:$I$338,0),MATCH(AH$340,$J$334:$R$334,0))+IF(SUM($H388:$I388)&gt;0,INDEX($U$335:$AC$338,MATCH(AH$341,$I$335:$I$338,0),MATCH(AH$340,$J$334:$R$334,0)))</f>
        <v>2</v>
      </c>
      <c r="AI388" s="695" cm="1">
        <f t="array" ref="AI388">INDEX($H388:$K388,0,MATCH(AI$341,$H$341:$K$341,0))*INDEX($J$335:$R$338,MATCH(AI$341,$I$335:$I$338,0),MATCH(AI$340,$J$334:$R$334,0))+IF(SUM($H388:$I388)&gt;0,INDEX($U$335:$AC$338,MATCH(AI$341,$I$335:$I$338,0),MATCH(AI$340,$J$334:$R$334,0)))</f>
        <v>0</v>
      </c>
      <c r="AJ388" s="695" cm="1">
        <f t="array" ref="AJ388">INDEX($H388:$K388,0,MATCH(AJ$341,$H$341:$K$341,0))*INDEX($J$335:$R$338,MATCH(AJ$341,$I$335:$I$338,0),MATCH(AJ$340,$J$334:$R$334,0))+IF(SUM($H388:$I388)&gt;0,INDEX($U$335:$AC$338,MATCH(AJ$341,$I$335:$I$338,0),MATCH(AJ$340,$J$334:$R$334,0)))</f>
        <v>1</v>
      </c>
      <c r="AK388" s="695" cm="1">
        <f t="array" ref="AK388">INDEX($H388:$K388,0,MATCH(AK$341,$H$341:$K$341,0))*INDEX($J$335:$R$338,MATCH(AK$341,$I$335:$I$338,0),MATCH(AK$340,$J$334:$R$334,0))+IF(SUM($H388:$I388)&gt;0,INDEX($U$335:$AC$338,MATCH(AK$341,$I$335:$I$338,0),MATCH(AK$340,$J$334:$R$334,0)))</f>
        <v>1</v>
      </c>
      <c r="AL388" s="695" cm="1">
        <f t="array" ref="AL388">INDEX($H388:$K388,0,MATCH(AL$341,$H$341:$K$341,0))*INDEX($J$335:$R$338,MATCH(AL$341,$I$335:$I$338,0),MATCH(AL$340,$J$334:$R$334,0))+IF(SUM($H388:$I388)&gt;0,INDEX($U$335:$AC$338,MATCH(AL$341,$I$335:$I$338,0),MATCH(AL$340,$J$334:$R$334,0)))</f>
        <v>2</v>
      </c>
      <c r="AM388" s="695" cm="1">
        <f t="array" ref="AM388">INDEX($H388:$K388,0,MATCH(AM$341,$H$341:$K$341,0))*INDEX($J$335:$R$338,MATCH(AM$341,$I$335:$I$338,0),MATCH(AM$340,$J$334:$R$334,0))+IF(SUM($H388:$I388)&gt;0,INDEX($U$335:$AC$338,MATCH(AM$341,$I$335:$I$338,0),MATCH(AM$340,$J$334:$R$334,0)))</f>
        <v>0</v>
      </c>
      <c r="AN388" s="695" cm="1">
        <f t="array" ref="AN388">INDEX($H388:$K388,0,MATCH(AN$341,$H$341:$K$341,0))*INDEX($J$335:$R$338,MATCH(AN$341,$I$335:$I$338,0),MATCH(AN$340,$J$334:$R$334,0))+IF(SUM($H388:$I388)&gt;0,INDEX($U$335:$AC$338,MATCH(AN$341,$I$335:$I$338,0),MATCH(AN$340,$J$334:$R$334,0)))</f>
        <v>1</v>
      </c>
      <c r="AO388" s="695" cm="1">
        <f t="array" ref="AO388">INDEX($H388:$K388,0,MATCH(AO$341,$H$341:$K$341,0))*INDEX($J$335:$R$338,MATCH(AO$341,$I$335:$I$338,0),MATCH(AO$340,$J$334:$R$334,0))+IF(SUM($H388:$I388)&gt;0,INDEX($U$335:$AC$338,MATCH(AO$341,$I$335:$I$338,0),MATCH(AO$340,$J$334:$R$334,0)))</f>
        <v>1</v>
      </c>
      <c r="AP388" s="695" cm="1">
        <f t="array" ref="AP388">INDEX($H388:$K388,0,MATCH(AP$341,$H$341:$K$341,0))*INDEX($J$335:$R$338,MATCH(AP$341,$I$335:$I$338,0),MATCH(AP$340,$J$334:$R$334,0))+IF(SUM($H388:$I388)&gt;0,INDEX($U$335:$AC$338,MATCH(AP$341,$I$335:$I$338,0),MATCH(AP$340,$J$334:$R$334,0)))</f>
        <v>2</v>
      </c>
      <c r="AQ388" s="695" cm="1">
        <f t="array" ref="AQ388">INDEX($H388:$K388,0,MATCH(AQ$341,$H$341:$K$341,0))*INDEX($J$335:$R$338,MATCH(AQ$341,$I$335:$I$338,0),MATCH(AQ$340,$J$334:$R$334,0))+IF(SUM($H388:$I388)&gt;0,INDEX($U$335:$AC$338,MATCH(AQ$341,$I$335:$I$338,0),MATCH(AQ$340,$J$334:$R$334,0)))</f>
        <v>0</v>
      </c>
      <c r="AR388" s="695" cm="1">
        <f t="array" ref="AR388">INDEX($H388:$K388,0,MATCH(AR$341,$H$341:$K$341,0))*INDEX($J$335:$R$338,MATCH(AR$341,$I$335:$I$338,0),MATCH(AR$340,$J$334:$R$334,0))+IF(SUM($H388:$I388)&gt;0,INDEX($U$335:$AC$338,MATCH(AR$341,$I$335:$I$338,0),MATCH(AR$340,$J$334:$R$334,0)))</f>
        <v>1</v>
      </c>
      <c r="AS388" s="695" cm="1">
        <f t="array" ref="AS388">INDEX($H388:$K388,0,MATCH(AS$341,$H$341:$K$341,0))*INDEX($J$335:$R$338,MATCH(AS$341,$I$335:$I$338,0),MATCH(AS$340,$J$334:$R$334,0))+IF(SUM($H388:$I388)&gt;0,INDEX($U$335:$AC$338,MATCH(AS$341,$I$335:$I$338,0),MATCH(AS$340,$J$334:$R$334,0)))</f>
        <v>1</v>
      </c>
      <c r="AT388" s="695" cm="1">
        <f t="array" ref="AT388">INDEX($H388:$K388,0,MATCH(AT$341,$H$341:$K$341,0))*INDEX($J$335:$R$338,MATCH(AT$341,$I$335:$I$338,0),MATCH(AT$340,$J$334:$R$334,0))+IF(SUM($H388:$I388)&gt;0,INDEX($U$335:$AC$338,MATCH(AT$341,$I$335:$I$338,0),MATCH(AT$340,$J$334:$R$334,0)))</f>
        <v>2</v>
      </c>
      <c r="AU388" s="695" cm="1">
        <f t="array" ref="AU388">INDEX($H388:$K388,0,MATCH(AU$341,$H$341:$K$341,0))*INDEX($J$335:$R$338,MATCH(AU$341,$I$335:$I$338,0),MATCH(AU$340,$J$334:$R$334,0))+IF(SUM($H388:$I388)&gt;0,INDEX($U$335:$AC$338,MATCH(AU$341,$I$335:$I$338,0),MATCH(AU$340,$J$334:$R$334,0)))</f>
        <v>0</v>
      </c>
      <c r="AV388" s="186"/>
      <c r="AW388" s="186"/>
      <c r="AX388" s="16"/>
      <c r="AY388" s="8"/>
      <c r="AZ388" s="8"/>
      <c r="BA388" s="8"/>
    </row>
    <row r="389" spans="1:53" ht="14.5" outlineLevel="1" x14ac:dyDescent="0.35">
      <c r="A389" s="6"/>
      <c r="B389" s="7"/>
      <c r="C389" s="17"/>
      <c r="D389" s="17"/>
      <c r="E389" s="17"/>
      <c r="F389" s="26"/>
      <c r="G389" s="26" t="str">
        <f t="shared" si="156"/>
        <v>YYAA2A1zd</v>
      </c>
      <c r="H389" s="222">
        <f t="shared" si="158"/>
        <v>0</v>
      </c>
      <c r="I389" s="222">
        <f t="shared" si="158"/>
        <v>1</v>
      </c>
      <c r="J389" s="222">
        <f t="shared" si="158"/>
        <v>2</v>
      </c>
      <c r="K389" s="222">
        <f t="shared" si="157"/>
        <v>0</v>
      </c>
      <c r="L389" s="695" cm="1">
        <f t="array" ref="L389">INDEX($H389:$K389,0,MATCH(L$341,$H$341:$K$341,0))*INDEX($J$335:$R$338,MATCH(L$341,$I$335:$I$338,0),MATCH(L$340,$J$334:$R$334,0))+IF(SUM($H389:$I389)&gt;0,INDEX($U$335:$AC$338,MATCH(L$341,$I$335:$I$338,0),MATCH(L$340,$J$334:$R$334,0)))</f>
        <v>1</v>
      </c>
      <c r="M389" s="695" cm="1">
        <f t="array" ref="M389">INDEX($H389:$K389,0,MATCH(M$341,$H$341:$K$341,0))*INDEX($J$335:$R$338,MATCH(M$341,$I$335:$I$338,0),MATCH(M$340,$J$334:$R$334,0))+IF(SUM($H389:$I389)&gt;0,INDEX($U$335:$AC$338,MATCH(M$341,$I$335:$I$338,0),MATCH(M$340,$J$334:$R$334,0)))</f>
        <v>1</v>
      </c>
      <c r="N389" s="695" cm="1">
        <f t="array" ref="N389">INDEX($H389:$K389,0,MATCH(N$341,$H$341:$K$341,0))*INDEX($J$335:$R$338,MATCH(N$341,$I$335:$I$338,0),MATCH(N$340,$J$334:$R$334,0))+IF(SUM($H389:$I389)&gt;0,INDEX($U$335:$AC$338,MATCH(N$341,$I$335:$I$338,0),MATCH(N$340,$J$334:$R$334,0)))</f>
        <v>2</v>
      </c>
      <c r="O389" s="695" cm="1">
        <f t="array" ref="O389">INDEX($H389:$K389,0,MATCH(O$341,$H$341:$K$341,0))*INDEX($J$335:$R$338,MATCH(O$341,$I$335:$I$338,0),MATCH(O$340,$J$334:$R$334,0))+IF(SUM($H389:$I389)&gt;0,INDEX($U$335:$AC$338,MATCH(O$341,$I$335:$I$338,0),MATCH(O$340,$J$334:$R$334,0)))</f>
        <v>0</v>
      </c>
      <c r="P389" s="695" cm="1">
        <f t="array" ref="P389">INDEX($H389:$K389,0,MATCH(P$341,$H$341:$K$341,0))*INDEX($J$335:$R$338,MATCH(P$341,$I$335:$I$338,0),MATCH(P$340,$J$334:$R$334,0))+IF(SUM($H389:$I389)&gt;0,INDEX($U$335:$AC$338,MATCH(P$341,$I$335:$I$338,0),MATCH(P$340,$J$334:$R$334,0)))</f>
        <v>1</v>
      </c>
      <c r="Q389" s="695" cm="1">
        <f t="array" ref="Q389">INDEX($H389:$K389,0,MATCH(Q$341,$H$341:$K$341,0))*INDEX($J$335:$R$338,MATCH(Q$341,$I$335:$I$338,0),MATCH(Q$340,$J$334:$R$334,0))+IF(SUM($H389:$I389)&gt;0,INDEX($U$335:$AC$338,MATCH(Q$341,$I$335:$I$338,0),MATCH(Q$340,$J$334:$R$334,0)))</f>
        <v>1</v>
      </c>
      <c r="R389" s="695" cm="1">
        <f t="array" ref="R389">INDEX($H389:$K389,0,MATCH(R$341,$H$341:$K$341,0))*INDEX($J$335:$R$338,MATCH(R$341,$I$335:$I$338,0),MATCH(R$340,$J$334:$R$334,0))+IF(SUM($H389:$I389)&gt;0,INDEX($U$335:$AC$338,MATCH(R$341,$I$335:$I$338,0),MATCH(R$340,$J$334:$R$334,0)))</f>
        <v>2</v>
      </c>
      <c r="S389" s="695" cm="1">
        <f t="array" ref="S389">INDEX($H389:$K389,0,MATCH(S$341,$H$341:$K$341,0))*INDEX($J$335:$R$338,MATCH(S$341,$I$335:$I$338,0),MATCH(S$340,$J$334:$R$334,0))+IF(SUM($H389:$I389)&gt;0,INDEX($U$335:$AC$338,MATCH(S$341,$I$335:$I$338,0),MATCH(S$340,$J$334:$R$334,0)))</f>
        <v>0</v>
      </c>
      <c r="T389" s="695" cm="1">
        <f t="array" ref="T389">INDEX($H389:$K389,0,MATCH(T$341,$H$341:$K$341,0))*INDEX($J$335:$R$338,MATCH(T$341,$I$335:$I$338,0),MATCH(T$340,$J$334:$R$334,0))+IF(SUM($H389:$I389)&gt;0,INDEX($U$335:$AC$338,MATCH(T$341,$I$335:$I$338,0),MATCH(T$340,$J$334:$R$334,0)))</f>
        <v>1</v>
      </c>
      <c r="U389" s="695" cm="1">
        <f t="array" ref="U389">INDEX($H389:$K389,0,MATCH(U$341,$H$341:$K$341,0))*INDEX($J$335:$R$338,MATCH(U$341,$I$335:$I$338,0),MATCH(U$340,$J$334:$R$334,0))+IF(SUM($H389:$I389)&gt;0,INDEX($U$335:$AC$338,MATCH(U$341,$I$335:$I$338,0),MATCH(U$340,$J$334:$R$334,0)))</f>
        <v>1</v>
      </c>
      <c r="V389" s="695" cm="1">
        <f t="array" ref="V389">INDEX($H389:$K389,0,MATCH(V$341,$H$341:$K$341,0))*INDEX($J$335:$R$338,MATCH(V$341,$I$335:$I$338,0),MATCH(V$340,$J$334:$R$334,0))+IF(SUM($H389:$I389)&gt;0,INDEX($U$335:$AC$338,MATCH(V$341,$I$335:$I$338,0),MATCH(V$340,$J$334:$R$334,0)))</f>
        <v>2</v>
      </c>
      <c r="W389" s="695" cm="1">
        <f t="array" ref="W389">INDEX($H389:$K389,0,MATCH(W$341,$H$341:$K$341,0))*INDEX($J$335:$R$338,MATCH(W$341,$I$335:$I$338,0),MATCH(W$340,$J$334:$R$334,0))+IF(SUM($H389:$I389)&gt;0,INDEX($U$335:$AC$338,MATCH(W$341,$I$335:$I$338,0),MATCH(W$340,$J$334:$R$334,0)))</f>
        <v>0</v>
      </c>
      <c r="X389" s="695" cm="1">
        <f t="array" ref="X389">INDEX($H389:$K389,0,MATCH(X$341,$H$341:$K$341,0))*INDEX($J$335:$R$338,MATCH(X$341,$I$335:$I$338,0),MATCH(X$340,$J$334:$R$334,0))+IF(SUM($H389:$I389)&gt;0,INDEX($U$335:$AC$338,MATCH(X$341,$I$335:$I$338,0),MATCH(X$340,$J$334:$R$334,0)))</f>
        <v>1</v>
      </c>
      <c r="Y389" s="695" cm="1">
        <f t="array" ref="Y389">INDEX($H389:$K389,0,MATCH(Y$341,$H$341:$K$341,0))*INDEX($J$335:$R$338,MATCH(Y$341,$I$335:$I$338,0),MATCH(Y$340,$J$334:$R$334,0))+IF(SUM($H389:$I389)&gt;0,INDEX($U$335:$AC$338,MATCH(Y$341,$I$335:$I$338,0),MATCH(Y$340,$J$334:$R$334,0)))</f>
        <v>1</v>
      </c>
      <c r="Z389" s="695" cm="1">
        <f t="array" ref="Z389">INDEX($H389:$K389,0,MATCH(Z$341,$H$341:$K$341,0))*INDEX($J$335:$R$338,MATCH(Z$341,$I$335:$I$338,0),MATCH(Z$340,$J$334:$R$334,0))+IF(SUM($H389:$I389)&gt;0,INDEX($U$335:$AC$338,MATCH(Z$341,$I$335:$I$338,0),MATCH(Z$340,$J$334:$R$334,0)))</f>
        <v>2</v>
      </c>
      <c r="AA389" s="695" cm="1">
        <f t="array" ref="AA389">INDEX($H389:$K389,0,MATCH(AA$341,$H$341:$K$341,0))*INDEX($J$335:$R$338,MATCH(AA$341,$I$335:$I$338,0),MATCH(AA$340,$J$334:$R$334,0))+IF(SUM($H389:$I389)&gt;0,INDEX($U$335:$AC$338,MATCH(AA$341,$I$335:$I$338,0),MATCH(AA$340,$J$334:$R$334,0)))</f>
        <v>0</v>
      </c>
      <c r="AB389" s="695" cm="1">
        <f t="array" ref="AB389">INDEX($H389:$K389,0,MATCH(AB$341,$H$341:$K$341,0))*INDEX($J$335:$R$338,MATCH(AB$341,$I$335:$I$338,0),MATCH(AB$340,$J$334:$R$334,0))+IF(SUM($H389:$I389)&gt;0,INDEX($U$335:$AC$338,MATCH(AB$341,$I$335:$I$338,0),MATCH(AB$340,$J$334:$R$334,0)))</f>
        <v>0</v>
      </c>
      <c r="AC389" s="695" cm="1">
        <f t="array" ref="AC389">INDEX($H389:$K389,0,MATCH(AC$341,$H$341:$K$341,0))*INDEX($J$335:$R$338,MATCH(AC$341,$I$335:$I$338,0),MATCH(AC$340,$J$334:$R$334,0))+IF(SUM($H389:$I389)&gt;0,INDEX($U$335:$AC$338,MATCH(AC$341,$I$335:$I$338,0),MATCH(AC$340,$J$334:$R$334,0)))</f>
        <v>1</v>
      </c>
      <c r="AD389" s="695" cm="1">
        <f t="array" ref="AD389">INDEX($H389:$K389,0,MATCH(AD$341,$H$341:$K$341,0))*INDEX($J$335:$R$338,MATCH(AD$341,$I$335:$I$338,0),MATCH(AD$340,$J$334:$R$334,0))+IF(SUM($H389:$I389)&gt;0,INDEX($U$335:$AC$338,MATCH(AD$341,$I$335:$I$338,0),MATCH(AD$340,$J$334:$R$334,0)))</f>
        <v>2</v>
      </c>
      <c r="AE389" s="695" cm="1">
        <f t="array" ref="AE389">INDEX($H389:$K389,0,MATCH(AE$341,$H$341:$K$341,0))*INDEX($J$335:$R$338,MATCH(AE$341,$I$335:$I$338,0),MATCH(AE$340,$J$334:$R$334,0))+IF(SUM($H389:$I389)&gt;0,INDEX($U$335:$AC$338,MATCH(AE$341,$I$335:$I$338,0),MATCH(AE$340,$J$334:$R$334,0)))</f>
        <v>0</v>
      </c>
      <c r="AF389" s="695" cm="1">
        <f t="array" ref="AF389">INDEX($H389:$K389,0,MATCH(AF$341,$H$341:$K$341,0))*INDEX($J$335:$R$338,MATCH(AF$341,$I$335:$I$338,0),MATCH(AF$340,$J$334:$R$334,0))+IF(SUM($H389:$I389)&gt;0,INDEX($U$335:$AC$338,MATCH(AF$341,$I$335:$I$338,0),MATCH(AF$340,$J$334:$R$334,0)))</f>
        <v>0</v>
      </c>
      <c r="AG389" s="695" cm="1">
        <f t="array" ref="AG389">INDEX($H389:$K389,0,MATCH(AG$341,$H$341:$K$341,0))*INDEX($J$335:$R$338,MATCH(AG$341,$I$335:$I$338,0),MATCH(AG$340,$J$334:$R$334,0))+IF(SUM($H389:$I389)&gt;0,INDEX($U$335:$AC$338,MATCH(AG$341,$I$335:$I$338,0),MATCH(AG$340,$J$334:$R$334,0)))</f>
        <v>1</v>
      </c>
      <c r="AH389" s="695" cm="1">
        <f t="array" ref="AH389">INDEX($H389:$K389,0,MATCH(AH$341,$H$341:$K$341,0))*INDEX($J$335:$R$338,MATCH(AH$341,$I$335:$I$338,0),MATCH(AH$340,$J$334:$R$334,0))+IF(SUM($H389:$I389)&gt;0,INDEX($U$335:$AC$338,MATCH(AH$341,$I$335:$I$338,0),MATCH(AH$340,$J$334:$R$334,0)))</f>
        <v>2</v>
      </c>
      <c r="AI389" s="695" cm="1">
        <f t="array" ref="AI389">INDEX($H389:$K389,0,MATCH(AI$341,$H$341:$K$341,0))*INDEX($J$335:$R$338,MATCH(AI$341,$I$335:$I$338,0),MATCH(AI$340,$J$334:$R$334,0))+IF(SUM($H389:$I389)&gt;0,INDEX($U$335:$AC$338,MATCH(AI$341,$I$335:$I$338,0),MATCH(AI$340,$J$334:$R$334,0)))</f>
        <v>0</v>
      </c>
      <c r="AJ389" s="695" cm="1">
        <f t="array" ref="AJ389">INDEX($H389:$K389,0,MATCH(AJ$341,$H$341:$K$341,0))*INDEX($J$335:$R$338,MATCH(AJ$341,$I$335:$I$338,0),MATCH(AJ$340,$J$334:$R$334,0))+IF(SUM($H389:$I389)&gt;0,INDEX($U$335:$AC$338,MATCH(AJ$341,$I$335:$I$338,0),MATCH(AJ$340,$J$334:$R$334,0)))</f>
        <v>0</v>
      </c>
      <c r="AK389" s="695" cm="1">
        <f t="array" ref="AK389">INDEX($H389:$K389,0,MATCH(AK$341,$H$341:$K$341,0))*INDEX($J$335:$R$338,MATCH(AK$341,$I$335:$I$338,0),MATCH(AK$340,$J$334:$R$334,0))+IF(SUM($H389:$I389)&gt;0,INDEX($U$335:$AC$338,MATCH(AK$341,$I$335:$I$338,0),MATCH(AK$340,$J$334:$R$334,0)))</f>
        <v>1</v>
      </c>
      <c r="AL389" s="695" cm="1">
        <f t="array" ref="AL389">INDEX($H389:$K389,0,MATCH(AL$341,$H$341:$K$341,0))*INDEX($J$335:$R$338,MATCH(AL$341,$I$335:$I$338,0),MATCH(AL$340,$J$334:$R$334,0))+IF(SUM($H389:$I389)&gt;0,INDEX($U$335:$AC$338,MATCH(AL$341,$I$335:$I$338,0),MATCH(AL$340,$J$334:$R$334,0)))</f>
        <v>2</v>
      </c>
      <c r="AM389" s="695" cm="1">
        <f t="array" ref="AM389">INDEX($H389:$K389,0,MATCH(AM$341,$H$341:$K$341,0))*INDEX($J$335:$R$338,MATCH(AM$341,$I$335:$I$338,0),MATCH(AM$340,$J$334:$R$334,0))+IF(SUM($H389:$I389)&gt;0,INDEX($U$335:$AC$338,MATCH(AM$341,$I$335:$I$338,0),MATCH(AM$340,$J$334:$R$334,0)))</f>
        <v>0</v>
      </c>
      <c r="AN389" s="695" cm="1">
        <f t="array" ref="AN389">INDEX($H389:$K389,0,MATCH(AN$341,$H$341:$K$341,0))*INDEX($J$335:$R$338,MATCH(AN$341,$I$335:$I$338,0),MATCH(AN$340,$J$334:$R$334,0))+IF(SUM($H389:$I389)&gt;0,INDEX($U$335:$AC$338,MATCH(AN$341,$I$335:$I$338,0),MATCH(AN$340,$J$334:$R$334,0)))</f>
        <v>0</v>
      </c>
      <c r="AO389" s="695" cm="1">
        <f t="array" ref="AO389">INDEX($H389:$K389,0,MATCH(AO$341,$H$341:$K$341,0))*INDEX($J$335:$R$338,MATCH(AO$341,$I$335:$I$338,0),MATCH(AO$340,$J$334:$R$334,0))+IF(SUM($H389:$I389)&gt;0,INDEX($U$335:$AC$338,MATCH(AO$341,$I$335:$I$338,0),MATCH(AO$340,$J$334:$R$334,0)))</f>
        <v>1</v>
      </c>
      <c r="AP389" s="695" cm="1">
        <f t="array" ref="AP389">INDEX($H389:$K389,0,MATCH(AP$341,$H$341:$K$341,0))*INDEX($J$335:$R$338,MATCH(AP$341,$I$335:$I$338,0),MATCH(AP$340,$J$334:$R$334,0))+IF(SUM($H389:$I389)&gt;0,INDEX($U$335:$AC$338,MATCH(AP$341,$I$335:$I$338,0),MATCH(AP$340,$J$334:$R$334,0)))</f>
        <v>2</v>
      </c>
      <c r="AQ389" s="695" cm="1">
        <f t="array" ref="AQ389">INDEX($H389:$K389,0,MATCH(AQ$341,$H$341:$K$341,0))*INDEX($J$335:$R$338,MATCH(AQ$341,$I$335:$I$338,0),MATCH(AQ$340,$J$334:$R$334,0))+IF(SUM($H389:$I389)&gt;0,INDEX($U$335:$AC$338,MATCH(AQ$341,$I$335:$I$338,0),MATCH(AQ$340,$J$334:$R$334,0)))</f>
        <v>0</v>
      </c>
      <c r="AR389" s="695" cm="1">
        <f t="array" ref="AR389">INDEX($H389:$K389,0,MATCH(AR$341,$H$341:$K$341,0))*INDEX($J$335:$R$338,MATCH(AR$341,$I$335:$I$338,0),MATCH(AR$340,$J$334:$R$334,0))+IF(SUM($H389:$I389)&gt;0,INDEX($U$335:$AC$338,MATCH(AR$341,$I$335:$I$338,0),MATCH(AR$340,$J$334:$R$334,0)))</f>
        <v>0</v>
      </c>
      <c r="AS389" s="695" cm="1">
        <f t="array" ref="AS389">INDEX($H389:$K389,0,MATCH(AS$341,$H$341:$K$341,0))*INDEX($J$335:$R$338,MATCH(AS$341,$I$335:$I$338,0),MATCH(AS$340,$J$334:$R$334,0))+IF(SUM($H389:$I389)&gt;0,INDEX($U$335:$AC$338,MATCH(AS$341,$I$335:$I$338,0),MATCH(AS$340,$J$334:$R$334,0)))</f>
        <v>1</v>
      </c>
      <c r="AT389" s="695" cm="1">
        <f t="array" ref="AT389">INDEX($H389:$K389,0,MATCH(AT$341,$H$341:$K$341,0))*INDEX($J$335:$R$338,MATCH(AT$341,$I$335:$I$338,0),MATCH(AT$340,$J$334:$R$334,0))+IF(SUM($H389:$I389)&gt;0,INDEX($U$335:$AC$338,MATCH(AT$341,$I$335:$I$338,0),MATCH(AT$340,$J$334:$R$334,0)))</f>
        <v>2</v>
      </c>
      <c r="AU389" s="695" cm="1">
        <f t="array" ref="AU389">INDEX($H389:$K389,0,MATCH(AU$341,$H$341:$K$341,0))*INDEX($J$335:$R$338,MATCH(AU$341,$I$335:$I$338,0),MATCH(AU$340,$J$334:$R$334,0))+IF(SUM($H389:$I389)&gt;0,INDEX($U$335:$AC$338,MATCH(AU$341,$I$335:$I$338,0),MATCH(AU$340,$J$334:$R$334,0)))</f>
        <v>0</v>
      </c>
      <c r="AV389" s="186"/>
      <c r="AW389" s="186"/>
      <c r="AX389" s="16"/>
      <c r="AY389" s="8"/>
      <c r="AZ389" s="8"/>
      <c r="BA389" s="8"/>
    </row>
    <row r="390" spans="1:53" ht="14.5" outlineLevel="1" x14ac:dyDescent="0.35">
      <c r="A390" s="6"/>
      <c r="B390" s="7"/>
      <c r="C390" s="17"/>
      <c r="D390" s="17"/>
      <c r="E390" s="17"/>
      <c r="F390" s="26"/>
      <c r="G390" s="26" t="str">
        <f t="shared" si="156"/>
        <v>AYWA2A1a</v>
      </c>
      <c r="H390" s="222">
        <f t="shared" si="158"/>
        <v>0</v>
      </c>
      <c r="I390" s="222">
        <f t="shared" si="158"/>
        <v>0</v>
      </c>
      <c r="J390" s="222">
        <f t="shared" si="158"/>
        <v>1</v>
      </c>
      <c r="K390" s="222">
        <f t="shared" si="157"/>
        <v>0</v>
      </c>
      <c r="L390" s="695" cm="1">
        <f t="array" ref="L390">INDEX($H390:$K390,0,MATCH(L$341,$H$341:$K$341,0))*INDEX($J$335:$R$338,MATCH(L$341,$I$335:$I$338,0),MATCH(L$340,$J$334:$R$334,0))+IF(SUM($H390:$I390)&gt;0,INDEX($U$335:$AC$338,MATCH(L$341,$I$335:$I$338,0),MATCH(L$340,$J$334:$R$334,0)))</f>
        <v>0</v>
      </c>
      <c r="M390" s="695" cm="1">
        <f t="array" ref="M390">INDEX($H390:$K390,0,MATCH(M$341,$H$341:$K$341,0))*INDEX($J$335:$R$338,MATCH(M$341,$I$335:$I$338,0),MATCH(M$340,$J$334:$R$334,0))+IF(SUM($H390:$I390)&gt;0,INDEX($U$335:$AC$338,MATCH(M$341,$I$335:$I$338,0),MATCH(M$340,$J$334:$R$334,0)))</f>
        <v>0</v>
      </c>
      <c r="N390" s="695" cm="1">
        <f t="array" ref="N390">INDEX($H390:$K390,0,MATCH(N$341,$H$341:$K$341,0))*INDEX($J$335:$R$338,MATCH(N$341,$I$335:$I$338,0),MATCH(N$340,$J$334:$R$334,0))+IF(SUM($H390:$I390)&gt;0,INDEX($U$335:$AC$338,MATCH(N$341,$I$335:$I$338,0),MATCH(N$340,$J$334:$R$334,0)))</f>
        <v>1</v>
      </c>
      <c r="O390" s="695" cm="1">
        <f t="array" ref="O390">INDEX($H390:$K390,0,MATCH(O$341,$H$341:$K$341,0))*INDEX($J$335:$R$338,MATCH(O$341,$I$335:$I$338,0),MATCH(O$340,$J$334:$R$334,0))+IF(SUM($H390:$I390)&gt;0,INDEX($U$335:$AC$338,MATCH(O$341,$I$335:$I$338,0),MATCH(O$340,$J$334:$R$334,0)))</f>
        <v>0</v>
      </c>
      <c r="P390" s="695" cm="1">
        <f t="array" ref="P390">INDEX($H390:$K390,0,MATCH(P$341,$H$341:$K$341,0))*INDEX($J$335:$R$338,MATCH(P$341,$I$335:$I$338,0),MATCH(P$340,$J$334:$R$334,0))+IF(SUM($H390:$I390)&gt;0,INDEX($U$335:$AC$338,MATCH(P$341,$I$335:$I$338,0),MATCH(P$340,$J$334:$R$334,0)))</f>
        <v>0</v>
      </c>
      <c r="Q390" s="695" cm="1">
        <f t="array" ref="Q390">INDEX($H390:$K390,0,MATCH(Q$341,$H$341:$K$341,0))*INDEX($J$335:$R$338,MATCH(Q$341,$I$335:$I$338,0),MATCH(Q$340,$J$334:$R$334,0))+IF(SUM($H390:$I390)&gt;0,INDEX($U$335:$AC$338,MATCH(Q$341,$I$335:$I$338,0),MATCH(Q$340,$J$334:$R$334,0)))</f>
        <v>0</v>
      </c>
      <c r="R390" s="695" cm="1">
        <f t="array" ref="R390">INDEX($H390:$K390,0,MATCH(R$341,$H$341:$K$341,0))*INDEX($J$335:$R$338,MATCH(R$341,$I$335:$I$338,0),MATCH(R$340,$J$334:$R$334,0))+IF(SUM($H390:$I390)&gt;0,INDEX($U$335:$AC$338,MATCH(R$341,$I$335:$I$338,0),MATCH(R$340,$J$334:$R$334,0)))</f>
        <v>1</v>
      </c>
      <c r="S390" s="695" cm="1">
        <f t="array" ref="S390">INDEX($H390:$K390,0,MATCH(S$341,$H$341:$K$341,0))*INDEX($J$335:$R$338,MATCH(S$341,$I$335:$I$338,0),MATCH(S$340,$J$334:$R$334,0))+IF(SUM($H390:$I390)&gt;0,INDEX($U$335:$AC$338,MATCH(S$341,$I$335:$I$338,0),MATCH(S$340,$J$334:$R$334,0)))</f>
        <v>0</v>
      </c>
      <c r="T390" s="695" cm="1">
        <f t="array" ref="T390">INDEX($H390:$K390,0,MATCH(T$341,$H$341:$K$341,0))*INDEX($J$335:$R$338,MATCH(T$341,$I$335:$I$338,0),MATCH(T$340,$J$334:$R$334,0))+IF(SUM($H390:$I390)&gt;0,INDEX($U$335:$AC$338,MATCH(T$341,$I$335:$I$338,0),MATCH(T$340,$J$334:$R$334,0)))</f>
        <v>0</v>
      </c>
      <c r="U390" s="695" cm="1">
        <f t="array" ref="U390">INDEX($H390:$K390,0,MATCH(U$341,$H$341:$K$341,0))*INDEX($J$335:$R$338,MATCH(U$341,$I$335:$I$338,0),MATCH(U$340,$J$334:$R$334,0))+IF(SUM($H390:$I390)&gt;0,INDEX($U$335:$AC$338,MATCH(U$341,$I$335:$I$338,0),MATCH(U$340,$J$334:$R$334,0)))</f>
        <v>0</v>
      </c>
      <c r="V390" s="695" cm="1">
        <f t="array" ref="V390">INDEX($H390:$K390,0,MATCH(V$341,$H$341:$K$341,0))*INDEX($J$335:$R$338,MATCH(V$341,$I$335:$I$338,0),MATCH(V$340,$J$334:$R$334,0))+IF(SUM($H390:$I390)&gt;0,INDEX($U$335:$AC$338,MATCH(V$341,$I$335:$I$338,0),MATCH(V$340,$J$334:$R$334,0)))</f>
        <v>1</v>
      </c>
      <c r="W390" s="695" cm="1">
        <f t="array" ref="W390">INDEX($H390:$K390,0,MATCH(W$341,$H$341:$K$341,0))*INDEX($J$335:$R$338,MATCH(W$341,$I$335:$I$338,0),MATCH(W$340,$J$334:$R$334,0))+IF(SUM($H390:$I390)&gt;0,INDEX($U$335:$AC$338,MATCH(W$341,$I$335:$I$338,0),MATCH(W$340,$J$334:$R$334,0)))</f>
        <v>0</v>
      </c>
      <c r="X390" s="695" cm="1">
        <f t="array" ref="X390">INDEX($H390:$K390,0,MATCH(X$341,$H$341:$K$341,0))*INDEX($J$335:$R$338,MATCH(X$341,$I$335:$I$338,0),MATCH(X$340,$J$334:$R$334,0))+IF(SUM($H390:$I390)&gt;0,INDEX($U$335:$AC$338,MATCH(X$341,$I$335:$I$338,0),MATCH(X$340,$J$334:$R$334,0)))</f>
        <v>0</v>
      </c>
      <c r="Y390" s="695" cm="1">
        <f t="array" ref="Y390">INDEX($H390:$K390,0,MATCH(Y$341,$H$341:$K$341,0))*INDEX($J$335:$R$338,MATCH(Y$341,$I$335:$I$338,0),MATCH(Y$340,$J$334:$R$334,0))+IF(SUM($H390:$I390)&gt;0,INDEX($U$335:$AC$338,MATCH(Y$341,$I$335:$I$338,0),MATCH(Y$340,$J$334:$R$334,0)))</f>
        <v>0</v>
      </c>
      <c r="Z390" s="695" cm="1">
        <f t="array" ref="Z390">INDEX($H390:$K390,0,MATCH(Z$341,$H$341:$K$341,0))*INDEX($J$335:$R$338,MATCH(Z$341,$I$335:$I$338,0),MATCH(Z$340,$J$334:$R$334,0))+IF(SUM($H390:$I390)&gt;0,INDEX($U$335:$AC$338,MATCH(Z$341,$I$335:$I$338,0),MATCH(Z$340,$J$334:$R$334,0)))</f>
        <v>1</v>
      </c>
      <c r="AA390" s="695" cm="1">
        <f t="array" ref="AA390">INDEX($H390:$K390,0,MATCH(AA$341,$H$341:$K$341,0))*INDEX($J$335:$R$338,MATCH(AA$341,$I$335:$I$338,0),MATCH(AA$340,$J$334:$R$334,0))+IF(SUM($H390:$I390)&gt;0,INDEX($U$335:$AC$338,MATCH(AA$341,$I$335:$I$338,0),MATCH(AA$340,$J$334:$R$334,0)))</f>
        <v>0</v>
      </c>
      <c r="AB390" s="695" cm="1">
        <f t="array" ref="AB390">INDEX($H390:$K390,0,MATCH(AB$341,$H$341:$K$341,0))*INDEX($J$335:$R$338,MATCH(AB$341,$I$335:$I$338,0),MATCH(AB$340,$J$334:$R$334,0))+IF(SUM($H390:$I390)&gt;0,INDEX($U$335:$AC$338,MATCH(AB$341,$I$335:$I$338,0),MATCH(AB$340,$J$334:$R$334,0)))</f>
        <v>0</v>
      </c>
      <c r="AC390" s="695" cm="1">
        <f t="array" ref="AC390">INDEX($H390:$K390,0,MATCH(AC$341,$H$341:$K$341,0))*INDEX($J$335:$R$338,MATCH(AC$341,$I$335:$I$338,0),MATCH(AC$340,$J$334:$R$334,0))+IF(SUM($H390:$I390)&gt;0,INDEX($U$335:$AC$338,MATCH(AC$341,$I$335:$I$338,0),MATCH(AC$340,$J$334:$R$334,0)))</f>
        <v>0</v>
      </c>
      <c r="AD390" s="695" cm="1">
        <f t="array" ref="AD390">INDEX($H390:$K390,0,MATCH(AD$341,$H$341:$K$341,0))*INDEX($J$335:$R$338,MATCH(AD$341,$I$335:$I$338,0),MATCH(AD$340,$J$334:$R$334,0))+IF(SUM($H390:$I390)&gt;0,INDEX($U$335:$AC$338,MATCH(AD$341,$I$335:$I$338,0),MATCH(AD$340,$J$334:$R$334,0)))</f>
        <v>1</v>
      </c>
      <c r="AE390" s="695" cm="1">
        <f t="array" ref="AE390">INDEX($H390:$K390,0,MATCH(AE$341,$H$341:$K$341,0))*INDEX($J$335:$R$338,MATCH(AE$341,$I$335:$I$338,0),MATCH(AE$340,$J$334:$R$334,0))+IF(SUM($H390:$I390)&gt;0,INDEX($U$335:$AC$338,MATCH(AE$341,$I$335:$I$338,0),MATCH(AE$340,$J$334:$R$334,0)))</f>
        <v>0</v>
      </c>
      <c r="AF390" s="695" cm="1">
        <f t="array" ref="AF390">INDEX($H390:$K390,0,MATCH(AF$341,$H$341:$K$341,0))*INDEX($J$335:$R$338,MATCH(AF$341,$I$335:$I$338,0),MATCH(AF$340,$J$334:$R$334,0))+IF(SUM($H390:$I390)&gt;0,INDEX($U$335:$AC$338,MATCH(AF$341,$I$335:$I$338,0),MATCH(AF$340,$J$334:$R$334,0)))</f>
        <v>0</v>
      </c>
      <c r="AG390" s="695" cm="1">
        <f t="array" ref="AG390">INDEX($H390:$K390,0,MATCH(AG$341,$H$341:$K$341,0))*INDEX($J$335:$R$338,MATCH(AG$341,$I$335:$I$338,0),MATCH(AG$340,$J$334:$R$334,0))+IF(SUM($H390:$I390)&gt;0,INDEX($U$335:$AC$338,MATCH(AG$341,$I$335:$I$338,0),MATCH(AG$340,$J$334:$R$334,0)))</f>
        <v>0</v>
      </c>
      <c r="AH390" s="695" cm="1">
        <f t="array" ref="AH390">INDEX($H390:$K390,0,MATCH(AH$341,$H$341:$K$341,0))*INDEX($J$335:$R$338,MATCH(AH$341,$I$335:$I$338,0),MATCH(AH$340,$J$334:$R$334,0))+IF(SUM($H390:$I390)&gt;0,INDEX($U$335:$AC$338,MATCH(AH$341,$I$335:$I$338,0),MATCH(AH$340,$J$334:$R$334,0)))</f>
        <v>1</v>
      </c>
      <c r="AI390" s="695" cm="1">
        <f t="array" ref="AI390">INDEX($H390:$K390,0,MATCH(AI$341,$H$341:$K$341,0))*INDEX($J$335:$R$338,MATCH(AI$341,$I$335:$I$338,0),MATCH(AI$340,$J$334:$R$334,0))+IF(SUM($H390:$I390)&gt;0,INDEX($U$335:$AC$338,MATCH(AI$341,$I$335:$I$338,0),MATCH(AI$340,$J$334:$R$334,0)))</f>
        <v>0</v>
      </c>
      <c r="AJ390" s="695" cm="1">
        <f t="array" ref="AJ390">INDEX($H390:$K390,0,MATCH(AJ$341,$H$341:$K$341,0))*INDEX($J$335:$R$338,MATCH(AJ$341,$I$335:$I$338,0),MATCH(AJ$340,$J$334:$R$334,0))+IF(SUM($H390:$I390)&gt;0,INDEX($U$335:$AC$338,MATCH(AJ$341,$I$335:$I$338,0),MATCH(AJ$340,$J$334:$R$334,0)))</f>
        <v>0</v>
      </c>
      <c r="AK390" s="695" cm="1">
        <f t="array" ref="AK390">INDEX($H390:$K390,0,MATCH(AK$341,$H$341:$K$341,0))*INDEX($J$335:$R$338,MATCH(AK$341,$I$335:$I$338,0),MATCH(AK$340,$J$334:$R$334,0))+IF(SUM($H390:$I390)&gt;0,INDEX($U$335:$AC$338,MATCH(AK$341,$I$335:$I$338,0),MATCH(AK$340,$J$334:$R$334,0)))</f>
        <v>0</v>
      </c>
      <c r="AL390" s="695" cm="1">
        <f t="array" ref="AL390">INDEX($H390:$K390,0,MATCH(AL$341,$H$341:$K$341,0))*INDEX($J$335:$R$338,MATCH(AL$341,$I$335:$I$338,0),MATCH(AL$340,$J$334:$R$334,0))+IF(SUM($H390:$I390)&gt;0,INDEX($U$335:$AC$338,MATCH(AL$341,$I$335:$I$338,0),MATCH(AL$340,$J$334:$R$334,0)))</f>
        <v>1</v>
      </c>
      <c r="AM390" s="695" cm="1">
        <f t="array" ref="AM390">INDEX($H390:$K390,0,MATCH(AM$341,$H$341:$K$341,0))*INDEX($J$335:$R$338,MATCH(AM$341,$I$335:$I$338,0),MATCH(AM$340,$J$334:$R$334,0))+IF(SUM($H390:$I390)&gt;0,INDEX($U$335:$AC$338,MATCH(AM$341,$I$335:$I$338,0),MATCH(AM$340,$J$334:$R$334,0)))</f>
        <v>0</v>
      </c>
      <c r="AN390" s="695" cm="1">
        <f t="array" ref="AN390">INDEX($H390:$K390,0,MATCH(AN$341,$H$341:$K$341,0))*INDEX($J$335:$R$338,MATCH(AN$341,$I$335:$I$338,0),MATCH(AN$340,$J$334:$R$334,0))+IF(SUM($H390:$I390)&gt;0,INDEX($U$335:$AC$338,MATCH(AN$341,$I$335:$I$338,0),MATCH(AN$340,$J$334:$R$334,0)))</f>
        <v>0</v>
      </c>
      <c r="AO390" s="695" cm="1">
        <f t="array" ref="AO390">INDEX($H390:$K390,0,MATCH(AO$341,$H$341:$K$341,0))*INDEX($J$335:$R$338,MATCH(AO$341,$I$335:$I$338,0),MATCH(AO$340,$J$334:$R$334,0))+IF(SUM($H390:$I390)&gt;0,INDEX($U$335:$AC$338,MATCH(AO$341,$I$335:$I$338,0),MATCH(AO$340,$J$334:$R$334,0)))</f>
        <v>0</v>
      </c>
      <c r="AP390" s="695" cm="1">
        <f t="array" ref="AP390">INDEX($H390:$K390,0,MATCH(AP$341,$H$341:$K$341,0))*INDEX($J$335:$R$338,MATCH(AP$341,$I$335:$I$338,0),MATCH(AP$340,$J$334:$R$334,0))+IF(SUM($H390:$I390)&gt;0,INDEX($U$335:$AC$338,MATCH(AP$341,$I$335:$I$338,0),MATCH(AP$340,$J$334:$R$334,0)))</f>
        <v>1</v>
      </c>
      <c r="AQ390" s="695" cm="1">
        <f t="array" ref="AQ390">INDEX($H390:$K390,0,MATCH(AQ$341,$H$341:$K$341,0))*INDEX($J$335:$R$338,MATCH(AQ$341,$I$335:$I$338,0),MATCH(AQ$340,$J$334:$R$334,0))+IF(SUM($H390:$I390)&gt;0,INDEX($U$335:$AC$338,MATCH(AQ$341,$I$335:$I$338,0),MATCH(AQ$340,$J$334:$R$334,0)))</f>
        <v>0</v>
      </c>
      <c r="AR390" s="695" cm="1">
        <f t="array" ref="AR390">INDEX($H390:$K390,0,MATCH(AR$341,$H$341:$K$341,0))*INDEX($J$335:$R$338,MATCH(AR$341,$I$335:$I$338,0),MATCH(AR$340,$J$334:$R$334,0))+IF(SUM($H390:$I390)&gt;0,INDEX($U$335:$AC$338,MATCH(AR$341,$I$335:$I$338,0),MATCH(AR$340,$J$334:$R$334,0)))</f>
        <v>0</v>
      </c>
      <c r="AS390" s="695" cm="1">
        <f t="array" ref="AS390">INDEX($H390:$K390,0,MATCH(AS$341,$H$341:$K$341,0))*INDEX($J$335:$R$338,MATCH(AS$341,$I$335:$I$338,0),MATCH(AS$340,$J$334:$R$334,0))+IF(SUM($H390:$I390)&gt;0,INDEX($U$335:$AC$338,MATCH(AS$341,$I$335:$I$338,0),MATCH(AS$340,$J$334:$R$334,0)))</f>
        <v>0</v>
      </c>
      <c r="AT390" s="695" cm="1">
        <f t="array" ref="AT390">INDEX($H390:$K390,0,MATCH(AT$341,$H$341:$K$341,0))*INDEX($J$335:$R$338,MATCH(AT$341,$I$335:$I$338,0),MATCH(AT$340,$J$334:$R$334,0))+IF(SUM($H390:$I390)&gt;0,INDEX($U$335:$AC$338,MATCH(AT$341,$I$335:$I$338,0),MATCH(AT$340,$J$334:$R$334,0)))</f>
        <v>1</v>
      </c>
      <c r="AU390" s="695" cm="1">
        <f t="array" ref="AU390">INDEX($H390:$K390,0,MATCH(AU$341,$H$341:$K$341,0))*INDEX($J$335:$R$338,MATCH(AU$341,$I$335:$I$338,0),MATCH(AU$340,$J$334:$R$334,0))+IF(SUM($H390:$I390)&gt;0,INDEX($U$335:$AC$338,MATCH(AU$341,$I$335:$I$338,0),MATCH(AU$340,$J$334:$R$334,0)))</f>
        <v>0</v>
      </c>
      <c r="AV390" s="186"/>
      <c r="AW390" s="186"/>
      <c r="AX390" s="16"/>
      <c r="AY390" s="8"/>
      <c r="AZ390" s="8"/>
      <c r="BA390" s="8"/>
    </row>
    <row r="391" spans="1:53" ht="14.5" outlineLevel="1" x14ac:dyDescent="0.35">
      <c r="A391" s="6"/>
      <c r="B391" s="7"/>
      <c r="C391" s="17"/>
      <c r="D391" s="17"/>
      <c r="E391" s="17"/>
      <c r="F391" s="26"/>
      <c r="G391" s="26" t="str">
        <f t="shared" si="156"/>
        <v>AANWA1a</v>
      </c>
      <c r="H391" s="222">
        <f t="shared" si="158"/>
        <v>0</v>
      </c>
      <c r="I391" s="222">
        <f t="shared" si="158"/>
        <v>0</v>
      </c>
      <c r="J391" s="222">
        <f t="shared" si="158"/>
        <v>0</v>
      </c>
      <c r="K391" s="222">
        <f t="shared" si="157"/>
        <v>0</v>
      </c>
      <c r="L391" s="695" cm="1">
        <f t="array" ref="L391">INDEX($H391:$K391,0,MATCH(L$341,$H$341:$K$341,0))*INDEX($J$335:$R$338,MATCH(L$341,$I$335:$I$338,0),MATCH(L$340,$J$334:$R$334,0))+IF(SUM($H391:$I391)&gt;0,INDEX($U$335:$AC$338,MATCH(L$341,$I$335:$I$338,0),MATCH(L$340,$J$334:$R$334,0)))</f>
        <v>0</v>
      </c>
      <c r="M391" s="695" cm="1">
        <f t="array" ref="M391">INDEX($H391:$K391,0,MATCH(M$341,$H$341:$K$341,0))*INDEX($J$335:$R$338,MATCH(M$341,$I$335:$I$338,0),MATCH(M$340,$J$334:$R$334,0))+IF(SUM($H391:$I391)&gt;0,INDEX($U$335:$AC$338,MATCH(M$341,$I$335:$I$338,0),MATCH(M$340,$J$334:$R$334,0)))</f>
        <v>0</v>
      </c>
      <c r="N391" s="695" cm="1">
        <f t="array" ref="N391">INDEX($H391:$K391,0,MATCH(N$341,$H$341:$K$341,0))*INDEX($J$335:$R$338,MATCH(N$341,$I$335:$I$338,0),MATCH(N$340,$J$334:$R$334,0))+IF(SUM($H391:$I391)&gt;0,INDEX($U$335:$AC$338,MATCH(N$341,$I$335:$I$338,0),MATCH(N$340,$J$334:$R$334,0)))</f>
        <v>0</v>
      </c>
      <c r="O391" s="695" cm="1">
        <f t="array" ref="O391">INDEX($H391:$K391,0,MATCH(O$341,$H$341:$K$341,0))*INDEX($J$335:$R$338,MATCH(O$341,$I$335:$I$338,0),MATCH(O$340,$J$334:$R$334,0))+IF(SUM($H391:$I391)&gt;0,INDEX($U$335:$AC$338,MATCH(O$341,$I$335:$I$338,0),MATCH(O$340,$J$334:$R$334,0)))</f>
        <v>0</v>
      </c>
      <c r="P391" s="695" cm="1">
        <f t="array" ref="P391">INDEX($H391:$K391,0,MATCH(P$341,$H$341:$K$341,0))*INDEX($J$335:$R$338,MATCH(P$341,$I$335:$I$338,0),MATCH(P$340,$J$334:$R$334,0))+IF(SUM($H391:$I391)&gt;0,INDEX($U$335:$AC$338,MATCH(P$341,$I$335:$I$338,0),MATCH(P$340,$J$334:$R$334,0)))</f>
        <v>0</v>
      </c>
      <c r="Q391" s="695" cm="1">
        <f t="array" ref="Q391">INDEX($H391:$K391,0,MATCH(Q$341,$H$341:$K$341,0))*INDEX($J$335:$R$338,MATCH(Q$341,$I$335:$I$338,0),MATCH(Q$340,$J$334:$R$334,0))+IF(SUM($H391:$I391)&gt;0,INDEX($U$335:$AC$338,MATCH(Q$341,$I$335:$I$338,0),MATCH(Q$340,$J$334:$R$334,0)))</f>
        <v>0</v>
      </c>
      <c r="R391" s="695" cm="1">
        <f t="array" ref="R391">INDEX($H391:$K391,0,MATCH(R$341,$H$341:$K$341,0))*INDEX($J$335:$R$338,MATCH(R$341,$I$335:$I$338,0),MATCH(R$340,$J$334:$R$334,0))+IF(SUM($H391:$I391)&gt;0,INDEX($U$335:$AC$338,MATCH(R$341,$I$335:$I$338,0),MATCH(R$340,$J$334:$R$334,0)))</f>
        <v>0</v>
      </c>
      <c r="S391" s="695" cm="1">
        <f t="array" ref="S391">INDEX($H391:$K391,0,MATCH(S$341,$H$341:$K$341,0))*INDEX($J$335:$R$338,MATCH(S$341,$I$335:$I$338,0),MATCH(S$340,$J$334:$R$334,0))+IF(SUM($H391:$I391)&gt;0,INDEX($U$335:$AC$338,MATCH(S$341,$I$335:$I$338,0),MATCH(S$340,$J$334:$R$334,0)))</f>
        <v>0</v>
      </c>
      <c r="T391" s="695" cm="1">
        <f t="array" ref="T391">INDEX($H391:$K391,0,MATCH(T$341,$H$341:$K$341,0))*INDEX($J$335:$R$338,MATCH(T$341,$I$335:$I$338,0),MATCH(T$340,$J$334:$R$334,0))+IF(SUM($H391:$I391)&gt;0,INDEX($U$335:$AC$338,MATCH(T$341,$I$335:$I$338,0),MATCH(T$340,$J$334:$R$334,0)))</f>
        <v>0</v>
      </c>
      <c r="U391" s="695" cm="1">
        <f t="array" ref="U391">INDEX($H391:$K391,0,MATCH(U$341,$H$341:$K$341,0))*INDEX($J$335:$R$338,MATCH(U$341,$I$335:$I$338,0),MATCH(U$340,$J$334:$R$334,0))+IF(SUM($H391:$I391)&gt;0,INDEX($U$335:$AC$338,MATCH(U$341,$I$335:$I$338,0),MATCH(U$340,$J$334:$R$334,0)))</f>
        <v>0</v>
      </c>
      <c r="V391" s="695" cm="1">
        <f t="array" ref="V391">INDEX($H391:$K391,0,MATCH(V$341,$H$341:$K$341,0))*INDEX($J$335:$R$338,MATCH(V$341,$I$335:$I$338,0),MATCH(V$340,$J$334:$R$334,0))+IF(SUM($H391:$I391)&gt;0,INDEX($U$335:$AC$338,MATCH(V$341,$I$335:$I$338,0),MATCH(V$340,$J$334:$R$334,0)))</f>
        <v>0</v>
      </c>
      <c r="W391" s="695" cm="1">
        <f t="array" ref="W391">INDEX($H391:$K391,0,MATCH(W$341,$H$341:$K$341,0))*INDEX($J$335:$R$338,MATCH(W$341,$I$335:$I$338,0),MATCH(W$340,$J$334:$R$334,0))+IF(SUM($H391:$I391)&gt;0,INDEX($U$335:$AC$338,MATCH(W$341,$I$335:$I$338,0),MATCH(W$340,$J$334:$R$334,0)))</f>
        <v>0</v>
      </c>
      <c r="X391" s="695" cm="1">
        <f t="array" ref="X391">INDEX($H391:$K391,0,MATCH(X$341,$H$341:$K$341,0))*INDEX($J$335:$R$338,MATCH(X$341,$I$335:$I$338,0),MATCH(X$340,$J$334:$R$334,0))+IF(SUM($H391:$I391)&gt;0,INDEX($U$335:$AC$338,MATCH(X$341,$I$335:$I$338,0),MATCH(X$340,$J$334:$R$334,0)))</f>
        <v>0</v>
      </c>
      <c r="Y391" s="695" cm="1">
        <f t="array" ref="Y391">INDEX($H391:$K391,0,MATCH(Y$341,$H$341:$K$341,0))*INDEX($J$335:$R$338,MATCH(Y$341,$I$335:$I$338,0),MATCH(Y$340,$J$334:$R$334,0))+IF(SUM($H391:$I391)&gt;0,INDEX($U$335:$AC$338,MATCH(Y$341,$I$335:$I$338,0),MATCH(Y$340,$J$334:$R$334,0)))</f>
        <v>0</v>
      </c>
      <c r="Z391" s="695" cm="1">
        <f t="array" ref="Z391">INDEX($H391:$K391,0,MATCH(Z$341,$H$341:$K$341,0))*INDEX($J$335:$R$338,MATCH(Z$341,$I$335:$I$338,0),MATCH(Z$340,$J$334:$R$334,0))+IF(SUM($H391:$I391)&gt;0,INDEX($U$335:$AC$338,MATCH(Z$341,$I$335:$I$338,0),MATCH(Z$340,$J$334:$R$334,0)))</f>
        <v>0</v>
      </c>
      <c r="AA391" s="695" cm="1">
        <f t="array" ref="AA391">INDEX($H391:$K391,0,MATCH(AA$341,$H$341:$K$341,0))*INDEX($J$335:$R$338,MATCH(AA$341,$I$335:$I$338,0),MATCH(AA$340,$J$334:$R$334,0))+IF(SUM($H391:$I391)&gt;0,INDEX($U$335:$AC$338,MATCH(AA$341,$I$335:$I$338,0),MATCH(AA$340,$J$334:$R$334,0)))</f>
        <v>0</v>
      </c>
      <c r="AB391" s="695" cm="1">
        <f t="array" ref="AB391">INDEX($H391:$K391,0,MATCH(AB$341,$H$341:$K$341,0))*INDEX($J$335:$R$338,MATCH(AB$341,$I$335:$I$338,0),MATCH(AB$340,$J$334:$R$334,0))+IF(SUM($H391:$I391)&gt;0,INDEX($U$335:$AC$338,MATCH(AB$341,$I$335:$I$338,0),MATCH(AB$340,$J$334:$R$334,0)))</f>
        <v>0</v>
      </c>
      <c r="AC391" s="695" cm="1">
        <f t="array" ref="AC391">INDEX($H391:$K391,0,MATCH(AC$341,$H$341:$K$341,0))*INDEX($J$335:$R$338,MATCH(AC$341,$I$335:$I$338,0),MATCH(AC$340,$J$334:$R$334,0))+IF(SUM($H391:$I391)&gt;0,INDEX($U$335:$AC$338,MATCH(AC$341,$I$335:$I$338,0),MATCH(AC$340,$J$334:$R$334,0)))</f>
        <v>0</v>
      </c>
      <c r="AD391" s="695" cm="1">
        <f t="array" ref="AD391">INDEX($H391:$K391,0,MATCH(AD$341,$H$341:$K$341,0))*INDEX($J$335:$R$338,MATCH(AD$341,$I$335:$I$338,0),MATCH(AD$340,$J$334:$R$334,0))+IF(SUM($H391:$I391)&gt;0,INDEX($U$335:$AC$338,MATCH(AD$341,$I$335:$I$338,0),MATCH(AD$340,$J$334:$R$334,0)))</f>
        <v>0</v>
      </c>
      <c r="AE391" s="695" cm="1">
        <f t="array" ref="AE391">INDEX($H391:$K391,0,MATCH(AE$341,$H$341:$K$341,0))*INDEX($J$335:$R$338,MATCH(AE$341,$I$335:$I$338,0),MATCH(AE$340,$J$334:$R$334,0))+IF(SUM($H391:$I391)&gt;0,INDEX($U$335:$AC$338,MATCH(AE$341,$I$335:$I$338,0),MATCH(AE$340,$J$334:$R$334,0)))</f>
        <v>0</v>
      </c>
      <c r="AF391" s="695" cm="1">
        <f t="array" ref="AF391">INDEX($H391:$K391,0,MATCH(AF$341,$H$341:$K$341,0))*INDEX($J$335:$R$338,MATCH(AF$341,$I$335:$I$338,0),MATCH(AF$340,$J$334:$R$334,0))+IF(SUM($H391:$I391)&gt;0,INDEX($U$335:$AC$338,MATCH(AF$341,$I$335:$I$338,0),MATCH(AF$340,$J$334:$R$334,0)))</f>
        <v>0</v>
      </c>
      <c r="AG391" s="695" cm="1">
        <f t="array" ref="AG391">INDEX($H391:$K391,0,MATCH(AG$341,$H$341:$K$341,0))*INDEX($J$335:$R$338,MATCH(AG$341,$I$335:$I$338,0),MATCH(AG$340,$J$334:$R$334,0))+IF(SUM($H391:$I391)&gt;0,INDEX($U$335:$AC$338,MATCH(AG$341,$I$335:$I$338,0),MATCH(AG$340,$J$334:$R$334,0)))</f>
        <v>0</v>
      </c>
      <c r="AH391" s="695" cm="1">
        <f t="array" ref="AH391">INDEX($H391:$K391,0,MATCH(AH$341,$H$341:$K$341,0))*INDEX($J$335:$R$338,MATCH(AH$341,$I$335:$I$338,0),MATCH(AH$340,$J$334:$R$334,0))+IF(SUM($H391:$I391)&gt;0,INDEX($U$335:$AC$338,MATCH(AH$341,$I$335:$I$338,0),MATCH(AH$340,$J$334:$R$334,0)))</f>
        <v>0</v>
      </c>
      <c r="AI391" s="695" cm="1">
        <f t="array" ref="AI391">INDEX($H391:$K391,0,MATCH(AI$341,$H$341:$K$341,0))*INDEX($J$335:$R$338,MATCH(AI$341,$I$335:$I$338,0),MATCH(AI$340,$J$334:$R$334,0))+IF(SUM($H391:$I391)&gt;0,INDEX($U$335:$AC$338,MATCH(AI$341,$I$335:$I$338,0),MATCH(AI$340,$J$334:$R$334,0)))</f>
        <v>0</v>
      </c>
      <c r="AJ391" s="695" cm="1">
        <f t="array" ref="AJ391">INDEX($H391:$K391,0,MATCH(AJ$341,$H$341:$K$341,0))*INDEX($J$335:$R$338,MATCH(AJ$341,$I$335:$I$338,0),MATCH(AJ$340,$J$334:$R$334,0))+IF(SUM($H391:$I391)&gt;0,INDEX($U$335:$AC$338,MATCH(AJ$341,$I$335:$I$338,0),MATCH(AJ$340,$J$334:$R$334,0)))</f>
        <v>0</v>
      </c>
      <c r="AK391" s="695" cm="1">
        <f t="array" ref="AK391">INDEX($H391:$K391,0,MATCH(AK$341,$H$341:$K$341,0))*INDEX($J$335:$R$338,MATCH(AK$341,$I$335:$I$338,0),MATCH(AK$340,$J$334:$R$334,0))+IF(SUM($H391:$I391)&gt;0,INDEX($U$335:$AC$338,MATCH(AK$341,$I$335:$I$338,0),MATCH(AK$340,$J$334:$R$334,0)))</f>
        <v>0</v>
      </c>
      <c r="AL391" s="695" cm="1">
        <f t="array" ref="AL391">INDEX($H391:$K391,0,MATCH(AL$341,$H$341:$K$341,0))*INDEX($J$335:$R$338,MATCH(AL$341,$I$335:$I$338,0),MATCH(AL$340,$J$334:$R$334,0))+IF(SUM($H391:$I391)&gt;0,INDEX($U$335:$AC$338,MATCH(AL$341,$I$335:$I$338,0),MATCH(AL$340,$J$334:$R$334,0)))</f>
        <v>0</v>
      </c>
      <c r="AM391" s="695" cm="1">
        <f t="array" ref="AM391">INDEX($H391:$K391,0,MATCH(AM$341,$H$341:$K$341,0))*INDEX($J$335:$R$338,MATCH(AM$341,$I$335:$I$338,0),MATCH(AM$340,$J$334:$R$334,0))+IF(SUM($H391:$I391)&gt;0,INDEX($U$335:$AC$338,MATCH(AM$341,$I$335:$I$338,0),MATCH(AM$340,$J$334:$R$334,0)))</f>
        <v>0</v>
      </c>
      <c r="AN391" s="695" cm="1">
        <f t="array" ref="AN391">INDEX($H391:$K391,0,MATCH(AN$341,$H$341:$K$341,0))*INDEX($J$335:$R$338,MATCH(AN$341,$I$335:$I$338,0),MATCH(AN$340,$J$334:$R$334,0))+IF(SUM($H391:$I391)&gt;0,INDEX($U$335:$AC$338,MATCH(AN$341,$I$335:$I$338,0),MATCH(AN$340,$J$334:$R$334,0)))</f>
        <v>0</v>
      </c>
      <c r="AO391" s="695" cm="1">
        <f t="array" ref="AO391">INDEX($H391:$K391,0,MATCH(AO$341,$H$341:$K$341,0))*INDEX($J$335:$R$338,MATCH(AO$341,$I$335:$I$338,0),MATCH(AO$340,$J$334:$R$334,0))+IF(SUM($H391:$I391)&gt;0,INDEX($U$335:$AC$338,MATCH(AO$341,$I$335:$I$338,0),MATCH(AO$340,$J$334:$R$334,0)))</f>
        <v>0</v>
      </c>
      <c r="AP391" s="695" cm="1">
        <f t="array" ref="AP391">INDEX($H391:$K391,0,MATCH(AP$341,$H$341:$K$341,0))*INDEX($J$335:$R$338,MATCH(AP$341,$I$335:$I$338,0),MATCH(AP$340,$J$334:$R$334,0))+IF(SUM($H391:$I391)&gt;0,INDEX($U$335:$AC$338,MATCH(AP$341,$I$335:$I$338,0),MATCH(AP$340,$J$334:$R$334,0)))</f>
        <v>0</v>
      </c>
      <c r="AQ391" s="695" cm="1">
        <f t="array" ref="AQ391">INDEX($H391:$K391,0,MATCH(AQ$341,$H$341:$K$341,0))*INDEX($J$335:$R$338,MATCH(AQ$341,$I$335:$I$338,0),MATCH(AQ$340,$J$334:$R$334,0))+IF(SUM($H391:$I391)&gt;0,INDEX($U$335:$AC$338,MATCH(AQ$341,$I$335:$I$338,0),MATCH(AQ$340,$J$334:$R$334,0)))</f>
        <v>0</v>
      </c>
      <c r="AR391" s="695" cm="1">
        <f t="array" ref="AR391">INDEX($H391:$K391,0,MATCH(AR$341,$H$341:$K$341,0))*INDEX($J$335:$R$338,MATCH(AR$341,$I$335:$I$338,0),MATCH(AR$340,$J$334:$R$334,0))+IF(SUM($H391:$I391)&gt;0,INDEX($U$335:$AC$338,MATCH(AR$341,$I$335:$I$338,0),MATCH(AR$340,$J$334:$R$334,0)))</f>
        <v>0</v>
      </c>
      <c r="AS391" s="695" cm="1">
        <f t="array" ref="AS391">INDEX($H391:$K391,0,MATCH(AS$341,$H$341:$K$341,0))*INDEX($J$335:$R$338,MATCH(AS$341,$I$335:$I$338,0),MATCH(AS$340,$J$334:$R$334,0))+IF(SUM($H391:$I391)&gt;0,INDEX($U$335:$AC$338,MATCH(AS$341,$I$335:$I$338,0),MATCH(AS$340,$J$334:$R$334,0)))</f>
        <v>0</v>
      </c>
      <c r="AT391" s="695" cm="1">
        <f t="array" ref="AT391">INDEX($H391:$K391,0,MATCH(AT$341,$H$341:$K$341,0))*INDEX($J$335:$R$338,MATCH(AT$341,$I$335:$I$338,0),MATCH(AT$340,$J$334:$R$334,0))+IF(SUM($H391:$I391)&gt;0,INDEX($U$335:$AC$338,MATCH(AT$341,$I$335:$I$338,0),MATCH(AT$340,$J$334:$R$334,0)))</f>
        <v>0</v>
      </c>
      <c r="AU391" s="695" cm="1">
        <f t="array" ref="AU391">INDEX($H391:$K391,0,MATCH(AU$341,$H$341:$K$341,0))*INDEX($J$335:$R$338,MATCH(AU$341,$I$335:$I$338,0),MATCH(AU$340,$J$334:$R$334,0))+IF(SUM($H391:$I391)&gt;0,INDEX($U$335:$AC$338,MATCH(AU$341,$I$335:$I$338,0),MATCH(AU$340,$J$334:$R$334,0)))</f>
        <v>0</v>
      </c>
      <c r="AV391" s="186"/>
      <c r="AW391" s="186"/>
      <c r="AX391" s="16"/>
      <c r="AY391" s="8"/>
      <c r="AZ391" s="8"/>
      <c r="BA391" s="8"/>
    </row>
    <row r="392" spans="1:53" ht="14.5" outlineLevel="1" x14ac:dyDescent="0.35">
      <c r="A392" s="6"/>
      <c r="B392" s="7"/>
      <c r="C392" s="17"/>
      <c r="D392" s="17"/>
      <c r="E392" s="17"/>
      <c r="F392" s="26"/>
      <c r="G392" s="26" t="str">
        <f t="shared" ref="G392" si="159">_xlfn.CONCAT(H210:M210)</f>
        <v>AAANWa</v>
      </c>
      <c r="H392" s="222">
        <f t="shared" si="158"/>
        <v>0</v>
      </c>
      <c r="I392" s="222">
        <f t="shared" si="158"/>
        <v>0</v>
      </c>
      <c r="J392" s="222">
        <f t="shared" si="158"/>
        <v>0</v>
      </c>
      <c r="K392" s="222">
        <f t="shared" si="157"/>
        <v>0</v>
      </c>
      <c r="L392" s="695" cm="1">
        <f t="array" ref="L392">INDEX($H392:$K392,0,MATCH(L$341,$H$341:$K$341,0))*INDEX($J$335:$R$338,MATCH(L$341,$I$335:$I$338,0),MATCH(L$340,$J$334:$R$334,0))+IF(SUM($H392:$I392)&gt;0,INDEX($U$335:$AC$338,MATCH(L$341,$I$335:$I$338,0),MATCH(L$340,$J$334:$R$334,0)))</f>
        <v>0</v>
      </c>
      <c r="M392" s="695" cm="1">
        <f t="array" ref="M392">INDEX($H392:$K392,0,MATCH(M$341,$H$341:$K$341,0))*INDEX($J$335:$R$338,MATCH(M$341,$I$335:$I$338,0),MATCH(M$340,$J$334:$R$334,0))+IF(SUM($H392:$I392)&gt;0,INDEX($U$335:$AC$338,MATCH(M$341,$I$335:$I$338,0),MATCH(M$340,$J$334:$R$334,0)))</f>
        <v>0</v>
      </c>
      <c r="N392" s="695" cm="1">
        <f t="array" ref="N392">INDEX($H392:$K392,0,MATCH(N$341,$H$341:$K$341,0))*INDEX($J$335:$R$338,MATCH(N$341,$I$335:$I$338,0),MATCH(N$340,$J$334:$R$334,0))+IF(SUM($H392:$I392)&gt;0,INDEX($U$335:$AC$338,MATCH(N$341,$I$335:$I$338,0),MATCH(N$340,$J$334:$R$334,0)))</f>
        <v>0</v>
      </c>
      <c r="O392" s="695" cm="1">
        <f t="array" ref="O392">INDEX($H392:$K392,0,MATCH(O$341,$H$341:$K$341,0))*INDEX($J$335:$R$338,MATCH(O$341,$I$335:$I$338,0),MATCH(O$340,$J$334:$R$334,0))+IF(SUM($H392:$I392)&gt;0,INDEX($U$335:$AC$338,MATCH(O$341,$I$335:$I$338,0),MATCH(O$340,$J$334:$R$334,0)))</f>
        <v>0</v>
      </c>
      <c r="P392" s="695" cm="1">
        <f t="array" ref="P392">INDEX($H392:$K392,0,MATCH(P$341,$H$341:$K$341,0))*INDEX($J$335:$R$338,MATCH(P$341,$I$335:$I$338,0),MATCH(P$340,$J$334:$R$334,0))+IF(SUM($H392:$I392)&gt;0,INDEX($U$335:$AC$338,MATCH(P$341,$I$335:$I$338,0),MATCH(P$340,$J$334:$R$334,0)))</f>
        <v>0</v>
      </c>
      <c r="Q392" s="695" cm="1">
        <f t="array" ref="Q392">INDEX($H392:$K392,0,MATCH(Q$341,$H$341:$K$341,0))*INDEX($J$335:$R$338,MATCH(Q$341,$I$335:$I$338,0),MATCH(Q$340,$J$334:$R$334,0))+IF(SUM($H392:$I392)&gt;0,INDEX($U$335:$AC$338,MATCH(Q$341,$I$335:$I$338,0),MATCH(Q$340,$J$334:$R$334,0)))</f>
        <v>0</v>
      </c>
      <c r="R392" s="695" cm="1">
        <f t="array" ref="R392">INDEX($H392:$K392,0,MATCH(R$341,$H$341:$K$341,0))*INDEX($J$335:$R$338,MATCH(R$341,$I$335:$I$338,0),MATCH(R$340,$J$334:$R$334,0))+IF(SUM($H392:$I392)&gt;0,INDEX($U$335:$AC$338,MATCH(R$341,$I$335:$I$338,0),MATCH(R$340,$J$334:$R$334,0)))</f>
        <v>0</v>
      </c>
      <c r="S392" s="695" cm="1">
        <f t="array" ref="S392">INDEX($H392:$K392,0,MATCH(S$341,$H$341:$K$341,0))*INDEX($J$335:$R$338,MATCH(S$341,$I$335:$I$338,0),MATCH(S$340,$J$334:$R$334,0))+IF(SUM($H392:$I392)&gt;0,INDEX($U$335:$AC$338,MATCH(S$341,$I$335:$I$338,0),MATCH(S$340,$J$334:$R$334,0)))</f>
        <v>0</v>
      </c>
      <c r="T392" s="695" cm="1">
        <f t="array" ref="T392">INDEX($H392:$K392,0,MATCH(T$341,$H$341:$K$341,0))*INDEX($J$335:$R$338,MATCH(T$341,$I$335:$I$338,0),MATCH(T$340,$J$334:$R$334,0))+IF(SUM($H392:$I392)&gt;0,INDEX($U$335:$AC$338,MATCH(T$341,$I$335:$I$338,0),MATCH(T$340,$J$334:$R$334,0)))</f>
        <v>0</v>
      </c>
      <c r="U392" s="695" cm="1">
        <f t="array" ref="U392">INDEX($H392:$K392,0,MATCH(U$341,$H$341:$K$341,0))*INDEX($J$335:$R$338,MATCH(U$341,$I$335:$I$338,0),MATCH(U$340,$J$334:$R$334,0))+IF(SUM($H392:$I392)&gt;0,INDEX($U$335:$AC$338,MATCH(U$341,$I$335:$I$338,0),MATCH(U$340,$J$334:$R$334,0)))</f>
        <v>0</v>
      </c>
      <c r="V392" s="695" cm="1">
        <f t="array" ref="V392">INDEX($H392:$K392,0,MATCH(V$341,$H$341:$K$341,0))*INDEX($J$335:$R$338,MATCH(V$341,$I$335:$I$338,0),MATCH(V$340,$J$334:$R$334,0))+IF(SUM($H392:$I392)&gt;0,INDEX($U$335:$AC$338,MATCH(V$341,$I$335:$I$338,0),MATCH(V$340,$J$334:$R$334,0)))</f>
        <v>0</v>
      </c>
      <c r="W392" s="695" cm="1">
        <f t="array" ref="W392">INDEX($H392:$K392,0,MATCH(W$341,$H$341:$K$341,0))*INDEX($J$335:$R$338,MATCH(W$341,$I$335:$I$338,0),MATCH(W$340,$J$334:$R$334,0))+IF(SUM($H392:$I392)&gt;0,INDEX($U$335:$AC$338,MATCH(W$341,$I$335:$I$338,0),MATCH(W$340,$J$334:$R$334,0)))</f>
        <v>0</v>
      </c>
      <c r="X392" s="695" cm="1">
        <f t="array" ref="X392">INDEX($H392:$K392,0,MATCH(X$341,$H$341:$K$341,0))*INDEX($J$335:$R$338,MATCH(X$341,$I$335:$I$338,0),MATCH(X$340,$J$334:$R$334,0))+IF(SUM($H392:$I392)&gt;0,INDEX($U$335:$AC$338,MATCH(X$341,$I$335:$I$338,0),MATCH(X$340,$J$334:$R$334,0)))</f>
        <v>0</v>
      </c>
      <c r="Y392" s="695" cm="1">
        <f t="array" ref="Y392">INDEX($H392:$K392,0,MATCH(Y$341,$H$341:$K$341,0))*INDEX($J$335:$R$338,MATCH(Y$341,$I$335:$I$338,0),MATCH(Y$340,$J$334:$R$334,0))+IF(SUM($H392:$I392)&gt;0,INDEX($U$335:$AC$338,MATCH(Y$341,$I$335:$I$338,0),MATCH(Y$340,$J$334:$R$334,0)))</f>
        <v>0</v>
      </c>
      <c r="Z392" s="695" cm="1">
        <f t="array" ref="Z392">INDEX($H392:$K392,0,MATCH(Z$341,$H$341:$K$341,0))*INDEX($J$335:$R$338,MATCH(Z$341,$I$335:$I$338,0),MATCH(Z$340,$J$334:$R$334,0))+IF(SUM($H392:$I392)&gt;0,INDEX($U$335:$AC$338,MATCH(Z$341,$I$335:$I$338,0),MATCH(Z$340,$J$334:$R$334,0)))</f>
        <v>0</v>
      </c>
      <c r="AA392" s="695" cm="1">
        <f t="array" ref="AA392">INDEX($H392:$K392,0,MATCH(AA$341,$H$341:$K$341,0))*INDEX($J$335:$R$338,MATCH(AA$341,$I$335:$I$338,0),MATCH(AA$340,$J$334:$R$334,0))+IF(SUM($H392:$I392)&gt;0,INDEX($U$335:$AC$338,MATCH(AA$341,$I$335:$I$338,0),MATCH(AA$340,$J$334:$R$334,0)))</f>
        <v>0</v>
      </c>
      <c r="AB392" s="695" cm="1">
        <f t="array" ref="AB392">INDEX($H392:$K392,0,MATCH(AB$341,$H$341:$K$341,0))*INDEX($J$335:$R$338,MATCH(AB$341,$I$335:$I$338,0),MATCH(AB$340,$J$334:$R$334,0))+IF(SUM($H392:$I392)&gt;0,INDEX($U$335:$AC$338,MATCH(AB$341,$I$335:$I$338,0),MATCH(AB$340,$J$334:$R$334,0)))</f>
        <v>0</v>
      </c>
      <c r="AC392" s="695" cm="1">
        <f t="array" ref="AC392">INDEX($H392:$K392,0,MATCH(AC$341,$H$341:$K$341,0))*INDEX($J$335:$R$338,MATCH(AC$341,$I$335:$I$338,0),MATCH(AC$340,$J$334:$R$334,0))+IF(SUM($H392:$I392)&gt;0,INDEX($U$335:$AC$338,MATCH(AC$341,$I$335:$I$338,0),MATCH(AC$340,$J$334:$R$334,0)))</f>
        <v>0</v>
      </c>
      <c r="AD392" s="695" cm="1">
        <f t="array" ref="AD392">INDEX($H392:$K392,0,MATCH(AD$341,$H$341:$K$341,0))*INDEX($J$335:$R$338,MATCH(AD$341,$I$335:$I$338,0),MATCH(AD$340,$J$334:$R$334,0))+IF(SUM($H392:$I392)&gt;0,INDEX($U$335:$AC$338,MATCH(AD$341,$I$335:$I$338,0),MATCH(AD$340,$J$334:$R$334,0)))</f>
        <v>0</v>
      </c>
      <c r="AE392" s="695" cm="1">
        <f t="array" ref="AE392">INDEX($H392:$K392,0,MATCH(AE$341,$H$341:$K$341,0))*INDEX($J$335:$R$338,MATCH(AE$341,$I$335:$I$338,0),MATCH(AE$340,$J$334:$R$334,0))+IF(SUM($H392:$I392)&gt;0,INDEX($U$335:$AC$338,MATCH(AE$341,$I$335:$I$338,0),MATCH(AE$340,$J$334:$R$334,0)))</f>
        <v>0</v>
      </c>
      <c r="AF392" s="695" cm="1">
        <f t="array" ref="AF392">INDEX($H392:$K392,0,MATCH(AF$341,$H$341:$K$341,0))*INDEX($J$335:$R$338,MATCH(AF$341,$I$335:$I$338,0),MATCH(AF$340,$J$334:$R$334,0))+IF(SUM($H392:$I392)&gt;0,INDEX($U$335:$AC$338,MATCH(AF$341,$I$335:$I$338,0),MATCH(AF$340,$J$334:$R$334,0)))</f>
        <v>0</v>
      </c>
      <c r="AG392" s="695" cm="1">
        <f t="array" ref="AG392">INDEX($H392:$K392,0,MATCH(AG$341,$H$341:$K$341,0))*INDEX($J$335:$R$338,MATCH(AG$341,$I$335:$I$338,0),MATCH(AG$340,$J$334:$R$334,0))+IF(SUM($H392:$I392)&gt;0,INDEX($U$335:$AC$338,MATCH(AG$341,$I$335:$I$338,0),MATCH(AG$340,$J$334:$R$334,0)))</f>
        <v>0</v>
      </c>
      <c r="AH392" s="695" cm="1">
        <f t="array" ref="AH392">INDEX($H392:$K392,0,MATCH(AH$341,$H$341:$K$341,0))*INDEX($J$335:$R$338,MATCH(AH$341,$I$335:$I$338,0),MATCH(AH$340,$J$334:$R$334,0))+IF(SUM($H392:$I392)&gt;0,INDEX($U$335:$AC$338,MATCH(AH$341,$I$335:$I$338,0),MATCH(AH$340,$J$334:$R$334,0)))</f>
        <v>0</v>
      </c>
      <c r="AI392" s="695" cm="1">
        <f t="array" ref="AI392">INDEX($H392:$K392,0,MATCH(AI$341,$H$341:$K$341,0))*INDEX($J$335:$R$338,MATCH(AI$341,$I$335:$I$338,0),MATCH(AI$340,$J$334:$R$334,0))+IF(SUM($H392:$I392)&gt;0,INDEX($U$335:$AC$338,MATCH(AI$341,$I$335:$I$338,0),MATCH(AI$340,$J$334:$R$334,0)))</f>
        <v>0</v>
      </c>
      <c r="AJ392" s="695" cm="1">
        <f t="array" ref="AJ392">INDEX($H392:$K392,0,MATCH(AJ$341,$H$341:$K$341,0))*INDEX($J$335:$R$338,MATCH(AJ$341,$I$335:$I$338,0),MATCH(AJ$340,$J$334:$R$334,0))+IF(SUM($H392:$I392)&gt;0,INDEX($U$335:$AC$338,MATCH(AJ$341,$I$335:$I$338,0),MATCH(AJ$340,$J$334:$R$334,0)))</f>
        <v>0</v>
      </c>
      <c r="AK392" s="695" cm="1">
        <f t="array" ref="AK392">INDEX($H392:$K392,0,MATCH(AK$341,$H$341:$K$341,0))*INDEX($J$335:$R$338,MATCH(AK$341,$I$335:$I$338,0),MATCH(AK$340,$J$334:$R$334,0))+IF(SUM($H392:$I392)&gt;0,INDEX($U$335:$AC$338,MATCH(AK$341,$I$335:$I$338,0),MATCH(AK$340,$J$334:$R$334,0)))</f>
        <v>0</v>
      </c>
      <c r="AL392" s="695" cm="1">
        <f t="array" ref="AL392">INDEX($H392:$K392,0,MATCH(AL$341,$H$341:$K$341,0))*INDEX($J$335:$R$338,MATCH(AL$341,$I$335:$I$338,0),MATCH(AL$340,$J$334:$R$334,0))+IF(SUM($H392:$I392)&gt;0,INDEX($U$335:$AC$338,MATCH(AL$341,$I$335:$I$338,0),MATCH(AL$340,$J$334:$R$334,0)))</f>
        <v>0</v>
      </c>
      <c r="AM392" s="695" cm="1">
        <f t="array" ref="AM392">INDEX($H392:$K392,0,MATCH(AM$341,$H$341:$K$341,0))*INDEX($J$335:$R$338,MATCH(AM$341,$I$335:$I$338,0),MATCH(AM$340,$J$334:$R$334,0))+IF(SUM($H392:$I392)&gt;0,INDEX($U$335:$AC$338,MATCH(AM$341,$I$335:$I$338,0),MATCH(AM$340,$J$334:$R$334,0)))</f>
        <v>0</v>
      </c>
      <c r="AN392" s="695" cm="1">
        <f t="array" ref="AN392">INDEX($H392:$K392,0,MATCH(AN$341,$H$341:$K$341,0))*INDEX($J$335:$R$338,MATCH(AN$341,$I$335:$I$338,0),MATCH(AN$340,$J$334:$R$334,0))+IF(SUM($H392:$I392)&gt;0,INDEX($U$335:$AC$338,MATCH(AN$341,$I$335:$I$338,0),MATCH(AN$340,$J$334:$R$334,0)))</f>
        <v>0</v>
      </c>
      <c r="AO392" s="695" cm="1">
        <f t="array" ref="AO392">INDEX($H392:$K392,0,MATCH(AO$341,$H$341:$K$341,0))*INDEX($J$335:$R$338,MATCH(AO$341,$I$335:$I$338,0),MATCH(AO$340,$J$334:$R$334,0))+IF(SUM($H392:$I392)&gt;0,INDEX($U$335:$AC$338,MATCH(AO$341,$I$335:$I$338,0),MATCH(AO$340,$J$334:$R$334,0)))</f>
        <v>0</v>
      </c>
      <c r="AP392" s="695" cm="1">
        <f t="array" ref="AP392">INDEX($H392:$K392,0,MATCH(AP$341,$H$341:$K$341,0))*INDEX($J$335:$R$338,MATCH(AP$341,$I$335:$I$338,0),MATCH(AP$340,$J$334:$R$334,0))+IF(SUM($H392:$I392)&gt;0,INDEX($U$335:$AC$338,MATCH(AP$341,$I$335:$I$338,0),MATCH(AP$340,$J$334:$R$334,0)))</f>
        <v>0</v>
      </c>
      <c r="AQ392" s="695" cm="1">
        <f t="array" ref="AQ392">INDEX($H392:$K392,0,MATCH(AQ$341,$H$341:$K$341,0))*INDEX($J$335:$R$338,MATCH(AQ$341,$I$335:$I$338,0),MATCH(AQ$340,$J$334:$R$334,0))+IF(SUM($H392:$I392)&gt;0,INDEX($U$335:$AC$338,MATCH(AQ$341,$I$335:$I$338,0),MATCH(AQ$340,$J$334:$R$334,0)))</f>
        <v>0</v>
      </c>
      <c r="AR392" s="695" cm="1">
        <f t="array" ref="AR392">INDEX($H392:$K392,0,MATCH(AR$341,$H$341:$K$341,0))*INDEX($J$335:$R$338,MATCH(AR$341,$I$335:$I$338,0),MATCH(AR$340,$J$334:$R$334,0))+IF(SUM($H392:$I392)&gt;0,INDEX($U$335:$AC$338,MATCH(AR$341,$I$335:$I$338,0),MATCH(AR$340,$J$334:$R$334,0)))</f>
        <v>0</v>
      </c>
      <c r="AS392" s="695" cm="1">
        <f t="array" ref="AS392">INDEX($H392:$K392,0,MATCH(AS$341,$H$341:$K$341,0))*INDEX($J$335:$R$338,MATCH(AS$341,$I$335:$I$338,0),MATCH(AS$340,$J$334:$R$334,0))+IF(SUM($H392:$I392)&gt;0,INDEX($U$335:$AC$338,MATCH(AS$341,$I$335:$I$338,0),MATCH(AS$340,$J$334:$R$334,0)))</f>
        <v>0</v>
      </c>
      <c r="AT392" s="695" cm="1">
        <f t="array" ref="AT392">INDEX($H392:$K392,0,MATCH(AT$341,$H$341:$K$341,0))*INDEX($J$335:$R$338,MATCH(AT$341,$I$335:$I$338,0),MATCH(AT$340,$J$334:$R$334,0))+IF(SUM($H392:$I392)&gt;0,INDEX($U$335:$AC$338,MATCH(AT$341,$I$335:$I$338,0),MATCH(AT$340,$J$334:$R$334,0)))</f>
        <v>0</v>
      </c>
      <c r="AU392" s="695" cm="1">
        <f t="array" ref="AU392">INDEX($H392:$K392,0,MATCH(AU$341,$H$341:$K$341,0))*INDEX($J$335:$R$338,MATCH(AU$341,$I$335:$I$338,0),MATCH(AU$340,$J$334:$R$334,0))+IF(SUM($H392:$I392)&gt;0,INDEX($U$335:$AC$338,MATCH(AU$341,$I$335:$I$338,0),MATCH(AU$340,$J$334:$R$334,0)))</f>
        <v>0</v>
      </c>
      <c r="AV392" s="186"/>
      <c r="AW392" s="186"/>
      <c r="AX392" s="16"/>
      <c r="AY392" s="8"/>
      <c r="AZ392" s="8"/>
      <c r="BA392" s="8"/>
    </row>
    <row r="393" spans="1:53" ht="14.5" outlineLevel="1" x14ac:dyDescent="0.35">
      <c r="A393" s="6"/>
      <c r="B393" s="7"/>
      <c r="C393" s="17"/>
      <c r="D393" s="17"/>
      <c r="E393" s="17"/>
      <c r="F393" s="26"/>
      <c r="G393" s="26" t="str">
        <f t="shared" ref="G393" si="160">_xlfn.CONCAT(H211:M211)</f>
        <v>MSMSMSMSMSms</v>
      </c>
      <c r="H393" s="222">
        <f t="shared" si="158"/>
        <v>1</v>
      </c>
      <c r="I393" s="222">
        <f t="shared" si="158"/>
        <v>1</v>
      </c>
      <c r="J393" s="222">
        <f t="shared" si="158"/>
        <v>2</v>
      </c>
      <c r="K393" s="222">
        <f t="shared" si="157"/>
        <v>0</v>
      </c>
      <c r="L393" s="695" cm="1">
        <f t="array" ref="L393">INDEX($H393:$K393,0,MATCH(L$341,$H$341:$K$341,0))*INDEX($J$335:$R$338,MATCH(L$341,$I$335:$I$338,0),MATCH(L$340,$J$334:$R$334,0))+IF(SUM($H393:$I393)&gt;0,INDEX($U$335:$AC$338,MATCH(L$341,$I$335:$I$338,0),MATCH(L$340,$J$334:$R$334,0)))</f>
        <v>2</v>
      </c>
      <c r="M393" s="695" cm="1">
        <f t="array" ref="M393">INDEX($H393:$K393,0,MATCH(M$341,$H$341:$K$341,0))*INDEX($J$335:$R$338,MATCH(M$341,$I$335:$I$338,0),MATCH(M$340,$J$334:$R$334,0))+IF(SUM($H393:$I393)&gt;0,INDEX($U$335:$AC$338,MATCH(M$341,$I$335:$I$338,0),MATCH(M$340,$J$334:$R$334,0)))</f>
        <v>1</v>
      </c>
      <c r="N393" s="695" cm="1">
        <f t="array" ref="N393">INDEX($H393:$K393,0,MATCH(N$341,$H$341:$K$341,0))*INDEX($J$335:$R$338,MATCH(N$341,$I$335:$I$338,0),MATCH(N$340,$J$334:$R$334,0))+IF(SUM($H393:$I393)&gt;0,INDEX($U$335:$AC$338,MATCH(N$341,$I$335:$I$338,0),MATCH(N$340,$J$334:$R$334,0)))</f>
        <v>2</v>
      </c>
      <c r="O393" s="695" cm="1">
        <f t="array" ref="O393">INDEX($H393:$K393,0,MATCH(O$341,$H$341:$K$341,0))*INDEX($J$335:$R$338,MATCH(O$341,$I$335:$I$338,0),MATCH(O$340,$J$334:$R$334,0))+IF(SUM($H393:$I393)&gt;0,INDEX($U$335:$AC$338,MATCH(O$341,$I$335:$I$338,0),MATCH(O$340,$J$334:$R$334,0)))</f>
        <v>0</v>
      </c>
      <c r="P393" s="695" cm="1">
        <f t="array" ref="P393">INDEX($H393:$K393,0,MATCH(P$341,$H$341:$K$341,0))*INDEX($J$335:$R$338,MATCH(P$341,$I$335:$I$338,0),MATCH(P$340,$J$334:$R$334,0))+IF(SUM($H393:$I393)&gt;0,INDEX($U$335:$AC$338,MATCH(P$341,$I$335:$I$338,0),MATCH(P$340,$J$334:$R$334,0)))</f>
        <v>2</v>
      </c>
      <c r="Q393" s="695" cm="1">
        <f t="array" ref="Q393">INDEX($H393:$K393,0,MATCH(Q$341,$H$341:$K$341,0))*INDEX($J$335:$R$338,MATCH(Q$341,$I$335:$I$338,0),MATCH(Q$340,$J$334:$R$334,0))+IF(SUM($H393:$I393)&gt;0,INDEX($U$335:$AC$338,MATCH(Q$341,$I$335:$I$338,0),MATCH(Q$340,$J$334:$R$334,0)))</f>
        <v>1</v>
      </c>
      <c r="R393" s="695" cm="1">
        <f t="array" ref="R393">INDEX($H393:$K393,0,MATCH(R$341,$H$341:$K$341,0))*INDEX($J$335:$R$338,MATCH(R$341,$I$335:$I$338,0),MATCH(R$340,$J$334:$R$334,0))+IF(SUM($H393:$I393)&gt;0,INDEX($U$335:$AC$338,MATCH(R$341,$I$335:$I$338,0),MATCH(R$340,$J$334:$R$334,0)))</f>
        <v>2</v>
      </c>
      <c r="S393" s="695" cm="1">
        <f t="array" ref="S393">INDEX($H393:$K393,0,MATCH(S$341,$H$341:$K$341,0))*INDEX($J$335:$R$338,MATCH(S$341,$I$335:$I$338,0),MATCH(S$340,$J$334:$R$334,0))+IF(SUM($H393:$I393)&gt;0,INDEX($U$335:$AC$338,MATCH(S$341,$I$335:$I$338,0),MATCH(S$340,$J$334:$R$334,0)))</f>
        <v>0</v>
      </c>
      <c r="T393" s="695" cm="1">
        <f t="array" ref="T393">INDEX($H393:$K393,0,MATCH(T$341,$H$341:$K$341,0))*INDEX($J$335:$R$338,MATCH(T$341,$I$335:$I$338,0),MATCH(T$340,$J$334:$R$334,0))+IF(SUM($H393:$I393)&gt;0,INDEX($U$335:$AC$338,MATCH(T$341,$I$335:$I$338,0),MATCH(T$340,$J$334:$R$334,0)))</f>
        <v>2</v>
      </c>
      <c r="U393" s="695" cm="1">
        <f t="array" ref="U393">INDEX($H393:$K393,0,MATCH(U$341,$H$341:$K$341,0))*INDEX($J$335:$R$338,MATCH(U$341,$I$335:$I$338,0),MATCH(U$340,$J$334:$R$334,0))+IF(SUM($H393:$I393)&gt;0,INDEX($U$335:$AC$338,MATCH(U$341,$I$335:$I$338,0),MATCH(U$340,$J$334:$R$334,0)))</f>
        <v>1</v>
      </c>
      <c r="V393" s="695" cm="1">
        <f t="array" ref="V393">INDEX($H393:$K393,0,MATCH(V$341,$H$341:$K$341,0))*INDEX($J$335:$R$338,MATCH(V$341,$I$335:$I$338,0),MATCH(V$340,$J$334:$R$334,0))+IF(SUM($H393:$I393)&gt;0,INDEX($U$335:$AC$338,MATCH(V$341,$I$335:$I$338,0),MATCH(V$340,$J$334:$R$334,0)))</f>
        <v>2</v>
      </c>
      <c r="W393" s="695" cm="1">
        <f t="array" ref="W393">INDEX($H393:$K393,0,MATCH(W$341,$H$341:$K$341,0))*INDEX($J$335:$R$338,MATCH(W$341,$I$335:$I$338,0),MATCH(W$340,$J$334:$R$334,0))+IF(SUM($H393:$I393)&gt;0,INDEX($U$335:$AC$338,MATCH(W$341,$I$335:$I$338,0),MATCH(W$340,$J$334:$R$334,0)))</f>
        <v>0</v>
      </c>
      <c r="X393" s="695" cm="1">
        <f t="array" ref="X393">INDEX($H393:$K393,0,MATCH(X$341,$H$341:$K$341,0))*INDEX($J$335:$R$338,MATCH(X$341,$I$335:$I$338,0),MATCH(X$340,$J$334:$R$334,0))+IF(SUM($H393:$I393)&gt;0,INDEX($U$335:$AC$338,MATCH(X$341,$I$335:$I$338,0),MATCH(X$340,$J$334:$R$334,0)))</f>
        <v>2</v>
      </c>
      <c r="Y393" s="695" cm="1">
        <f t="array" ref="Y393">INDEX($H393:$K393,0,MATCH(Y$341,$H$341:$K$341,0))*INDEX($J$335:$R$338,MATCH(Y$341,$I$335:$I$338,0),MATCH(Y$340,$J$334:$R$334,0))+IF(SUM($H393:$I393)&gt;0,INDEX($U$335:$AC$338,MATCH(Y$341,$I$335:$I$338,0),MATCH(Y$340,$J$334:$R$334,0)))</f>
        <v>1</v>
      </c>
      <c r="Z393" s="695" cm="1">
        <f t="array" ref="Z393">INDEX($H393:$K393,0,MATCH(Z$341,$H$341:$K$341,0))*INDEX($J$335:$R$338,MATCH(Z$341,$I$335:$I$338,0),MATCH(Z$340,$J$334:$R$334,0))+IF(SUM($H393:$I393)&gt;0,INDEX($U$335:$AC$338,MATCH(Z$341,$I$335:$I$338,0),MATCH(Z$340,$J$334:$R$334,0)))</f>
        <v>2</v>
      </c>
      <c r="AA393" s="695" cm="1">
        <f t="array" ref="AA393">INDEX($H393:$K393,0,MATCH(AA$341,$H$341:$K$341,0))*INDEX($J$335:$R$338,MATCH(AA$341,$I$335:$I$338,0),MATCH(AA$340,$J$334:$R$334,0))+IF(SUM($H393:$I393)&gt;0,INDEX($U$335:$AC$338,MATCH(AA$341,$I$335:$I$338,0),MATCH(AA$340,$J$334:$R$334,0)))</f>
        <v>0</v>
      </c>
      <c r="AB393" s="695" cm="1">
        <f t="array" ref="AB393">INDEX($H393:$K393,0,MATCH(AB$341,$H$341:$K$341,0))*INDEX($J$335:$R$338,MATCH(AB$341,$I$335:$I$338,0),MATCH(AB$340,$J$334:$R$334,0))+IF(SUM($H393:$I393)&gt;0,INDEX($U$335:$AC$338,MATCH(AB$341,$I$335:$I$338,0),MATCH(AB$340,$J$334:$R$334,0)))</f>
        <v>1</v>
      </c>
      <c r="AC393" s="695" cm="1">
        <f t="array" ref="AC393">INDEX($H393:$K393,0,MATCH(AC$341,$H$341:$K$341,0))*INDEX($J$335:$R$338,MATCH(AC$341,$I$335:$I$338,0),MATCH(AC$340,$J$334:$R$334,0))+IF(SUM($H393:$I393)&gt;0,INDEX($U$335:$AC$338,MATCH(AC$341,$I$335:$I$338,0),MATCH(AC$340,$J$334:$R$334,0)))</f>
        <v>1</v>
      </c>
      <c r="AD393" s="695" cm="1">
        <f t="array" ref="AD393">INDEX($H393:$K393,0,MATCH(AD$341,$H$341:$K$341,0))*INDEX($J$335:$R$338,MATCH(AD$341,$I$335:$I$338,0),MATCH(AD$340,$J$334:$R$334,0))+IF(SUM($H393:$I393)&gt;0,INDEX($U$335:$AC$338,MATCH(AD$341,$I$335:$I$338,0),MATCH(AD$340,$J$334:$R$334,0)))</f>
        <v>2</v>
      </c>
      <c r="AE393" s="695" cm="1">
        <f t="array" ref="AE393">INDEX($H393:$K393,0,MATCH(AE$341,$H$341:$K$341,0))*INDEX($J$335:$R$338,MATCH(AE$341,$I$335:$I$338,0),MATCH(AE$340,$J$334:$R$334,0))+IF(SUM($H393:$I393)&gt;0,INDEX($U$335:$AC$338,MATCH(AE$341,$I$335:$I$338,0),MATCH(AE$340,$J$334:$R$334,0)))</f>
        <v>0</v>
      </c>
      <c r="AF393" s="695" cm="1">
        <f t="array" ref="AF393">INDEX($H393:$K393,0,MATCH(AF$341,$H$341:$K$341,0))*INDEX($J$335:$R$338,MATCH(AF$341,$I$335:$I$338,0),MATCH(AF$340,$J$334:$R$334,0))+IF(SUM($H393:$I393)&gt;0,INDEX($U$335:$AC$338,MATCH(AF$341,$I$335:$I$338,0),MATCH(AF$340,$J$334:$R$334,0)))</f>
        <v>1</v>
      </c>
      <c r="AG393" s="695" cm="1">
        <f t="array" ref="AG393">INDEX($H393:$K393,0,MATCH(AG$341,$H$341:$K$341,0))*INDEX($J$335:$R$338,MATCH(AG$341,$I$335:$I$338,0),MATCH(AG$340,$J$334:$R$334,0))+IF(SUM($H393:$I393)&gt;0,INDEX($U$335:$AC$338,MATCH(AG$341,$I$335:$I$338,0),MATCH(AG$340,$J$334:$R$334,0)))</f>
        <v>1</v>
      </c>
      <c r="AH393" s="695" cm="1">
        <f t="array" ref="AH393">INDEX($H393:$K393,0,MATCH(AH$341,$H$341:$K$341,0))*INDEX($J$335:$R$338,MATCH(AH$341,$I$335:$I$338,0),MATCH(AH$340,$J$334:$R$334,0))+IF(SUM($H393:$I393)&gt;0,INDEX($U$335:$AC$338,MATCH(AH$341,$I$335:$I$338,0),MATCH(AH$340,$J$334:$R$334,0)))</f>
        <v>2</v>
      </c>
      <c r="AI393" s="695" cm="1">
        <f t="array" ref="AI393">INDEX($H393:$K393,0,MATCH(AI$341,$H$341:$K$341,0))*INDEX($J$335:$R$338,MATCH(AI$341,$I$335:$I$338,0),MATCH(AI$340,$J$334:$R$334,0))+IF(SUM($H393:$I393)&gt;0,INDEX($U$335:$AC$338,MATCH(AI$341,$I$335:$I$338,0),MATCH(AI$340,$J$334:$R$334,0)))</f>
        <v>0</v>
      </c>
      <c r="AJ393" s="695" cm="1">
        <f t="array" ref="AJ393">INDEX($H393:$K393,0,MATCH(AJ$341,$H$341:$K$341,0))*INDEX($J$335:$R$338,MATCH(AJ$341,$I$335:$I$338,0),MATCH(AJ$340,$J$334:$R$334,0))+IF(SUM($H393:$I393)&gt;0,INDEX($U$335:$AC$338,MATCH(AJ$341,$I$335:$I$338,0),MATCH(AJ$340,$J$334:$R$334,0)))</f>
        <v>1</v>
      </c>
      <c r="AK393" s="695" cm="1">
        <f t="array" ref="AK393">INDEX($H393:$K393,0,MATCH(AK$341,$H$341:$K$341,0))*INDEX($J$335:$R$338,MATCH(AK$341,$I$335:$I$338,0),MATCH(AK$340,$J$334:$R$334,0))+IF(SUM($H393:$I393)&gt;0,INDEX($U$335:$AC$338,MATCH(AK$341,$I$335:$I$338,0),MATCH(AK$340,$J$334:$R$334,0)))</f>
        <v>1</v>
      </c>
      <c r="AL393" s="695" cm="1">
        <f t="array" ref="AL393">INDEX($H393:$K393,0,MATCH(AL$341,$H$341:$K$341,0))*INDEX($J$335:$R$338,MATCH(AL$341,$I$335:$I$338,0),MATCH(AL$340,$J$334:$R$334,0))+IF(SUM($H393:$I393)&gt;0,INDEX($U$335:$AC$338,MATCH(AL$341,$I$335:$I$338,0),MATCH(AL$340,$J$334:$R$334,0)))</f>
        <v>2</v>
      </c>
      <c r="AM393" s="695" cm="1">
        <f t="array" ref="AM393">INDEX($H393:$K393,0,MATCH(AM$341,$H$341:$K$341,0))*INDEX($J$335:$R$338,MATCH(AM$341,$I$335:$I$338,0),MATCH(AM$340,$J$334:$R$334,0))+IF(SUM($H393:$I393)&gt;0,INDEX($U$335:$AC$338,MATCH(AM$341,$I$335:$I$338,0),MATCH(AM$340,$J$334:$R$334,0)))</f>
        <v>0</v>
      </c>
      <c r="AN393" s="695" cm="1">
        <f t="array" ref="AN393">INDEX($H393:$K393,0,MATCH(AN$341,$H$341:$K$341,0))*INDEX($J$335:$R$338,MATCH(AN$341,$I$335:$I$338,0),MATCH(AN$340,$J$334:$R$334,0))+IF(SUM($H393:$I393)&gt;0,INDEX($U$335:$AC$338,MATCH(AN$341,$I$335:$I$338,0),MATCH(AN$340,$J$334:$R$334,0)))</f>
        <v>1</v>
      </c>
      <c r="AO393" s="695" cm="1">
        <f t="array" ref="AO393">INDEX($H393:$K393,0,MATCH(AO$341,$H$341:$K$341,0))*INDEX($J$335:$R$338,MATCH(AO$341,$I$335:$I$338,0),MATCH(AO$340,$J$334:$R$334,0))+IF(SUM($H393:$I393)&gt;0,INDEX($U$335:$AC$338,MATCH(AO$341,$I$335:$I$338,0),MATCH(AO$340,$J$334:$R$334,0)))</f>
        <v>1</v>
      </c>
      <c r="AP393" s="695" cm="1">
        <f t="array" ref="AP393">INDEX($H393:$K393,0,MATCH(AP$341,$H$341:$K$341,0))*INDEX($J$335:$R$338,MATCH(AP$341,$I$335:$I$338,0),MATCH(AP$340,$J$334:$R$334,0))+IF(SUM($H393:$I393)&gt;0,INDEX($U$335:$AC$338,MATCH(AP$341,$I$335:$I$338,0),MATCH(AP$340,$J$334:$R$334,0)))</f>
        <v>2</v>
      </c>
      <c r="AQ393" s="695" cm="1">
        <f t="array" ref="AQ393">INDEX($H393:$K393,0,MATCH(AQ$341,$H$341:$K$341,0))*INDEX($J$335:$R$338,MATCH(AQ$341,$I$335:$I$338,0),MATCH(AQ$340,$J$334:$R$334,0))+IF(SUM($H393:$I393)&gt;0,INDEX($U$335:$AC$338,MATCH(AQ$341,$I$335:$I$338,0),MATCH(AQ$340,$J$334:$R$334,0)))</f>
        <v>0</v>
      </c>
      <c r="AR393" s="695" cm="1">
        <f t="array" ref="AR393">INDEX($H393:$K393,0,MATCH(AR$341,$H$341:$K$341,0))*INDEX($J$335:$R$338,MATCH(AR$341,$I$335:$I$338,0),MATCH(AR$340,$J$334:$R$334,0))+IF(SUM($H393:$I393)&gt;0,INDEX($U$335:$AC$338,MATCH(AR$341,$I$335:$I$338,0),MATCH(AR$340,$J$334:$R$334,0)))</f>
        <v>1</v>
      </c>
      <c r="AS393" s="695" cm="1">
        <f t="array" ref="AS393">INDEX($H393:$K393,0,MATCH(AS$341,$H$341:$K$341,0))*INDEX($J$335:$R$338,MATCH(AS$341,$I$335:$I$338,0),MATCH(AS$340,$J$334:$R$334,0))+IF(SUM($H393:$I393)&gt;0,INDEX($U$335:$AC$338,MATCH(AS$341,$I$335:$I$338,0),MATCH(AS$340,$J$334:$R$334,0)))</f>
        <v>1</v>
      </c>
      <c r="AT393" s="695" cm="1">
        <f t="array" ref="AT393">INDEX($H393:$K393,0,MATCH(AT$341,$H$341:$K$341,0))*INDEX($J$335:$R$338,MATCH(AT$341,$I$335:$I$338,0),MATCH(AT$340,$J$334:$R$334,0))+IF(SUM($H393:$I393)&gt;0,INDEX($U$335:$AC$338,MATCH(AT$341,$I$335:$I$338,0),MATCH(AT$340,$J$334:$R$334,0)))</f>
        <v>2</v>
      </c>
      <c r="AU393" s="695" cm="1">
        <f t="array" ref="AU393">INDEX($H393:$K393,0,MATCH(AU$341,$H$341:$K$341,0))*INDEX($J$335:$R$338,MATCH(AU$341,$I$335:$I$338,0),MATCH(AU$340,$J$334:$R$334,0))+IF(SUM($H393:$I393)&gt;0,INDEX($U$335:$AC$338,MATCH(AU$341,$I$335:$I$338,0),MATCH(AU$340,$J$334:$R$334,0)))</f>
        <v>0</v>
      </c>
      <c r="AV393" s="186"/>
      <c r="AW393" s="186"/>
      <c r="AX393" s="16"/>
      <c r="AY393" s="8"/>
      <c r="AZ393" s="8"/>
      <c r="BA393" s="8"/>
    </row>
    <row r="394" spans="1:53" ht="14.5" outlineLevel="1" x14ac:dyDescent="0.35">
      <c r="A394" s="6"/>
      <c r="B394" s="7"/>
      <c r="C394" s="17"/>
      <c r="D394" s="17"/>
      <c r="E394" s="17"/>
      <c r="F394" s="26"/>
      <c r="G394" s="26"/>
      <c r="I394" s="26"/>
      <c r="J394" s="26"/>
      <c r="K394" s="26"/>
      <c r="N394" s="494"/>
      <c r="O394" s="186"/>
      <c r="P394" s="186"/>
      <c r="Q394" s="186"/>
      <c r="R394" s="186"/>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26"/>
      <c r="I395" s="26"/>
      <c r="J395" s="26"/>
      <c r="K395" s="26"/>
      <c r="N395" s="494"/>
      <c r="O395" s="186"/>
      <c r="P395" s="186"/>
      <c r="Q395" s="186"/>
      <c r="R395" s="186"/>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6"/>
      <c r="AY395" s="8"/>
      <c r="AZ395" s="8"/>
      <c r="BA395" s="8"/>
    </row>
    <row r="396" spans="1:53" ht="14.5" outlineLevel="1" x14ac:dyDescent="0.35">
      <c r="A396" s="6"/>
      <c r="B396" s="7"/>
      <c r="C396" s="17"/>
      <c r="D396" s="17"/>
      <c r="E396" s="17"/>
      <c r="F396" s="26"/>
      <c r="G396" s="495" t="s">
        <v>1150</v>
      </c>
      <c r="I396" t="s">
        <v>1005</v>
      </c>
      <c r="J396" s="693" t="s">
        <v>379</v>
      </c>
      <c r="K396" s="693" t="s">
        <v>776</v>
      </c>
      <c r="L396" s="693" t="s">
        <v>777</v>
      </c>
      <c r="M396" s="693" t="s">
        <v>778</v>
      </c>
      <c r="N396" s="693" t="s">
        <v>779</v>
      </c>
      <c r="O396" s="693" t="s">
        <v>780</v>
      </c>
      <c r="P396" s="693" t="s">
        <v>781</v>
      </c>
      <c r="Q396" s="693" t="s">
        <v>782</v>
      </c>
      <c r="R396" s="693" t="s">
        <v>783</v>
      </c>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c r="AN396" s="186"/>
      <c r="AO396" s="186"/>
      <c r="AP396" s="186"/>
      <c r="AQ396" s="186"/>
      <c r="AR396" s="186"/>
      <c r="AS396" s="186"/>
      <c r="AT396" s="186"/>
      <c r="AU396" s="186"/>
      <c r="AV396" s="186"/>
      <c r="AW396" s="186"/>
      <c r="AX396" s="16"/>
      <c r="AY396" s="8"/>
      <c r="AZ396" s="8"/>
      <c r="BA396" s="8"/>
    </row>
    <row r="397" spans="1:53" ht="14.5" outlineLevel="1" x14ac:dyDescent="0.35">
      <c r="A397" s="6"/>
      <c r="B397" s="7"/>
      <c r="C397" s="17"/>
      <c r="D397" s="17"/>
      <c r="E397" s="17"/>
      <c r="F397" s="26"/>
      <c r="G397" s="495"/>
      <c r="I397" t="s">
        <v>753</v>
      </c>
      <c r="J397" s="694">
        <v>1</v>
      </c>
      <c r="K397" s="694">
        <v>1</v>
      </c>
      <c r="L397" s="694">
        <v>1</v>
      </c>
      <c r="M397" s="694">
        <v>1</v>
      </c>
      <c r="N397" s="694">
        <v>1</v>
      </c>
      <c r="O397" s="694">
        <v>1</v>
      </c>
      <c r="P397" s="694">
        <v>1</v>
      </c>
      <c r="Q397" s="694">
        <v>1</v>
      </c>
      <c r="R397" s="694">
        <v>1</v>
      </c>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495"/>
      <c r="I398" t="s">
        <v>1127</v>
      </c>
      <c r="J398" s="694">
        <v>1</v>
      </c>
      <c r="K398" s="694">
        <v>1</v>
      </c>
      <c r="L398" s="694">
        <v>1</v>
      </c>
      <c r="M398" s="694">
        <v>1</v>
      </c>
      <c r="N398" s="694">
        <v>1</v>
      </c>
      <c r="O398" s="694">
        <v>1</v>
      </c>
      <c r="P398" s="694">
        <v>1</v>
      </c>
      <c r="Q398" s="694">
        <v>1</v>
      </c>
      <c r="R398" s="694">
        <v>1</v>
      </c>
      <c r="S398" s="186"/>
      <c r="T398" s="186"/>
      <c r="U398" s="186"/>
      <c r="V398" s="186"/>
      <c r="W398" s="186"/>
      <c r="X398" s="186"/>
      <c r="Y398" s="186"/>
      <c r="Z398" s="186"/>
      <c r="AA398" s="186"/>
      <c r="AB398" s="186"/>
      <c r="AC398" s="186"/>
      <c r="AD398" s="186"/>
      <c r="AE398" s="186"/>
      <c r="AF398" s="186"/>
      <c r="AG398" s="186"/>
      <c r="AH398" s="186"/>
      <c r="AI398" s="186"/>
      <c r="AJ398" s="186"/>
      <c r="AK398" s="186"/>
      <c r="AL398" s="186"/>
      <c r="AM398" s="186"/>
      <c r="AN398" s="186"/>
      <c r="AO398" s="186"/>
      <c r="AP398" s="186"/>
      <c r="AQ398" s="186"/>
      <c r="AR398" s="186"/>
      <c r="AS398" s="186"/>
      <c r="AT398" s="186"/>
      <c r="AU398" s="186"/>
      <c r="AV398" s="186"/>
      <c r="AW398" s="186"/>
      <c r="AX398" s="16"/>
      <c r="AY398" s="8"/>
      <c r="AZ398" s="8"/>
      <c r="BA398" s="8"/>
    </row>
    <row r="399" spans="1:53" ht="14.5" outlineLevel="1" x14ac:dyDescent="0.35">
      <c r="A399" s="6"/>
      <c r="B399" s="7"/>
      <c r="C399" s="17"/>
      <c r="D399" s="17"/>
      <c r="E399" s="17"/>
      <c r="F399" s="26"/>
      <c r="G399" s="495"/>
      <c r="I399" t="s">
        <v>1128</v>
      </c>
      <c r="J399" s="694">
        <v>2</v>
      </c>
      <c r="K399" s="694">
        <v>2</v>
      </c>
      <c r="L399" s="694">
        <v>1</v>
      </c>
      <c r="M399" s="694">
        <v>1</v>
      </c>
      <c r="N399" s="694">
        <v>1</v>
      </c>
      <c r="O399" s="694">
        <v>1</v>
      </c>
      <c r="P399" s="694">
        <v>0</v>
      </c>
      <c r="Q399" s="694">
        <v>0</v>
      </c>
      <c r="R399" s="694">
        <v>0</v>
      </c>
      <c r="S399" s="186"/>
      <c r="T399" s="186"/>
      <c r="U399" s="186"/>
      <c r="V399" s="186"/>
      <c r="W399" s="186"/>
      <c r="X399" s="186"/>
      <c r="Y399" s="186"/>
      <c r="Z399" s="186"/>
      <c r="AA399" s="186"/>
      <c r="AB399" s="186"/>
      <c r="AC399" s="186"/>
      <c r="AD399" s="186"/>
      <c r="AE399" s="186"/>
      <c r="AF399" s="186"/>
      <c r="AG399" s="186"/>
      <c r="AH399" s="186"/>
      <c r="AI399" s="186"/>
      <c r="AJ399" s="186"/>
      <c r="AK399" s="186"/>
      <c r="AL399" s="186"/>
      <c r="AM399" s="186"/>
      <c r="AN399" s="186"/>
      <c r="AO399" s="186"/>
      <c r="AP399" s="186"/>
      <c r="AQ399" s="186"/>
      <c r="AR399" s="186"/>
      <c r="AS399" s="186"/>
      <c r="AT399" s="186"/>
      <c r="AU399" s="186"/>
      <c r="AV399" s="186"/>
      <c r="AW399" s="186"/>
      <c r="AX399" s="16"/>
      <c r="AY399" s="8"/>
      <c r="AZ399" s="8"/>
      <c r="BA399" s="8"/>
    </row>
    <row r="400" spans="1:53" ht="14.5" outlineLevel="1" x14ac:dyDescent="0.35">
      <c r="A400" s="6"/>
      <c r="B400" s="7"/>
      <c r="C400" s="17"/>
      <c r="D400" s="17"/>
      <c r="E400" s="17"/>
      <c r="F400" s="26"/>
      <c r="G400" s="495"/>
      <c r="I400" t="s">
        <v>755</v>
      </c>
      <c r="J400" s="694">
        <v>1</v>
      </c>
      <c r="K400" s="694">
        <v>1</v>
      </c>
      <c r="L400" s="694">
        <v>1</v>
      </c>
      <c r="M400" s="694">
        <v>1</v>
      </c>
      <c r="N400" s="694">
        <v>1</v>
      </c>
      <c r="O400" s="694">
        <v>1</v>
      </c>
      <c r="P400" s="694">
        <v>1</v>
      </c>
      <c r="Q400" s="694">
        <v>1</v>
      </c>
      <c r="R400" s="694">
        <v>1</v>
      </c>
      <c r="S400" s="186"/>
      <c r="T400" s="186"/>
      <c r="U400" s="186"/>
      <c r="V400" s="186"/>
      <c r="W400" s="186"/>
      <c r="X400" s="186"/>
      <c r="Y400" s="186"/>
      <c r="Z400" s="186"/>
      <c r="AA400" s="186"/>
      <c r="AB400" s="186"/>
      <c r="AC400" s="186"/>
      <c r="AD400" s="186"/>
      <c r="AE400" s="186"/>
      <c r="AF400" s="186"/>
      <c r="AG400" s="186"/>
      <c r="AH400" s="186"/>
      <c r="AI400" s="186"/>
      <c r="AJ400" s="186"/>
      <c r="AK400" s="186"/>
      <c r="AL400" s="186"/>
      <c r="AM400" s="186"/>
      <c r="AN400" s="186"/>
      <c r="AO400" s="186"/>
      <c r="AP400" s="186"/>
      <c r="AQ400" s="186"/>
      <c r="AR400" s="186"/>
      <c r="AS400" s="186"/>
      <c r="AT400" s="186"/>
      <c r="AU400" s="186"/>
      <c r="AV400" s="186"/>
      <c r="AW400" s="186"/>
      <c r="AX400" s="16"/>
      <c r="AY400" s="8"/>
      <c r="AZ400" s="8"/>
      <c r="BA400" s="8"/>
    </row>
    <row r="401" spans="1:53" ht="14.5" outlineLevel="1" x14ac:dyDescent="0.35">
      <c r="A401" s="6"/>
      <c r="B401" s="7"/>
      <c r="C401" s="17"/>
      <c r="D401" s="17"/>
      <c r="E401" s="17"/>
      <c r="F401" s="26"/>
      <c r="G401" s="495"/>
      <c r="N401" s="494"/>
      <c r="O401" s="186"/>
      <c r="P401" s="186"/>
      <c r="Q401" s="186"/>
      <c r="R401" s="186"/>
      <c r="S401" s="186"/>
      <c r="T401" s="186"/>
      <c r="U401" s="186"/>
      <c r="V401" s="186"/>
      <c r="W401" s="186"/>
      <c r="X401" s="186"/>
      <c r="Y401" s="186"/>
      <c r="Z401" s="186"/>
      <c r="AA401" s="186"/>
      <c r="AB401" s="186"/>
      <c r="AC401" s="186"/>
      <c r="AD401" s="186"/>
      <c r="AE401" s="186"/>
      <c r="AF401" s="186"/>
      <c r="AG401" s="186"/>
      <c r="AH401" s="186"/>
      <c r="AI401" s="186"/>
      <c r="AJ401" s="186"/>
      <c r="AK401" s="186"/>
      <c r="AL401" s="186"/>
      <c r="AM401" s="186"/>
      <c r="AN401" s="186"/>
      <c r="AO401" s="186"/>
      <c r="AP401" s="186"/>
      <c r="AQ401" s="186"/>
      <c r="AR401" s="186"/>
      <c r="AS401" s="186"/>
      <c r="AT401" s="186"/>
      <c r="AU401" s="186"/>
      <c r="AV401" s="186"/>
      <c r="AW401" s="186"/>
      <c r="AX401" s="16"/>
      <c r="AY401" s="8"/>
      <c r="AZ401" s="8"/>
      <c r="BA401" s="8"/>
    </row>
    <row r="402" spans="1:53" ht="14.5" outlineLevel="1" x14ac:dyDescent="0.35">
      <c r="A402" s="6"/>
      <c r="B402" s="7"/>
      <c r="C402" s="17"/>
      <c r="D402" s="17"/>
      <c r="E402" s="17"/>
      <c r="F402" s="26"/>
      <c r="G402" s="26" t="s">
        <v>789</v>
      </c>
      <c r="H402" t="s">
        <v>804</v>
      </c>
      <c r="I402" t="s">
        <v>804</v>
      </c>
      <c r="J402" t="s">
        <v>804</v>
      </c>
      <c r="K402" t="s">
        <v>804</v>
      </c>
      <c r="L402" t="s">
        <v>379</v>
      </c>
      <c r="M402" t="s">
        <v>379</v>
      </c>
      <c r="N402" t="s">
        <v>379</v>
      </c>
      <c r="O402" t="s">
        <v>379</v>
      </c>
      <c r="P402" t="s">
        <v>776</v>
      </c>
      <c r="Q402" t="s">
        <v>776</v>
      </c>
      <c r="R402" t="s">
        <v>776</v>
      </c>
      <c r="S402" t="s">
        <v>776</v>
      </c>
      <c r="T402" t="s">
        <v>777</v>
      </c>
      <c r="U402" t="s">
        <v>777</v>
      </c>
      <c r="V402" t="s">
        <v>777</v>
      </c>
      <c r="W402" t="s">
        <v>777</v>
      </c>
      <c r="X402" t="s">
        <v>778</v>
      </c>
      <c r="Y402" t="s">
        <v>778</v>
      </c>
      <c r="Z402" t="s">
        <v>778</v>
      </c>
      <c r="AA402" t="s">
        <v>778</v>
      </c>
      <c r="AB402" t="s">
        <v>779</v>
      </c>
      <c r="AC402" t="s">
        <v>779</v>
      </c>
      <c r="AD402" t="s">
        <v>779</v>
      </c>
      <c r="AE402" t="s">
        <v>779</v>
      </c>
      <c r="AF402" t="s">
        <v>780</v>
      </c>
      <c r="AG402" t="s">
        <v>780</v>
      </c>
      <c r="AH402" t="s">
        <v>780</v>
      </c>
      <c r="AI402" t="s">
        <v>780</v>
      </c>
      <c r="AJ402" t="s">
        <v>781</v>
      </c>
      <c r="AK402" t="s">
        <v>781</v>
      </c>
      <c r="AL402" t="s">
        <v>781</v>
      </c>
      <c r="AM402" t="s">
        <v>781</v>
      </c>
      <c r="AN402" t="s">
        <v>782</v>
      </c>
      <c r="AO402" t="s">
        <v>782</v>
      </c>
      <c r="AP402" t="s">
        <v>782</v>
      </c>
      <c r="AQ402" t="s">
        <v>782</v>
      </c>
      <c r="AR402" t="s">
        <v>783</v>
      </c>
      <c r="AS402" t="s">
        <v>783</v>
      </c>
      <c r="AT402" t="s">
        <v>783</v>
      </c>
      <c r="AU402" t="s">
        <v>783</v>
      </c>
      <c r="AV402" s="186"/>
      <c r="AW402" s="186"/>
      <c r="AX402" s="16"/>
      <c r="AY402" s="8"/>
      <c r="AZ402" s="8"/>
      <c r="BA402" s="8"/>
    </row>
    <row r="403" spans="1:53" ht="14.5" outlineLevel="1" x14ac:dyDescent="0.35">
      <c r="A403" s="6"/>
      <c r="B403" s="7"/>
      <c r="C403" s="17"/>
      <c r="D403" s="17"/>
      <c r="E403" s="17"/>
      <c r="F403" s="26"/>
      <c r="G403" s="26" t="s">
        <v>57</v>
      </c>
      <c r="H403" t="s">
        <v>753</v>
      </c>
      <c r="I403" t="s">
        <v>1127</v>
      </c>
      <c r="J403" t="s">
        <v>1128</v>
      </c>
      <c r="K403" t="s">
        <v>755</v>
      </c>
      <c r="L403" t="str">
        <f>H403</f>
        <v>early</v>
      </c>
      <c r="M403" t="str">
        <f t="shared" ref="M403:AU403" si="161">I403</f>
        <v>at_seeding</v>
      </c>
      <c r="N403" t="str">
        <f t="shared" si="161"/>
        <v>mid</v>
      </c>
      <c r="O403" t="str">
        <f t="shared" si="161"/>
        <v>late</v>
      </c>
      <c r="P403" t="str">
        <f t="shared" si="161"/>
        <v>early</v>
      </c>
      <c r="Q403" t="str">
        <f t="shared" si="161"/>
        <v>at_seeding</v>
      </c>
      <c r="R403" t="str">
        <f t="shared" si="161"/>
        <v>mid</v>
      </c>
      <c r="S403" t="str">
        <f t="shared" si="161"/>
        <v>late</v>
      </c>
      <c r="T403" t="str">
        <f t="shared" si="161"/>
        <v>early</v>
      </c>
      <c r="U403" t="str">
        <f t="shared" si="161"/>
        <v>at_seeding</v>
      </c>
      <c r="V403" t="str">
        <f t="shared" si="161"/>
        <v>mid</v>
      </c>
      <c r="W403" t="str">
        <f t="shared" si="161"/>
        <v>late</v>
      </c>
      <c r="X403" t="str">
        <f>T403</f>
        <v>early</v>
      </c>
      <c r="Y403" t="str">
        <f>U403</f>
        <v>at_seeding</v>
      </c>
      <c r="Z403" t="str">
        <f>V403</f>
        <v>mid</v>
      </c>
      <c r="AA403" t="str">
        <f>W403</f>
        <v>late</v>
      </c>
      <c r="AB403" t="str">
        <f t="shared" si="161"/>
        <v>early</v>
      </c>
      <c r="AC403" t="str">
        <f t="shared" si="161"/>
        <v>at_seeding</v>
      </c>
      <c r="AD403" t="str">
        <f>Z403</f>
        <v>mid</v>
      </c>
      <c r="AE403" t="str">
        <f>AA403</f>
        <v>late</v>
      </c>
      <c r="AF403" t="str">
        <f>AB403</f>
        <v>early</v>
      </c>
      <c r="AG403" t="str">
        <f>AC403</f>
        <v>at_seeding</v>
      </c>
      <c r="AH403" t="str">
        <f t="shared" si="161"/>
        <v>mid</v>
      </c>
      <c r="AI403" t="str">
        <f t="shared" si="161"/>
        <v>late</v>
      </c>
      <c r="AJ403" t="str">
        <f t="shared" si="161"/>
        <v>early</v>
      </c>
      <c r="AK403" t="str">
        <f t="shared" si="161"/>
        <v>at_seeding</v>
      </c>
      <c r="AL403" t="str">
        <f t="shared" si="161"/>
        <v>mid</v>
      </c>
      <c r="AM403" t="str">
        <f t="shared" si="161"/>
        <v>late</v>
      </c>
      <c r="AN403" t="str">
        <f t="shared" si="161"/>
        <v>early</v>
      </c>
      <c r="AO403" t="str">
        <f t="shared" si="161"/>
        <v>at_seeding</v>
      </c>
      <c r="AP403" t="str">
        <f>AL403</f>
        <v>mid</v>
      </c>
      <c r="AQ403" t="str">
        <f>AM403</f>
        <v>late</v>
      </c>
      <c r="AR403" t="str">
        <f>AN403</f>
        <v>early</v>
      </c>
      <c r="AS403" t="str">
        <f>AO403</f>
        <v>at_seeding</v>
      </c>
      <c r="AT403" t="str">
        <f t="shared" si="161"/>
        <v>mid</v>
      </c>
      <c r="AU403" t="str">
        <f t="shared" si="161"/>
        <v>late</v>
      </c>
      <c r="AV403" s="186"/>
      <c r="AW403" s="186"/>
      <c r="AX403" s="16"/>
      <c r="AY403" s="8"/>
      <c r="AZ403" s="8"/>
      <c r="BA403" s="8"/>
    </row>
    <row r="404" spans="1:53" ht="14.5" outlineLevel="1" x14ac:dyDescent="0.35">
      <c r="A404" s="6"/>
      <c r="B404" s="7"/>
      <c r="C404" s="17"/>
      <c r="D404" s="17"/>
      <c r="E404" s="17"/>
      <c r="F404" s="26"/>
      <c r="G404" s="26" t="str">
        <f t="shared" ref="G404:G435" si="162">_xlfn.CONCAT(H160:M160)</f>
        <v>AAAA2A1a</v>
      </c>
      <c r="H404" s="222">
        <f>INDEX($Z$223:$AC$236,MATCH($M160,$Y$223:$Y$236,0),MATCH(H$403,$Z$222:$AC$222,0))</f>
        <v>0</v>
      </c>
      <c r="I404" s="222">
        <f>INDEX($Z$223:$AC$236,MATCH($M160,$Y$223:$Y$236,0),MATCH(I$403,$Z$222:$AC$222,0))</f>
        <v>20</v>
      </c>
      <c r="J404" s="222">
        <f>INDEX($Z$223:$AC$236,MATCH($M160,$Y$223:$Y$236,0),MATCH(J$403,$Z$222:$AC$222,0))</f>
        <v>0</v>
      </c>
      <c r="K404" s="222">
        <f>INDEX($Z$223:$AC$236,MATCH($M160,$Y$223:$Y$236,0),MATCH(K$403,$Z$222:$AC$222,0))</f>
        <v>0</v>
      </c>
      <c r="L404" s="695" cm="1">
        <f t="array" ref="L404">INDEX($H404:$K404,0,MATCH(L$403,$H$403:$K$403,0))*INDEX($J$397:$R$400,MATCH(L$403,$I$397:$I$400,0),MATCH(L$402,$J$396:$R$396,0))</f>
        <v>0</v>
      </c>
      <c r="M404" s="695" cm="1">
        <f t="array" ref="M404">INDEX($H404:$K404,0,MATCH(M$403,$H$403:$K$403,0))*INDEX($J$397:$R$400,MATCH(M$403,$I$397:$I$400,0),MATCH(M$402,$J$396:$R$396,0))</f>
        <v>20</v>
      </c>
      <c r="N404" s="695" cm="1">
        <f t="array" ref="N404">INDEX($H404:$K404,0,MATCH(N$403,$H$403:$K$403,0))*INDEX($J$397:$R$400,MATCH(N$403,$I$397:$I$400,0),MATCH(N$402,$J$396:$R$396,0))</f>
        <v>0</v>
      </c>
      <c r="O404" s="695" cm="1">
        <f t="array" ref="O404">INDEX($H404:$K404,0,MATCH(O$403,$H$403:$K$403,0))*INDEX($J$397:$R$400,MATCH(O$403,$I$397:$I$400,0),MATCH(O$402,$J$396:$R$396,0))</f>
        <v>0</v>
      </c>
      <c r="P404" s="695" cm="1">
        <f t="array" ref="P404">INDEX($H404:$K404,0,MATCH(P$403,$H$403:$K$403,0))*INDEX($J$397:$R$400,MATCH(P$403,$I$397:$I$400,0),MATCH(P$402,$J$396:$R$396,0))</f>
        <v>0</v>
      </c>
      <c r="Q404" s="695" cm="1">
        <f t="array" ref="Q404">INDEX($H404:$K404,0,MATCH(Q$403,$H$403:$K$403,0))*INDEX($J$397:$R$400,MATCH(Q$403,$I$397:$I$400,0),MATCH(Q$402,$J$396:$R$396,0))</f>
        <v>20</v>
      </c>
      <c r="R404" s="695" cm="1">
        <f t="array" ref="R404">INDEX($H404:$K404,0,MATCH(R$403,$H$403:$K$403,0))*INDEX($J$397:$R$400,MATCH(R$403,$I$397:$I$400,0),MATCH(R$402,$J$396:$R$396,0))</f>
        <v>0</v>
      </c>
      <c r="S404" s="695" cm="1">
        <f t="array" ref="S404">INDEX($H404:$K404,0,MATCH(S$403,$H$403:$K$403,0))*INDEX($J$397:$R$400,MATCH(S$403,$I$397:$I$400,0),MATCH(S$402,$J$396:$R$396,0))</f>
        <v>0</v>
      </c>
      <c r="T404" s="695" cm="1">
        <f t="array" ref="T404">INDEX($H404:$K404,0,MATCH(T$403,$H$403:$K$403,0))*INDEX($J$397:$R$400,MATCH(T$403,$I$397:$I$400,0),MATCH(T$402,$J$396:$R$396,0))</f>
        <v>0</v>
      </c>
      <c r="U404" s="695" cm="1">
        <f t="array" ref="U404">INDEX($H404:$K404,0,MATCH(U$403,$H$403:$K$403,0))*INDEX($J$397:$R$400,MATCH(U$403,$I$397:$I$400,0),MATCH(U$402,$J$396:$R$396,0))</f>
        <v>20</v>
      </c>
      <c r="V404" s="695" cm="1">
        <f t="array" ref="V404">INDEX($H404:$K404,0,MATCH(V$403,$H$403:$K$403,0))*INDEX($J$397:$R$400,MATCH(V$403,$I$397:$I$400,0),MATCH(V$402,$J$396:$R$396,0))</f>
        <v>0</v>
      </c>
      <c r="W404" s="695" cm="1">
        <f t="array" ref="W404">INDEX($H404:$K404,0,MATCH(W$403,$H$403:$K$403,0))*INDEX($J$397:$R$400,MATCH(W$403,$I$397:$I$400,0),MATCH(W$402,$J$396:$R$396,0))</f>
        <v>0</v>
      </c>
      <c r="X404" s="695" cm="1">
        <f t="array" ref="X404">INDEX($H404:$K404,0,MATCH(X$403,$H$403:$K$403,0))*INDEX($J$397:$R$400,MATCH(X$403,$I$397:$I$400,0),MATCH(X$402,$J$396:$R$396,0))</f>
        <v>0</v>
      </c>
      <c r="Y404" s="695" cm="1">
        <f t="array" ref="Y404">INDEX($H404:$K404,0,MATCH(Y$403,$H$403:$K$403,0))*INDEX($J$397:$R$400,MATCH(Y$403,$I$397:$I$400,0),MATCH(Y$402,$J$396:$R$396,0))</f>
        <v>20</v>
      </c>
      <c r="Z404" s="695" cm="1">
        <f t="array" ref="Z404">INDEX($H404:$K404,0,MATCH(Z$403,$H$403:$K$403,0))*INDEX($J$397:$R$400,MATCH(Z$403,$I$397:$I$400,0),MATCH(Z$402,$J$396:$R$396,0))</f>
        <v>0</v>
      </c>
      <c r="AA404" s="695" cm="1">
        <f t="array" ref="AA404">INDEX($H404:$K404,0,MATCH(AA$403,$H$403:$K$403,0))*INDEX($J$397:$R$400,MATCH(AA$403,$I$397:$I$400,0),MATCH(AA$402,$J$396:$R$396,0))</f>
        <v>0</v>
      </c>
      <c r="AB404" s="695" cm="1">
        <f t="array" ref="AB404">INDEX($H404:$K404,0,MATCH(AB$403,$H$403:$K$403,0))*INDEX($J$397:$R$400,MATCH(AB$403,$I$397:$I$400,0),MATCH(AB$402,$J$396:$R$396,0))</f>
        <v>0</v>
      </c>
      <c r="AC404" s="695" cm="1">
        <f t="array" ref="AC404">INDEX($H404:$K404,0,MATCH(AC$403,$H$403:$K$403,0))*INDEX($J$397:$R$400,MATCH(AC$403,$I$397:$I$400,0),MATCH(AC$402,$J$396:$R$396,0))</f>
        <v>20</v>
      </c>
      <c r="AD404" s="695" cm="1">
        <f t="array" ref="AD404">INDEX($H404:$K404,0,MATCH(AD$403,$H$403:$K$403,0))*INDEX($J$397:$R$400,MATCH(AD$403,$I$397:$I$400,0),MATCH(AD$402,$J$396:$R$396,0))</f>
        <v>0</v>
      </c>
      <c r="AE404" s="695" cm="1">
        <f t="array" ref="AE404">INDEX($H404:$K404,0,MATCH(AE$403,$H$403:$K$403,0))*INDEX($J$397:$R$400,MATCH(AE$403,$I$397:$I$400,0),MATCH(AE$402,$J$396:$R$396,0))</f>
        <v>0</v>
      </c>
      <c r="AF404" s="695" cm="1">
        <f t="array" ref="AF404">INDEX($H404:$K404,0,MATCH(AF$403,$H$403:$K$403,0))*INDEX($J$397:$R$400,MATCH(AF$403,$I$397:$I$400,0),MATCH(AF$402,$J$396:$R$396,0))</f>
        <v>0</v>
      </c>
      <c r="AG404" s="695" cm="1">
        <f t="array" ref="AG404">INDEX($H404:$K404,0,MATCH(AG$403,$H$403:$K$403,0))*INDEX($J$397:$R$400,MATCH(AG$403,$I$397:$I$400,0),MATCH(AG$402,$J$396:$R$396,0))</f>
        <v>20</v>
      </c>
      <c r="AH404" s="695" cm="1">
        <f t="array" ref="AH404">INDEX($H404:$K404,0,MATCH(AH$403,$H$403:$K$403,0))*INDEX($J$397:$R$400,MATCH(AH$403,$I$397:$I$400,0),MATCH(AH$402,$J$396:$R$396,0))</f>
        <v>0</v>
      </c>
      <c r="AI404" s="695" cm="1">
        <f t="array" ref="AI404">INDEX($H404:$K404,0,MATCH(AI$403,$H$403:$K$403,0))*INDEX($J$397:$R$400,MATCH(AI$403,$I$397:$I$400,0),MATCH(AI$402,$J$396:$R$396,0))</f>
        <v>0</v>
      </c>
      <c r="AJ404" s="695" cm="1">
        <f t="array" ref="AJ404">INDEX($H404:$K404,0,MATCH(AJ$403,$H$403:$K$403,0))*INDEX($J$397:$R$400,MATCH(AJ$403,$I$397:$I$400,0),MATCH(AJ$402,$J$396:$R$396,0))</f>
        <v>0</v>
      </c>
      <c r="AK404" s="695" cm="1">
        <f t="array" ref="AK404">INDEX($H404:$K404,0,MATCH(AK$403,$H$403:$K$403,0))*INDEX($J$397:$R$400,MATCH(AK$403,$I$397:$I$400,0),MATCH(AK$402,$J$396:$R$396,0))</f>
        <v>20</v>
      </c>
      <c r="AL404" s="695" cm="1">
        <f t="array" ref="AL404">INDEX($H404:$K404,0,MATCH(AL$403,$H$403:$K$403,0))*INDEX($J$397:$R$400,MATCH(AL$403,$I$397:$I$400,0),MATCH(AL$402,$J$396:$R$396,0))</f>
        <v>0</v>
      </c>
      <c r="AM404" s="695" cm="1">
        <f t="array" ref="AM404">INDEX($H404:$K404,0,MATCH(AM$403,$H$403:$K$403,0))*INDEX($J$397:$R$400,MATCH(AM$403,$I$397:$I$400,0),MATCH(AM$402,$J$396:$R$396,0))</f>
        <v>0</v>
      </c>
      <c r="AN404" s="695" cm="1">
        <f t="array" ref="AN404">INDEX($H404:$K404,0,MATCH(AN$403,$H$403:$K$403,0))*INDEX($J$397:$R$400,MATCH(AN$403,$I$397:$I$400,0),MATCH(AN$402,$J$396:$R$396,0))</f>
        <v>0</v>
      </c>
      <c r="AO404" s="695" cm="1">
        <f t="array" ref="AO404">INDEX($H404:$K404,0,MATCH(AO$403,$H$403:$K$403,0))*INDEX($J$397:$R$400,MATCH(AO$403,$I$397:$I$400,0),MATCH(AO$402,$J$396:$R$396,0))</f>
        <v>20</v>
      </c>
      <c r="AP404" s="695" cm="1">
        <f t="array" ref="AP404">INDEX($H404:$K404,0,MATCH(AP$403,$H$403:$K$403,0))*INDEX($J$397:$R$400,MATCH(AP$403,$I$397:$I$400,0),MATCH(AP$402,$J$396:$R$396,0))</f>
        <v>0</v>
      </c>
      <c r="AQ404" s="695" cm="1">
        <f t="array" ref="AQ404">INDEX($H404:$K404,0,MATCH(AQ$403,$H$403:$K$403,0))*INDEX($J$397:$R$400,MATCH(AQ$403,$I$397:$I$400,0),MATCH(AQ$402,$J$396:$R$396,0))</f>
        <v>0</v>
      </c>
      <c r="AR404" s="695" cm="1">
        <f t="array" ref="AR404">INDEX($H404:$K404,0,MATCH(AR$403,$H$403:$K$403,0))*INDEX($J$397:$R$400,MATCH(AR$403,$I$397:$I$400,0),MATCH(AR$402,$J$396:$R$396,0))</f>
        <v>0</v>
      </c>
      <c r="AS404" s="695" cm="1">
        <f t="array" ref="AS404">INDEX($H404:$K404,0,MATCH(AS$403,$H$403:$K$403,0))*INDEX($J$397:$R$400,MATCH(AS$403,$I$397:$I$400,0),MATCH(AS$402,$J$396:$R$396,0))</f>
        <v>20</v>
      </c>
      <c r="AT404" s="695" cm="1">
        <f t="array" ref="AT404">INDEX($H404:$K404,0,MATCH(AT$403,$H$403:$K$403,0))*INDEX($J$397:$R$400,MATCH(AT$403,$I$397:$I$400,0),MATCH(AT$402,$J$396:$R$396,0))</f>
        <v>0</v>
      </c>
      <c r="AU404" s="695" cm="1">
        <f t="array" ref="AU404">INDEX($H404:$K404,0,MATCH(AU$403,$H$403:$K$403,0))*INDEX($J$397:$R$400,MATCH(AU$403,$I$397:$I$400,0),MATCH(AU$402,$J$396:$R$396,0))</f>
        <v>0</v>
      </c>
      <c r="AV404" s="186"/>
      <c r="AW404" s="186"/>
      <c r="AX404" s="16"/>
      <c r="AY404" s="8"/>
      <c r="AZ404" s="8"/>
      <c r="BA404" s="8"/>
    </row>
    <row r="405" spans="1:53" ht="14.5" outlineLevel="1" x14ac:dyDescent="0.35">
      <c r="A405" s="6"/>
      <c r="B405" s="7"/>
      <c r="C405" s="17"/>
      <c r="D405" s="17"/>
      <c r="E405" s="17"/>
      <c r="F405" s="26"/>
      <c r="G405" s="26" t="str">
        <f t="shared" si="162"/>
        <v>GGGGAg1a2</v>
      </c>
      <c r="H405" s="222">
        <v>0</v>
      </c>
      <c r="I405" s="222">
        <v>0</v>
      </c>
      <c r="J405" s="222">
        <v>0</v>
      </c>
      <c r="K405" s="222">
        <v>0</v>
      </c>
      <c r="L405" s="695" cm="1">
        <f t="array" ref="L405">INDEX($H405:$K405,0,MATCH(L$403,$H$403:$K$403,0))*INDEX($J$397:$R$400,MATCH(L$403,$I$397:$I$400,0),MATCH(L$402,$J$396:$R$396,0))</f>
        <v>0</v>
      </c>
      <c r="M405" s="695" cm="1">
        <f t="array" ref="M405">INDEX($H405:$K405,0,MATCH(M$403,$H$403:$K$403,0))*INDEX($J$397:$R$400,MATCH(M$403,$I$397:$I$400,0),MATCH(M$402,$J$396:$R$396,0))</f>
        <v>0</v>
      </c>
      <c r="N405" s="695" cm="1">
        <f t="array" ref="N405">INDEX($H405:$K405,0,MATCH(N$403,$H$403:$K$403,0))*INDEX($J$397:$R$400,MATCH(N$403,$I$397:$I$400,0),MATCH(N$402,$J$396:$R$396,0))</f>
        <v>0</v>
      </c>
      <c r="O405" s="695" cm="1">
        <f t="array" ref="O405">INDEX($H405:$K405,0,MATCH(O$403,$H$403:$K$403,0))*INDEX($J$397:$R$400,MATCH(O$403,$I$397:$I$400,0),MATCH(O$402,$J$396:$R$396,0))</f>
        <v>0</v>
      </c>
      <c r="P405" s="695" cm="1">
        <f t="array" ref="P405">INDEX($H405:$K405,0,MATCH(P$403,$H$403:$K$403,0))*INDEX($J$397:$R$400,MATCH(P$403,$I$397:$I$400,0),MATCH(P$402,$J$396:$R$396,0))</f>
        <v>0</v>
      </c>
      <c r="Q405" s="695" cm="1">
        <f t="array" ref="Q405">INDEX($H405:$K405,0,MATCH(Q$403,$H$403:$K$403,0))*INDEX($J$397:$R$400,MATCH(Q$403,$I$397:$I$400,0),MATCH(Q$402,$J$396:$R$396,0))</f>
        <v>0</v>
      </c>
      <c r="R405" s="695" cm="1">
        <f t="array" ref="R405">INDEX($H405:$K405,0,MATCH(R$403,$H$403:$K$403,0))*INDEX($J$397:$R$400,MATCH(R$403,$I$397:$I$400,0),MATCH(R$402,$J$396:$R$396,0))</f>
        <v>0</v>
      </c>
      <c r="S405" s="695" cm="1">
        <f t="array" ref="S405">INDEX($H405:$K405,0,MATCH(S$403,$H$403:$K$403,0))*INDEX($J$397:$R$400,MATCH(S$403,$I$397:$I$400,0),MATCH(S$402,$J$396:$R$396,0))</f>
        <v>0</v>
      </c>
      <c r="T405" s="695" cm="1">
        <f t="array" ref="T405">INDEX($H405:$K405,0,MATCH(T$403,$H$403:$K$403,0))*INDEX($J$397:$R$400,MATCH(T$403,$I$397:$I$400,0),MATCH(T$402,$J$396:$R$396,0))</f>
        <v>0</v>
      </c>
      <c r="U405" s="695" cm="1">
        <f t="array" ref="U405">INDEX($H405:$K405,0,MATCH(U$403,$H$403:$K$403,0))*INDEX($J$397:$R$400,MATCH(U$403,$I$397:$I$400,0),MATCH(U$402,$J$396:$R$396,0))</f>
        <v>0</v>
      </c>
      <c r="V405" s="695" cm="1">
        <f t="array" ref="V405">INDEX($H405:$K405,0,MATCH(V$403,$H$403:$K$403,0))*INDEX($J$397:$R$400,MATCH(V$403,$I$397:$I$400,0),MATCH(V$402,$J$396:$R$396,0))</f>
        <v>0</v>
      </c>
      <c r="W405" s="695" cm="1">
        <f t="array" ref="W405">INDEX($H405:$K405,0,MATCH(W$403,$H$403:$K$403,0))*INDEX($J$397:$R$400,MATCH(W$403,$I$397:$I$400,0),MATCH(W$402,$J$396:$R$396,0))</f>
        <v>0</v>
      </c>
      <c r="X405" s="695" cm="1">
        <f t="array" ref="X405">INDEX($H405:$K405,0,MATCH(X$403,$H$403:$K$403,0))*INDEX($J$397:$R$400,MATCH(X$403,$I$397:$I$400,0),MATCH(X$402,$J$396:$R$396,0))</f>
        <v>0</v>
      </c>
      <c r="Y405" s="695" cm="1">
        <f t="array" ref="Y405">INDEX($H405:$K405,0,MATCH(Y$403,$H$403:$K$403,0))*INDEX($J$397:$R$400,MATCH(Y$403,$I$397:$I$400,0),MATCH(Y$402,$J$396:$R$396,0))</f>
        <v>0</v>
      </c>
      <c r="Z405" s="695" cm="1">
        <f t="array" ref="Z405">INDEX($H405:$K405,0,MATCH(Z$403,$H$403:$K$403,0))*INDEX($J$397:$R$400,MATCH(Z$403,$I$397:$I$400,0),MATCH(Z$402,$J$396:$R$396,0))</f>
        <v>0</v>
      </c>
      <c r="AA405" s="695" cm="1">
        <f t="array" ref="AA405">INDEX($H405:$K405,0,MATCH(AA$403,$H$403:$K$403,0))*INDEX($J$397:$R$400,MATCH(AA$403,$I$397:$I$400,0),MATCH(AA$402,$J$396:$R$396,0))</f>
        <v>0</v>
      </c>
      <c r="AB405" s="695" cm="1">
        <f t="array" ref="AB405">INDEX($H405:$K405,0,MATCH(AB$403,$H$403:$K$403,0))*INDEX($J$397:$R$400,MATCH(AB$403,$I$397:$I$400,0),MATCH(AB$402,$J$396:$R$396,0))</f>
        <v>0</v>
      </c>
      <c r="AC405" s="695" cm="1">
        <f t="array" ref="AC405">INDEX($H405:$K405,0,MATCH(AC$403,$H$403:$K$403,0))*INDEX($J$397:$R$400,MATCH(AC$403,$I$397:$I$400,0),MATCH(AC$402,$J$396:$R$396,0))</f>
        <v>0</v>
      </c>
      <c r="AD405" s="695" cm="1">
        <f t="array" ref="AD405">INDEX($H405:$K405,0,MATCH(AD$403,$H$403:$K$403,0))*INDEX($J$397:$R$400,MATCH(AD$403,$I$397:$I$400,0),MATCH(AD$402,$J$396:$R$396,0))</f>
        <v>0</v>
      </c>
      <c r="AE405" s="695" cm="1">
        <f t="array" ref="AE405">INDEX($H405:$K405,0,MATCH(AE$403,$H$403:$K$403,0))*INDEX($J$397:$R$400,MATCH(AE$403,$I$397:$I$400,0),MATCH(AE$402,$J$396:$R$396,0))</f>
        <v>0</v>
      </c>
      <c r="AF405" s="695" cm="1">
        <f t="array" ref="AF405">INDEX($H405:$K405,0,MATCH(AF$403,$H$403:$K$403,0))*INDEX($J$397:$R$400,MATCH(AF$403,$I$397:$I$400,0),MATCH(AF$402,$J$396:$R$396,0))</f>
        <v>0</v>
      </c>
      <c r="AG405" s="695" cm="1">
        <f t="array" ref="AG405">INDEX($H405:$K405,0,MATCH(AG$403,$H$403:$K$403,0))*INDEX($J$397:$R$400,MATCH(AG$403,$I$397:$I$400,0),MATCH(AG$402,$J$396:$R$396,0))</f>
        <v>0</v>
      </c>
      <c r="AH405" s="695" cm="1">
        <f t="array" ref="AH405">INDEX($H405:$K405,0,MATCH(AH$403,$H$403:$K$403,0))*INDEX($J$397:$R$400,MATCH(AH$403,$I$397:$I$400,0),MATCH(AH$402,$J$396:$R$396,0))</f>
        <v>0</v>
      </c>
      <c r="AI405" s="695" cm="1">
        <f t="array" ref="AI405">INDEX($H405:$K405,0,MATCH(AI$403,$H$403:$K$403,0))*INDEX($J$397:$R$400,MATCH(AI$403,$I$397:$I$400,0),MATCH(AI$402,$J$396:$R$396,0))</f>
        <v>0</v>
      </c>
      <c r="AJ405" s="695" cm="1">
        <f t="array" ref="AJ405">INDEX($H405:$K405,0,MATCH(AJ$403,$H$403:$K$403,0))*INDEX($J$397:$R$400,MATCH(AJ$403,$I$397:$I$400,0),MATCH(AJ$402,$J$396:$R$396,0))</f>
        <v>0</v>
      </c>
      <c r="AK405" s="695" cm="1">
        <f t="array" ref="AK405">INDEX($H405:$K405,0,MATCH(AK$403,$H$403:$K$403,0))*INDEX($J$397:$R$400,MATCH(AK$403,$I$397:$I$400,0),MATCH(AK$402,$J$396:$R$396,0))</f>
        <v>0</v>
      </c>
      <c r="AL405" s="695" cm="1">
        <f t="array" ref="AL405">INDEX($H405:$K405,0,MATCH(AL$403,$H$403:$K$403,0))*INDEX($J$397:$R$400,MATCH(AL$403,$I$397:$I$400,0),MATCH(AL$402,$J$396:$R$396,0))</f>
        <v>0</v>
      </c>
      <c r="AM405" s="695" cm="1">
        <f t="array" ref="AM405">INDEX($H405:$K405,0,MATCH(AM$403,$H$403:$K$403,0))*INDEX($J$397:$R$400,MATCH(AM$403,$I$397:$I$400,0),MATCH(AM$402,$J$396:$R$396,0))</f>
        <v>0</v>
      </c>
      <c r="AN405" s="695" cm="1">
        <f t="array" ref="AN405">INDEX($H405:$K405,0,MATCH(AN$403,$H$403:$K$403,0))*INDEX($J$397:$R$400,MATCH(AN$403,$I$397:$I$400,0),MATCH(AN$402,$J$396:$R$396,0))</f>
        <v>0</v>
      </c>
      <c r="AO405" s="695" cm="1">
        <f t="array" ref="AO405">INDEX($H405:$K405,0,MATCH(AO$403,$H$403:$K$403,0))*INDEX($J$397:$R$400,MATCH(AO$403,$I$397:$I$400,0),MATCH(AO$402,$J$396:$R$396,0))</f>
        <v>0</v>
      </c>
      <c r="AP405" s="695" cm="1">
        <f t="array" ref="AP405">INDEX($H405:$K405,0,MATCH(AP$403,$H$403:$K$403,0))*INDEX($J$397:$R$400,MATCH(AP$403,$I$397:$I$400,0),MATCH(AP$402,$J$396:$R$396,0))</f>
        <v>0</v>
      </c>
      <c r="AQ405" s="695" cm="1">
        <f t="array" ref="AQ405">INDEX($H405:$K405,0,MATCH(AQ$403,$H$403:$K$403,0))*INDEX($J$397:$R$400,MATCH(AQ$403,$I$397:$I$400,0),MATCH(AQ$402,$J$396:$R$396,0))</f>
        <v>0</v>
      </c>
      <c r="AR405" s="695" cm="1">
        <f t="array" ref="AR405">INDEX($H405:$K405,0,MATCH(AR$403,$H$403:$K$403,0))*INDEX($J$397:$R$400,MATCH(AR$403,$I$397:$I$400,0),MATCH(AR$402,$J$396:$R$396,0))</f>
        <v>0</v>
      </c>
      <c r="AS405" s="695" cm="1">
        <f t="array" ref="AS405">INDEX($H405:$K405,0,MATCH(AS$403,$H$403:$K$403,0))*INDEX($J$397:$R$400,MATCH(AS$403,$I$397:$I$400,0),MATCH(AS$402,$J$396:$R$396,0))</f>
        <v>0</v>
      </c>
      <c r="AT405" s="695" cm="1">
        <f t="array" ref="AT405">INDEX($H405:$K405,0,MATCH(AT$403,$H$403:$K$403,0))*INDEX($J$397:$R$400,MATCH(AT$403,$I$397:$I$400,0),MATCH(AT$402,$J$396:$R$396,0))</f>
        <v>0</v>
      </c>
      <c r="AU405" s="695" cm="1">
        <f t="array" ref="AU405">INDEX($H405:$K405,0,MATCH(AU$403,$H$403:$K$403,0))*INDEX($J$397:$R$400,MATCH(AU$403,$I$397:$I$400,0),MATCH(AU$402,$J$396:$R$396,0))</f>
        <v>0</v>
      </c>
      <c r="AV405" s="186"/>
      <c r="AW405" s="186"/>
      <c r="AX405" s="16"/>
      <c r="AY405" s="8"/>
      <c r="AZ405" s="8"/>
      <c r="BA405" s="8"/>
    </row>
    <row r="406" spans="1:53" ht="14.5" outlineLevel="1" x14ac:dyDescent="0.35">
      <c r="A406" s="6"/>
      <c r="B406" s="7"/>
      <c r="C406" s="17"/>
      <c r="D406" s="17"/>
      <c r="E406" s="17"/>
      <c r="F406" s="26"/>
      <c r="G406" s="26" t="str">
        <f t="shared" si="162"/>
        <v>GGGGSg1a2</v>
      </c>
      <c r="H406" s="222">
        <v>0</v>
      </c>
      <c r="I406" s="222">
        <v>0</v>
      </c>
      <c r="J406" s="222">
        <v>0</v>
      </c>
      <c r="K406" s="222">
        <v>0</v>
      </c>
      <c r="L406" s="695" cm="1">
        <f t="array" ref="L406">INDEX($H406:$K406,0,MATCH(L$403,$H$403:$K$403,0))*INDEX($J$397:$R$400,MATCH(L$403,$I$397:$I$400,0),MATCH(L$402,$J$396:$R$396,0))</f>
        <v>0</v>
      </c>
      <c r="M406" s="695" cm="1">
        <f t="array" ref="M406">INDEX($H406:$K406,0,MATCH(M$403,$H$403:$K$403,0))*INDEX($J$397:$R$400,MATCH(M$403,$I$397:$I$400,0),MATCH(M$402,$J$396:$R$396,0))</f>
        <v>0</v>
      </c>
      <c r="N406" s="695" cm="1">
        <f t="array" ref="N406">INDEX($H406:$K406,0,MATCH(N$403,$H$403:$K$403,0))*INDEX($J$397:$R$400,MATCH(N$403,$I$397:$I$400,0),MATCH(N$402,$J$396:$R$396,0))</f>
        <v>0</v>
      </c>
      <c r="O406" s="695" cm="1">
        <f t="array" ref="O406">INDEX($H406:$K406,0,MATCH(O$403,$H$403:$K$403,0))*INDEX($J$397:$R$400,MATCH(O$403,$I$397:$I$400,0),MATCH(O$402,$J$396:$R$396,0))</f>
        <v>0</v>
      </c>
      <c r="P406" s="695" cm="1">
        <f t="array" ref="P406">INDEX($H406:$K406,0,MATCH(P$403,$H$403:$K$403,0))*INDEX($J$397:$R$400,MATCH(P$403,$I$397:$I$400,0),MATCH(P$402,$J$396:$R$396,0))</f>
        <v>0</v>
      </c>
      <c r="Q406" s="695" cm="1">
        <f t="array" ref="Q406">INDEX($H406:$K406,0,MATCH(Q$403,$H$403:$K$403,0))*INDEX($J$397:$R$400,MATCH(Q$403,$I$397:$I$400,0),MATCH(Q$402,$J$396:$R$396,0))</f>
        <v>0</v>
      </c>
      <c r="R406" s="695" cm="1">
        <f t="array" ref="R406">INDEX($H406:$K406,0,MATCH(R$403,$H$403:$K$403,0))*INDEX($J$397:$R$400,MATCH(R$403,$I$397:$I$400,0),MATCH(R$402,$J$396:$R$396,0))</f>
        <v>0</v>
      </c>
      <c r="S406" s="695" cm="1">
        <f t="array" ref="S406">INDEX($H406:$K406,0,MATCH(S$403,$H$403:$K$403,0))*INDEX($J$397:$R$400,MATCH(S$403,$I$397:$I$400,0),MATCH(S$402,$J$396:$R$396,0))</f>
        <v>0</v>
      </c>
      <c r="T406" s="695" cm="1">
        <f t="array" ref="T406">INDEX($H406:$K406,0,MATCH(T$403,$H$403:$K$403,0))*INDEX($J$397:$R$400,MATCH(T$403,$I$397:$I$400,0),MATCH(T$402,$J$396:$R$396,0))</f>
        <v>0</v>
      </c>
      <c r="U406" s="695" cm="1">
        <f t="array" ref="U406">INDEX($H406:$K406,0,MATCH(U$403,$H$403:$K$403,0))*INDEX($J$397:$R$400,MATCH(U$403,$I$397:$I$400,0),MATCH(U$402,$J$396:$R$396,0))</f>
        <v>0</v>
      </c>
      <c r="V406" s="695" cm="1">
        <f t="array" ref="V406">INDEX($H406:$K406,0,MATCH(V$403,$H$403:$K$403,0))*INDEX($J$397:$R$400,MATCH(V$403,$I$397:$I$400,0),MATCH(V$402,$J$396:$R$396,0))</f>
        <v>0</v>
      </c>
      <c r="W406" s="695" cm="1">
        <f t="array" ref="W406">INDEX($H406:$K406,0,MATCH(W$403,$H$403:$K$403,0))*INDEX($J$397:$R$400,MATCH(W$403,$I$397:$I$400,0),MATCH(W$402,$J$396:$R$396,0))</f>
        <v>0</v>
      </c>
      <c r="X406" s="695" cm="1">
        <f t="array" ref="X406">INDEX($H406:$K406,0,MATCH(X$403,$H$403:$K$403,0))*INDEX($J$397:$R$400,MATCH(X$403,$I$397:$I$400,0),MATCH(X$402,$J$396:$R$396,0))</f>
        <v>0</v>
      </c>
      <c r="Y406" s="695" cm="1">
        <f t="array" ref="Y406">INDEX($H406:$K406,0,MATCH(Y$403,$H$403:$K$403,0))*INDEX($J$397:$R$400,MATCH(Y$403,$I$397:$I$400,0),MATCH(Y$402,$J$396:$R$396,0))</f>
        <v>0</v>
      </c>
      <c r="Z406" s="695" cm="1">
        <f t="array" ref="Z406">INDEX($H406:$K406,0,MATCH(Z$403,$H$403:$K$403,0))*INDEX($J$397:$R$400,MATCH(Z$403,$I$397:$I$400,0),MATCH(Z$402,$J$396:$R$396,0))</f>
        <v>0</v>
      </c>
      <c r="AA406" s="695" cm="1">
        <f t="array" ref="AA406">INDEX($H406:$K406,0,MATCH(AA$403,$H$403:$K$403,0))*INDEX($J$397:$R$400,MATCH(AA$403,$I$397:$I$400,0),MATCH(AA$402,$J$396:$R$396,0))</f>
        <v>0</v>
      </c>
      <c r="AB406" s="695" cm="1">
        <f t="array" ref="AB406">INDEX($H406:$K406,0,MATCH(AB$403,$H$403:$K$403,0))*INDEX($J$397:$R$400,MATCH(AB$403,$I$397:$I$400,0),MATCH(AB$402,$J$396:$R$396,0))</f>
        <v>0</v>
      </c>
      <c r="AC406" s="695" cm="1">
        <f t="array" ref="AC406">INDEX($H406:$K406,0,MATCH(AC$403,$H$403:$K$403,0))*INDEX($J$397:$R$400,MATCH(AC$403,$I$397:$I$400,0),MATCH(AC$402,$J$396:$R$396,0))</f>
        <v>0</v>
      </c>
      <c r="AD406" s="695" cm="1">
        <f t="array" ref="AD406">INDEX($H406:$K406,0,MATCH(AD$403,$H$403:$K$403,0))*INDEX($J$397:$R$400,MATCH(AD$403,$I$397:$I$400,0),MATCH(AD$402,$J$396:$R$396,0))</f>
        <v>0</v>
      </c>
      <c r="AE406" s="695" cm="1">
        <f t="array" ref="AE406">INDEX($H406:$K406,0,MATCH(AE$403,$H$403:$K$403,0))*INDEX($J$397:$R$400,MATCH(AE$403,$I$397:$I$400,0),MATCH(AE$402,$J$396:$R$396,0))</f>
        <v>0</v>
      </c>
      <c r="AF406" s="695" cm="1">
        <f t="array" ref="AF406">INDEX($H406:$K406,0,MATCH(AF$403,$H$403:$K$403,0))*INDEX($J$397:$R$400,MATCH(AF$403,$I$397:$I$400,0),MATCH(AF$402,$J$396:$R$396,0))</f>
        <v>0</v>
      </c>
      <c r="AG406" s="695" cm="1">
        <f t="array" ref="AG406">INDEX($H406:$K406,0,MATCH(AG$403,$H$403:$K$403,0))*INDEX($J$397:$R$400,MATCH(AG$403,$I$397:$I$400,0),MATCH(AG$402,$J$396:$R$396,0))</f>
        <v>0</v>
      </c>
      <c r="AH406" s="695" cm="1">
        <f t="array" ref="AH406">INDEX($H406:$K406,0,MATCH(AH$403,$H$403:$K$403,0))*INDEX($J$397:$R$400,MATCH(AH$403,$I$397:$I$400,0),MATCH(AH$402,$J$396:$R$396,0))</f>
        <v>0</v>
      </c>
      <c r="AI406" s="695" cm="1">
        <f t="array" ref="AI406">INDEX($H406:$K406,0,MATCH(AI$403,$H$403:$K$403,0))*INDEX($J$397:$R$400,MATCH(AI$403,$I$397:$I$400,0),MATCH(AI$402,$J$396:$R$396,0))</f>
        <v>0</v>
      </c>
      <c r="AJ406" s="695" cm="1">
        <f t="array" ref="AJ406">INDEX($H406:$K406,0,MATCH(AJ$403,$H$403:$K$403,0))*INDEX($J$397:$R$400,MATCH(AJ$403,$I$397:$I$400,0),MATCH(AJ$402,$J$396:$R$396,0))</f>
        <v>0</v>
      </c>
      <c r="AK406" s="695" cm="1">
        <f t="array" ref="AK406">INDEX($H406:$K406,0,MATCH(AK$403,$H$403:$K$403,0))*INDEX($J$397:$R$400,MATCH(AK$403,$I$397:$I$400,0),MATCH(AK$402,$J$396:$R$396,0))</f>
        <v>0</v>
      </c>
      <c r="AL406" s="695" cm="1">
        <f t="array" ref="AL406">INDEX($H406:$K406,0,MATCH(AL$403,$H$403:$K$403,0))*INDEX($J$397:$R$400,MATCH(AL$403,$I$397:$I$400,0),MATCH(AL$402,$J$396:$R$396,0))</f>
        <v>0</v>
      </c>
      <c r="AM406" s="695" cm="1">
        <f t="array" ref="AM406">INDEX($H406:$K406,0,MATCH(AM$403,$H$403:$K$403,0))*INDEX($J$397:$R$400,MATCH(AM$403,$I$397:$I$400,0),MATCH(AM$402,$J$396:$R$396,0))</f>
        <v>0</v>
      </c>
      <c r="AN406" s="695" cm="1">
        <f t="array" ref="AN406">INDEX($H406:$K406,0,MATCH(AN$403,$H$403:$K$403,0))*INDEX($J$397:$R$400,MATCH(AN$403,$I$397:$I$400,0),MATCH(AN$402,$J$396:$R$396,0))</f>
        <v>0</v>
      </c>
      <c r="AO406" s="695" cm="1">
        <f t="array" ref="AO406">INDEX($H406:$K406,0,MATCH(AO$403,$H$403:$K$403,0))*INDEX($J$397:$R$400,MATCH(AO$403,$I$397:$I$400,0),MATCH(AO$402,$J$396:$R$396,0))</f>
        <v>0</v>
      </c>
      <c r="AP406" s="695" cm="1">
        <f t="array" ref="AP406">INDEX($H406:$K406,0,MATCH(AP$403,$H$403:$K$403,0))*INDEX($J$397:$R$400,MATCH(AP$403,$I$397:$I$400,0),MATCH(AP$402,$J$396:$R$396,0))</f>
        <v>0</v>
      </c>
      <c r="AQ406" s="695" cm="1">
        <f t="array" ref="AQ406">INDEX($H406:$K406,0,MATCH(AQ$403,$H$403:$K$403,0))*INDEX($J$397:$R$400,MATCH(AQ$403,$I$397:$I$400,0),MATCH(AQ$402,$J$396:$R$396,0))</f>
        <v>0</v>
      </c>
      <c r="AR406" s="695" cm="1">
        <f t="array" ref="AR406">INDEX($H406:$K406,0,MATCH(AR$403,$H$403:$K$403,0))*INDEX($J$397:$R$400,MATCH(AR$403,$I$397:$I$400,0),MATCH(AR$402,$J$396:$R$396,0))</f>
        <v>0</v>
      </c>
      <c r="AS406" s="695" cm="1">
        <f t="array" ref="AS406">INDEX($H406:$K406,0,MATCH(AS$403,$H$403:$K$403,0))*INDEX($J$397:$R$400,MATCH(AS$403,$I$397:$I$400,0),MATCH(AS$402,$J$396:$R$396,0))</f>
        <v>0</v>
      </c>
      <c r="AT406" s="695" cm="1">
        <f t="array" ref="AT406">INDEX($H406:$K406,0,MATCH(AT$403,$H$403:$K$403,0))*INDEX($J$397:$R$400,MATCH(AT$403,$I$397:$I$400,0),MATCH(AT$402,$J$396:$R$396,0))</f>
        <v>0</v>
      </c>
      <c r="AU406" s="695" cm="1">
        <f t="array" ref="AU406">INDEX($H406:$K406,0,MATCH(AU$403,$H$403:$K$403,0))*INDEX($J$397:$R$400,MATCH(AU$403,$I$397:$I$400,0),MATCH(AU$402,$J$396:$R$396,0))</f>
        <v>0</v>
      </c>
      <c r="AV406" s="186"/>
      <c r="AW406" s="186"/>
      <c r="AX406" s="16"/>
      <c r="AY406" s="8"/>
      <c r="AZ406" s="8"/>
      <c r="BA406" s="8"/>
    </row>
    <row r="407" spans="1:53" ht="14.5" outlineLevel="1" x14ac:dyDescent="0.35">
      <c r="A407" s="6"/>
      <c r="B407" s="7"/>
      <c r="C407" s="17"/>
      <c r="D407" s="17"/>
      <c r="E407" s="17"/>
      <c r="F407" s="26"/>
      <c r="G407" s="26" t="str">
        <f t="shared" si="162"/>
        <v>GGGAg2Na2</v>
      </c>
      <c r="H407" s="222">
        <v>0</v>
      </c>
      <c r="I407" s="222">
        <v>0</v>
      </c>
      <c r="J407" s="222">
        <v>0</v>
      </c>
      <c r="K407" s="222">
        <v>0</v>
      </c>
      <c r="L407" s="695" cm="1">
        <f t="array" ref="L407">INDEX($H407:$K407,0,MATCH(L$403,$H$403:$K$403,0))*INDEX($J$397:$R$400,MATCH(L$403,$I$397:$I$400,0),MATCH(L$402,$J$396:$R$396,0))</f>
        <v>0</v>
      </c>
      <c r="M407" s="695" cm="1">
        <f t="array" ref="M407">INDEX($H407:$K407,0,MATCH(M$403,$H$403:$K$403,0))*INDEX($J$397:$R$400,MATCH(M$403,$I$397:$I$400,0),MATCH(M$402,$J$396:$R$396,0))</f>
        <v>0</v>
      </c>
      <c r="N407" s="695" cm="1">
        <f t="array" ref="N407">INDEX($H407:$K407,0,MATCH(N$403,$H$403:$K$403,0))*INDEX($J$397:$R$400,MATCH(N$403,$I$397:$I$400,0),MATCH(N$402,$J$396:$R$396,0))</f>
        <v>0</v>
      </c>
      <c r="O407" s="695" cm="1">
        <f t="array" ref="O407">INDEX($H407:$K407,0,MATCH(O$403,$H$403:$K$403,0))*INDEX($J$397:$R$400,MATCH(O$403,$I$397:$I$400,0),MATCH(O$402,$J$396:$R$396,0))</f>
        <v>0</v>
      </c>
      <c r="P407" s="695" cm="1">
        <f t="array" ref="P407">INDEX($H407:$K407,0,MATCH(P$403,$H$403:$K$403,0))*INDEX($J$397:$R$400,MATCH(P$403,$I$397:$I$400,0),MATCH(P$402,$J$396:$R$396,0))</f>
        <v>0</v>
      </c>
      <c r="Q407" s="695" cm="1">
        <f t="array" ref="Q407">INDEX($H407:$K407,0,MATCH(Q$403,$H$403:$K$403,0))*INDEX($J$397:$R$400,MATCH(Q$403,$I$397:$I$400,0),MATCH(Q$402,$J$396:$R$396,0))</f>
        <v>0</v>
      </c>
      <c r="R407" s="695" cm="1">
        <f t="array" ref="R407">INDEX($H407:$K407,0,MATCH(R$403,$H$403:$K$403,0))*INDEX($J$397:$R$400,MATCH(R$403,$I$397:$I$400,0),MATCH(R$402,$J$396:$R$396,0))</f>
        <v>0</v>
      </c>
      <c r="S407" s="695" cm="1">
        <f t="array" ref="S407">INDEX($H407:$K407,0,MATCH(S$403,$H$403:$K$403,0))*INDEX($J$397:$R$400,MATCH(S$403,$I$397:$I$400,0),MATCH(S$402,$J$396:$R$396,0))</f>
        <v>0</v>
      </c>
      <c r="T407" s="695" cm="1">
        <f t="array" ref="T407">INDEX($H407:$K407,0,MATCH(T$403,$H$403:$K$403,0))*INDEX($J$397:$R$400,MATCH(T$403,$I$397:$I$400,0),MATCH(T$402,$J$396:$R$396,0))</f>
        <v>0</v>
      </c>
      <c r="U407" s="695" cm="1">
        <f t="array" ref="U407">INDEX($H407:$K407,0,MATCH(U$403,$H$403:$K$403,0))*INDEX($J$397:$R$400,MATCH(U$403,$I$397:$I$400,0),MATCH(U$402,$J$396:$R$396,0))</f>
        <v>0</v>
      </c>
      <c r="V407" s="695" cm="1">
        <f t="array" ref="V407">INDEX($H407:$K407,0,MATCH(V$403,$H$403:$K$403,0))*INDEX($J$397:$R$400,MATCH(V$403,$I$397:$I$400,0),MATCH(V$402,$J$396:$R$396,0))</f>
        <v>0</v>
      </c>
      <c r="W407" s="695" cm="1">
        <f t="array" ref="W407">INDEX($H407:$K407,0,MATCH(W$403,$H$403:$K$403,0))*INDEX($J$397:$R$400,MATCH(W$403,$I$397:$I$400,0),MATCH(W$402,$J$396:$R$396,0))</f>
        <v>0</v>
      </c>
      <c r="X407" s="695" cm="1">
        <f t="array" ref="X407">INDEX($H407:$K407,0,MATCH(X$403,$H$403:$K$403,0))*INDEX($J$397:$R$400,MATCH(X$403,$I$397:$I$400,0),MATCH(X$402,$J$396:$R$396,0))</f>
        <v>0</v>
      </c>
      <c r="Y407" s="695" cm="1">
        <f t="array" ref="Y407">INDEX($H407:$K407,0,MATCH(Y$403,$H$403:$K$403,0))*INDEX($J$397:$R$400,MATCH(Y$403,$I$397:$I$400,0),MATCH(Y$402,$J$396:$R$396,0))</f>
        <v>0</v>
      </c>
      <c r="Z407" s="695" cm="1">
        <f t="array" ref="Z407">INDEX($H407:$K407,0,MATCH(Z$403,$H$403:$K$403,0))*INDEX($J$397:$R$400,MATCH(Z$403,$I$397:$I$400,0),MATCH(Z$402,$J$396:$R$396,0))</f>
        <v>0</v>
      </c>
      <c r="AA407" s="695" cm="1">
        <f t="array" ref="AA407">INDEX($H407:$K407,0,MATCH(AA$403,$H$403:$K$403,0))*INDEX($J$397:$R$400,MATCH(AA$403,$I$397:$I$400,0),MATCH(AA$402,$J$396:$R$396,0))</f>
        <v>0</v>
      </c>
      <c r="AB407" s="695" cm="1">
        <f t="array" ref="AB407">INDEX($H407:$K407,0,MATCH(AB$403,$H$403:$K$403,0))*INDEX($J$397:$R$400,MATCH(AB$403,$I$397:$I$400,0),MATCH(AB$402,$J$396:$R$396,0))</f>
        <v>0</v>
      </c>
      <c r="AC407" s="695" cm="1">
        <f t="array" ref="AC407">INDEX($H407:$K407,0,MATCH(AC$403,$H$403:$K$403,0))*INDEX($J$397:$R$400,MATCH(AC$403,$I$397:$I$400,0),MATCH(AC$402,$J$396:$R$396,0))</f>
        <v>0</v>
      </c>
      <c r="AD407" s="695" cm="1">
        <f t="array" ref="AD407">INDEX($H407:$K407,0,MATCH(AD$403,$H$403:$K$403,0))*INDEX($J$397:$R$400,MATCH(AD$403,$I$397:$I$400,0),MATCH(AD$402,$J$396:$R$396,0))</f>
        <v>0</v>
      </c>
      <c r="AE407" s="695" cm="1">
        <f t="array" ref="AE407">INDEX($H407:$K407,0,MATCH(AE$403,$H$403:$K$403,0))*INDEX($J$397:$R$400,MATCH(AE$403,$I$397:$I$400,0),MATCH(AE$402,$J$396:$R$396,0))</f>
        <v>0</v>
      </c>
      <c r="AF407" s="695" cm="1">
        <f t="array" ref="AF407">INDEX($H407:$K407,0,MATCH(AF$403,$H$403:$K$403,0))*INDEX($J$397:$R$400,MATCH(AF$403,$I$397:$I$400,0),MATCH(AF$402,$J$396:$R$396,0))</f>
        <v>0</v>
      </c>
      <c r="AG407" s="695" cm="1">
        <f t="array" ref="AG407">INDEX($H407:$K407,0,MATCH(AG$403,$H$403:$K$403,0))*INDEX($J$397:$R$400,MATCH(AG$403,$I$397:$I$400,0),MATCH(AG$402,$J$396:$R$396,0))</f>
        <v>0</v>
      </c>
      <c r="AH407" s="695" cm="1">
        <f t="array" ref="AH407">INDEX($H407:$K407,0,MATCH(AH$403,$H$403:$K$403,0))*INDEX($J$397:$R$400,MATCH(AH$403,$I$397:$I$400,0),MATCH(AH$402,$J$396:$R$396,0))</f>
        <v>0</v>
      </c>
      <c r="AI407" s="695" cm="1">
        <f t="array" ref="AI407">INDEX($H407:$K407,0,MATCH(AI$403,$H$403:$K$403,0))*INDEX($J$397:$R$400,MATCH(AI$403,$I$397:$I$400,0),MATCH(AI$402,$J$396:$R$396,0))</f>
        <v>0</v>
      </c>
      <c r="AJ407" s="695" cm="1">
        <f t="array" ref="AJ407">INDEX($H407:$K407,0,MATCH(AJ$403,$H$403:$K$403,0))*INDEX($J$397:$R$400,MATCH(AJ$403,$I$397:$I$400,0),MATCH(AJ$402,$J$396:$R$396,0))</f>
        <v>0</v>
      </c>
      <c r="AK407" s="695" cm="1">
        <f t="array" ref="AK407">INDEX($H407:$K407,0,MATCH(AK$403,$H$403:$K$403,0))*INDEX($J$397:$R$400,MATCH(AK$403,$I$397:$I$400,0),MATCH(AK$402,$J$396:$R$396,0))</f>
        <v>0</v>
      </c>
      <c r="AL407" s="695" cm="1">
        <f t="array" ref="AL407">INDEX($H407:$K407,0,MATCH(AL$403,$H$403:$K$403,0))*INDEX($J$397:$R$400,MATCH(AL$403,$I$397:$I$400,0),MATCH(AL$402,$J$396:$R$396,0))</f>
        <v>0</v>
      </c>
      <c r="AM407" s="695" cm="1">
        <f t="array" ref="AM407">INDEX($H407:$K407,0,MATCH(AM$403,$H$403:$K$403,0))*INDEX($J$397:$R$400,MATCH(AM$403,$I$397:$I$400,0),MATCH(AM$402,$J$396:$R$396,0))</f>
        <v>0</v>
      </c>
      <c r="AN407" s="695" cm="1">
        <f t="array" ref="AN407">INDEX($H407:$K407,0,MATCH(AN$403,$H$403:$K$403,0))*INDEX($J$397:$R$400,MATCH(AN$403,$I$397:$I$400,0),MATCH(AN$402,$J$396:$R$396,0))</f>
        <v>0</v>
      </c>
      <c r="AO407" s="695" cm="1">
        <f t="array" ref="AO407">INDEX($H407:$K407,0,MATCH(AO$403,$H$403:$K$403,0))*INDEX($J$397:$R$400,MATCH(AO$403,$I$397:$I$400,0),MATCH(AO$402,$J$396:$R$396,0))</f>
        <v>0</v>
      </c>
      <c r="AP407" s="695" cm="1">
        <f t="array" ref="AP407">INDEX($H407:$K407,0,MATCH(AP$403,$H$403:$K$403,0))*INDEX($J$397:$R$400,MATCH(AP$403,$I$397:$I$400,0),MATCH(AP$402,$J$396:$R$396,0))</f>
        <v>0</v>
      </c>
      <c r="AQ407" s="695" cm="1">
        <f t="array" ref="AQ407">INDEX($H407:$K407,0,MATCH(AQ$403,$H$403:$K$403,0))*INDEX($J$397:$R$400,MATCH(AQ$403,$I$397:$I$400,0),MATCH(AQ$402,$J$396:$R$396,0))</f>
        <v>0</v>
      </c>
      <c r="AR407" s="695" cm="1">
        <f t="array" ref="AR407">INDEX($H407:$K407,0,MATCH(AR$403,$H$403:$K$403,0))*INDEX($J$397:$R$400,MATCH(AR$403,$I$397:$I$400,0),MATCH(AR$402,$J$396:$R$396,0))</f>
        <v>0</v>
      </c>
      <c r="AS407" s="695" cm="1">
        <f t="array" ref="AS407">INDEX($H407:$K407,0,MATCH(AS$403,$H$403:$K$403,0))*INDEX($J$397:$R$400,MATCH(AS$403,$I$397:$I$400,0),MATCH(AS$402,$J$396:$R$396,0))</f>
        <v>0</v>
      </c>
      <c r="AT407" s="695" cm="1">
        <f t="array" ref="AT407">INDEX($H407:$K407,0,MATCH(AT$403,$H$403:$K$403,0))*INDEX($J$397:$R$400,MATCH(AT$403,$I$397:$I$400,0),MATCH(AT$402,$J$396:$R$396,0))</f>
        <v>0</v>
      </c>
      <c r="AU407" s="695" cm="1">
        <f t="array" ref="AU407">INDEX($H407:$K407,0,MATCH(AU$403,$H$403:$K$403,0))*INDEX($J$397:$R$400,MATCH(AU$403,$I$397:$I$400,0),MATCH(AU$402,$J$396:$R$396,0))</f>
        <v>0</v>
      </c>
      <c r="AV407" s="186"/>
      <c r="AW407" s="186"/>
      <c r="AX407" s="16"/>
      <c r="AY407" s="8"/>
      <c r="AZ407" s="8"/>
      <c r="BA407" s="8"/>
    </row>
    <row r="408" spans="1:53" ht="14.5" outlineLevel="1" x14ac:dyDescent="0.35">
      <c r="A408" s="6"/>
      <c r="B408" s="7"/>
      <c r="C408" s="17"/>
      <c r="D408" s="17"/>
      <c r="E408" s="17"/>
      <c r="F408" s="26"/>
      <c r="G408" s="26" t="str">
        <f t="shared" si="162"/>
        <v>GGGAg2Ea2</v>
      </c>
      <c r="H408" s="222">
        <v>0</v>
      </c>
      <c r="I408" s="222">
        <v>0</v>
      </c>
      <c r="J408" s="222">
        <v>0</v>
      </c>
      <c r="K408" s="222">
        <v>0</v>
      </c>
      <c r="L408" s="695" cm="1">
        <f t="array" ref="L408">INDEX($H408:$K408,0,MATCH(L$403,$H$403:$K$403,0))*INDEX($J$397:$R$400,MATCH(L$403,$I$397:$I$400,0),MATCH(L$402,$J$396:$R$396,0))</f>
        <v>0</v>
      </c>
      <c r="M408" s="695" cm="1">
        <f t="array" ref="M408">INDEX($H408:$K408,0,MATCH(M$403,$H$403:$K$403,0))*INDEX($J$397:$R$400,MATCH(M$403,$I$397:$I$400,0),MATCH(M$402,$J$396:$R$396,0))</f>
        <v>0</v>
      </c>
      <c r="N408" s="695" cm="1">
        <f t="array" ref="N408">INDEX($H408:$K408,0,MATCH(N$403,$H$403:$K$403,0))*INDEX($J$397:$R$400,MATCH(N$403,$I$397:$I$400,0),MATCH(N$402,$J$396:$R$396,0))</f>
        <v>0</v>
      </c>
      <c r="O408" s="695" cm="1">
        <f t="array" ref="O408">INDEX($H408:$K408,0,MATCH(O$403,$H$403:$K$403,0))*INDEX($J$397:$R$400,MATCH(O$403,$I$397:$I$400,0),MATCH(O$402,$J$396:$R$396,0))</f>
        <v>0</v>
      </c>
      <c r="P408" s="695" cm="1">
        <f t="array" ref="P408">INDEX($H408:$K408,0,MATCH(P$403,$H$403:$K$403,0))*INDEX($J$397:$R$400,MATCH(P$403,$I$397:$I$400,0),MATCH(P$402,$J$396:$R$396,0))</f>
        <v>0</v>
      </c>
      <c r="Q408" s="695" cm="1">
        <f t="array" ref="Q408">INDEX($H408:$K408,0,MATCH(Q$403,$H$403:$K$403,0))*INDEX($J$397:$R$400,MATCH(Q$403,$I$397:$I$400,0),MATCH(Q$402,$J$396:$R$396,0))</f>
        <v>0</v>
      </c>
      <c r="R408" s="695" cm="1">
        <f t="array" ref="R408">INDEX($H408:$K408,0,MATCH(R$403,$H$403:$K$403,0))*INDEX($J$397:$R$400,MATCH(R$403,$I$397:$I$400,0),MATCH(R$402,$J$396:$R$396,0))</f>
        <v>0</v>
      </c>
      <c r="S408" s="695" cm="1">
        <f t="array" ref="S408">INDEX($H408:$K408,0,MATCH(S$403,$H$403:$K$403,0))*INDEX($J$397:$R$400,MATCH(S$403,$I$397:$I$400,0),MATCH(S$402,$J$396:$R$396,0))</f>
        <v>0</v>
      </c>
      <c r="T408" s="695" cm="1">
        <f t="array" ref="T408">INDEX($H408:$K408,0,MATCH(T$403,$H$403:$K$403,0))*INDEX($J$397:$R$400,MATCH(T$403,$I$397:$I$400,0),MATCH(T$402,$J$396:$R$396,0))</f>
        <v>0</v>
      </c>
      <c r="U408" s="695" cm="1">
        <f t="array" ref="U408">INDEX($H408:$K408,0,MATCH(U$403,$H$403:$K$403,0))*INDEX($J$397:$R$400,MATCH(U$403,$I$397:$I$400,0),MATCH(U$402,$J$396:$R$396,0))</f>
        <v>0</v>
      </c>
      <c r="V408" s="695" cm="1">
        <f t="array" ref="V408">INDEX($H408:$K408,0,MATCH(V$403,$H$403:$K$403,0))*INDEX($J$397:$R$400,MATCH(V$403,$I$397:$I$400,0),MATCH(V$402,$J$396:$R$396,0))</f>
        <v>0</v>
      </c>
      <c r="W408" s="695" cm="1">
        <f t="array" ref="W408">INDEX($H408:$K408,0,MATCH(W$403,$H$403:$K$403,0))*INDEX($J$397:$R$400,MATCH(W$403,$I$397:$I$400,0),MATCH(W$402,$J$396:$R$396,0))</f>
        <v>0</v>
      </c>
      <c r="X408" s="695" cm="1">
        <f t="array" ref="X408">INDEX($H408:$K408,0,MATCH(X$403,$H$403:$K$403,0))*INDEX($J$397:$R$400,MATCH(X$403,$I$397:$I$400,0),MATCH(X$402,$J$396:$R$396,0))</f>
        <v>0</v>
      </c>
      <c r="Y408" s="695" cm="1">
        <f t="array" ref="Y408">INDEX($H408:$K408,0,MATCH(Y$403,$H$403:$K$403,0))*INDEX($J$397:$R$400,MATCH(Y$403,$I$397:$I$400,0),MATCH(Y$402,$J$396:$R$396,0))</f>
        <v>0</v>
      </c>
      <c r="Z408" s="695" cm="1">
        <f t="array" ref="Z408">INDEX($H408:$K408,0,MATCH(Z$403,$H$403:$K$403,0))*INDEX($J$397:$R$400,MATCH(Z$403,$I$397:$I$400,0),MATCH(Z$402,$J$396:$R$396,0))</f>
        <v>0</v>
      </c>
      <c r="AA408" s="695" cm="1">
        <f t="array" ref="AA408">INDEX($H408:$K408,0,MATCH(AA$403,$H$403:$K$403,0))*INDEX($J$397:$R$400,MATCH(AA$403,$I$397:$I$400,0),MATCH(AA$402,$J$396:$R$396,0))</f>
        <v>0</v>
      </c>
      <c r="AB408" s="695" cm="1">
        <f t="array" ref="AB408">INDEX($H408:$K408,0,MATCH(AB$403,$H$403:$K$403,0))*INDEX($J$397:$R$400,MATCH(AB$403,$I$397:$I$400,0),MATCH(AB$402,$J$396:$R$396,0))</f>
        <v>0</v>
      </c>
      <c r="AC408" s="695" cm="1">
        <f t="array" ref="AC408">INDEX($H408:$K408,0,MATCH(AC$403,$H$403:$K$403,0))*INDEX($J$397:$R$400,MATCH(AC$403,$I$397:$I$400,0),MATCH(AC$402,$J$396:$R$396,0))</f>
        <v>0</v>
      </c>
      <c r="AD408" s="695" cm="1">
        <f t="array" ref="AD408">INDEX($H408:$K408,0,MATCH(AD$403,$H$403:$K$403,0))*INDEX($J$397:$R$400,MATCH(AD$403,$I$397:$I$400,0),MATCH(AD$402,$J$396:$R$396,0))</f>
        <v>0</v>
      </c>
      <c r="AE408" s="695" cm="1">
        <f t="array" ref="AE408">INDEX($H408:$K408,0,MATCH(AE$403,$H$403:$K$403,0))*INDEX($J$397:$R$400,MATCH(AE$403,$I$397:$I$400,0),MATCH(AE$402,$J$396:$R$396,0))</f>
        <v>0</v>
      </c>
      <c r="AF408" s="695" cm="1">
        <f t="array" ref="AF408">INDEX($H408:$K408,0,MATCH(AF$403,$H$403:$K$403,0))*INDEX($J$397:$R$400,MATCH(AF$403,$I$397:$I$400,0),MATCH(AF$402,$J$396:$R$396,0))</f>
        <v>0</v>
      </c>
      <c r="AG408" s="695" cm="1">
        <f t="array" ref="AG408">INDEX($H408:$K408,0,MATCH(AG$403,$H$403:$K$403,0))*INDEX($J$397:$R$400,MATCH(AG$403,$I$397:$I$400,0),MATCH(AG$402,$J$396:$R$396,0))</f>
        <v>0</v>
      </c>
      <c r="AH408" s="695" cm="1">
        <f t="array" ref="AH408">INDEX($H408:$K408,0,MATCH(AH$403,$H$403:$K$403,0))*INDEX($J$397:$R$400,MATCH(AH$403,$I$397:$I$400,0),MATCH(AH$402,$J$396:$R$396,0))</f>
        <v>0</v>
      </c>
      <c r="AI408" s="695" cm="1">
        <f t="array" ref="AI408">INDEX($H408:$K408,0,MATCH(AI$403,$H$403:$K$403,0))*INDEX($J$397:$R$400,MATCH(AI$403,$I$397:$I$400,0),MATCH(AI$402,$J$396:$R$396,0))</f>
        <v>0</v>
      </c>
      <c r="AJ408" s="695" cm="1">
        <f t="array" ref="AJ408">INDEX($H408:$K408,0,MATCH(AJ$403,$H$403:$K$403,0))*INDEX($J$397:$R$400,MATCH(AJ$403,$I$397:$I$400,0),MATCH(AJ$402,$J$396:$R$396,0))</f>
        <v>0</v>
      </c>
      <c r="AK408" s="695" cm="1">
        <f t="array" ref="AK408">INDEX($H408:$K408,0,MATCH(AK$403,$H$403:$K$403,0))*INDEX($J$397:$R$400,MATCH(AK$403,$I$397:$I$400,0),MATCH(AK$402,$J$396:$R$396,0))</f>
        <v>0</v>
      </c>
      <c r="AL408" s="695" cm="1">
        <f t="array" ref="AL408">INDEX($H408:$K408,0,MATCH(AL$403,$H$403:$K$403,0))*INDEX($J$397:$R$400,MATCH(AL$403,$I$397:$I$400,0),MATCH(AL$402,$J$396:$R$396,0))</f>
        <v>0</v>
      </c>
      <c r="AM408" s="695" cm="1">
        <f t="array" ref="AM408">INDEX($H408:$K408,0,MATCH(AM$403,$H$403:$K$403,0))*INDEX($J$397:$R$400,MATCH(AM$403,$I$397:$I$400,0),MATCH(AM$402,$J$396:$R$396,0))</f>
        <v>0</v>
      </c>
      <c r="AN408" s="695" cm="1">
        <f t="array" ref="AN408">INDEX($H408:$K408,0,MATCH(AN$403,$H$403:$K$403,0))*INDEX($J$397:$R$400,MATCH(AN$403,$I$397:$I$400,0),MATCH(AN$402,$J$396:$R$396,0))</f>
        <v>0</v>
      </c>
      <c r="AO408" s="695" cm="1">
        <f t="array" ref="AO408">INDEX($H408:$K408,0,MATCH(AO$403,$H$403:$K$403,0))*INDEX($J$397:$R$400,MATCH(AO$403,$I$397:$I$400,0),MATCH(AO$402,$J$396:$R$396,0))</f>
        <v>0</v>
      </c>
      <c r="AP408" s="695" cm="1">
        <f t="array" ref="AP408">INDEX($H408:$K408,0,MATCH(AP$403,$H$403:$K$403,0))*INDEX($J$397:$R$400,MATCH(AP$403,$I$397:$I$400,0),MATCH(AP$402,$J$396:$R$396,0))</f>
        <v>0</v>
      </c>
      <c r="AQ408" s="695" cm="1">
        <f t="array" ref="AQ408">INDEX($H408:$K408,0,MATCH(AQ$403,$H$403:$K$403,0))*INDEX($J$397:$R$400,MATCH(AQ$403,$I$397:$I$400,0),MATCH(AQ$402,$J$396:$R$396,0))</f>
        <v>0</v>
      </c>
      <c r="AR408" s="695" cm="1">
        <f t="array" ref="AR408">INDEX($H408:$K408,0,MATCH(AR$403,$H$403:$K$403,0))*INDEX($J$397:$R$400,MATCH(AR$403,$I$397:$I$400,0),MATCH(AR$402,$J$396:$R$396,0))</f>
        <v>0</v>
      </c>
      <c r="AS408" s="695" cm="1">
        <f t="array" ref="AS408">INDEX($H408:$K408,0,MATCH(AS$403,$H$403:$K$403,0))*INDEX($J$397:$R$400,MATCH(AS$403,$I$397:$I$400,0),MATCH(AS$402,$J$396:$R$396,0))</f>
        <v>0</v>
      </c>
      <c r="AT408" s="695" cm="1">
        <f t="array" ref="AT408">INDEX($H408:$K408,0,MATCH(AT$403,$H$403:$K$403,0))*INDEX($J$397:$R$400,MATCH(AT$403,$I$397:$I$400,0),MATCH(AT$402,$J$396:$R$396,0))</f>
        <v>0</v>
      </c>
      <c r="AU408" s="695" cm="1">
        <f t="array" ref="AU408">INDEX($H408:$K408,0,MATCH(AU$403,$H$403:$K$403,0))*INDEX($J$397:$R$400,MATCH(AU$403,$I$397:$I$400,0),MATCH(AU$402,$J$396:$R$396,0))</f>
        <v>0</v>
      </c>
      <c r="AV408" s="186"/>
      <c r="AW408" s="186"/>
      <c r="AX408" s="16"/>
      <c r="AY408" s="8"/>
      <c r="AZ408" s="8"/>
      <c r="BA408" s="8"/>
    </row>
    <row r="409" spans="1:53" ht="14.5" outlineLevel="1" x14ac:dyDescent="0.35">
      <c r="A409" s="6"/>
      <c r="B409" s="7"/>
      <c r="C409" s="17"/>
      <c r="D409" s="17"/>
      <c r="E409" s="17"/>
      <c r="F409" s="26"/>
      <c r="G409" s="26" t="str">
        <f t="shared" si="162"/>
        <v>GGGAg2OFa2</v>
      </c>
      <c r="H409" s="222">
        <v>0</v>
      </c>
      <c r="I409" s="222">
        <v>0</v>
      </c>
      <c r="J409" s="222">
        <v>0</v>
      </c>
      <c r="K409" s="222">
        <v>0</v>
      </c>
      <c r="L409" s="695" cm="1">
        <f t="array" ref="L409">INDEX($H409:$K409,0,MATCH(L$403,$H$403:$K$403,0))*INDEX($J$397:$R$400,MATCH(L$403,$I$397:$I$400,0),MATCH(L$402,$J$396:$R$396,0))</f>
        <v>0</v>
      </c>
      <c r="M409" s="695" cm="1">
        <f t="array" ref="M409">INDEX($H409:$K409,0,MATCH(M$403,$H$403:$K$403,0))*INDEX($J$397:$R$400,MATCH(M$403,$I$397:$I$400,0),MATCH(M$402,$J$396:$R$396,0))</f>
        <v>0</v>
      </c>
      <c r="N409" s="695" cm="1">
        <f t="array" ref="N409">INDEX($H409:$K409,0,MATCH(N$403,$H$403:$K$403,0))*INDEX($J$397:$R$400,MATCH(N$403,$I$397:$I$400,0),MATCH(N$402,$J$396:$R$396,0))</f>
        <v>0</v>
      </c>
      <c r="O409" s="695" cm="1">
        <f t="array" ref="O409">INDEX($H409:$K409,0,MATCH(O$403,$H$403:$K$403,0))*INDEX($J$397:$R$400,MATCH(O$403,$I$397:$I$400,0),MATCH(O$402,$J$396:$R$396,0))</f>
        <v>0</v>
      </c>
      <c r="P409" s="695" cm="1">
        <f t="array" ref="P409">INDEX($H409:$K409,0,MATCH(P$403,$H$403:$K$403,0))*INDEX($J$397:$R$400,MATCH(P$403,$I$397:$I$400,0),MATCH(P$402,$J$396:$R$396,0))</f>
        <v>0</v>
      </c>
      <c r="Q409" s="695" cm="1">
        <f t="array" ref="Q409">INDEX($H409:$K409,0,MATCH(Q$403,$H$403:$K$403,0))*INDEX($J$397:$R$400,MATCH(Q$403,$I$397:$I$400,0),MATCH(Q$402,$J$396:$R$396,0))</f>
        <v>0</v>
      </c>
      <c r="R409" s="695" cm="1">
        <f t="array" ref="R409">INDEX($H409:$K409,0,MATCH(R$403,$H$403:$K$403,0))*INDEX($J$397:$R$400,MATCH(R$403,$I$397:$I$400,0),MATCH(R$402,$J$396:$R$396,0))</f>
        <v>0</v>
      </c>
      <c r="S409" s="695" cm="1">
        <f t="array" ref="S409">INDEX($H409:$K409,0,MATCH(S$403,$H$403:$K$403,0))*INDEX($J$397:$R$400,MATCH(S$403,$I$397:$I$400,0),MATCH(S$402,$J$396:$R$396,0))</f>
        <v>0</v>
      </c>
      <c r="T409" s="695" cm="1">
        <f t="array" ref="T409">INDEX($H409:$K409,0,MATCH(T$403,$H$403:$K$403,0))*INDEX($J$397:$R$400,MATCH(T$403,$I$397:$I$400,0),MATCH(T$402,$J$396:$R$396,0))</f>
        <v>0</v>
      </c>
      <c r="U409" s="695" cm="1">
        <f t="array" ref="U409">INDEX($H409:$K409,0,MATCH(U$403,$H$403:$K$403,0))*INDEX($J$397:$R$400,MATCH(U$403,$I$397:$I$400,0),MATCH(U$402,$J$396:$R$396,0))</f>
        <v>0</v>
      </c>
      <c r="V409" s="695" cm="1">
        <f t="array" ref="V409">INDEX($H409:$K409,0,MATCH(V$403,$H$403:$K$403,0))*INDEX($J$397:$R$400,MATCH(V$403,$I$397:$I$400,0),MATCH(V$402,$J$396:$R$396,0))</f>
        <v>0</v>
      </c>
      <c r="W409" s="695" cm="1">
        <f t="array" ref="W409">INDEX($H409:$K409,0,MATCH(W$403,$H$403:$K$403,0))*INDEX($J$397:$R$400,MATCH(W$403,$I$397:$I$400,0),MATCH(W$402,$J$396:$R$396,0))</f>
        <v>0</v>
      </c>
      <c r="X409" s="695" cm="1">
        <f t="array" ref="X409">INDEX($H409:$K409,0,MATCH(X$403,$H$403:$K$403,0))*INDEX($J$397:$R$400,MATCH(X$403,$I$397:$I$400,0),MATCH(X$402,$J$396:$R$396,0))</f>
        <v>0</v>
      </c>
      <c r="Y409" s="695" cm="1">
        <f t="array" ref="Y409">INDEX($H409:$K409,0,MATCH(Y$403,$H$403:$K$403,0))*INDEX($J$397:$R$400,MATCH(Y$403,$I$397:$I$400,0),MATCH(Y$402,$J$396:$R$396,0))</f>
        <v>0</v>
      </c>
      <c r="Z409" s="695" cm="1">
        <f t="array" ref="Z409">INDEX($H409:$K409,0,MATCH(Z$403,$H$403:$K$403,0))*INDEX($J$397:$R$400,MATCH(Z$403,$I$397:$I$400,0),MATCH(Z$402,$J$396:$R$396,0))</f>
        <v>0</v>
      </c>
      <c r="AA409" s="695" cm="1">
        <f t="array" ref="AA409">INDEX($H409:$K409,0,MATCH(AA$403,$H$403:$K$403,0))*INDEX($J$397:$R$400,MATCH(AA$403,$I$397:$I$400,0),MATCH(AA$402,$J$396:$R$396,0))</f>
        <v>0</v>
      </c>
      <c r="AB409" s="695" cm="1">
        <f t="array" ref="AB409">INDEX($H409:$K409,0,MATCH(AB$403,$H$403:$K$403,0))*INDEX($J$397:$R$400,MATCH(AB$403,$I$397:$I$400,0),MATCH(AB$402,$J$396:$R$396,0))</f>
        <v>0</v>
      </c>
      <c r="AC409" s="695" cm="1">
        <f t="array" ref="AC409">INDEX($H409:$K409,0,MATCH(AC$403,$H$403:$K$403,0))*INDEX($J$397:$R$400,MATCH(AC$403,$I$397:$I$400,0),MATCH(AC$402,$J$396:$R$396,0))</f>
        <v>0</v>
      </c>
      <c r="AD409" s="695" cm="1">
        <f t="array" ref="AD409">INDEX($H409:$K409,0,MATCH(AD$403,$H$403:$K$403,0))*INDEX($J$397:$R$400,MATCH(AD$403,$I$397:$I$400,0),MATCH(AD$402,$J$396:$R$396,0))</f>
        <v>0</v>
      </c>
      <c r="AE409" s="695" cm="1">
        <f t="array" ref="AE409">INDEX($H409:$K409,0,MATCH(AE$403,$H$403:$K$403,0))*INDEX($J$397:$R$400,MATCH(AE$403,$I$397:$I$400,0),MATCH(AE$402,$J$396:$R$396,0))</f>
        <v>0</v>
      </c>
      <c r="AF409" s="695" cm="1">
        <f t="array" ref="AF409">INDEX($H409:$K409,0,MATCH(AF$403,$H$403:$K$403,0))*INDEX($J$397:$R$400,MATCH(AF$403,$I$397:$I$400,0),MATCH(AF$402,$J$396:$R$396,0))</f>
        <v>0</v>
      </c>
      <c r="AG409" s="695" cm="1">
        <f t="array" ref="AG409">INDEX($H409:$K409,0,MATCH(AG$403,$H$403:$K$403,0))*INDEX($J$397:$R$400,MATCH(AG$403,$I$397:$I$400,0),MATCH(AG$402,$J$396:$R$396,0))</f>
        <v>0</v>
      </c>
      <c r="AH409" s="695" cm="1">
        <f t="array" ref="AH409">INDEX($H409:$K409,0,MATCH(AH$403,$H$403:$K$403,0))*INDEX($J$397:$R$400,MATCH(AH$403,$I$397:$I$400,0),MATCH(AH$402,$J$396:$R$396,0))</f>
        <v>0</v>
      </c>
      <c r="AI409" s="695" cm="1">
        <f t="array" ref="AI409">INDEX($H409:$K409,0,MATCH(AI$403,$H$403:$K$403,0))*INDEX($J$397:$R$400,MATCH(AI$403,$I$397:$I$400,0),MATCH(AI$402,$J$396:$R$396,0))</f>
        <v>0</v>
      </c>
      <c r="AJ409" s="695" cm="1">
        <f t="array" ref="AJ409">INDEX($H409:$K409,0,MATCH(AJ$403,$H$403:$K$403,0))*INDEX($J$397:$R$400,MATCH(AJ$403,$I$397:$I$400,0),MATCH(AJ$402,$J$396:$R$396,0))</f>
        <v>0</v>
      </c>
      <c r="AK409" s="695" cm="1">
        <f t="array" ref="AK409">INDEX($H409:$K409,0,MATCH(AK$403,$H$403:$K$403,0))*INDEX($J$397:$R$400,MATCH(AK$403,$I$397:$I$400,0),MATCH(AK$402,$J$396:$R$396,0))</f>
        <v>0</v>
      </c>
      <c r="AL409" s="695" cm="1">
        <f t="array" ref="AL409">INDEX($H409:$K409,0,MATCH(AL$403,$H$403:$K$403,0))*INDEX($J$397:$R$400,MATCH(AL$403,$I$397:$I$400,0),MATCH(AL$402,$J$396:$R$396,0))</f>
        <v>0</v>
      </c>
      <c r="AM409" s="695" cm="1">
        <f t="array" ref="AM409">INDEX($H409:$K409,0,MATCH(AM$403,$H$403:$K$403,0))*INDEX($J$397:$R$400,MATCH(AM$403,$I$397:$I$400,0),MATCH(AM$402,$J$396:$R$396,0))</f>
        <v>0</v>
      </c>
      <c r="AN409" s="695" cm="1">
        <f t="array" ref="AN409">INDEX($H409:$K409,0,MATCH(AN$403,$H$403:$K$403,0))*INDEX($J$397:$R$400,MATCH(AN$403,$I$397:$I$400,0),MATCH(AN$402,$J$396:$R$396,0))</f>
        <v>0</v>
      </c>
      <c r="AO409" s="695" cm="1">
        <f t="array" ref="AO409">INDEX($H409:$K409,0,MATCH(AO$403,$H$403:$K$403,0))*INDEX($J$397:$R$400,MATCH(AO$403,$I$397:$I$400,0),MATCH(AO$402,$J$396:$R$396,0))</f>
        <v>0</v>
      </c>
      <c r="AP409" s="695" cm="1">
        <f t="array" ref="AP409">INDEX($H409:$K409,0,MATCH(AP$403,$H$403:$K$403,0))*INDEX($J$397:$R$400,MATCH(AP$403,$I$397:$I$400,0),MATCH(AP$402,$J$396:$R$396,0))</f>
        <v>0</v>
      </c>
      <c r="AQ409" s="695" cm="1">
        <f t="array" ref="AQ409">INDEX($H409:$K409,0,MATCH(AQ$403,$H$403:$K$403,0))*INDEX($J$397:$R$400,MATCH(AQ$403,$I$397:$I$400,0),MATCH(AQ$402,$J$396:$R$396,0))</f>
        <v>0</v>
      </c>
      <c r="AR409" s="695" cm="1">
        <f t="array" ref="AR409">INDEX($H409:$K409,0,MATCH(AR$403,$H$403:$K$403,0))*INDEX($J$397:$R$400,MATCH(AR$403,$I$397:$I$400,0),MATCH(AR$402,$J$396:$R$396,0))</f>
        <v>0</v>
      </c>
      <c r="AS409" s="695" cm="1">
        <f t="array" ref="AS409">INDEX($H409:$K409,0,MATCH(AS$403,$H$403:$K$403,0))*INDEX($J$397:$R$400,MATCH(AS$403,$I$397:$I$400,0),MATCH(AS$402,$J$396:$R$396,0))</f>
        <v>0</v>
      </c>
      <c r="AT409" s="695" cm="1">
        <f t="array" ref="AT409">INDEX($H409:$K409,0,MATCH(AT$403,$H$403:$K$403,0))*INDEX($J$397:$R$400,MATCH(AT$403,$I$397:$I$400,0),MATCH(AT$402,$J$396:$R$396,0))</f>
        <v>0</v>
      </c>
      <c r="AU409" s="695" cm="1">
        <f t="array" ref="AU409">INDEX($H409:$K409,0,MATCH(AU$403,$H$403:$K$403,0))*INDEX($J$397:$R$400,MATCH(AU$403,$I$397:$I$400,0),MATCH(AU$402,$J$396:$R$396,0))</f>
        <v>0</v>
      </c>
      <c r="AV409" s="186"/>
      <c r="AW409" s="186"/>
      <c r="AX409" s="16"/>
      <c r="AY409" s="8"/>
      <c r="AZ409" s="8"/>
      <c r="BA409" s="8"/>
    </row>
    <row r="410" spans="1:53" ht="14.5" outlineLevel="1" x14ac:dyDescent="0.35">
      <c r="A410" s="6"/>
      <c r="B410" s="7"/>
      <c r="C410" s="17"/>
      <c r="D410" s="17"/>
      <c r="E410" s="17"/>
      <c r="F410" s="26"/>
      <c r="G410" s="26" t="str">
        <f t="shared" si="162"/>
        <v>GGGC1Na2</v>
      </c>
      <c r="H410" s="222">
        <v>0</v>
      </c>
      <c r="I410" s="222">
        <v>0</v>
      </c>
      <c r="J410" s="222">
        <v>0</v>
      </c>
      <c r="K410" s="222">
        <v>0</v>
      </c>
      <c r="L410" s="695" cm="1">
        <f t="array" ref="L410">INDEX($H410:$K410,0,MATCH(L$403,$H$403:$K$403,0))*INDEX($J$397:$R$400,MATCH(L$403,$I$397:$I$400,0),MATCH(L$402,$J$396:$R$396,0))</f>
        <v>0</v>
      </c>
      <c r="M410" s="695" cm="1">
        <f t="array" ref="M410">INDEX($H410:$K410,0,MATCH(M$403,$H$403:$K$403,0))*INDEX($J$397:$R$400,MATCH(M$403,$I$397:$I$400,0),MATCH(M$402,$J$396:$R$396,0))</f>
        <v>0</v>
      </c>
      <c r="N410" s="695" cm="1">
        <f t="array" ref="N410">INDEX($H410:$K410,0,MATCH(N$403,$H$403:$K$403,0))*INDEX($J$397:$R$400,MATCH(N$403,$I$397:$I$400,0),MATCH(N$402,$J$396:$R$396,0))</f>
        <v>0</v>
      </c>
      <c r="O410" s="695" cm="1">
        <f t="array" ref="O410">INDEX($H410:$K410,0,MATCH(O$403,$H$403:$K$403,0))*INDEX($J$397:$R$400,MATCH(O$403,$I$397:$I$400,0),MATCH(O$402,$J$396:$R$396,0))</f>
        <v>0</v>
      </c>
      <c r="P410" s="695" cm="1">
        <f t="array" ref="P410">INDEX($H410:$K410,0,MATCH(P$403,$H$403:$K$403,0))*INDEX($J$397:$R$400,MATCH(P$403,$I$397:$I$400,0),MATCH(P$402,$J$396:$R$396,0))</f>
        <v>0</v>
      </c>
      <c r="Q410" s="695" cm="1">
        <f t="array" ref="Q410">INDEX($H410:$K410,0,MATCH(Q$403,$H$403:$K$403,0))*INDEX($J$397:$R$400,MATCH(Q$403,$I$397:$I$400,0),MATCH(Q$402,$J$396:$R$396,0))</f>
        <v>0</v>
      </c>
      <c r="R410" s="695" cm="1">
        <f t="array" ref="R410">INDEX($H410:$K410,0,MATCH(R$403,$H$403:$K$403,0))*INDEX($J$397:$R$400,MATCH(R$403,$I$397:$I$400,0),MATCH(R$402,$J$396:$R$396,0))</f>
        <v>0</v>
      </c>
      <c r="S410" s="695" cm="1">
        <f t="array" ref="S410">INDEX($H410:$K410,0,MATCH(S$403,$H$403:$K$403,0))*INDEX($J$397:$R$400,MATCH(S$403,$I$397:$I$400,0),MATCH(S$402,$J$396:$R$396,0))</f>
        <v>0</v>
      </c>
      <c r="T410" s="695" cm="1">
        <f t="array" ref="T410">INDEX($H410:$K410,0,MATCH(T$403,$H$403:$K$403,0))*INDEX($J$397:$R$400,MATCH(T$403,$I$397:$I$400,0),MATCH(T$402,$J$396:$R$396,0))</f>
        <v>0</v>
      </c>
      <c r="U410" s="695" cm="1">
        <f t="array" ref="U410">INDEX($H410:$K410,0,MATCH(U$403,$H$403:$K$403,0))*INDEX($J$397:$R$400,MATCH(U$403,$I$397:$I$400,0),MATCH(U$402,$J$396:$R$396,0))</f>
        <v>0</v>
      </c>
      <c r="V410" s="695" cm="1">
        <f t="array" ref="V410">INDEX($H410:$K410,0,MATCH(V$403,$H$403:$K$403,0))*INDEX($J$397:$R$400,MATCH(V$403,$I$397:$I$400,0),MATCH(V$402,$J$396:$R$396,0))</f>
        <v>0</v>
      </c>
      <c r="W410" s="695" cm="1">
        <f t="array" ref="W410">INDEX($H410:$K410,0,MATCH(W$403,$H$403:$K$403,0))*INDEX($J$397:$R$400,MATCH(W$403,$I$397:$I$400,0),MATCH(W$402,$J$396:$R$396,0))</f>
        <v>0</v>
      </c>
      <c r="X410" s="695" cm="1">
        <f t="array" ref="X410">INDEX($H410:$K410,0,MATCH(X$403,$H$403:$K$403,0))*INDEX($J$397:$R$400,MATCH(X$403,$I$397:$I$400,0),MATCH(X$402,$J$396:$R$396,0))</f>
        <v>0</v>
      </c>
      <c r="Y410" s="695" cm="1">
        <f t="array" ref="Y410">INDEX($H410:$K410,0,MATCH(Y$403,$H$403:$K$403,0))*INDEX($J$397:$R$400,MATCH(Y$403,$I$397:$I$400,0),MATCH(Y$402,$J$396:$R$396,0))</f>
        <v>0</v>
      </c>
      <c r="Z410" s="695" cm="1">
        <f t="array" ref="Z410">INDEX($H410:$K410,0,MATCH(Z$403,$H$403:$K$403,0))*INDEX($J$397:$R$400,MATCH(Z$403,$I$397:$I$400,0),MATCH(Z$402,$J$396:$R$396,0))</f>
        <v>0</v>
      </c>
      <c r="AA410" s="695" cm="1">
        <f t="array" ref="AA410">INDEX($H410:$K410,0,MATCH(AA$403,$H$403:$K$403,0))*INDEX($J$397:$R$400,MATCH(AA$403,$I$397:$I$400,0),MATCH(AA$402,$J$396:$R$396,0))</f>
        <v>0</v>
      </c>
      <c r="AB410" s="695" cm="1">
        <f t="array" ref="AB410">INDEX($H410:$K410,0,MATCH(AB$403,$H$403:$K$403,0))*INDEX($J$397:$R$400,MATCH(AB$403,$I$397:$I$400,0),MATCH(AB$402,$J$396:$R$396,0))</f>
        <v>0</v>
      </c>
      <c r="AC410" s="695" cm="1">
        <f t="array" ref="AC410">INDEX($H410:$K410,0,MATCH(AC$403,$H$403:$K$403,0))*INDEX($J$397:$R$400,MATCH(AC$403,$I$397:$I$400,0),MATCH(AC$402,$J$396:$R$396,0))</f>
        <v>0</v>
      </c>
      <c r="AD410" s="695" cm="1">
        <f t="array" ref="AD410">INDEX($H410:$K410,0,MATCH(AD$403,$H$403:$K$403,0))*INDEX($J$397:$R$400,MATCH(AD$403,$I$397:$I$400,0),MATCH(AD$402,$J$396:$R$396,0))</f>
        <v>0</v>
      </c>
      <c r="AE410" s="695" cm="1">
        <f t="array" ref="AE410">INDEX($H410:$K410,0,MATCH(AE$403,$H$403:$K$403,0))*INDEX($J$397:$R$400,MATCH(AE$403,$I$397:$I$400,0),MATCH(AE$402,$J$396:$R$396,0))</f>
        <v>0</v>
      </c>
      <c r="AF410" s="695" cm="1">
        <f t="array" ref="AF410">INDEX($H410:$K410,0,MATCH(AF$403,$H$403:$K$403,0))*INDEX($J$397:$R$400,MATCH(AF$403,$I$397:$I$400,0),MATCH(AF$402,$J$396:$R$396,0))</f>
        <v>0</v>
      </c>
      <c r="AG410" s="695" cm="1">
        <f t="array" ref="AG410">INDEX($H410:$K410,0,MATCH(AG$403,$H$403:$K$403,0))*INDEX($J$397:$R$400,MATCH(AG$403,$I$397:$I$400,0),MATCH(AG$402,$J$396:$R$396,0))</f>
        <v>0</v>
      </c>
      <c r="AH410" s="695" cm="1">
        <f t="array" ref="AH410">INDEX($H410:$K410,0,MATCH(AH$403,$H$403:$K$403,0))*INDEX($J$397:$R$400,MATCH(AH$403,$I$397:$I$400,0),MATCH(AH$402,$J$396:$R$396,0))</f>
        <v>0</v>
      </c>
      <c r="AI410" s="695" cm="1">
        <f t="array" ref="AI410">INDEX($H410:$K410,0,MATCH(AI$403,$H$403:$K$403,0))*INDEX($J$397:$R$400,MATCH(AI$403,$I$397:$I$400,0),MATCH(AI$402,$J$396:$R$396,0))</f>
        <v>0</v>
      </c>
      <c r="AJ410" s="695" cm="1">
        <f t="array" ref="AJ410">INDEX($H410:$K410,0,MATCH(AJ$403,$H$403:$K$403,0))*INDEX($J$397:$R$400,MATCH(AJ$403,$I$397:$I$400,0),MATCH(AJ$402,$J$396:$R$396,0))</f>
        <v>0</v>
      </c>
      <c r="AK410" s="695" cm="1">
        <f t="array" ref="AK410">INDEX($H410:$K410,0,MATCH(AK$403,$H$403:$K$403,0))*INDEX($J$397:$R$400,MATCH(AK$403,$I$397:$I$400,0),MATCH(AK$402,$J$396:$R$396,0))</f>
        <v>0</v>
      </c>
      <c r="AL410" s="695" cm="1">
        <f t="array" ref="AL410">INDEX($H410:$K410,0,MATCH(AL$403,$H$403:$K$403,0))*INDEX($J$397:$R$400,MATCH(AL$403,$I$397:$I$400,0),MATCH(AL$402,$J$396:$R$396,0))</f>
        <v>0</v>
      </c>
      <c r="AM410" s="695" cm="1">
        <f t="array" ref="AM410">INDEX($H410:$K410,0,MATCH(AM$403,$H$403:$K$403,0))*INDEX($J$397:$R$400,MATCH(AM$403,$I$397:$I$400,0),MATCH(AM$402,$J$396:$R$396,0))</f>
        <v>0</v>
      </c>
      <c r="AN410" s="695" cm="1">
        <f t="array" ref="AN410">INDEX($H410:$K410,0,MATCH(AN$403,$H$403:$K$403,0))*INDEX($J$397:$R$400,MATCH(AN$403,$I$397:$I$400,0),MATCH(AN$402,$J$396:$R$396,0))</f>
        <v>0</v>
      </c>
      <c r="AO410" s="695" cm="1">
        <f t="array" ref="AO410">INDEX($H410:$K410,0,MATCH(AO$403,$H$403:$K$403,0))*INDEX($J$397:$R$400,MATCH(AO$403,$I$397:$I$400,0),MATCH(AO$402,$J$396:$R$396,0))</f>
        <v>0</v>
      </c>
      <c r="AP410" s="695" cm="1">
        <f t="array" ref="AP410">INDEX($H410:$K410,0,MATCH(AP$403,$H$403:$K$403,0))*INDEX($J$397:$R$400,MATCH(AP$403,$I$397:$I$400,0),MATCH(AP$402,$J$396:$R$396,0))</f>
        <v>0</v>
      </c>
      <c r="AQ410" s="695" cm="1">
        <f t="array" ref="AQ410">INDEX($H410:$K410,0,MATCH(AQ$403,$H$403:$K$403,0))*INDEX($J$397:$R$400,MATCH(AQ$403,$I$397:$I$400,0),MATCH(AQ$402,$J$396:$R$396,0))</f>
        <v>0</v>
      </c>
      <c r="AR410" s="695" cm="1">
        <f t="array" ref="AR410">INDEX($H410:$K410,0,MATCH(AR$403,$H$403:$K$403,0))*INDEX($J$397:$R$400,MATCH(AR$403,$I$397:$I$400,0),MATCH(AR$402,$J$396:$R$396,0))</f>
        <v>0</v>
      </c>
      <c r="AS410" s="695" cm="1">
        <f t="array" ref="AS410">INDEX($H410:$K410,0,MATCH(AS$403,$H$403:$K$403,0))*INDEX($J$397:$R$400,MATCH(AS$403,$I$397:$I$400,0),MATCH(AS$402,$J$396:$R$396,0))</f>
        <v>0</v>
      </c>
      <c r="AT410" s="695" cm="1">
        <f t="array" ref="AT410">INDEX($H410:$K410,0,MATCH(AT$403,$H$403:$K$403,0))*INDEX($J$397:$R$400,MATCH(AT$403,$I$397:$I$400,0),MATCH(AT$402,$J$396:$R$396,0))</f>
        <v>0</v>
      </c>
      <c r="AU410" s="695" cm="1">
        <f t="array" ref="AU410">INDEX($H410:$K410,0,MATCH(AU$403,$H$403:$K$403,0))*INDEX($J$397:$R$400,MATCH(AU$403,$I$397:$I$400,0),MATCH(AU$402,$J$396:$R$396,0))</f>
        <v>0</v>
      </c>
      <c r="AV410" s="186"/>
      <c r="AW410" s="186"/>
      <c r="AX410" s="16"/>
      <c r="AY410" s="8"/>
      <c r="AZ410" s="8"/>
      <c r="BA410" s="8"/>
    </row>
    <row r="411" spans="1:53" ht="14.5" outlineLevel="1" x14ac:dyDescent="0.35">
      <c r="A411" s="6"/>
      <c r="B411" s="7"/>
      <c r="C411" s="17"/>
      <c r="D411" s="17"/>
      <c r="E411" s="17"/>
      <c r="F411" s="26"/>
      <c r="G411" s="26" t="str">
        <f t="shared" si="162"/>
        <v>GGGC1Ea2</v>
      </c>
      <c r="H411" s="222">
        <v>0</v>
      </c>
      <c r="I411" s="222">
        <v>0</v>
      </c>
      <c r="J411" s="222">
        <v>0</v>
      </c>
      <c r="K411" s="222">
        <v>0</v>
      </c>
      <c r="L411" s="695" cm="1">
        <f t="array" ref="L411">INDEX($H411:$K411,0,MATCH(L$403,$H$403:$K$403,0))*INDEX($J$397:$R$400,MATCH(L$403,$I$397:$I$400,0),MATCH(L$402,$J$396:$R$396,0))</f>
        <v>0</v>
      </c>
      <c r="M411" s="695" cm="1">
        <f t="array" ref="M411">INDEX($H411:$K411,0,MATCH(M$403,$H$403:$K$403,0))*INDEX($J$397:$R$400,MATCH(M$403,$I$397:$I$400,0),MATCH(M$402,$J$396:$R$396,0))</f>
        <v>0</v>
      </c>
      <c r="N411" s="695" cm="1">
        <f t="array" ref="N411">INDEX($H411:$K411,0,MATCH(N$403,$H$403:$K$403,0))*INDEX($J$397:$R$400,MATCH(N$403,$I$397:$I$400,0),MATCH(N$402,$J$396:$R$396,0))</f>
        <v>0</v>
      </c>
      <c r="O411" s="695" cm="1">
        <f t="array" ref="O411">INDEX($H411:$K411,0,MATCH(O$403,$H$403:$K$403,0))*INDEX($J$397:$R$400,MATCH(O$403,$I$397:$I$400,0),MATCH(O$402,$J$396:$R$396,0))</f>
        <v>0</v>
      </c>
      <c r="P411" s="695" cm="1">
        <f t="array" ref="P411">INDEX($H411:$K411,0,MATCH(P$403,$H$403:$K$403,0))*INDEX($J$397:$R$400,MATCH(P$403,$I$397:$I$400,0),MATCH(P$402,$J$396:$R$396,0))</f>
        <v>0</v>
      </c>
      <c r="Q411" s="695" cm="1">
        <f t="array" ref="Q411">INDEX($H411:$K411,0,MATCH(Q$403,$H$403:$K$403,0))*INDEX($J$397:$R$400,MATCH(Q$403,$I$397:$I$400,0),MATCH(Q$402,$J$396:$R$396,0))</f>
        <v>0</v>
      </c>
      <c r="R411" s="695" cm="1">
        <f t="array" ref="R411">INDEX($H411:$K411,0,MATCH(R$403,$H$403:$K$403,0))*INDEX($J$397:$R$400,MATCH(R$403,$I$397:$I$400,0),MATCH(R$402,$J$396:$R$396,0))</f>
        <v>0</v>
      </c>
      <c r="S411" s="695" cm="1">
        <f t="array" ref="S411">INDEX($H411:$K411,0,MATCH(S$403,$H$403:$K$403,0))*INDEX($J$397:$R$400,MATCH(S$403,$I$397:$I$400,0),MATCH(S$402,$J$396:$R$396,0))</f>
        <v>0</v>
      </c>
      <c r="T411" s="695" cm="1">
        <f t="array" ref="T411">INDEX($H411:$K411,0,MATCH(T$403,$H$403:$K$403,0))*INDEX($J$397:$R$400,MATCH(T$403,$I$397:$I$400,0),MATCH(T$402,$J$396:$R$396,0))</f>
        <v>0</v>
      </c>
      <c r="U411" s="695" cm="1">
        <f t="array" ref="U411">INDEX($H411:$K411,0,MATCH(U$403,$H$403:$K$403,0))*INDEX($J$397:$R$400,MATCH(U$403,$I$397:$I$400,0),MATCH(U$402,$J$396:$R$396,0))</f>
        <v>0</v>
      </c>
      <c r="V411" s="695" cm="1">
        <f t="array" ref="V411">INDEX($H411:$K411,0,MATCH(V$403,$H$403:$K$403,0))*INDEX($J$397:$R$400,MATCH(V$403,$I$397:$I$400,0),MATCH(V$402,$J$396:$R$396,0))</f>
        <v>0</v>
      </c>
      <c r="W411" s="695" cm="1">
        <f t="array" ref="W411">INDEX($H411:$K411,0,MATCH(W$403,$H$403:$K$403,0))*INDEX($J$397:$R$400,MATCH(W$403,$I$397:$I$400,0),MATCH(W$402,$J$396:$R$396,0))</f>
        <v>0</v>
      </c>
      <c r="X411" s="695" cm="1">
        <f t="array" ref="X411">INDEX($H411:$K411,0,MATCH(X$403,$H$403:$K$403,0))*INDEX($J$397:$R$400,MATCH(X$403,$I$397:$I$400,0),MATCH(X$402,$J$396:$R$396,0))</f>
        <v>0</v>
      </c>
      <c r="Y411" s="695" cm="1">
        <f t="array" ref="Y411">INDEX($H411:$K411,0,MATCH(Y$403,$H$403:$K$403,0))*INDEX($J$397:$R$400,MATCH(Y$403,$I$397:$I$400,0),MATCH(Y$402,$J$396:$R$396,0))</f>
        <v>0</v>
      </c>
      <c r="Z411" s="695" cm="1">
        <f t="array" ref="Z411">INDEX($H411:$K411,0,MATCH(Z$403,$H$403:$K$403,0))*INDEX($J$397:$R$400,MATCH(Z$403,$I$397:$I$400,0),MATCH(Z$402,$J$396:$R$396,0))</f>
        <v>0</v>
      </c>
      <c r="AA411" s="695" cm="1">
        <f t="array" ref="AA411">INDEX($H411:$K411,0,MATCH(AA$403,$H$403:$K$403,0))*INDEX($J$397:$R$400,MATCH(AA$403,$I$397:$I$400,0),MATCH(AA$402,$J$396:$R$396,0))</f>
        <v>0</v>
      </c>
      <c r="AB411" s="695" cm="1">
        <f t="array" ref="AB411">INDEX($H411:$K411,0,MATCH(AB$403,$H$403:$K$403,0))*INDEX($J$397:$R$400,MATCH(AB$403,$I$397:$I$400,0),MATCH(AB$402,$J$396:$R$396,0))</f>
        <v>0</v>
      </c>
      <c r="AC411" s="695" cm="1">
        <f t="array" ref="AC411">INDEX($H411:$K411,0,MATCH(AC$403,$H$403:$K$403,0))*INDEX($J$397:$R$400,MATCH(AC$403,$I$397:$I$400,0),MATCH(AC$402,$J$396:$R$396,0))</f>
        <v>0</v>
      </c>
      <c r="AD411" s="695" cm="1">
        <f t="array" ref="AD411">INDEX($H411:$K411,0,MATCH(AD$403,$H$403:$K$403,0))*INDEX($J$397:$R$400,MATCH(AD$403,$I$397:$I$400,0),MATCH(AD$402,$J$396:$R$396,0))</f>
        <v>0</v>
      </c>
      <c r="AE411" s="695" cm="1">
        <f t="array" ref="AE411">INDEX($H411:$K411,0,MATCH(AE$403,$H$403:$K$403,0))*INDEX($J$397:$R$400,MATCH(AE$403,$I$397:$I$400,0),MATCH(AE$402,$J$396:$R$396,0))</f>
        <v>0</v>
      </c>
      <c r="AF411" s="695" cm="1">
        <f t="array" ref="AF411">INDEX($H411:$K411,0,MATCH(AF$403,$H$403:$K$403,0))*INDEX($J$397:$R$400,MATCH(AF$403,$I$397:$I$400,0),MATCH(AF$402,$J$396:$R$396,0))</f>
        <v>0</v>
      </c>
      <c r="AG411" s="695" cm="1">
        <f t="array" ref="AG411">INDEX($H411:$K411,0,MATCH(AG$403,$H$403:$K$403,0))*INDEX($J$397:$R$400,MATCH(AG$403,$I$397:$I$400,0),MATCH(AG$402,$J$396:$R$396,0))</f>
        <v>0</v>
      </c>
      <c r="AH411" s="695" cm="1">
        <f t="array" ref="AH411">INDEX($H411:$K411,0,MATCH(AH$403,$H$403:$K$403,0))*INDEX($J$397:$R$400,MATCH(AH$403,$I$397:$I$400,0),MATCH(AH$402,$J$396:$R$396,0))</f>
        <v>0</v>
      </c>
      <c r="AI411" s="695" cm="1">
        <f t="array" ref="AI411">INDEX($H411:$K411,0,MATCH(AI$403,$H$403:$K$403,0))*INDEX($J$397:$R$400,MATCH(AI$403,$I$397:$I$400,0),MATCH(AI$402,$J$396:$R$396,0))</f>
        <v>0</v>
      </c>
      <c r="AJ411" s="695" cm="1">
        <f t="array" ref="AJ411">INDEX($H411:$K411,0,MATCH(AJ$403,$H$403:$K$403,0))*INDEX($J$397:$R$400,MATCH(AJ$403,$I$397:$I$400,0),MATCH(AJ$402,$J$396:$R$396,0))</f>
        <v>0</v>
      </c>
      <c r="AK411" s="695" cm="1">
        <f t="array" ref="AK411">INDEX($H411:$K411,0,MATCH(AK$403,$H$403:$K$403,0))*INDEX($J$397:$R$400,MATCH(AK$403,$I$397:$I$400,0),MATCH(AK$402,$J$396:$R$396,0))</f>
        <v>0</v>
      </c>
      <c r="AL411" s="695" cm="1">
        <f t="array" ref="AL411">INDEX($H411:$K411,0,MATCH(AL$403,$H$403:$K$403,0))*INDEX($J$397:$R$400,MATCH(AL$403,$I$397:$I$400,0),MATCH(AL$402,$J$396:$R$396,0))</f>
        <v>0</v>
      </c>
      <c r="AM411" s="695" cm="1">
        <f t="array" ref="AM411">INDEX($H411:$K411,0,MATCH(AM$403,$H$403:$K$403,0))*INDEX($J$397:$R$400,MATCH(AM$403,$I$397:$I$400,0),MATCH(AM$402,$J$396:$R$396,0))</f>
        <v>0</v>
      </c>
      <c r="AN411" s="695" cm="1">
        <f t="array" ref="AN411">INDEX($H411:$K411,0,MATCH(AN$403,$H$403:$K$403,0))*INDEX($J$397:$R$400,MATCH(AN$403,$I$397:$I$400,0),MATCH(AN$402,$J$396:$R$396,0))</f>
        <v>0</v>
      </c>
      <c r="AO411" s="695" cm="1">
        <f t="array" ref="AO411">INDEX($H411:$K411,0,MATCH(AO$403,$H$403:$K$403,0))*INDEX($J$397:$R$400,MATCH(AO$403,$I$397:$I$400,0),MATCH(AO$402,$J$396:$R$396,0))</f>
        <v>0</v>
      </c>
      <c r="AP411" s="695" cm="1">
        <f t="array" ref="AP411">INDEX($H411:$K411,0,MATCH(AP$403,$H$403:$K$403,0))*INDEX($J$397:$R$400,MATCH(AP$403,$I$397:$I$400,0),MATCH(AP$402,$J$396:$R$396,0))</f>
        <v>0</v>
      </c>
      <c r="AQ411" s="695" cm="1">
        <f t="array" ref="AQ411">INDEX($H411:$K411,0,MATCH(AQ$403,$H$403:$K$403,0))*INDEX($J$397:$R$400,MATCH(AQ$403,$I$397:$I$400,0),MATCH(AQ$402,$J$396:$R$396,0))</f>
        <v>0</v>
      </c>
      <c r="AR411" s="695" cm="1">
        <f t="array" ref="AR411">INDEX($H411:$K411,0,MATCH(AR$403,$H$403:$K$403,0))*INDEX($J$397:$R$400,MATCH(AR$403,$I$397:$I$400,0),MATCH(AR$402,$J$396:$R$396,0))</f>
        <v>0</v>
      </c>
      <c r="AS411" s="695" cm="1">
        <f t="array" ref="AS411">INDEX($H411:$K411,0,MATCH(AS$403,$H$403:$K$403,0))*INDEX($J$397:$R$400,MATCH(AS$403,$I$397:$I$400,0),MATCH(AS$402,$J$396:$R$396,0))</f>
        <v>0</v>
      </c>
      <c r="AT411" s="695" cm="1">
        <f t="array" ref="AT411">INDEX($H411:$K411,0,MATCH(AT$403,$H$403:$K$403,0))*INDEX($J$397:$R$400,MATCH(AT$403,$I$397:$I$400,0),MATCH(AT$402,$J$396:$R$396,0))</f>
        <v>0</v>
      </c>
      <c r="AU411" s="695" cm="1">
        <f t="array" ref="AU411">INDEX($H411:$K411,0,MATCH(AU$403,$H$403:$K$403,0))*INDEX($J$397:$R$400,MATCH(AU$403,$I$397:$I$400,0),MATCH(AU$402,$J$396:$R$396,0))</f>
        <v>0</v>
      </c>
      <c r="AV411" s="186"/>
      <c r="AW411" s="186"/>
      <c r="AX411" s="16"/>
      <c r="AY411" s="8"/>
      <c r="AZ411" s="8"/>
      <c r="BA411" s="8"/>
    </row>
    <row r="412" spans="1:53" ht="14.5" outlineLevel="1" x14ac:dyDescent="0.35">
      <c r="A412" s="6"/>
      <c r="B412" s="7"/>
      <c r="C412" s="17"/>
      <c r="D412" s="17"/>
      <c r="E412" s="17"/>
      <c r="F412" s="26"/>
      <c r="G412" s="26" t="str">
        <f t="shared" si="162"/>
        <v>GGGC1Pa2</v>
      </c>
      <c r="H412" s="222">
        <v>0</v>
      </c>
      <c r="I412" s="222">
        <v>0</v>
      </c>
      <c r="J412" s="222">
        <v>0</v>
      </c>
      <c r="K412" s="222">
        <v>0</v>
      </c>
      <c r="L412" s="695" cm="1">
        <f t="array" ref="L412">INDEX($H412:$K412,0,MATCH(L$403,$H$403:$K$403,0))*INDEX($J$397:$R$400,MATCH(L$403,$I$397:$I$400,0),MATCH(L$402,$J$396:$R$396,0))</f>
        <v>0</v>
      </c>
      <c r="M412" s="695" cm="1">
        <f t="array" ref="M412">INDEX($H412:$K412,0,MATCH(M$403,$H$403:$K$403,0))*INDEX($J$397:$R$400,MATCH(M$403,$I$397:$I$400,0),MATCH(M$402,$J$396:$R$396,0))</f>
        <v>0</v>
      </c>
      <c r="N412" s="695" cm="1">
        <f t="array" ref="N412">INDEX($H412:$K412,0,MATCH(N$403,$H$403:$K$403,0))*INDEX($J$397:$R$400,MATCH(N$403,$I$397:$I$400,0),MATCH(N$402,$J$396:$R$396,0))</f>
        <v>0</v>
      </c>
      <c r="O412" s="695" cm="1">
        <f t="array" ref="O412">INDEX($H412:$K412,0,MATCH(O$403,$H$403:$K$403,0))*INDEX($J$397:$R$400,MATCH(O$403,$I$397:$I$400,0),MATCH(O$402,$J$396:$R$396,0))</f>
        <v>0</v>
      </c>
      <c r="P412" s="695" cm="1">
        <f t="array" ref="P412">INDEX($H412:$K412,0,MATCH(P$403,$H$403:$K$403,0))*INDEX($J$397:$R$400,MATCH(P$403,$I$397:$I$400,0),MATCH(P$402,$J$396:$R$396,0))</f>
        <v>0</v>
      </c>
      <c r="Q412" s="695" cm="1">
        <f t="array" ref="Q412">INDEX($H412:$K412,0,MATCH(Q$403,$H$403:$K$403,0))*INDEX($J$397:$R$400,MATCH(Q$403,$I$397:$I$400,0),MATCH(Q$402,$J$396:$R$396,0))</f>
        <v>0</v>
      </c>
      <c r="R412" s="695" cm="1">
        <f t="array" ref="R412">INDEX($H412:$K412,0,MATCH(R$403,$H$403:$K$403,0))*INDEX($J$397:$R$400,MATCH(R$403,$I$397:$I$400,0),MATCH(R$402,$J$396:$R$396,0))</f>
        <v>0</v>
      </c>
      <c r="S412" s="695" cm="1">
        <f t="array" ref="S412">INDEX($H412:$K412,0,MATCH(S$403,$H$403:$K$403,0))*INDEX($J$397:$R$400,MATCH(S$403,$I$397:$I$400,0),MATCH(S$402,$J$396:$R$396,0))</f>
        <v>0</v>
      </c>
      <c r="T412" s="695" cm="1">
        <f t="array" ref="T412">INDEX($H412:$K412,0,MATCH(T$403,$H$403:$K$403,0))*INDEX($J$397:$R$400,MATCH(T$403,$I$397:$I$400,0),MATCH(T$402,$J$396:$R$396,0))</f>
        <v>0</v>
      </c>
      <c r="U412" s="695" cm="1">
        <f t="array" ref="U412">INDEX($H412:$K412,0,MATCH(U$403,$H$403:$K$403,0))*INDEX($J$397:$R$400,MATCH(U$403,$I$397:$I$400,0),MATCH(U$402,$J$396:$R$396,0))</f>
        <v>0</v>
      </c>
      <c r="V412" s="695" cm="1">
        <f t="array" ref="V412">INDEX($H412:$K412,0,MATCH(V$403,$H$403:$K$403,0))*INDEX($J$397:$R$400,MATCH(V$403,$I$397:$I$400,0),MATCH(V$402,$J$396:$R$396,0))</f>
        <v>0</v>
      </c>
      <c r="W412" s="695" cm="1">
        <f t="array" ref="W412">INDEX($H412:$K412,0,MATCH(W$403,$H$403:$K$403,0))*INDEX($J$397:$R$400,MATCH(W$403,$I$397:$I$400,0),MATCH(W$402,$J$396:$R$396,0))</f>
        <v>0</v>
      </c>
      <c r="X412" s="695" cm="1">
        <f t="array" ref="X412">INDEX($H412:$K412,0,MATCH(X$403,$H$403:$K$403,0))*INDEX($J$397:$R$400,MATCH(X$403,$I$397:$I$400,0),MATCH(X$402,$J$396:$R$396,0))</f>
        <v>0</v>
      </c>
      <c r="Y412" s="695" cm="1">
        <f t="array" ref="Y412">INDEX($H412:$K412,0,MATCH(Y$403,$H$403:$K$403,0))*INDEX($J$397:$R$400,MATCH(Y$403,$I$397:$I$400,0),MATCH(Y$402,$J$396:$R$396,0))</f>
        <v>0</v>
      </c>
      <c r="Z412" s="695" cm="1">
        <f t="array" ref="Z412">INDEX($H412:$K412,0,MATCH(Z$403,$H$403:$K$403,0))*INDEX($J$397:$R$400,MATCH(Z$403,$I$397:$I$400,0),MATCH(Z$402,$J$396:$R$396,0))</f>
        <v>0</v>
      </c>
      <c r="AA412" s="695" cm="1">
        <f t="array" ref="AA412">INDEX($H412:$K412,0,MATCH(AA$403,$H$403:$K$403,0))*INDEX($J$397:$R$400,MATCH(AA$403,$I$397:$I$400,0),MATCH(AA$402,$J$396:$R$396,0))</f>
        <v>0</v>
      </c>
      <c r="AB412" s="695" cm="1">
        <f t="array" ref="AB412">INDEX($H412:$K412,0,MATCH(AB$403,$H$403:$K$403,0))*INDEX($J$397:$R$400,MATCH(AB$403,$I$397:$I$400,0),MATCH(AB$402,$J$396:$R$396,0))</f>
        <v>0</v>
      </c>
      <c r="AC412" s="695" cm="1">
        <f t="array" ref="AC412">INDEX($H412:$K412,0,MATCH(AC$403,$H$403:$K$403,0))*INDEX($J$397:$R$400,MATCH(AC$403,$I$397:$I$400,0),MATCH(AC$402,$J$396:$R$396,0))</f>
        <v>0</v>
      </c>
      <c r="AD412" s="695" cm="1">
        <f t="array" ref="AD412">INDEX($H412:$K412,0,MATCH(AD$403,$H$403:$K$403,0))*INDEX($J$397:$R$400,MATCH(AD$403,$I$397:$I$400,0),MATCH(AD$402,$J$396:$R$396,0))</f>
        <v>0</v>
      </c>
      <c r="AE412" s="695" cm="1">
        <f t="array" ref="AE412">INDEX($H412:$K412,0,MATCH(AE$403,$H$403:$K$403,0))*INDEX($J$397:$R$400,MATCH(AE$403,$I$397:$I$400,0),MATCH(AE$402,$J$396:$R$396,0))</f>
        <v>0</v>
      </c>
      <c r="AF412" s="695" cm="1">
        <f t="array" ref="AF412">INDEX($H412:$K412,0,MATCH(AF$403,$H$403:$K$403,0))*INDEX($J$397:$R$400,MATCH(AF$403,$I$397:$I$400,0),MATCH(AF$402,$J$396:$R$396,0))</f>
        <v>0</v>
      </c>
      <c r="AG412" s="695" cm="1">
        <f t="array" ref="AG412">INDEX($H412:$K412,0,MATCH(AG$403,$H$403:$K$403,0))*INDEX($J$397:$R$400,MATCH(AG$403,$I$397:$I$400,0),MATCH(AG$402,$J$396:$R$396,0))</f>
        <v>0</v>
      </c>
      <c r="AH412" s="695" cm="1">
        <f t="array" ref="AH412">INDEX($H412:$K412,0,MATCH(AH$403,$H$403:$K$403,0))*INDEX($J$397:$R$400,MATCH(AH$403,$I$397:$I$400,0),MATCH(AH$402,$J$396:$R$396,0))</f>
        <v>0</v>
      </c>
      <c r="AI412" s="695" cm="1">
        <f t="array" ref="AI412">INDEX($H412:$K412,0,MATCH(AI$403,$H$403:$K$403,0))*INDEX($J$397:$R$400,MATCH(AI$403,$I$397:$I$400,0),MATCH(AI$402,$J$396:$R$396,0))</f>
        <v>0</v>
      </c>
      <c r="AJ412" s="695" cm="1">
        <f t="array" ref="AJ412">INDEX($H412:$K412,0,MATCH(AJ$403,$H$403:$K$403,0))*INDEX($J$397:$R$400,MATCH(AJ$403,$I$397:$I$400,0),MATCH(AJ$402,$J$396:$R$396,0))</f>
        <v>0</v>
      </c>
      <c r="AK412" s="695" cm="1">
        <f t="array" ref="AK412">INDEX($H412:$K412,0,MATCH(AK$403,$H$403:$K$403,0))*INDEX($J$397:$R$400,MATCH(AK$403,$I$397:$I$400,0),MATCH(AK$402,$J$396:$R$396,0))</f>
        <v>0</v>
      </c>
      <c r="AL412" s="695" cm="1">
        <f t="array" ref="AL412">INDEX($H412:$K412,0,MATCH(AL$403,$H$403:$K$403,0))*INDEX($J$397:$R$400,MATCH(AL$403,$I$397:$I$400,0),MATCH(AL$402,$J$396:$R$396,0))</f>
        <v>0</v>
      </c>
      <c r="AM412" s="695" cm="1">
        <f t="array" ref="AM412">INDEX($H412:$K412,0,MATCH(AM$403,$H$403:$K$403,0))*INDEX($J$397:$R$400,MATCH(AM$403,$I$397:$I$400,0),MATCH(AM$402,$J$396:$R$396,0))</f>
        <v>0</v>
      </c>
      <c r="AN412" s="695" cm="1">
        <f t="array" ref="AN412">INDEX($H412:$K412,0,MATCH(AN$403,$H$403:$K$403,0))*INDEX($J$397:$R$400,MATCH(AN$403,$I$397:$I$400,0),MATCH(AN$402,$J$396:$R$396,0))</f>
        <v>0</v>
      </c>
      <c r="AO412" s="695" cm="1">
        <f t="array" ref="AO412">INDEX($H412:$K412,0,MATCH(AO$403,$H$403:$K$403,0))*INDEX($J$397:$R$400,MATCH(AO$403,$I$397:$I$400,0),MATCH(AO$402,$J$396:$R$396,0))</f>
        <v>0</v>
      </c>
      <c r="AP412" s="695" cm="1">
        <f t="array" ref="AP412">INDEX($H412:$K412,0,MATCH(AP$403,$H$403:$K$403,0))*INDEX($J$397:$R$400,MATCH(AP$403,$I$397:$I$400,0),MATCH(AP$402,$J$396:$R$396,0))</f>
        <v>0</v>
      </c>
      <c r="AQ412" s="695" cm="1">
        <f t="array" ref="AQ412">INDEX($H412:$K412,0,MATCH(AQ$403,$H$403:$K$403,0))*INDEX($J$397:$R$400,MATCH(AQ$403,$I$397:$I$400,0),MATCH(AQ$402,$J$396:$R$396,0))</f>
        <v>0</v>
      </c>
      <c r="AR412" s="695" cm="1">
        <f t="array" ref="AR412">INDEX($H412:$K412,0,MATCH(AR$403,$H$403:$K$403,0))*INDEX($J$397:$R$400,MATCH(AR$403,$I$397:$I$400,0),MATCH(AR$402,$J$396:$R$396,0))</f>
        <v>0</v>
      </c>
      <c r="AS412" s="695" cm="1">
        <f t="array" ref="AS412">INDEX($H412:$K412,0,MATCH(AS$403,$H$403:$K$403,0))*INDEX($J$397:$R$400,MATCH(AS$403,$I$397:$I$400,0),MATCH(AS$402,$J$396:$R$396,0))</f>
        <v>0</v>
      </c>
      <c r="AT412" s="695" cm="1">
        <f t="array" ref="AT412">INDEX($H412:$K412,0,MATCH(AT$403,$H$403:$K$403,0))*INDEX($J$397:$R$400,MATCH(AT$403,$I$397:$I$400,0),MATCH(AT$402,$J$396:$R$396,0))</f>
        <v>0</v>
      </c>
      <c r="AU412" s="695" cm="1">
        <f t="array" ref="AU412">INDEX($H412:$K412,0,MATCH(AU$403,$H$403:$K$403,0))*INDEX($J$397:$R$400,MATCH(AU$403,$I$397:$I$400,0),MATCH(AU$402,$J$396:$R$396,0))</f>
        <v>0</v>
      </c>
      <c r="AV412" s="186"/>
      <c r="AW412" s="186"/>
      <c r="AX412" s="16"/>
      <c r="AY412" s="8"/>
      <c r="AZ412" s="8"/>
      <c r="BA412" s="8"/>
    </row>
    <row r="413" spans="1:53" ht="14.5" outlineLevel="1" x14ac:dyDescent="0.35">
      <c r="A413" s="6"/>
      <c r="B413" s="7"/>
      <c r="C413" s="17"/>
      <c r="D413" s="17"/>
      <c r="E413" s="17"/>
      <c r="F413" s="26"/>
      <c r="G413" s="26" t="str">
        <f t="shared" si="162"/>
        <v>GGGC1OFa2</v>
      </c>
      <c r="H413" s="222">
        <v>0</v>
      </c>
      <c r="I413" s="222">
        <v>0</v>
      </c>
      <c r="J413" s="222">
        <v>0</v>
      </c>
      <c r="K413" s="222">
        <v>0</v>
      </c>
      <c r="L413" s="695" cm="1">
        <f t="array" ref="L413">INDEX($H413:$K413,0,MATCH(L$403,$H$403:$K$403,0))*INDEX($J$397:$R$400,MATCH(L$403,$I$397:$I$400,0),MATCH(L$402,$J$396:$R$396,0))</f>
        <v>0</v>
      </c>
      <c r="M413" s="695" cm="1">
        <f t="array" ref="M413">INDEX($H413:$K413,0,MATCH(M$403,$H$403:$K$403,0))*INDEX($J$397:$R$400,MATCH(M$403,$I$397:$I$400,0),MATCH(M$402,$J$396:$R$396,0))</f>
        <v>0</v>
      </c>
      <c r="N413" s="695" cm="1">
        <f t="array" ref="N413">INDEX($H413:$K413,0,MATCH(N$403,$H$403:$K$403,0))*INDEX($J$397:$R$400,MATCH(N$403,$I$397:$I$400,0),MATCH(N$402,$J$396:$R$396,0))</f>
        <v>0</v>
      </c>
      <c r="O413" s="695" cm="1">
        <f t="array" ref="O413">INDEX($H413:$K413,0,MATCH(O$403,$H$403:$K$403,0))*INDEX($J$397:$R$400,MATCH(O$403,$I$397:$I$400,0),MATCH(O$402,$J$396:$R$396,0))</f>
        <v>0</v>
      </c>
      <c r="P413" s="695" cm="1">
        <f t="array" ref="P413">INDEX($H413:$K413,0,MATCH(P$403,$H$403:$K$403,0))*INDEX($J$397:$R$400,MATCH(P$403,$I$397:$I$400,0),MATCH(P$402,$J$396:$R$396,0))</f>
        <v>0</v>
      </c>
      <c r="Q413" s="695" cm="1">
        <f t="array" ref="Q413">INDEX($H413:$K413,0,MATCH(Q$403,$H$403:$K$403,0))*INDEX($J$397:$R$400,MATCH(Q$403,$I$397:$I$400,0),MATCH(Q$402,$J$396:$R$396,0))</f>
        <v>0</v>
      </c>
      <c r="R413" s="695" cm="1">
        <f t="array" ref="R413">INDEX($H413:$K413,0,MATCH(R$403,$H$403:$K$403,0))*INDEX($J$397:$R$400,MATCH(R$403,$I$397:$I$400,0),MATCH(R$402,$J$396:$R$396,0))</f>
        <v>0</v>
      </c>
      <c r="S413" s="695" cm="1">
        <f t="array" ref="S413">INDEX($H413:$K413,0,MATCH(S$403,$H$403:$K$403,0))*INDEX($J$397:$R$400,MATCH(S$403,$I$397:$I$400,0),MATCH(S$402,$J$396:$R$396,0))</f>
        <v>0</v>
      </c>
      <c r="T413" s="695" cm="1">
        <f t="array" ref="T413">INDEX($H413:$K413,0,MATCH(T$403,$H$403:$K$403,0))*INDEX($J$397:$R$400,MATCH(T$403,$I$397:$I$400,0),MATCH(T$402,$J$396:$R$396,0))</f>
        <v>0</v>
      </c>
      <c r="U413" s="695" cm="1">
        <f t="array" ref="U413">INDEX($H413:$K413,0,MATCH(U$403,$H$403:$K$403,0))*INDEX($J$397:$R$400,MATCH(U$403,$I$397:$I$400,0),MATCH(U$402,$J$396:$R$396,0))</f>
        <v>0</v>
      </c>
      <c r="V413" s="695" cm="1">
        <f t="array" ref="V413">INDEX($H413:$K413,0,MATCH(V$403,$H$403:$K$403,0))*INDEX($J$397:$R$400,MATCH(V$403,$I$397:$I$400,0),MATCH(V$402,$J$396:$R$396,0))</f>
        <v>0</v>
      </c>
      <c r="W413" s="695" cm="1">
        <f t="array" ref="W413">INDEX($H413:$K413,0,MATCH(W$403,$H$403:$K$403,0))*INDEX($J$397:$R$400,MATCH(W$403,$I$397:$I$400,0),MATCH(W$402,$J$396:$R$396,0))</f>
        <v>0</v>
      </c>
      <c r="X413" s="695" cm="1">
        <f t="array" ref="X413">INDEX($H413:$K413,0,MATCH(X$403,$H$403:$K$403,0))*INDEX($J$397:$R$400,MATCH(X$403,$I$397:$I$400,0),MATCH(X$402,$J$396:$R$396,0))</f>
        <v>0</v>
      </c>
      <c r="Y413" s="695" cm="1">
        <f t="array" ref="Y413">INDEX($H413:$K413,0,MATCH(Y$403,$H$403:$K$403,0))*INDEX($J$397:$R$400,MATCH(Y$403,$I$397:$I$400,0),MATCH(Y$402,$J$396:$R$396,0))</f>
        <v>0</v>
      </c>
      <c r="Z413" s="695" cm="1">
        <f t="array" ref="Z413">INDEX($H413:$K413,0,MATCH(Z$403,$H$403:$K$403,0))*INDEX($J$397:$R$400,MATCH(Z$403,$I$397:$I$400,0),MATCH(Z$402,$J$396:$R$396,0))</f>
        <v>0</v>
      </c>
      <c r="AA413" s="695" cm="1">
        <f t="array" ref="AA413">INDEX($H413:$K413,0,MATCH(AA$403,$H$403:$K$403,0))*INDEX($J$397:$R$400,MATCH(AA$403,$I$397:$I$400,0),MATCH(AA$402,$J$396:$R$396,0))</f>
        <v>0</v>
      </c>
      <c r="AB413" s="695" cm="1">
        <f t="array" ref="AB413">INDEX($H413:$K413,0,MATCH(AB$403,$H$403:$K$403,0))*INDEX($J$397:$R$400,MATCH(AB$403,$I$397:$I$400,0),MATCH(AB$402,$J$396:$R$396,0))</f>
        <v>0</v>
      </c>
      <c r="AC413" s="695" cm="1">
        <f t="array" ref="AC413">INDEX($H413:$K413,0,MATCH(AC$403,$H$403:$K$403,0))*INDEX($J$397:$R$400,MATCH(AC$403,$I$397:$I$400,0),MATCH(AC$402,$J$396:$R$396,0))</f>
        <v>0</v>
      </c>
      <c r="AD413" s="695" cm="1">
        <f t="array" ref="AD413">INDEX($H413:$K413,0,MATCH(AD$403,$H$403:$K$403,0))*INDEX($J$397:$R$400,MATCH(AD$403,$I$397:$I$400,0),MATCH(AD$402,$J$396:$R$396,0))</f>
        <v>0</v>
      </c>
      <c r="AE413" s="695" cm="1">
        <f t="array" ref="AE413">INDEX($H413:$K413,0,MATCH(AE$403,$H$403:$K$403,0))*INDEX($J$397:$R$400,MATCH(AE$403,$I$397:$I$400,0),MATCH(AE$402,$J$396:$R$396,0))</f>
        <v>0</v>
      </c>
      <c r="AF413" s="695" cm="1">
        <f t="array" ref="AF413">INDEX($H413:$K413,0,MATCH(AF$403,$H$403:$K$403,0))*INDEX($J$397:$R$400,MATCH(AF$403,$I$397:$I$400,0),MATCH(AF$402,$J$396:$R$396,0))</f>
        <v>0</v>
      </c>
      <c r="AG413" s="695" cm="1">
        <f t="array" ref="AG413">INDEX($H413:$K413,0,MATCH(AG$403,$H$403:$K$403,0))*INDEX($J$397:$R$400,MATCH(AG$403,$I$397:$I$400,0),MATCH(AG$402,$J$396:$R$396,0))</f>
        <v>0</v>
      </c>
      <c r="AH413" s="695" cm="1">
        <f t="array" ref="AH413">INDEX($H413:$K413,0,MATCH(AH$403,$H$403:$K$403,0))*INDEX($J$397:$R$400,MATCH(AH$403,$I$397:$I$400,0),MATCH(AH$402,$J$396:$R$396,0))</f>
        <v>0</v>
      </c>
      <c r="AI413" s="695" cm="1">
        <f t="array" ref="AI413">INDEX($H413:$K413,0,MATCH(AI$403,$H$403:$K$403,0))*INDEX($J$397:$R$400,MATCH(AI$403,$I$397:$I$400,0),MATCH(AI$402,$J$396:$R$396,0))</f>
        <v>0</v>
      </c>
      <c r="AJ413" s="695" cm="1">
        <f t="array" ref="AJ413">INDEX($H413:$K413,0,MATCH(AJ$403,$H$403:$K$403,0))*INDEX($J$397:$R$400,MATCH(AJ$403,$I$397:$I$400,0),MATCH(AJ$402,$J$396:$R$396,0))</f>
        <v>0</v>
      </c>
      <c r="AK413" s="695" cm="1">
        <f t="array" ref="AK413">INDEX($H413:$K413,0,MATCH(AK$403,$H$403:$K$403,0))*INDEX($J$397:$R$400,MATCH(AK$403,$I$397:$I$400,0),MATCH(AK$402,$J$396:$R$396,0))</f>
        <v>0</v>
      </c>
      <c r="AL413" s="695" cm="1">
        <f t="array" ref="AL413">INDEX($H413:$K413,0,MATCH(AL$403,$H$403:$K$403,0))*INDEX($J$397:$R$400,MATCH(AL$403,$I$397:$I$400,0),MATCH(AL$402,$J$396:$R$396,0))</f>
        <v>0</v>
      </c>
      <c r="AM413" s="695" cm="1">
        <f t="array" ref="AM413">INDEX($H413:$K413,0,MATCH(AM$403,$H$403:$K$403,0))*INDEX($J$397:$R$400,MATCH(AM$403,$I$397:$I$400,0),MATCH(AM$402,$J$396:$R$396,0))</f>
        <v>0</v>
      </c>
      <c r="AN413" s="695" cm="1">
        <f t="array" ref="AN413">INDEX($H413:$K413,0,MATCH(AN$403,$H$403:$K$403,0))*INDEX($J$397:$R$400,MATCH(AN$403,$I$397:$I$400,0),MATCH(AN$402,$J$396:$R$396,0))</f>
        <v>0</v>
      </c>
      <c r="AO413" s="695" cm="1">
        <f t="array" ref="AO413">INDEX($H413:$K413,0,MATCH(AO$403,$H$403:$K$403,0))*INDEX($J$397:$R$400,MATCH(AO$403,$I$397:$I$400,0),MATCH(AO$402,$J$396:$R$396,0))</f>
        <v>0</v>
      </c>
      <c r="AP413" s="695" cm="1">
        <f t="array" ref="AP413">INDEX($H413:$K413,0,MATCH(AP$403,$H$403:$K$403,0))*INDEX($J$397:$R$400,MATCH(AP$403,$I$397:$I$400,0),MATCH(AP$402,$J$396:$R$396,0))</f>
        <v>0</v>
      </c>
      <c r="AQ413" s="695" cm="1">
        <f t="array" ref="AQ413">INDEX($H413:$K413,0,MATCH(AQ$403,$H$403:$K$403,0))*INDEX($J$397:$R$400,MATCH(AQ$403,$I$397:$I$400,0),MATCH(AQ$402,$J$396:$R$396,0))</f>
        <v>0</v>
      </c>
      <c r="AR413" s="695" cm="1">
        <f t="array" ref="AR413">INDEX($H413:$K413,0,MATCH(AR$403,$H$403:$K$403,0))*INDEX($J$397:$R$400,MATCH(AR$403,$I$397:$I$400,0),MATCH(AR$402,$J$396:$R$396,0))</f>
        <v>0</v>
      </c>
      <c r="AS413" s="695" cm="1">
        <f t="array" ref="AS413">INDEX($H413:$K413,0,MATCH(AS$403,$H$403:$K$403,0))*INDEX($J$397:$R$400,MATCH(AS$403,$I$397:$I$400,0),MATCH(AS$402,$J$396:$R$396,0))</f>
        <v>0</v>
      </c>
      <c r="AT413" s="695" cm="1">
        <f t="array" ref="AT413">INDEX($H413:$K413,0,MATCH(AT$403,$H$403:$K$403,0))*INDEX($J$397:$R$400,MATCH(AT$403,$I$397:$I$400,0),MATCH(AT$402,$J$396:$R$396,0))</f>
        <v>0</v>
      </c>
      <c r="AU413" s="695" cm="1">
        <f t="array" ref="AU413">INDEX($H413:$K413,0,MATCH(AU$403,$H$403:$K$403,0))*INDEX($J$397:$R$400,MATCH(AU$403,$I$397:$I$400,0),MATCH(AU$402,$J$396:$R$396,0))</f>
        <v>0</v>
      </c>
      <c r="AV413" s="186"/>
      <c r="AW413" s="186"/>
      <c r="AX413" s="16"/>
      <c r="AY413" s="8"/>
      <c r="AZ413" s="8"/>
      <c r="BA413" s="8"/>
    </row>
    <row r="414" spans="1:53" ht="14.5" outlineLevel="1" x14ac:dyDescent="0.35">
      <c r="A414" s="6"/>
      <c r="B414" s="7"/>
      <c r="C414" s="17"/>
      <c r="D414" s="17"/>
      <c r="E414" s="17"/>
      <c r="F414" s="26"/>
      <c r="G414" s="26" t="str">
        <f t="shared" si="162"/>
        <v>SPSPSPSPSPsp</v>
      </c>
      <c r="H414" s="222">
        <v>0</v>
      </c>
      <c r="I414" s="222">
        <v>0</v>
      </c>
      <c r="J414" s="222">
        <v>0</v>
      </c>
      <c r="K414" s="222">
        <v>0</v>
      </c>
      <c r="L414" s="695" cm="1">
        <f t="array" ref="L414">INDEX($H414:$K414,0,MATCH(L$403,$H$403:$K$403,0))*INDEX($J$397:$R$400,MATCH(L$403,$I$397:$I$400,0),MATCH(L$402,$J$396:$R$396,0))</f>
        <v>0</v>
      </c>
      <c r="M414" s="695" cm="1">
        <f t="array" ref="M414">INDEX($H414:$K414,0,MATCH(M$403,$H$403:$K$403,0))*INDEX($J$397:$R$400,MATCH(M$403,$I$397:$I$400,0),MATCH(M$402,$J$396:$R$396,0))</f>
        <v>0</v>
      </c>
      <c r="N414" s="695" cm="1">
        <f t="array" ref="N414">INDEX($H414:$K414,0,MATCH(N$403,$H$403:$K$403,0))*INDEX($J$397:$R$400,MATCH(N$403,$I$397:$I$400,0),MATCH(N$402,$J$396:$R$396,0))</f>
        <v>0</v>
      </c>
      <c r="O414" s="695" cm="1">
        <f t="array" ref="O414">INDEX($H414:$K414,0,MATCH(O$403,$H$403:$K$403,0))*INDEX($J$397:$R$400,MATCH(O$403,$I$397:$I$400,0),MATCH(O$402,$J$396:$R$396,0))</f>
        <v>0</v>
      </c>
      <c r="P414" s="695" cm="1">
        <f t="array" ref="P414">INDEX($H414:$K414,0,MATCH(P$403,$H$403:$K$403,0))*INDEX($J$397:$R$400,MATCH(P$403,$I$397:$I$400,0),MATCH(P$402,$J$396:$R$396,0))</f>
        <v>0</v>
      </c>
      <c r="Q414" s="695" cm="1">
        <f t="array" ref="Q414">INDEX($H414:$K414,0,MATCH(Q$403,$H$403:$K$403,0))*INDEX($J$397:$R$400,MATCH(Q$403,$I$397:$I$400,0),MATCH(Q$402,$J$396:$R$396,0))</f>
        <v>0</v>
      </c>
      <c r="R414" s="695" cm="1">
        <f t="array" ref="R414">INDEX($H414:$K414,0,MATCH(R$403,$H$403:$K$403,0))*INDEX($J$397:$R$400,MATCH(R$403,$I$397:$I$400,0),MATCH(R$402,$J$396:$R$396,0))</f>
        <v>0</v>
      </c>
      <c r="S414" s="695" cm="1">
        <f t="array" ref="S414">INDEX($H414:$K414,0,MATCH(S$403,$H$403:$K$403,0))*INDEX($J$397:$R$400,MATCH(S$403,$I$397:$I$400,0),MATCH(S$402,$J$396:$R$396,0))</f>
        <v>0</v>
      </c>
      <c r="T414" s="695" cm="1">
        <f t="array" ref="T414">INDEX($H414:$K414,0,MATCH(T$403,$H$403:$K$403,0))*INDEX($J$397:$R$400,MATCH(T$403,$I$397:$I$400,0),MATCH(T$402,$J$396:$R$396,0))</f>
        <v>0</v>
      </c>
      <c r="U414" s="695" cm="1">
        <f t="array" ref="U414">INDEX($H414:$K414,0,MATCH(U$403,$H$403:$K$403,0))*INDEX($J$397:$R$400,MATCH(U$403,$I$397:$I$400,0),MATCH(U$402,$J$396:$R$396,0))</f>
        <v>0</v>
      </c>
      <c r="V414" s="695" cm="1">
        <f t="array" ref="V414">INDEX($H414:$K414,0,MATCH(V$403,$H$403:$K$403,0))*INDEX($J$397:$R$400,MATCH(V$403,$I$397:$I$400,0),MATCH(V$402,$J$396:$R$396,0))</f>
        <v>0</v>
      </c>
      <c r="W414" s="695" cm="1">
        <f t="array" ref="W414">INDEX($H414:$K414,0,MATCH(W$403,$H$403:$K$403,0))*INDEX($J$397:$R$400,MATCH(W$403,$I$397:$I$400,0),MATCH(W$402,$J$396:$R$396,0))</f>
        <v>0</v>
      </c>
      <c r="X414" s="695" cm="1">
        <f t="array" ref="X414">INDEX($H414:$K414,0,MATCH(X$403,$H$403:$K$403,0))*INDEX($J$397:$R$400,MATCH(X$403,$I$397:$I$400,0),MATCH(X$402,$J$396:$R$396,0))</f>
        <v>0</v>
      </c>
      <c r="Y414" s="695" cm="1">
        <f t="array" ref="Y414">INDEX($H414:$K414,0,MATCH(Y$403,$H$403:$K$403,0))*INDEX($J$397:$R$400,MATCH(Y$403,$I$397:$I$400,0),MATCH(Y$402,$J$396:$R$396,0))</f>
        <v>0</v>
      </c>
      <c r="Z414" s="695" cm="1">
        <f t="array" ref="Z414">INDEX($H414:$K414,0,MATCH(Z$403,$H$403:$K$403,0))*INDEX($J$397:$R$400,MATCH(Z$403,$I$397:$I$400,0),MATCH(Z$402,$J$396:$R$396,0))</f>
        <v>0</v>
      </c>
      <c r="AA414" s="695" cm="1">
        <f t="array" ref="AA414">INDEX($H414:$K414,0,MATCH(AA$403,$H$403:$K$403,0))*INDEX($J$397:$R$400,MATCH(AA$403,$I$397:$I$400,0),MATCH(AA$402,$J$396:$R$396,0))</f>
        <v>0</v>
      </c>
      <c r="AB414" s="695" cm="1">
        <f t="array" ref="AB414">INDEX($H414:$K414,0,MATCH(AB$403,$H$403:$K$403,0))*INDEX($J$397:$R$400,MATCH(AB$403,$I$397:$I$400,0),MATCH(AB$402,$J$396:$R$396,0))</f>
        <v>0</v>
      </c>
      <c r="AC414" s="695" cm="1">
        <f t="array" ref="AC414">INDEX($H414:$K414,0,MATCH(AC$403,$H$403:$K$403,0))*INDEX($J$397:$R$400,MATCH(AC$403,$I$397:$I$400,0),MATCH(AC$402,$J$396:$R$396,0))</f>
        <v>0</v>
      </c>
      <c r="AD414" s="695" cm="1">
        <f t="array" ref="AD414">INDEX($H414:$K414,0,MATCH(AD$403,$H$403:$K$403,0))*INDEX($J$397:$R$400,MATCH(AD$403,$I$397:$I$400,0),MATCH(AD$402,$J$396:$R$396,0))</f>
        <v>0</v>
      </c>
      <c r="AE414" s="695" cm="1">
        <f t="array" ref="AE414">INDEX($H414:$K414,0,MATCH(AE$403,$H$403:$K$403,0))*INDEX($J$397:$R$400,MATCH(AE$403,$I$397:$I$400,0),MATCH(AE$402,$J$396:$R$396,0))</f>
        <v>0</v>
      </c>
      <c r="AF414" s="695" cm="1">
        <f t="array" ref="AF414">INDEX($H414:$K414,0,MATCH(AF$403,$H$403:$K$403,0))*INDEX($J$397:$R$400,MATCH(AF$403,$I$397:$I$400,0),MATCH(AF$402,$J$396:$R$396,0))</f>
        <v>0</v>
      </c>
      <c r="AG414" s="695" cm="1">
        <f t="array" ref="AG414">INDEX($H414:$K414,0,MATCH(AG$403,$H$403:$K$403,0))*INDEX($J$397:$R$400,MATCH(AG$403,$I$397:$I$400,0),MATCH(AG$402,$J$396:$R$396,0))</f>
        <v>0</v>
      </c>
      <c r="AH414" s="695" cm="1">
        <f t="array" ref="AH414">INDEX($H414:$K414,0,MATCH(AH$403,$H$403:$K$403,0))*INDEX($J$397:$R$400,MATCH(AH$403,$I$397:$I$400,0),MATCH(AH$402,$J$396:$R$396,0))</f>
        <v>0</v>
      </c>
      <c r="AI414" s="695" cm="1">
        <f t="array" ref="AI414">INDEX($H414:$K414,0,MATCH(AI$403,$H$403:$K$403,0))*INDEX($J$397:$R$400,MATCH(AI$403,$I$397:$I$400,0),MATCH(AI$402,$J$396:$R$396,0))</f>
        <v>0</v>
      </c>
      <c r="AJ414" s="695" cm="1">
        <f t="array" ref="AJ414">INDEX($H414:$K414,0,MATCH(AJ$403,$H$403:$K$403,0))*INDEX($J$397:$R$400,MATCH(AJ$403,$I$397:$I$400,0),MATCH(AJ$402,$J$396:$R$396,0))</f>
        <v>0</v>
      </c>
      <c r="AK414" s="695" cm="1">
        <f t="array" ref="AK414">INDEX($H414:$K414,0,MATCH(AK$403,$H$403:$K$403,0))*INDEX($J$397:$R$400,MATCH(AK$403,$I$397:$I$400,0),MATCH(AK$402,$J$396:$R$396,0))</f>
        <v>0</v>
      </c>
      <c r="AL414" s="695" cm="1">
        <f t="array" ref="AL414">INDEX($H414:$K414,0,MATCH(AL$403,$H$403:$K$403,0))*INDEX($J$397:$R$400,MATCH(AL$403,$I$397:$I$400,0),MATCH(AL$402,$J$396:$R$396,0))</f>
        <v>0</v>
      </c>
      <c r="AM414" s="695" cm="1">
        <f t="array" ref="AM414">INDEX($H414:$K414,0,MATCH(AM$403,$H$403:$K$403,0))*INDEX($J$397:$R$400,MATCH(AM$403,$I$397:$I$400,0),MATCH(AM$402,$J$396:$R$396,0))</f>
        <v>0</v>
      </c>
      <c r="AN414" s="695" cm="1">
        <f t="array" ref="AN414">INDEX($H414:$K414,0,MATCH(AN$403,$H$403:$K$403,0))*INDEX($J$397:$R$400,MATCH(AN$403,$I$397:$I$400,0),MATCH(AN$402,$J$396:$R$396,0))</f>
        <v>0</v>
      </c>
      <c r="AO414" s="695" cm="1">
        <f t="array" ref="AO414">INDEX($H414:$K414,0,MATCH(AO$403,$H$403:$K$403,0))*INDEX($J$397:$R$400,MATCH(AO$403,$I$397:$I$400,0),MATCH(AO$402,$J$396:$R$396,0))</f>
        <v>0</v>
      </c>
      <c r="AP414" s="695" cm="1">
        <f t="array" ref="AP414">INDEX($H414:$K414,0,MATCH(AP$403,$H$403:$K$403,0))*INDEX($J$397:$R$400,MATCH(AP$403,$I$397:$I$400,0),MATCH(AP$402,$J$396:$R$396,0))</f>
        <v>0</v>
      </c>
      <c r="AQ414" s="695" cm="1">
        <f t="array" ref="AQ414">INDEX($H414:$K414,0,MATCH(AQ$403,$H$403:$K$403,0))*INDEX($J$397:$R$400,MATCH(AQ$403,$I$397:$I$400,0),MATCH(AQ$402,$J$396:$R$396,0))</f>
        <v>0</v>
      </c>
      <c r="AR414" s="695" cm="1">
        <f t="array" ref="AR414">INDEX($H414:$K414,0,MATCH(AR$403,$H$403:$K$403,0))*INDEX($J$397:$R$400,MATCH(AR$403,$I$397:$I$400,0),MATCH(AR$402,$J$396:$R$396,0))</f>
        <v>0</v>
      </c>
      <c r="AS414" s="695" cm="1">
        <f t="array" ref="AS414">INDEX($H414:$K414,0,MATCH(AS$403,$H$403:$K$403,0))*INDEX($J$397:$R$400,MATCH(AS$403,$I$397:$I$400,0),MATCH(AS$402,$J$396:$R$396,0))</f>
        <v>0</v>
      </c>
      <c r="AT414" s="695" cm="1">
        <f t="array" ref="AT414">INDEX($H414:$K414,0,MATCH(AT$403,$H$403:$K$403,0))*INDEX($J$397:$R$400,MATCH(AT$403,$I$397:$I$400,0),MATCH(AT$402,$J$396:$R$396,0))</f>
        <v>0</v>
      </c>
      <c r="AU414" s="695" cm="1">
        <f t="array" ref="AU414">INDEX($H414:$K414,0,MATCH(AU$403,$H$403:$K$403,0))*INDEX($J$397:$R$400,MATCH(AU$403,$I$397:$I$400,0),MATCH(AU$402,$J$396:$R$396,0))</f>
        <v>0</v>
      </c>
      <c r="AV414" s="186"/>
      <c r="AW414" s="186"/>
      <c r="AX414" s="16"/>
      <c r="AY414" s="8"/>
      <c r="AZ414" s="8"/>
      <c r="BA414" s="8"/>
    </row>
    <row r="415" spans="1:53" ht="14.5" outlineLevel="1" x14ac:dyDescent="0.35">
      <c r="A415" s="6"/>
      <c r="B415" s="7"/>
      <c r="C415" s="17"/>
      <c r="D415" s="17"/>
      <c r="E415" s="17"/>
      <c r="F415" s="26"/>
      <c r="G415" s="26" t="str">
        <f t="shared" si="162"/>
        <v>YYWNWl</v>
      </c>
      <c r="H415" s="222">
        <f t="shared" ref="H415:K419" si="163">INDEX($Z$223:$AC$236,MATCH($M171,$Y$223:$Y$236,0),MATCH(H$403,$Z$222:$AC$222,0))</f>
        <v>0</v>
      </c>
      <c r="I415" s="222">
        <f t="shared" si="163"/>
        <v>58</v>
      </c>
      <c r="J415" s="222">
        <f t="shared" si="163"/>
        <v>0</v>
      </c>
      <c r="K415" s="222">
        <f t="shared" si="163"/>
        <v>0</v>
      </c>
      <c r="L415" s="695" cm="1">
        <f t="array" ref="L415">INDEX($H415:$K415,0,MATCH(L$403,$H$403:$K$403,0))*INDEX($J$397:$R$400,MATCH(L$403,$I$397:$I$400,0),MATCH(L$402,$J$396:$R$396,0))</f>
        <v>0</v>
      </c>
      <c r="M415" s="695" cm="1">
        <f t="array" ref="M415">INDEX($H415:$K415,0,MATCH(M$403,$H$403:$K$403,0))*INDEX($J$397:$R$400,MATCH(M$403,$I$397:$I$400,0),MATCH(M$402,$J$396:$R$396,0))</f>
        <v>58</v>
      </c>
      <c r="N415" s="695" cm="1">
        <f t="array" ref="N415">INDEX($H415:$K415,0,MATCH(N$403,$H$403:$K$403,0))*INDEX($J$397:$R$400,MATCH(N$403,$I$397:$I$400,0),MATCH(N$402,$J$396:$R$396,0))</f>
        <v>0</v>
      </c>
      <c r="O415" s="695" cm="1">
        <f t="array" ref="O415">INDEX($H415:$K415,0,MATCH(O$403,$H$403:$K$403,0))*INDEX($J$397:$R$400,MATCH(O$403,$I$397:$I$400,0),MATCH(O$402,$J$396:$R$396,0))</f>
        <v>0</v>
      </c>
      <c r="P415" s="695" cm="1">
        <f t="array" ref="P415">INDEX($H415:$K415,0,MATCH(P$403,$H$403:$K$403,0))*INDEX($J$397:$R$400,MATCH(P$403,$I$397:$I$400,0),MATCH(P$402,$J$396:$R$396,0))</f>
        <v>0</v>
      </c>
      <c r="Q415" s="695" cm="1">
        <f t="array" ref="Q415">INDEX($H415:$K415,0,MATCH(Q$403,$H$403:$K$403,0))*INDEX($J$397:$R$400,MATCH(Q$403,$I$397:$I$400,0),MATCH(Q$402,$J$396:$R$396,0))</f>
        <v>58</v>
      </c>
      <c r="R415" s="695" cm="1">
        <f t="array" ref="R415">INDEX($H415:$K415,0,MATCH(R$403,$H$403:$K$403,0))*INDEX($J$397:$R$400,MATCH(R$403,$I$397:$I$400,0),MATCH(R$402,$J$396:$R$396,0))</f>
        <v>0</v>
      </c>
      <c r="S415" s="695" cm="1">
        <f t="array" ref="S415">INDEX($H415:$K415,0,MATCH(S$403,$H$403:$K$403,0))*INDEX($J$397:$R$400,MATCH(S$403,$I$397:$I$400,0),MATCH(S$402,$J$396:$R$396,0))</f>
        <v>0</v>
      </c>
      <c r="T415" s="695" cm="1">
        <f t="array" ref="T415">INDEX($H415:$K415,0,MATCH(T$403,$H$403:$K$403,0))*INDEX($J$397:$R$400,MATCH(T$403,$I$397:$I$400,0),MATCH(T$402,$J$396:$R$396,0))</f>
        <v>0</v>
      </c>
      <c r="U415" s="695" cm="1">
        <f t="array" ref="U415">INDEX($H415:$K415,0,MATCH(U$403,$H$403:$K$403,0))*INDEX($J$397:$R$400,MATCH(U$403,$I$397:$I$400,0),MATCH(U$402,$J$396:$R$396,0))</f>
        <v>58</v>
      </c>
      <c r="V415" s="695" cm="1">
        <f t="array" ref="V415">INDEX($H415:$K415,0,MATCH(V$403,$H$403:$K$403,0))*INDEX($J$397:$R$400,MATCH(V$403,$I$397:$I$400,0),MATCH(V$402,$J$396:$R$396,0))</f>
        <v>0</v>
      </c>
      <c r="W415" s="695" cm="1">
        <f t="array" ref="W415">INDEX($H415:$K415,0,MATCH(W$403,$H$403:$K$403,0))*INDEX($J$397:$R$400,MATCH(W$403,$I$397:$I$400,0),MATCH(W$402,$J$396:$R$396,0))</f>
        <v>0</v>
      </c>
      <c r="X415" s="695" cm="1">
        <f t="array" ref="X415">INDEX($H415:$K415,0,MATCH(X$403,$H$403:$K$403,0))*INDEX($J$397:$R$400,MATCH(X$403,$I$397:$I$400,0),MATCH(X$402,$J$396:$R$396,0))</f>
        <v>0</v>
      </c>
      <c r="Y415" s="695" cm="1">
        <f t="array" ref="Y415">INDEX($H415:$K415,0,MATCH(Y$403,$H$403:$K$403,0))*INDEX($J$397:$R$400,MATCH(Y$403,$I$397:$I$400,0),MATCH(Y$402,$J$396:$R$396,0))</f>
        <v>58</v>
      </c>
      <c r="Z415" s="695" cm="1">
        <f t="array" ref="Z415">INDEX($H415:$K415,0,MATCH(Z$403,$H$403:$K$403,0))*INDEX($J$397:$R$400,MATCH(Z$403,$I$397:$I$400,0),MATCH(Z$402,$J$396:$R$396,0))</f>
        <v>0</v>
      </c>
      <c r="AA415" s="695" cm="1">
        <f t="array" ref="AA415">INDEX($H415:$K415,0,MATCH(AA$403,$H$403:$K$403,0))*INDEX($J$397:$R$400,MATCH(AA$403,$I$397:$I$400,0),MATCH(AA$402,$J$396:$R$396,0))</f>
        <v>0</v>
      </c>
      <c r="AB415" s="695" cm="1">
        <f t="array" ref="AB415">INDEX($H415:$K415,0,MATCH(AB$403,$H$403:$K$403,0))*INDEX($J$397:$R$400,MATCH(AB$403,$I$397:$I$400,0),MATCH(AB$402,$J$396:$R$396,0))</f>
        <v>0</v>
      </c>
      <c r="AC415" s="695" cm="1">
        <f t="array" ref="AC415">INDEX($H415:$K415,0,MATCH(AC$403,$H$403:$K$403,0))*INDEX($J$397:$R$400,MATCH(AC$403,$I$397:$I$400,0),MATCH(AC$402,$J$396:$R$396,0))</f>
        <v>58</v>
      </c>
      <c r="AD415" s="695" cm="1">
        <f t="array" ref="AD415">INDEX($H415:$K415,0,MATCH(AD$403,$H$403:$K$403,0))*INDEX($J$397:$R$400,MATCH(AD$403,$I$397:$I$400,0),MATCH(AD$402,$J$396:$R$396,0))</f>
        <v>0</v>
      </c>
      <c r="AE415" s="695" cm="1">
        <f t="array" ref="AE415">INDEX($H415:$K415,0,MATCH(AE$403,$H$403:$K$403,0))*INDEX($J$397:$R$400,MATCH(AE$403,$I$397:$I$400,0),MATCH(AE$402,$J$396:$R$396,0))</f>
        <v>0</v>
      </c>
      <c r="AF415" s="695" cm="1">
        <f t="array" ref="AF415">INDEX($H415:$K415,0,MATCH(AF$403,$H$403:$K$403,0))*INDEX($J$397:$R$400,MATCH(AF$403,$I$397:$I$400,0),MATCH(AF$402,$J$396:$R$396,0))</f>
        <v>0</v>
      </c>
      <c r="AG415" s="695" cm="1">
        <f t="array" ref="AG415">INDEX($H415:$K415,0,MATCH(AG$403,$H$403:$K$403,0))*INDEX($J$397:$R$400,MATCH(AG$403,$I$397:$I$400,0),MATCH(AG$402,$J$396:$R$396,0))</f>
        <v>58</v>
      </c>
      <c r="AH415" s="695" cm="1">
        <f t="array" ref="AH415">INDEX($H415:$K415,0,MATCH(AH$403,$H$403:$K$403,0))*INDEX($J$397:$R$400,MATCH(AH$403,$I$397:$I$400,0),MATCH(AH$402,$J$396:$R$396,0))</f>
        <v>0</v>
      </c>
      <c r="AI415" s="695" cm="1">
        <f t="array" ref="AI415">INDEX($H415:$K415,0,MATCH(AI$403,$H$403:$K$403,0))*INDEX($J$397:$R$400,MATCH(AI$403,$I$397:$I$400,0),MATCH(AI$402,$J$396:$R$396,0))</f>
        <v>0</v>
      </c>
      <c r="AJ415" s="695" cm="1">
        <f t="array" ref="AJ415">INDEX($H415:$K415,0,MATCH(AJ$403,$H$403:$K$403,0))*INDEX($J$397:$R$400,MATCH(AJ$403,$I$397:$I$400,0),MATCH(AJ$402,$J$396:$R$396,0))</f>
        <v>0</v>
      </c>
      <c r="AK415" s="695" cm="1">
        <f t="array" ref="AK415">INDEX($H415:$K415,0,MATCH(AK$403,$H$403:$K$403,0))*INDEX($J$397:$R$400,MATCH(AK$403,$I$397:$I$400,0),MATCH(AK$402,$J$396:$R$396,0))</f>
        <v>58</v>
      </c>
      <c r="AL415" s="695" cm="1">
        <f t="array" ref="AL415">INDEX($H415:$K415,0,MATCH(AL$403,$H$403:$K$403,0))*INDEX($J$397:$R$400,MATCH(AL$403,$I$397:$I$400,0),MATCH(AL$402,$J$396:$R$396,0))</f>
        <v>0</v>
      </c>
      <c r="AM415" s="695" cm="1">
        <f t="array" ref="AM415">INDEX($H415:$K415,0,MATCH(AM$403,$H$403:$K$403,0))*INDEX($J$397:$R$400,MATCH(AM$403,$I$397:$I$400,0),MATCH(AM$402,$J$396:$R$396,0))</f>
        <v>0</v>
      </c>
      <c r="AN415" s="695" cm="1">
        <f t="array" ref="AN415">INDEX($H415:$K415,0,MATCH(AN$403,$H$403:$K$403,0))*INDEX($J$397:$R$400,MATCH(AN$403,$I$397:$I$400,0),MATCH(AN$402,$J$396:$R$396,0))</f>
        <v>0</v>
      </c>
      <c r="AO415" s="695" cm="1">
        <f t="array" ref="AO415">INDEX($H415:$K415,0,MATCH(AO$403,$H$403:$K$403,0))*INDEX($J$397:$R$400,MATCH(AO$403,$I$397:$I$400,0),MATCH(AO$402,$J$396:$R$396,0))</f>
        <v>58</v>
      </c>
      <c r="AP415" s="695" cm="1">
        <f t="array" ref="AP415">INDEX($H415:$K415,0,MATCH(AP$403,$H$403:$K$403,0))*INDEX($J$397:$R$400,MATCH(AP$403,$I$397:$I$400,0),MATCH(AP$402,$J$396:$R$396,0))</f>
        <v>0</v>
      </c>
      <c r="AQ415" s="695" cm="1">
        <f t="array" ref="AQ415">INDEX($H415:$K415,0,MATCH(AQ$403,$H$403:$K$403,0))*INDEX($J$397:$R$400,MATCH(AQ$403,$I$397:$I$400,0),MATCH(AQ$402,$J$396:$R$396,0))</f>
        <v>0</v>
      </c>
      <c r="AR415" s="695" cm="1">
        <f t="array" ref="AR415">INDEX($H415:$K415,0,MATCH(AR$403,$H$403:$K$403,0))*INDEX($J$397:$R$400,MATCH(AR$403,$I$397:$I$400,0),MATCH(AR$402,$J$396:$R$396,0))</f>
        <v>0</v>
      </c>
      <c r="AS415" s="695" cm="1">
        <f t="array" ref="AS415">INDEX($H415:$K415,0,MATCH(AS$403,$H$403:$K$403,0))*INDEX($J$397:$R$400,MATCH(AS$403,$I$397:$I$400,0),MATCH(AS$402,$J$396:$R$396,0))</f>
        <v>58</v>
      </c>
      <c r="AT415" s="695" cm="1">
        <f t="array" ref="AT415">INDEX($H415:$K415,0,MATCH(AT$403,$H$403:$K$403,0))*INDEX($J$397:$R$400,MATCH(AT$403,$I$397:$I$400,0),MATCH(AT$402,$J$396:$R$396,0))</f>
        <v>0</v>
      </c>
      <c r="AU415" s="695" cm="1">
        <f t="array" ref="AU415">INDEX($H415:$K415,0,MATCH(AU$403,$H$403:$K$403,0))*INDEX($J$397:$R$400,MATCH(AU$403,$I$397:$I$400,0),MATCH(AU$402,$J$396:$R$396,0))</f>
        <v>0</v>
      </c>
      <c r="AV415" s="186"/>
      <c r="AW415" s="186"/>
      <c r="AX415" s="16"/>
      <c r="AY415" s="8"/>
      <c r="AZ415" s="8"/>
      <c r="BA415" s="8"/>
    </row>
    <row r="416" spans="1:53" ht="14.5" outlineLevel="1" x14ac:dyDescent="0.35">
      <c r="A416" s="6"/>
      <c r="B416" s="7"/>
      <c r="C416" s="17"/>
      <c r="D416" s="17"/>
      <c r="E416" s="17"/>
      <c r="F416" s="26"/>
      <c r="G416" s="26" t="str">
        <f t="shared" si="162"/>
        <v>YYLWNw</v>
      </c>
      <c r="H416" s="222">
        <f t="shared" si="163"/>
        <v>0</v>
      </c>
      <c r="I416" s="222">
        <f t="shared" si="163"/>
        <v>78</v>
      </c>
      <c r="J416" s="222">
        <f t="shared" si="163"/>
        <v>19</v>
      </c>
      <c r="K416" s="222">
        <f t="shared" si="163"/>
        <v>0</v>
      </c>
      <c r="L416" s="695" cm="1">
        <f t="array" ref="L416">INDEX($H416:$K416,0,MATCH(L$403,$H$403:$K$403,0))*INDEX($J$397:$R$400,MATCH(L$403,$I$397:$I$400,0),MATCH(L$402,$J$396:$R$396,0))</f>
        <v>0</v>
      </c>
      <c r="M416" s="695" cm="1">
        <f t="array" ref="M416">INDEX($H416:$K416,0,MATCH(M$403,$H$403:$K$403,0))*INDEX($J$397:$R$400,MATCH(M$403,$I$397:$I$400,0),MATCH(M$402,$J$396:$R$396,0))</f>
        <v>78</v>
      </c>
      <c r="N416" s="695" cm="1">
        <f t="array" ref="N416">INDEX($H416:$K416,0,MATCH(N$403,$H$403:$K$403,0))*INDEX($J$397:$R$400,MATCH(N$403,$I$397:$I$400,0),MATCH(N$402,$J$396:$R$396,0))</f>
        <v>38</v>
      </c>
      <c r="O416" s="695" cm="1">
        <f t="array" ref="O416">INDEX($H416:$K416,0,MATCH(O$403,$H$403:$K$403,0))*INDEX($J$397:$R$400,MATCH(O$403,$I$397:$I$400,0),MATCH(O$402,$J$396:$R$396,0))</f>
        <v>0</v>
      </c>
      <c r="P416" s="695" cm="1">
        <f t="array" ref="P416">INDEX($H416:$K416,0,MATCH(P$403,$H$403:$K$403,0))*INDEX($J$397:$R$400,MATCH(P$403,$I$397:$I$400,0),MATCH(P$402,$J$396:$R$396,0))</f>
        <v>0</v>
      </c>
      <c r="Q416" s="695" cm="1">
        <f t="array" ref="Q416">INDEX($H416:$K416,0,MATCH(Q$403,$H$403:$K$403,0))*INDEX($J$397:$R$400,MATCH(Q$403,$I$397:$I$400,0),MATCH(Q$402,$J$396:$R$396,0))</f>
        <v>78</v>
      </c>
      <c r="R416" s="695" cm="1">
        <f t="array" ref="R416">INDEX($H416:$K416,0,MATCH(R$403,$H$403:$K$403,0))*INDEX($J$397:$R$400,MATCH(R$403,$I$397:$I$400,0),MATCH(R$402,$J$396:$R$396,0))</f>
        <v>38</v>
      </c>
      <c r="S416" s="695" cm="1">
        <f t="array" ref="S416">INDEX($H416:$K416,0,MATCH(S$403,$H$403:$K$403,0))*INDEX($J$397:$R$400,MATCH(S$403,$I$397:$I$400,0),MATCH(S$402,$J$396:$R$396,0))</f>
        <v>0</v>
      </c>
      <c r="T416" s="695" cm="1">
        <f t="array" ref="T416">INDEX($H416:$K416,0,MATCH(T$403,$H$403:$K$403,0))*INDEX($J$397:$R$400,MATCH(T$403,$I$397:$I$400,0),MATCH(T$402,$J$396:$R$396,0))</f>
        <v>0</v>
      </c>
      <c r="U416" s="695" cm="1">
        <f t="array" ref="U416">INDEX($H416:$K416,0,MATCH(U$403,$H$403:$K$403,0))*INDEX($J$397:$R$400,MATCH(U$403,$I$397:$I$400,0),MATCH(U$402,$J$396:$R$396,0))</f>
        <v>78</v>
      </c>
      <c r="V416" s="695" cm="1">
        <f t="array" ref="V416">INDEX($H416:$K416,0,MATCH(V$403,$H$403:$K$403,0))*INDEX($J$397:$R$400,MATCH(V$403,$I$397:$I$400,0),MATCH(V$402,$J$396:$R$396,0))</f>
        <v>19</v>
      </c>
      <c r="W416" s="695" cm="1">
        <f t="array" ref="W416">INDEX($H416:$K416,0,MATCH(W$403,$H$403:$K$403,0))*INDEX($J$397:$R$400,MATCH(W$403,$I$397:$I$400,0),MATCH(W$402,$J$396:$R$396,0))</f>
        <v>0</v>
      </c>
      <c r="X416" s="695" cm="1">
        <f t="array" ref="X416">INDEX($H416:$K416,0,MATCH(X$403,$H$403:$K$403,0))*INDEX($J$397:$R$400,MATCH(X$403,$I$397:$I$400,0),MATCH(X$402,$J$396:$R$396,0))</f>
        <v>0</v>
      </c>
      <c r="Y416" s="695" cm="1">
        <f t="array" ref="Y416">INDEX($H416:$K416,0,MATCH(Y$403,$H$403:$K$403,0))*INDEX($J$397:$R$400,MATCH(Y$403,$I$397:$I$400,0),MATCH(Y$402,$J$396:$R$396,0))</f>
        <v>78</v>
      </c>
      <c r="Z416" s="695" cm="1">
        <f t="array" ref="Z416">INDEX($H416:$K416,0,MATCH(Z$403,$H$403:$K$403,0))*INDEX($J$397:$R$400,MATCH(Z$403,$I$397:$I$400,0),MATCH(Z$402,$J$396:$R$396,0))</f>
        <v>19</v>
      </c>
      <c r="AA416" s="695" cm="1">
        <f t="array" ref="AA416">INDEX($H416:$K416,0,MATCH(AA$403,$H$403:$K$403,0))*INDEX($J$397:$R$400,MATCH(AA$403,$I$397:$I$400,0),MATCH(AA$402,$J$396:$R$396,0))</f>
        <v>0</v>
      </c>
      <c r="AB416" s="695" cm="1">
        <f t="array" ref="AB416">INDEX($H416:$K416,0,MATCH(AB$403,$H$403:$K$403,0))*INDEX($J$397:$R$400,MATCH(AB$403,$I$397:$I$400,0),MATCH(AB$402,$J$396:$R$396,0))</f>
        <v>0</v>
      </c>
      <c r="AC416" s="695" cm="1">
        <f t="array" ref="AC416">INDEX($H416:$K416,0,MATCH(AC$403,$H$403:$K$403,0))*INDEX($J$397:$R$400,MATCH(AC$403,$I$397:$I$400,0),MATCH(AC$402,$J$396:$R$396,0))</f>
        <v>78</v>
      </c>
      <c r="AD416" s="695" cm="1">
        <f t="array" ref="AD416">INDEX($H416:$K416,0,MATCH(AD$403,$H$403:$K$403,0))*INDEX($J$397:$R$400,MATCH(AD$403,$I$397:$I$400,0),MATCH(AD$402,$J$396:$R$396,0))</f>
        <v>19</v>
      </c>
      <c r="AE416" s="695" cm="1">
        <f t="array" ref="AE416">INDEX($H416:$K416,0,MATCH(AE$403,$H$403:$K$403,0))*INDEX($J$397:$R$400,MATCH(AE$403,$I$397:$I$400,0),MATCH(AE$402,$J$396:$R$396,0))</f>
        <v>0</v>
      </c>
      <c r="AF416" s="695" cm="1">
        <f t="array" ref="AF416">INDEX($H416:$K416,0,MATCH(AF$403,$H$403:$K$403,0))*INDEX($J$397:$R$400,MATCH(AF$403,$I$397:$I$400,0),MATCH(AF$402,$J$396:$R$396,0))</f>
        <v>0</v>
      </c>
      <c r="AG416" s="695" cm="1">
        <f t="array" ref="AG416">INDEX($H416:$K416,0,MATCH(AG$403,$H$403:$K$403,0))*INDEX($J$397:$R$400,MATCH(AG$403,$I$397:$I$400,0),MATCH(AG$402,$J$396:$R$396,0))</f>
        <v>78</v>
      </c>
      <c r="AH416" s="695" cm="1">
        <f t="array" ref="AH416">INDEX($H416:$K416,0,MATCH(AH$403,$H$403:$K$403,0))*INDEX($J$397:$R$400,MATCH(AH$403,$I$397:$I$400,0),MATCH(AH$402,$J$396:$R$396,0))</f>
        <v>19</v>
      </c>
      <c r="AI416" s="695" cm="1">
        <f t="array" ref="AI416">INDEX($H416:$K416,0,MATCH(AI$403,$H$403:$K$403,0))*INDEX($J$397:$R$400,MATCH(AI$403,$I$397:$I$400,0),MATCH(AI$402,$J$396:$R$396,0))</f>
        <v>0</v>
      </c>
      <c r="AJ416" s="695" cm="1">
        <f t="array" ref="AJ416">INDEX($H416:$K416,0,MATCH(AJ$403,$H$403:$K$403,0))*INDEX($J$397:$R$400,MATCH(AJ$403,$I$397:$I$400,0),MATCH(AJ$402,$J$396:$R$396,0))</f>
        <v>0</v>
      </c>
      <c r="AK416" s="695" cm="1">
        <f t="array" ref="AK416">INDEX($H416:$K416,0,MATCH(AK$403,$H$403:$K$403,0))*INDEX($J$397:$R$400,MATCH(AK$403,$I$397:$I$400,0),MATCH(AK$402,$J$396:$R$396,0))</f>
        <v>78</v>
      </c>
      <c r="AL416" s="695" cm="1">
        <f t="array" ref="AL416">INDEX($H416:$K416,0,MATCH(AL$403,$H$403:$K$403,0))*INDEX($J$397:$R$400,MATCH(AL$403,$I$397:$I$400,0),MATCH(AL$402,$J$396:$R$396,0))</f>
        <v>0</v>
      </c>
      <c r="AM416" s="695" cm="1">
        <f t="array" ref="AM416">INDEX($H416:$K416,0,MATCH(AM$403,$H$403:$K$403,0))*INDEX($J$397:$R$400,MATCH(AM$403,$I$397:$I$400,0),MATCH(AM$402,$J$396:$R$396,0))</f>
        <v>0</v>
      </c>
      <c r="AN416" s="695" cm="1">
        <f t="array" ref="AN416">INDEX($H416:$K416,0,MATCH(AN$403,$H$403:$K$403,0))*INDEX($J$397:$R$400,MATCH(AN$403,$I$397:$I$400,0),MATCH(AN$402,$J$396:$R$396,0))</f>
        <v>0</v>
      </c>
      <c r="AO416" s="695" cm="1">
        <f t="array" ref="AO416">INDEX($H416:$K416,0,MATCH(AO$403,$H$403:$K$403,0))*INDEX($J$397:$R$400,MATCH(AO$403,$I$397:$I$400,0),MATCH(AO$402,$J$396:$R$396,0))</f>
        <v>78</v>
      </c>
      <c r="AP416" s="695" cm="1">
        <f t="array" ref="AP416">INDEX($H416:$K416,0,MATCH(AP$403,$H$403:$K$403,0))*INDEX($J$397:$R$400,MATCH(AP$403,$I$397:$I$400,0),MATCH(AP$402,$J$396:$R$396,0))</f>
        <v>0</v>
      </c>
      <c r="AQ416" s="695" cm="1">
        <f t="array" ref="AQ416">INDEX($H416:$K416,0,MATCH(AQ$403,$H$403:$K$403,0))*INDEX($J$397:$R$400,MATCH(AQ$403,$I$397:$I$400,0),MATCH(AQ$402,$J$396:$R$396,0))</f>
        <v>0</v>
      </c>
      <c r="AR416" s="695" cm="1">
        <f t="array" ref="AR416">INDEX($H416:$K416,0,MATCH(AR$403,$H$403:$K$403,0))*INDEX($J$397:$R$400,MATCH(AR$403,$I$397:$I$400,0),MATCH(AR$402,$J$396:$R$396,0))</f>
        <v>0</v>
      </c>
      <c r="AS416" s="695" cm="1">
        <f t="array" ref="AS416">INDEX($H416:$K416,0,MATCH(AS$403,$H$403:$K$403,0))*INDEX($J$397:$R$400,MATCH(AS$403,$I$397:$I$400,0),MATCH(AS$402,$J$396:$R$396,0))</f>
        <v>78</v>
      </c>
      <c r="AT416" s="695" cm="1">
        <f t="array" ref="AT416">INDEX($H416:$K416,0,MATCH(AT$403,$H$403:$K$403,0))*INDEX($J$397:$R$400,MATCH(AT$403,$I$397:$I$400,0),MATCH(AT$402,$J$396:$R$396,0))</f>
        <v>0</v>
      </c>
      <c r="AU416" s="695" cm="1">
        <f t="array" ref="AU416">INDEX($H416:$K416,0,MATCH(AU$403,$H$403:$K$403,0))*INDEX($J$397:$R$400,MATCH(AU$403,$I$397:$I$400,0),MATCH(AU$402,$J$396:$R$396,0))</f>
        <v>0</v>
      </c>
      <c r="AV416" s="186"/>
      <c r="AW416" s="186"/>
      <c r="AX416" s="16"/>
      <c r="AY416" s="8"/>
      <c r="AZ416" s="8"/>
      <c r="BA416" s="8"/>
    </row>
    <row r="417" spans="1:53" ht="14.5" outlineLevel="1" x14ac:dyDescent="0.35">
      <c r="A417" s="6"/>
      <c r="B417" s="7"/>
      <c r="C417" s="17"/>
      <c r="D417" s="17"/>
      <c r="E417" s="17"/>
      <c r="F417" s="26"/>
      <c r="G417" s="26" t="str">
        <f t="shared" si="162"/>
        <v>YYLWNwd</v>
      </c>
      <c r="H417" s="222">
        <f t="shared" si="163"/>
        <v>0</v>
      </c>
      <c r="I417" s="222">
        <f t="shared" si="163"/>
        <v>78</v>
      </c>
      <c r="J417" s="222">
        <f t="shared" si="163"/>
        <v>19</v>
      </c>
      <c r="K417" s="222">
        <f t="shared" si="163"/>
        <v>0</v>
      </c>
      <c r="L417" s="695" cm="1">
        <f t="array" ref="L417">INDEX($H417:$K417,0,MATCH(L$403,$H$403:$K$403,0))*INDEX($J$397:$R$400,MATCH(L$403,$I$397:$I$400,0),MATCH(L$402,$J$396:$R$396,0))</f>
        <v>0</v>
      </c>
      <c r="M417" s="695" cm="1">
        <f t="array" ref="M417">INDEX($H417:$K417,0,MATCH(M$403,$H$403:$K$403,0))*INDEX($J$397:$R$400,MATCH(M$403,$I$397:$I$400,0),MATCH(M$402,$J$396:$R$396,0))</f>
        <v>78</v>
      </c>
      <c r="N417" s="695" cm="1">
        <f t="array" ref="N417">INDEX($H417:$K417,0,MATCH(N$403,$H$403:$K$403,0))*INDEX($J$397:$R$400,MATCH(N$403,$I$397:$I$400,0),MATCH(N$402,$J$396:$R$396,0))</f>
        <v>38</v>
      </c>
      <c r="O417" s="695" cm="1">
        <f t="array" ref="O417">INDEX($H417:$K417,0,MATCH(O$403,$H$403:$K$403,0))*INDEX($J$397:$R$400,MATCH(O$403,$I$397:$I$400,0),MATCH(O$402,$J$396:$R$396,0))</f>
        <v>0</v>
      </c>
      <c r="P417" s="695" cm="1">
        <f t="array" ref="P417">INDEX($H417:$K417,0,MATCH(P$403,$H$403:$K$403,0))*INDEX($J$397:$R$400,MATCH(P$403,$I$397:$I$400,0),MATCH(P$402,$J$396:$R$396,0))</f>
        <v>0</v>
      </c>
      <c r="Q417" s="695" cm="1">
        <f t="array" ref="Q417">INDEX($H417:$K417,0,MATCH(Q$403,$H$403:$K$403,0))*INDEX($J$397:$R$400,MATCH(Q$403,$I$397:$I$400,0),MATCH(Q$402,$J$396:$R$396,0))</f>
        <v>78</v>
      </c>
      <c r="R417" s="695" cm="1">
        <f t="array" ref="R417">INDEX($H417:$K417,0,MATCH(R$403,$H$403:$K$403,0))*INDEX($J$397:$R$400,MATCH(R$403,$I$397:$I$400,0),MATCH(R$402,$J$396:$R$396,0))</f>
        <v>38</v>
      </c>
      <c r="S417" s="695" cm="1">
        <f t="array" ref="S417">INDEX($H417:$K417,0,MATCH(S$403,$H$403:$K$403,0))*INDEX($J$397:$R$400,MATCH(S$403,$I$397:$I$400,0),MATCH(S$402,$J$396:$R$396,0))</f>
        <v>0</v>
      </c>
      <c r="T417" s="695" cm="1">
        <f t="array" ref="T417">INDEX($H417:$K417,0,MATCH(T$403,$H$403:$K$403,0))*INDEX($J$397:$R$400,MATCH(T$403,$I$397:$I$400,0),MATCH(T$402,$J$396:$R$396,0))</f>
        <v>0</v>
      </c>
      <c r="U417" s="695" cm="1">
        <f t="array" ref="U417">INDEX($H417:$K417,0,MATCH(U$403,$H$403:$K$403,0))*INDEX($J$397:$R$400,MATCH(U$403,$I$397:$I$400,0),MATCH(U$402,$J$396:$R$396,0))</f>
        <v>78</v>
      </c>
      <c r="V417" s="695" cm="1">
        <f t="array" ref="V417">INDEX($H417:$K417,0,MATCH(V$403,$H$403:$K$403,0))*INDEX($J$397:$R$400,MATCH(V$403,$I$397:$I$400,0),MATCH(V$402,$J$396:$R$396,0))</f>
        <v>19</v>
      </c>
      <c r="W417" s="695" cm="1">
        <f t="array" ref="W417">INDEX($H417:$K417,0,MATCH(W$403,$H$403:$K$403,0))*INDEX($J$397:$R$400,MATCH(W$403,$I$397:$I$400,0),MATCH(W$402,$J$396:$R$396,0))</f>
        <v>0</v>
      </c>
      <c r="X417" s="695" cm="1">
        <f t="array" ref="X417">INDEX($H417:$K417,0,MATCH(X$403,$H$403:$K$403,0))*INDEX($J$397:$R$400,MATCH(X$403,$I$397:$I$400,0),MATCH(X$402,$J$396:$R$396,0))</f>
        <v>0</v>
      </c>
      <c r="Y417" s="695" cm="1">
        <f t="array" ref="Y417">INDEX($H417:$K417,0,MATCH(Y$403,$H$403:$K$403,0))*INDEX($J$397:$R$400,MATCH(Y$403,$I$397:$I$400,0),MATCH(Y$402,$J$396:$R$396,0))</f>
        <v>78</v>
      </c>
      <c r="Z417" s="695" cm="1">
        <f t="array" ref="Z417">INDEX($H417:$K417,0,MATCH(Z$403,$H$403:$K$403,0))*INDEX($J$397:$R$400,MATCH(Z$403,$I$397:$I$400,0),MATCH(Z$402,$J$396:$R$396,0))</f>
        <v>19</v>
      </c>
      <c r="AA417" s="695" cm="1">
        <f t="array" ref="AA417">INDEX($H417:$K417,0,MATCH(AA$403,$H$403:$K$403,0))*INDEX($J$397:$R$400,MATCH(AA$403,$I$397:$I$400,0),MATCH(AA$402,$J$396:$R$396,0))</f>
        <v>0</v>
      </c>
      <c r="AB417" s="695" cm="1">
        <f t="array" ref="AB417">INDEX($H417:$K417,0,MATCH(AB$403,$H$403:$K$403,0))*INDEX($J$397:$R$400,MATCH(AB$403,$I$397:$I$400,0),MATCH(AB$402,$J$396:$R$396,0))</f>
        <v>0</v>
      </c>
      <c r="AC417" s="695" cm="1">
        <f t="array" ref="AC417">INDEX($H417:$K417,0,MATCH(AC$403,$H$403:$K$403,0))*INDEX($J$397:$R$400,MATCH(AC$403,$I$397:$I$400,0),MATCH(AC$402,$J$396:$R$396,0))</f>
        <v>78</v>
      </c>
      <c r="AD417" s="695" cm="1">
        <f t="array" ref="AD417">INDEX($H417:$K417,0,MATCH(AD$403,$H$403:$K$403,0))*INDEX($J$397:$R$400,MATCH(AD$403,$I$397:$I$400,0),MATCH(AD$402,$J$396:$R$396,0))</f>
        <v>19</v>
      </c>
      <c r="AE417" s="695" cm="1">
        <f t="array" ref="AE417">INDEX($H417:$K417,0,MATCH(AE$403,$H$403:$K$403,0))*INDEX($J$397:$R$400,MATCH(AE$403,$I$397:$I$400,0),MATCH(AE$402,$J$396:$R$396,0))</f>
        <v>0</v>
      </c>
      <c r="AF417" s="695" cm="1">
        <f t="array" ref="AF417">INDEX($H417:$K417,0,MATCH(AF$403,$H$403:$K$403,0))*INDEX($J$397:$R$400,MATCH(AF$403,$I$397:$I$400,0),MATCH(AF$402,$J$396:$R$396,0))</f>
        <v>0</v>
      </c>
      <c r="AG417" s="695" cm="1">
        <f t="array" ref="AG417">INDEX($H417:$K417,0,MATCH(AG$403,$H$403:$K$403,0))*INDEX($J$397:$R$400,MATCH(AG$403,$I$397:$I$400,0),MATCH(AG$402,$J$396:$R$396,0))</f>
        <v>78</v>
      </c>
      <c r="AH417" s="695" cm="1">
        <f t="array" ref="AH417">INDEX($H417:$K417,0,MATCH(AH$403,$H$403:$K$403,0))*INDEX($J$397:$R$400,MATCH(AH$403,$I$397:$I$400,0),MATCH(AH$402,$J$396:$R$396,0))</f>
        <v>19</v>
      </c>
      <c r="AI417" s="695" cm="1">
        <f t="array" ref="AI417">INDEX($H417:$K417,0,MATCH(AI$403,$H$403:$K$403,0))*INDEX($J$397:$R$400,MATCH(AI$403,$I$397:$I$400,0),MATCH(AI$402,$J$396:$R$396,0))</f>
        <v>0</v>
      </c>
      <c r="AJ417" s="695" cm="1">
        <f t="array" ref="AJ417">INDEX($H417:$K417,0,MATCH(AJ$403,$H$403:$K$403,0))*INDEX($J$397:$R$400,MATCH(AJ$403,$I$397:$I$400,0),MATCH(AJ$402,$J$396:$R$396,0))</f>
        <v>0</v>
      </c>
      <c r="AK417" s="695" cm="1">
        <f t="array" ref="AK417">INDEX($H417:$K417,0,MATCH(AK$403,$H$403:$K$403,0))*INDEX($J$397:$R$400,MATCH(AK$403,$I$397:$I$400,0),MATCH(AK$402,$J$396:$R$396,0))</f>
        <v>78</v>
      </c>
      <c r="AL417" s="695" cm="1">
        <f t="array" ref="AL417">INDEX($H417:$K417,0,MATCH(AL$403,$H$403:$K$403,0))*INDEX($J$397:$R$400,MATCH(AL$403,$I$397:$I$400,0),MATCH(AL$402,$J$396:$R$396,0))</f>
        <v>0</v>
      </c>
      <c r="AM417" s="695" cm="1">
        <f t="array" ref="AM417">INDEX($H417:$K417,0,MATCH(AM$403,$H$403:$K$403,0))*INDEX($J$397:$R$400,MATCH(AM$403,$I$397:$I$400,0),MATCH(AM$402,$J$396:$R$396,0))</f>
        <v>0</v>
      </c>
      <c r="AN417" s="695" cm="1">
        <f t="array" ref="AN417">INDEX($H417:$K417,0,MATCH(AN$403,$H$403:$K$403,0))*INDEX($J$397:$R$400,MATCH(AN$403,$I$397:$I$400,0),MATCH(AN$402,$J$396:$R$396,0))</f>
        <v>0</v>
      </c>
      <c r="AO417" s="695" cm="1">
        <f t="array" ref="AO417">INDEX($H417:$K417,0,MATCH(AO$403,$H$403:$K$403,0))*INDEX($J$397:$R$400,MATCH(AO$403,$I$397:$I$400,0),MATCH(AO$402,$J$396:$R$396,0))</f>
        <v>78</v>
      </c>
      <c r="AP417" s="695" cm="1">
        <f t="array" ref="AP417">INDEX($H417:$K417,0,MATCH(AP$403,$H$403:$K$403,0))*INDEX($J$397:$R$400,MATCH(AP$403,$I$397:$I$400,0),MATCH(AP$402,$J$396:$R$396,0))</f>
        <v>0</v>
      </c>
      <c r="AQ417" s="695" cm="1">
        <f t="array" ref="AQ417">INDEX($H417:$K417,0,MATCH(AQ$403,$H$403:$K$403,0))*INDEX($J$397:$R$400,MATCH(AQ$403,$I$397:$I$400,0),MATCH(AQ$402,$J$396:$R$396,0))</f>
        <v>0</v>
      </c>
      <c r="AR417" s="695" cm="1">
        <f t="array" ref="AR417">INDEX($H417:$K417,0,MATCH(AR$403,$H$403:$K$403,0))*INDEX($J$397:$R$400,MATCH(AR$403,$I$397:$I$400,0),MATCH(AR$402,$J$396:$R$396,0))</f>
        <v>0</v>
      </c>
      <c r="AS417" s="695" cm="1">
        <f t="array" ref="AS417">INDEX($H417:$K417,0,MATCH(AS$403,$H$403:$K$403,0))*INDEX($J$397:$R$400,MATCH(AS$403,$I$397:$I$400,0),MATCH(AS$402,$J$396:$R$396,0))</f>
        <v>78</v>
      </c>
      <c r="AT417" s="695" cm="1">
        <f t="array" ref="AT417">INDEX($H417:$K417,0,MATCH(AT$403,$H$403:$K$403,0))*INDEX($J$397:$R$400,MATCH(AT$403,$I$397:$I$400,0),MATCH(AT$402,$J$396:$R$396,0))</f>
        <v>0</v>
      </c>
      <c r="AU417" s="695" cm="1">
        <f t="array" ref="AU417">INDEX($H417:$K417,0,MATCH(AU$403,$H$403:$K$403,0))*INDEX($J$397:$R$400,MATCH(AU$403,$I$397:$I$400,0),MATCH(AU$402,$J$396:$R$396,0))</f>
        <v>0</v>
      </c>
      <c r="AV417" s="186"/>
      <c r="AW417" s="186"/>
      <c r="AX417" s="16"/>
      <c r="AY417" s="8"/>
      <c r="AZ417" s="8"/>
      <c r="BA417" s="8"/>
    </row>
    <row r="418" spans="1:53" ht="14.5" outlineLevel="1" x14ac:dyDescent="0.35">
      <c r="A418" s="6"/>
      <c r="B418" s="7"/>
      <c r="C418" s="17"/>
      <c r="D418" s="17"/>
      <c r="E418" s="17"/>
      <c r="F418" s="26"/>
      <c r="G418" s="26" t="str">
        <f t="shared" si="162"/>
        <v>YYWLWz</v>
      </c>
      <c r="H418" s="222">
        <f t="shared" si="163"/>
        <v>18</v>
      </c>
      <c r="I418" s="222">
        <f t="shared" si="163"/>
        <v>78</v>
      </c>
      <c r="J418" s="222">
        <f t="shared" si="163"/>
        <v>25</v>
      </c>
      <c r="K418" s="222">
        <f t="shared" si="163"/>
        <v>0</v>
      </c>
      <c r="L418" s="695" cm="1">
        <f t="array" ref="L418">INDEX($H418:$K418,0,MATCH(L$403,$H$403:$K$403,0))*INDEX($J$397:$R$400,MATCH(L$403,$I$397:$I$400,0),MATCH(L$402,$J$396:$R$396,0))</f>
        <v>18</v>
      </c>
      <c r="M418" s="695" cm="1">
        <f t="array" ref="M418">INDEX($H418:$K418,0,MATCH(M$403,$H$403:$K$403,0))*INDEX($J$397:$R$400,MATCH(M$403,$I$397:$I$400,0),MATCH(M$402,$J$396:$R$396,0))</f>
        <v>78</v>
      </c>
      <c r="N418" s="695" cm="1">
        <f t="array" ref="N418">INDEX($H418:$K418,0,MATCH(N$403,$H$403:$K$403,0))*INDEX($J$397:$R$400,MATCH(N$403,$I$397:$I$400,0),MATCH(N$402,$J$396:$R$396,0))</f>
        <v>50</v>
      </c>
      <c r="O418" s="695" cm="1">
        <f t="array" ref="O418">INDEX($H418:$K418,0,MATCH(O$403,$H$403:$K$403,0))*INDEX($J$397:$R$400,MATCH(O$403,$I$397:$I$400,0),MATCH(O$402,$J$396:$R$396,0))</f>
        <v>0</v>
      </c>
      <c r="P418" s="695" cm="1">
        <f t="array" ref="P418">INDEX($H418:$K418,0,MATCH(P$403,$H$403:$K$403,0))*INDEX($J$397:$R$400,MATCH(P$403,$I$397:$I$400,0),MATCH(P$402,$J$396:$R$396,0))</f>
        <v>18</v>
      </c>
      <c r="Q418" s="695" cm="1">
        <f t="array" ref="Q418">INDEX($H418:$K418,0,MATCH(Q$403,$H$403:$K$403,0))*INDEX($J$397:$R$400,MATCH(Q$403,$I$397:$I$400,0),MATCH(Q$402,$J$396:$R$396,0))</f>
        <v>78</v>
      </c>
      <c r="R418" s="695" cm="1">
        <f t="array" ref="R418">INDEX($H418:$K418,0,MATCH(R$403,$H$403:$K$403,0))*INDEX($J$397:$R$400,MATCH(R$403,$I$397:$I$400,0),MATCH(R$402,$J$396:$R$396,0))</f>
        <v>50</v>
      </c>
      <c r="S418" s="695" cm="1">
        <f t="array" ref="S418">INDEX($H418:$K418,0,MATCH(S$403,$H$403:$K$403,0))*INDEX($J$397:$R$400,MATCH(S$403,$I$397:$I$400,0),MATCH(S$402,$J$396:$R$396,0))</f>
        <v>0</v>
      </c>
      <c r="T418" s="695" cm="1">
        <f t="array" ref="T418">INDEX($H418:$K418,0,MATCH(T$403,$H$403:$K$403,0))*INDEX($J$397:$R$400,MATCH(T$403,$I$397:$I$400,0),MATCH(T$402,$J$396:$R$396,0))</f>
        <v>18</v>
      </c>
      <c r="U418" s="695" cm="1">
        <f t="array" ref="U418">INDEX($H418:$K418,0,MATCH(U$403,$H$403:$K$403,0))*INDEX($J$397:$R$400,MATCH(U$403,$I$397:$I$400,0),MATCH(U$402,$J$396:$R$396,0))</f>
        <v>78</v>
      </c>
      <c r="V418" s="695" cm="1">
        <f t="array" ref="V418">INDEX($H418:$K418,0,MATCH(V$403,$H$403:$K$403,0))*INDEX($J$397:$R$400,MATCH(V$403,$I$397:$I$400,0),MATCH(V$402,$J$396:$R$396,0))</f>
        <v>25</v>
      </c>
      <c r="W418" s="695" cm="1">
        <f t="array" ref="W418">INDEX($H418:$K418,0,MATCH(W$403,$H$403:$K$403,0))*INDEX($J$397:$R$400,MATCH(W$403,$I$397:$I$400,0),MATCH(W$402,$J$396:$R$396,0))</f>
        <v>0</v>
      </c>
      <c r="X418" s="695" cm="1">
        <f t="array" ref="X418">INDEX($H418:$K418,0,MATCH(X$403,$H$403:$K$403,0))*INDEX($J$397:$R$400,MATCH(X$403,$I$397:$I$400,0),MATCH(X$402,$J$396:$R$396,0))</f>
        <v>18</v>
      </c>
      <c r="Y418" s="695" cm="1">
        <f t="array" ref="Y418">INDEX($H418:$K418,0,MATCH(Y$403,$H$403:$K$403,0))*INDEX($J$397:$R$400,MATCH(Y$403,$I$397:$I$400,0),MATCH(Y$402,$J$396:$R$396,0))</f>
        <v>78</v>
      </c>
      <c r="Z418" s="695" cm="1">
        <f t="array" ref="Z418">INDEX($H418:$K418,0,MATCH(Z$403,$H$403:$K$403,0))*INDEX($J$397:$R$400,MATCH(Z$403,$I$397:$I$400,0),MATCH(Z$402,$J$396:$R$396,0))</f>
        <v>25</v>
      </c>
      <c r="AA418" s="695" cm="1">
        <f t="array" ref="AA418">INDEX($H418:$K418,0,MATCH(AA$403,$H$403:$K$403,0))*INDEX($J$397:$R$400,MATCH(AA$403,$I$397:$I$400,0),MATCH(AA$402,$J$396:$R$396,0))</f>
        <v>0</v>
      </c>
      <c r="AB418" s="695" cm="1">
        <f t="array" ref="AB418">INDEX($H418:$K418,0,MATCH(AB$403,$H$403:$K$403,0))*INDEX($J$397:$R$400,MATCH(AB$403,$I$397:$I$400,0),MATCH(AB$402,$J$396:$R$396,0))</f>
        <v>18</v>
      </c>
      <c r="AC418" s="695" cm="1">
        <f t="array" ref="AC418">INDEX($H418:$K418,0,MATCH(AC$403,$H$403:$K$403,0))*INDEX($J$397:$R$400,MATCH(AC$403,$I$397:$I$400,0),MATCH(AC$402,$J$396:$R$396,0))</f>
        <v>78</v>
      </c>
      <c r="AD418" s="695" cm="1">
        <f t="array" ref="AD418">INDEX($H418:$K418,0,MATCH(AD$403,$H$403:$K$403,0))*INDEX($J$397:$R$400,MATCH(AD$403,$I$397:$I$400,0),MATCH(AD$402,$J$396:$R$396,0))</f>
        <v>25</v>
      </c>
      <c r="AE418" s="695" cm="1">
        <f t="array" ref="AE418">INDEX($H418:$K418,0,MATCH(AE$403,$H$403:$K$403,0))*INDEX($J$397:$R$400,MATCH(AE$403,$I$397:$I$400,0),MATCH(AE$402,$J$396:$R$396,0))</f>
        <v>0</v>
      </c>
      <c r="AF418" s="695" cm="1">
        <f t="array" ref="AF418">INDEX($H418:$K418,0,MATCH(AF$403,$H$403:$K$403,0))*INDEX($J$397:$R$400,MATCH(AF$403,$I$397:$I$400,0),MATCH(AF$402,$J$396:$R$396,0))</f>
        <v>18</v>
      </c>
      <c r="AG418" s="695" cm="1">
        <f t="array" ref="AG418">INDEX($H418:$K418,0,MATCH(AG$403,$H$403:$K$403,0))*INDEX($J$397:$R$400,MATCH(AG$403,$I$397:$I$400,0),MATCH(AG$402,$J$396:$R$396,0))</f>
        <v>78</v>
      </c>
      <c r="AH418" s="695" cm="1">
        <f t="array" ref="AH418">INDEX($H418:$K418,0,MATCH(AH$403,$H$403:$K$403,0))*INDEX($J$397:$R$400,MATCH(AH$403,$I$397:$I$400,0),MATCH(AH$402,$J$396:$R$396,0))</f>
        <v>25</v>
      </c>
      <c r="AI418" s="695" cm="1">
        <f t="array" ref="AI418">INDEX($H418:$K418,0,MATCH(AI$403,$H$403:$K$403,0))*INDEX($J$397:$R$400,MATCH(AI$403,$I$397:$I$400,0),MATCH(AI$402,$J$396:$R$396,0))</f>
        <v>0</v>
      </c>
      <c r="AJ418" s="695" cm="1">
        <f t="array" ref="AJ418">INDEX($H418:$K418,0,MATCH(AJ$403,$H$403:$K$403,0))*INDEX($J$397:$R$400,MATCH(AJ$403,$I$397:$I$400,0),MATCH(AJ$402,$J$396:$R$396,0))</f>
        <v>18</v>
      </c>
      <c r="AK418" s="695" cm="1">
        <f t="array" ref="AK418">INDEX($H418:$K418,0,MATCH(AK$403,$H$403:$K$403,0))*INDEX($J$397:$R$400,MATCH(AK$403,$I$397:$I$400,0),MATCH(AK$402,$J$396:$R$396,0))</f>
        <v>78</v>
      </c>
      <c r="AL418" s="695" cm="1">
        <f t="array" ref="AL418">INDEX($H418:$K418,0,MATCH(AL$403,$H$403:$K$403,0))*INDEX($J$397:$R$400,MATCH(AL$403,$I$397:$I$400,0),MATCH(AL$402,$J$396:$R$396,0))</f>
        <v>0</v>
      </c>
      <c r="AM418" s="695" cm="1">
        <f t="array" ref="AM418">INDEX($H418:$K418,0,MATCH(AM$403,$H$403:$K$403,0))*INDEX($J$397:$R$400,MATCH(AM$403,$I$397:$I$400,0),MATCH(AM$402,$J$396:$R$396,0))</f>
        <v>0</v>
      </c>
      <c r="AN418" s="695" cm="1">
        <f t="array" ref="AN418">INDEX($H418:$K418,0,MATCH(AN$403,$H$403:$K$403,0))*INDEX($J$397:$R$400,MATCH(AN$403,$I$397:$I$400,0),MATCH(AN$402,$J$396:$R$396,0))</f>
        <v>18</v>
      </c>
      <c r="AO418" s="695" cm="1">
        <f t="array" ref="AO418">INDEX($H418:$K418,0,MATCH(AO$403,$H$403:$K$403,0))*INDEX($J$397:$R$400,MATCH(AO$403,$I$397:$I$400,0),MATCH(AO$402,$J$396:$R$396,0))</f>
        <v>78</v>
      </c>
      <c r="AP418" s="695" cm="1">
        <f t="array" ref="AP418">INDEX($H418:$K418,0,MATCH(AP$403,$H$403:$K$403,0))*INDEX($J$397:$R$400,MATCH(AP$403,$I$397:$I$400,0),MATCH(AP$402,$J$396:$R$396,0))</f>
        <v>0</v>
      </c>
      <c r="AQ418" s="695" cm="1">
        <f t="array" ref="AQ418">INDEX($H418:$K418,0,MATCH(AQ$403,$H$403:$K$403,0))*INDEX($J$397:$R$400,MATCH(AQ$403,$I$397:$I$400,0),MATCH(AQ$402,$J$396:$R$396,0))</f>
        <v>0</v>
      </c>
      <c r="AR418" s="695" cm="1">
        <f t="array" ref="AR418">INDEX($H418:$K418,0,MATCH(AR$403,$H$403:$K$403,0))*INDEX($J$397:$R$400,MATCH(AR$403,$I$397:$I$400,0),MATCH(AR$402,$J$396:$R$396,0))</f>
        <v>18</v>
      </c>
      <c r="AS418" s="695" cm="1">
        <f t="array" ref="AS418">INDEX($H418:$K418,0,MATCH(AS$403,$H$403:$K$403,0))*INDEX($J$397:$R$400,MATCH(AS$403,$I$397:$I$400,0),MATCH(AS$402,$J$396:$R$396,0))</f>
        <v>78</v>
      </c>
      <c r="AT418" s="695" cm="1">
        <f t="array" ref="AT418">INDEX($H418:$K418,0,MATCH(AT$403,$H$403:$K$403,0))*INDEX($J$397:$R$400,MATCH(AT$403,$I$397:$I$400,0),MATCH(AT$402,$J$396:$R$396,0))</f>
        <v>0</v>
      </c>
      <c r="AU418" s="695" cm="1">
        <f t="array" ref="AU418">INDEX($H418:$K418,0,MATCH(AU$403,$H$403:$K$403,0))*INDEX($J$397:$R$400,MATCH(AU$403,$I$397:$I$400,0),MATCH(AU$402,$J$396:$R$396,0))</f>
        <v>0</v>
      </c>
      <c r="AV418" s="186"/>
      <c r="AW418" s="186"/>
      <c r="AX418" s="16"/>
      <c r="AY418" s="8"/>
      <c r="AZ418" s="8"/>
      <c r="BA418" s="8"/>
    </row>
    <row r="419" spans="1:53" ht="14.5" outlineLevel="1" x14ac:dyDescent="0.35">
      <c r="A419" s="6"/>
      <c r="B419" s="7"/>
      <c r="C419" s="17"/>
      <c r="D419" s="17"/>
      <c r="E419" s="17"/>
      <c r="F419" s="26"/>
      <c r="G419" s="26" t="str">
        <f t="shared" si="162"/>
        <v>YYWLWzd</v>
      </c>
      <c r="H419" s="222">
        <f t="shared" si="163"/>
        <v>18</v>
      </c>
      <c r="I419" s="222">
        <f t="shared" si="163"/>
        <v>78</v>
      </c>
      <c r="J419" s="222">
        <f t="shared" si="163"/>
        <v>25</v>
      </c>
      <c r="K419" s="222">
        <f t="shared" si="163"/>
        <v>0</v>
      </c>
      <c r="L419" s="695" cm="1">
        <f t="array" ref="L419">INDEX($H419:$K419,0,MATCH(L$403,$H$403:$K$403,0))*INDEX($J$397:$R$400,MATCH(L$403,$I$397:$I$400,0),MATCH(L$402,$J$396:$R$396,0))</f>
        <v>18</v>
      </c>
      <c r="M419" s="695" cm="1">
        <f t="array" ref="M419">INDEX($H419:$K419,0,MATCH(M$403,$H$403:$K$403,0))*INDEX($J$397:$R$400,MATCH(M$403,$I$397:$I$400,0),MATCH(M$402,$J$396:$R$396,0))</f>
        <v>78</v>
      </c>
      <c r="N419" s="695" cm="1">
        <f t="array" ref="N419">INDEX($H419:$K419,0,MATCH(N$403,$H$403:$K$403,0))*INDEX($J$397:$R$400,MATCH(N$403,$I$397:$I$400,0),MATCH(N$402,$J$396:$R$396,0))</f>
        <v>50</v>
      </c>
      <c r="O419" s="695" cm="1">
        <f t="array" ref="O419">INDEX($H419:$K419,0,MATCH(O$403,$H$403:$K$403,0))*INDEX($J$397:$R$400,MATCH(O$403,$I$397:$I$400,0),MATCH(O$402,$J$396:$R$396,0))</f>
        <v>0</v>
      </c>
      <c r="P419" s="695" cm="1">
        <f t="array" ref="P419">INDEX($H419:$K419,0,MATCH(P$403,$H$403:$K$403,0))*INDEX($J$397:$R$400,MATCH(P$403,$I$397:$I$400,0),MATCH(P$402,$J$396:$R$396,0))</f>
        <v>18</v>
      </c>
      <c r="Q419" s="695" cm="1">
        <f t="array" ref="Q419">INDEX($H419:$K419,0,MATCH(Q$403,$H$403:$K$403,0))*INDEX($J$397:$R$400,MATCH(Q$403,$I$397:$I$400,0),MATCH(Q$402,$J$396:$R$396,0))</f>
        <v>78</v>
      </c>
      <c r="R419" s="695" cm="1">
        <f t="array" ref="R419">INDEX($H419:$K419,0,MATCH(R$403,$H$403:$K$403,0))*INDEX($J$397:$R$400,MATCH(R$403,$I$397:$I$400,0),MATCH(R$402,$J$396:$R$396,0))</f>
        <v>50</v>
      </c>
      <c r="S419" s="695" cm="1">
        <f t="array" ref="S419">INDEX($H419:$K419,0,MATCH(S$403,$H$403:$K$403,0))*INDEX($J$397:$R$400,MATCH(S$403,$I$397:$I$400,0),MATCH(S$402,$J$396:$R$396,0))</f>
        <v>0</v>
      </c>
      <c r="T419" s="695" cm="1">
        <f t="array" ref="T419">INDEX($H419:$K419,0,MATCH(T$403,$H$403:$K$403,0))*INDEX($J$397:$R$400,MATCH(T$403,$I$397:$I$400,0),MATCH(T$402,$J$396:$R$396,0))</f>
        <v>18</v>
      </c>
      <c r="U419" s="695" cm="1">
        <f t="array" ref="U419">INDEX($H419:$K419,0,MATCH(U$403,$H$403:$K$403,0))*INDEX($J$397:$R$400,MATCH(U$403,$I$397:$I$400,0),MATCH(U$402,$J$396:$R$396,0))</f>
        <v>78</v>
      </c>
      <c r="V419" s="695" cm="1">
        <f t="array" ref="V419">INDEX($H419:$K419,0,MATCH(V$403,$H$403:$K$403,0))*INDEX($J$397:$R$400,MATCH(V$403,$I$397:$I$400,0),MATCH(V$402,$J$396:$R$396,0))</f>
        <v>25</v>
      </c>
      <c r="W419" s="695" cm="1">
        <f t="array" ref="W419">INDEX($H419:$K419,0,MATCH(W$403,$H$403:$K$403,0))*INDEX($J$397:$R$400,MATCH(W$403,$I$397:$I$400,0),MATCH(W$402,$J$396:$R$396,0))</f>
        <v>0</v>
      </c>
      <c r="X419" s="695" cm="1">
        <f t="array" ref="X419">INDEX($H419:$K419,0,MATCH(X$403,$H$403:$K$403,0))*INDEX($J$397:$R$400,MATCH(X$403,$I$397:$I$400,0),MATCH(X$402,$J$396:$R$396,0))</f>
        <v>18</v>
      </c>
      <c r="Y419" s="695" cm="1">
        <f t="array" ref="Y419">INDEX($H419:$K419,0,MATCH(Y$403,$H$403:$K$403,0))*INDEX($J$397:$R$400,MATCH(Y$403,$I$397:$I$400,0),MATCH(Y$402,$J$396:$R$396,0))</f>
        <v>78</v>
      </c>
      <c r="Z419" s="695" cm="1">
        <f t="array" ref="Z419">INDEX($H419:$K419,0,MATCH(Z$403,$H$403:$K$403,0))*INDEX($J$397:$R$400,MATCH(Z$403,$I$397:$I$400,0),MATCH(Z$402,$J$396:$R$396,0))</f>
        <v>25</v>
      </c>
      <c r="AA419" s="695" cm="1">
        <f t="array" ref="AA419">INDEX($H419:$K419,0,MATCH(AA$403,$H$403:$K$403,0))*INDEX($J$397:$R$400,MATCH(AA$403,$I$397:$I$400,0),MATCH(AA$402,$J$396:$R$396,0))</f>
        <v>0</v>
      </c>
      <c r="AB419" s="695" cm="1">
        <f t="array" ref="AB419">INDEX($H419:$K419,0,MATCH(AB$403,$H$403:$K$403,0))*INDEX($J$397:$R$400,MATCH(AB$403,$I$397:$I$400,0),MATCH(AB$402,$J$396:$R$396,0))</f>
        <v>18</v>
      </c>
      <c r="AC419" s="695" cm="1">
        <f t="array" ref="AC419">INDEX($H419:$K419,0,MATCH(AC$403,$H$403:$K$403,0))*INDEX($J$397:$R$400,MATCH(AC$403,$I$397:$I$400,0),MATCH(AC$402,$J$396:$R$396,0))</f>
        <v>78</v>
      </c>
      <c r="AD419" s="695" cm="1">
        <f t="array" ref="AD419">INDEX($H419:$K419,0,MATCH(AD$403,$H$403:$K$403,0))*INDEX($J$397:$R$400,MATCH(AD$403,$I$397:$I$400,0),MATCH(AD$402,$J$396:$R$396,0))</f>
        <v>25</v>
      </c>
      <c r="AE419" s="695" cm="1">
        <f t="array" ref="AE419">INDEX($H419:$K419,0,MATCH(AE$403,$H$403:$K$403,0))*INDEX($J$397:$R$400,MATCH(AE$403,$I$397:$I$400,0),MATCH(AE$402,$J$396:$R$396,0))</f>
        <v>0</v>
      </c>
      <c r="AF419" s="695" cm="1">
        <f t="array" ref="AF419">INDEX($H419:$K419,0,MATCH(AF$403,$H$403:$K$403,0))*INDEX($J$397:$R$400,MATCH(AF$403,$I$397:$I$400,0),MATCH(AF$402,$J$396:$R$396,0))</f>
        <v>18</v>
      </c>
      <c r="AG419" s="695" cm="1">
        <f t="array" ref="AG419">INDEX($H419:$K419,0,MATCH(AG$403,$H$403:$K$403,0))*INDEX($J$397:$R$400,MATCH(AG$403,$I$397:$I$400,0),MATCH(AG$402,$J$396:$R$396,0))</f>
        <v>78</v>
      </c>
      <c r="AH419" s="695" cm="1">
        <f t="array" ref="AH419">INDEX($H419:$K419,0,MATCH(AH$403,$H$403:$K$403,0))*INDEX($J$397:$R$400,MATCH(AH$403,$I$397:$I$400,0),MATCH(AH$402,$J$396:$R$396,0))</f>
        <v>25</v>
      </c>
      <c r="AI419" s="695" cm="1">
        <f t="array" ref="AI419">INDEX($H419:$K419,0,MATCH(AI$403,$H$403:$K$403,0))*INDEX($J$397:$R$400,MATCH(AI$403,$I$397:$I$400,0),MATCH(AI$402,$J$396:$R$396,0))</f>
        <v>0</v>
      </c>
      <c r="AJ419" s="695" cm="1">
        <f t="array" ref="AJ419">INDEX($H419:$K419,0,MATCH(AJ$403,$H$403:$K$403,0))*INDEX($J$397:$R$400,MATCH(AJ$403,$I$397:$I$400,0),MATCH(AJ$402,$J$396:$R$396,0))</f>
        <v>18</v>
      </c>
      <c r="AK419" s="695" cm="1">
        <f t="array" ref="AK419">INDEX($H419:$K419,0,MATCH(AK$403,$H$403:$K$403,0))*INDEX($J$397:$R$400,MATCH(AK$403,$I$397:$I$400,0),MATCH(AK$402,$J$396:$R$396,0))</f>
        <v>78</v>
      </c>
      <c r="AL419" s="695" cm="1">
        <f t="array" ref="AL419">INDEX($H419:$K419,0,MATCH(AL$403,$H$403:$K$403,0))*INDEX($J$397:$R$400,MATCH(AL$403,$I$397:$I$400,0),MATCH(AL$402,$J$396:$R$396,0))</f>
        <v>0</v>
      </c>
      <c r="AM419" s="695" cm="1">
        <f t="array" ref="AM419">INDEX($H419:$K419,0,MATCH(AM$403,$H$403:$K$403,0))*INDEX($J$397:$R$400,MATCH(AM$403,$I$397:$I$400,0),MATCH(AM$402,$J$396:$R$396,0))</f>
        <v>0</v>
      </c>
      <c r="AN419" s="695" cm="1">
        <f t="array" ref="AN419">INDEX($H419:$K419,0,MATCH(AN$403,$H$403:$K$403,0))*INDEX($J$397:$R$400,MATCH(AN$403,$I$397:$I$400,0),MATCH(AN$402,$J$396:$R$396,0))</f>
        <v>18</v>
      </c>
      <c r="AO419" s="695" cm="1">
        <f t="array" ref="AO419">INDEX($H419:$K419,0,MATCH(AO$403,$H$403:$K$403,0))*INDEX($J$397:$R$400,MATCH(AO$403,$I$397:$I$400,0),MATCH(AO$402,$J$396:$R$396,0))</f>
        <v>78</v>
      </c>
      <c r="AP419" s="695" cm="1">
        <f t="array" ref="AP419">INDEX($H419:$K419,0,MATCH(AP$403,$H$403:$K$403,0))*INDEX($J$397:$R$400,MATCH(AP$403,$I$397:$I$400,0),MATCH(AP$402,$J$396:$R$396,0))</f>
        <v>0</v>
      </c>
      <c r="AQ419" s="695" cm="1">
        <f t="array" ref="AQ419">INDEX($H419:$K419,0,MATCH(AQ$403,$H$403:$K$403,0))*INDEX($J$397:$R$400,MATCH(AQ$403,$I$397:$I$400,0),MATCH(AQ$402,$J$396:$R$396,0))</f>
        <v>0</v>
      </c>
      <c r="AR419" s="695" cm="1">
        <f t="array" ref="AR419">INDEX($H419:$K419,0,MATCH(AR$403,$H$403:$K$403,0))*INDEX($J$397:$R$400,MATCH(AR$403,$I$397:$I$400,0),MATCH(AR$402,$J$396:$R$396,0))</f>
        <v>18</v>
      </c>
      <c r="AS419" s="695" cm="1">
        <f t="array" ref="AS419">INDEX($H419:$K419,0,MATCH(AS$403,$H$403:$K$403,0))*INDEX($J$397:$R$400,MATCH(AS$403,$I$397:$I$400,0),MATCH(AS$402,$J$396:$R$396,0))</f>
        <v>78</v>
      </c>
      <c r="AT419" s="695" cm="1">
        <f t="array" ref="AT419">INDEX($H419:$K419,0,MATCH(AT$403,$H$403:$K$403,0))*INDEX($J$397:$R$400,MATCH(AT$403,$I$397:$I$400,0),MATCH(AT$402,$J$396:$R$396,0))</f>
        <v>0</v>
      </c>
      <c r="AU419" s="695" cm="1">
        <f t="array" ref="AU419">INDEX($H419:$K419,0,MATCH(AU$403,$H$403:$K$403,0))*INDEX($J$397:$R$400,MATCH(AU$403,$I$397:$I$400,0),MATCH(AU$402,$J$396:$R$396,0))</f>
        <v>0</v>
      </c>
      <c r="AV419" s="186"/>
      <c r="AW419" s="186"/>
      <c r="AX419" s="16"/>
      <c r="AY419" s="8"/>
      <c r="AZ419" s="8"/>
      <c r="BA419" s="8"/>
    </row>
    <row r="420" spans="1:53" ht="14.5" outlineLevel="1" x14ac:dyDescent="0.35">
      <c r="A420" s="6"/>
      <c r="B420" s="7"/>
      <c r="C420" s="17"/>
      <c r="D420" s="17"/>
      <c r="E420" s="17"/>
      <c r="F420" s="26"/>
      <c r="G420" s="26" t="str">
        <f t="shared" si="162"/>
        <v>YYNWLw</v>
      </c>
      <c r="H420" s="222">
        <f t="shared" ref="H420:I439" si="164">INDEX($Z$223:$AC$236,MATCH($M176,$Y$223:$Y$236,0),MATCH(H$403,$Z$222:$AC$222,0))</f>
        <v>0</v>
      </c>
      <c r="I420" s="222">
        <f t="shared" si="164"/>
        <v>78</v>
      </c>
      <c r="J420" s="878">
        <f>INDEX($Z$223:$AC$236,MATCH($M176,$Y$223:$Y$236,0),MATCH(J$403,$Z$222:$AC$222,0))-10</f>
        <v>9</v>
      </c>
      <c r="K420" s="222">
        <f t="shared" ref="K420:K455" si="165">INDEX($Z$223:$AC$236,MATCH($M176,$Y$223:$Y$236,0),MATCH(K$403,$Z$222:$AC$222,0))</f>
        <v>0</v>
      </c>
      <c r="L420" s="695" cm="1">
        <f t="array" ref="L420">INDEX($H420:$K420,0,MATCH(L$403,$H$403:$K$403,0))*INDEX($J$397:$R$400,MATCH(L$403,$I$397:$I$400,0),MATCH(L$402,$J$396:$R$396,0))</f>
        <v>0</v>
      </c>
      <c r="M420" s="695" cm="1">
        <f t="array" ref="M420">INDEX($H420:$K420,0,MATCH(M$403,$H$403:$K$403,0))*INDEX($J$397:$R$400,MATCH(M$403,$I$397:$I$400,0),MATCH(M$402,$J$396:$R$396,0))</f>
        <v>78</v>
      </c>
      <c r="N420" s="695" cm="1">
        <f t="array" ref="N420">INDEX($H420:$K420,0,MATCH(N$403,$H$403:$K$403,0))*INDEX($J$397:$R$400,MATCH(N$403,$I$397:$I$400,0),MATCH(N$402,$J$396:$R$396,0))</f>
        <v>18</v>
      </c>
      <c r="O420" s="695" cm="1">
        <f t="array" ref="O420">INDEX($H420:$K420,0,MATCH(O$403,$H$403:$K$403,0))*INDEX($J$397:$R$400,MATCH(O$403,$I$397:$I$400,0),MATCH(O$402,$J$396:$R$396,0))</f>
        <v>0</v>
      </c>
      <c r="P420" s="695" cm="1">
        <f t="array" ref="P420">INDEX($H420:$K420,0,MATCH(P$403,$H$403:$K$403,0))*INDEX($J$397:$R$400,MATCH(P$403,$I$397:$I$400,0),MATCH(P$402,$J$396:$R$396,0))</f>
        <v>0</v>
      </c>
      <c r="Q420" s="695" cm="1">
        <f t="array" ref="Q420">INDEX($H420:$K420,0,MATCH(Q$403,$H$403:$K$403,0))*INDEX($J$397:$R$400,MATCH(Q$403,$I$397:$I$400,0),MATCH(Q$402,$J$396:$R$396,0))</f>
        <v>78</v>
      </c>
      <c r="R420" s="695" cm="1">
        <f t="array" ref="R420">INDEX($H420:$K420,0,MATCH(R$403,$H$403:$K$403,0))*INDEX($J$397:$R$400,MATCH(R$403,$I$397:$I$400,0),MATCH(R$402,$J$396:$R$396,0))</f>
        <v>18</v>
      </c>
      <c r="S420" s="695" cm="1">
        <f t="array" ref="S420">INDEX($H420:$K420,0,MATCH(S$403,$H$403:$K$403,0))*INDEX($J$397:$R$400,MATCH(S$403,$I$397:$I$400,0),MATCH(S$402,$J$396:$R$396,0))</f>
        <v>0</v>
      </c>
      <c r="T420" s="695" cm="1">
        <f t="array" ref="T420">INDEX($H420:$K420,0,MATCH(T$403,$H$403:$K$403,0))*INDEX($J$397:$R$400,MATCH(T$403,$I$397:$I$400,0),MATCH(T$402,$J$396:$R$396,0))</f>
        <v>0</v>
      </c>
      <c r="U420" s="695" cm="1">
        <f t="array" ref="U420">INDEX($H420:$K420,0,MATCH(U$403,$H$403:$K$403,0))*INDEX($J$397:$R$400,MATCH(U$403,$I$397:$I$400,0),MATCH(U$402,$J$396:$R$396,0))</f>
        <v>78</v>
      </c>
      <c r="V420" s="695" cm="1">
        <f t="array" ref="V420">INDEX($H420:$K420,0,MATCH(V$403,$H$403:$K$403,0))*INDEX($J$397:$R$400,MATCH(V$403,$I$397:$I$400,0),MATCH(V$402,$J$396:$R$396,0))</f>
        <v>9</v>
      </c>
      <c r="W420" s="695" cm="1">
        <f t="array" ref="W420">INDEX($H420:$K420,0,MATCH(W$403,$H$403:$K$403,0))*INDEX($J$397:$R$400,MATCH(W$403,$I$397:$I$400,0),MATCH(W$402,$J$396:$R$396,0))</f>
        <v>0</v>
      </c>
      <c r="X420" s="695" cm="1">
        <f t="array" ref="X420">INDEX($H420:$K420,0,MATCH(X$403,$H$403:$K$403,0))*INDEX($J$397:$R$400,MATCH(X$403,$I$397:$I$400,0),MATCH(X$402,$J$396:$R$396,0))</f>
        <v>0</v>
      </c>
      <c r="Y420" s="695" cm="1">
        <f t="array" ref="Y420">INDEX($H420:$K420,0,MATCH(Y$403,$H$403:$K$403,0))*INDEX($J$397:$R$400,MATCH(Y$403,$I$397:$I$400,0),MATCH(Y$402,$J$396:$R$396,0))</f>
        <v>78</v>
      </c>
      <c r="Z420" s="695" cm="1">
        <f t="array" ref="Z420">INDEX($H420:$K420,0,MATCH(Z$403,$H$403:$K$403,0))*INDEX($J$397:$R$400,MATCH(Z$403,$I$397:$I$400,0),MATCH(Z$402,$J$396:$R$396,0))</f>
        <v>9</v>
      </c>
      <c r="AA420" s="695" cm="1">
        <f t="array" ref="AA420">INDEX($H420:$K420,0,MATCH(AA$403,$H$403:$K$403,0))*INDEX($J$397:$R$400,MATCH(AA$403,$I$397:$I$400,0),MATCH(AA$402,$J$396:$R$396,0))</f>
        <v>0</v>
      </c>
      <c r="AB420" s="695" cm="1">
        <f t="array" ref="AB420">INDEX($H420:$K420,0,MATCH(AB$403,$H$403:$K$403,0))*INDEX($J$397:$R$400,MATCH(AB$403,$I$397:$I$400,0),MATCH(AB$402,$J$396:$R$396,0))</f>
        <v>0</v>
      </c>
      <c r="AC420" s="695" cm="1">
        <f t="array" ref="AC420">INDEX($H420:$K420,0,MATCH(AC$403,$H$403:$K$403,0))*INDEX($J$397:$R$400,MATCH(AC$403,$I$397:$I$400,0),MATCH(AC$402,$J$396:$R$396,0))</f>
        <v>78</v>
      </c>
      <c r="AD420" s="695" cm="1">
        <f t="array" ref="AD420">INDEX($H420:$K420,0,MATCH(AD$403,$H$403:$K$403,0))*INDEX($J$397:$R$400,MATCH(AD$403,$I$397:$I$400,0),MATCH(AD$402,$J$396:$R$396,0))</f>
        <v>9</v>
      </c>
      <c r="AE420" s="695" cm="1">
        <f t="array" ref="AE420">INDEX($H420:$K420,0,MATCH(AE$403,$H$403:$K$403,0))*INDEX($J$397:$R$400,MATCH(AE$403,$I$397:$I$400,0),MATCH(AE$402,$J$396:$R$396,0))</f>
        <v>0</v>
      </c>
      <c r="AF420" s="695" cm="1">
        <f t="array" ref="AF420">INDEX($H420:$K420,0,MATCH(AF$403,$H$403:$K$403,0))*INDEX($J$397:$R$400,MATCH(AF$403,$I$397:$I$400,0),MATCH(AF$402,$J$396:$R$396,0))</f>
        <v>0</v>
      </c>
      <c r="AG420" s="695" cm="1">
        <f t="array" ref="AG420">INDEX($H420:$K420,0,MATCH(AG$403,$H$403:$K$403,0))*INDEX($J$397:$R$400,MATCH(AG$403,$I$397:$I$400,0),MATCH(AG$402,$J$396:$R$396,0))</f>
        <v>78</v>
      </c>
      <c r="AH420" s="695" cm="1">
        <f t="array" ref="AH420">INDEX($H420:$K420,0,MATCH(AH$403,$H$403:$K$403,0))*INDEX($J$397:$R$400,MATCH(AH$403,$I$397:$I$400,0),MATCH(AH$402,$J$396:$R$396,0))</f>
        <v>9</v>
      </c>
      <c r="AI420" s="695" cm="1">
        <f t="array" ref="AI420">INDEX($H420:$K420,0,MATCH(AI$403,$H$403:$K$403,0))*INDEX($J$397:$R$400,MATCH(AI$403,$I$397:$I$400,0),MATCH(AI$402,$J$396:$R$396,0))</f>
        <v>0</v>
      </c>
      <c r="AJ420" s="695" cm="1">
        <f t="array" ref="AJ420">INDEX($H420:$K420,0,MATCH(AJ$403,$H$403:$K$403,0))*INDEX($J$397:$R$400,MATCH(AJ$403,$I$397:$I$400,0),MATCH(AJ$402,$J$396:$R$396,0))</f>
        <v>0</v>
      </c>
      <c r="AK420" s="695" cm="1">
        <f t="array" ref="AK420">INDEX($H420:$K420,0,MATCH(AK$403,$H$403:$K$403,0))*INDEX($J$397:$R$400,MATCH(AK$403,$I$397:$I$400,0),MATCH(AK$402,$J$396:$R$396,0))</f>
        <v>78</v>
      </c>
      <c r="AL420" s="695" cm="1">
        <f t="array" ref="AL420">INDEX($H420:$K420,0,MATCH(AL$403,$H$403:$K$403,0))*INDEX($J$397:$R$400,MATCH(AL$403,$I$397:$I$400,0),MATCH(AL$402,$J$396:$R$396,0))</f>
        <v>0</v>
      </c>
      <c r="AM420" s="695" cm="1">
        <f t="array" ref="AM420">INDEX($H420:$K420,0,MATCH(AM$403,$H$403:$K$403,0))*INDEX($J$397:$R$400,MATCH(AM$403,$I$397:$I$400,0),MATCH(AM$402,$J$396:$R$396,0))</f>
        <v>0</v>
      </c>
      <c r="AN420" s="695" cm="1">
        <f t="array" ref="AN420">INDEX($H420:$K420,0,MATCH(AN$403,$H$403:$K$403,0))*INDEX($J$397:$R$400,MATCH(AN$403,$I$397:$I$400,0),MATCH(AN$402,$J$396:$R$396,0))</f>
        <v>0</v>
      </c>
      <c r="AO420" s="695" cm="1">
        <f t="array" ref="AO420">INDEX($H420:$K420,0,MATCH(AO$403,$H$403:$K$403,0))*INDEX($J$397:$R$400,MATCH(AO$403,$I$397:$I$400,0),MATCH(AO$402,$J$396:$R$396,0))</f>
        <v>78</v>
      </c>
      <c r="AP420" s="695" cm="1">
        <f t="array" ref="AP420">INDEX($H420:$K420,0,MATCH(AP$403,$H$403:$K$403,0))*INDEX($J$397:$R$400,MATCH(AP$403,$I$397:$I$400,0),MATCH(AP$402,$J$396:$R$396,0))</f>
        <v>0</v>
      </c>
      <c r="AQ420" s="695" cm="1">
        <f t="array" ref="AQ420">INDEX($H420:$K420,0,MATCH(AQ$403,$H$403:$K$403,0))*INDEX($J$397:$R$400,MATCH(AQ$403,$I$397:$I$400,0),MATCH(AQ$402,$J$396:$R$396,0))</f>
        <v>0</v>
      </c>
      <c r="AR420" s="695" cm="1">
        <f t="array" ref="AR420">INDEX($H420:$K420,0,MATCH(AR$403,$H$403:$K$403,0))*INDEX($J$397:$R$400,MATCH(AR$403,$I$397:$I$400,0),MATCH(AR$402,$J$396:$R$396,0))</f>
        <v>0</v>
      </c>
      <c r="AS420" s="695" cm="1">
        <f t="array" ref="AS420">INDEX($H420:$K420,0,MATCH(AS$403,$H$403:$K$403,0))*INDEX($J$397:$R$400,MATCH(AS$403,$I$397:$I$400,0),MATCH(AS$402,$J$396:$R$396,0))</f>
        <v>78</v>
      </c>
      <c r="AT420" s="695" cm="1">
        <f t="array" ref="AT420">INDEX($H420:$K420,0,MATCH(AT$403,$H$403:$K$403,0))*INDEX($J$397:$R$400,MATCH(AT$403,$I$397:$I$400,0),MATCH(AT$402,$J$396:$R$396,0))</f>
        <v>0</v>
      </c>
      <c r="AU420" s="695" cm="1">
        <f t="array" ref="AU420">INDEX($H420:$K420,0,MATCH(AU$403,$H$403:$K$403,0))*INDEX($J$397:$R$400,MATCH(AU$403,$I$397:$I$400,0),MATCH(AU$402,$J$396:$R$396,0))</f>
        <v>0</v>
      </c>
      <c r="AV420" s="186"/>
      <c r="AW420" s="186"/>
      <c r="AX420" s="16"/>
      <c r="AY420" s="8"/>
      <c r="AZ420" s="8"/>
      <c r="BA420" s="8"/>
    </row>
    <row r="421" spans="1:53" ht="14.5" outlineLevel="1" x14ac:dyDescent="0.35">
      <c r="A421" s="6"/>
      <c r="B421" s="7"/>
      <c r="C421" s="17"/>
      <c r="D421" s="17"/>
      <c r="E421" s="17"/>
      <c r="F421" s="26"/>
      <c r="G421" s="26" t="str">
        <f t="shared" si="162"/>
        <v>YYNWLwd</v>
      </c>
      <c r="H421" s="222">
        <f t="shared" si="164"/>
        <v>0</v>
      </c>
      <c r="I421" s="222">
        <f t="shared" si="164"/>
        <v>78</v>
      </c>
      <c r="J421" s="878">
        <f>INDEX($Z$223:$AC$236,MATCH($M177,$Y$223:$Y$236,0),MATCH(J$403,$Z$222:$AC$222,0))-10</f>
        <v>9</v>
      </c>
      <c r="K421" s="222">
        <f t="shared" si="165"/>
        <v>0</v>
      </c>
      <c r="L421" s="695" cm="1">
        <f t="array" ref="L421">INDEX($H421:$K421,0,MATCH(L$403,$H$403:$K$403,0))*INDEX($J$397:$R$400,MATCH(L$403,$I$397:$I$400,0),MATCH(L$402,$J$396:$R$396,0))</f>
        <v>0</v>
      </c>
      <c r="M421" s="695" cm="1">
        <f t="array" ref="M421">INDEX($H421:$K421,0,MATCH(M$403,$H$403:$K$403,0))*INDEX($J$397:$R$400,MATCH(M$403,$I$397:$I$400,0),MATCH(M$402,$J$396:$R$396,0))</f>
        <v>78</v>
      </c>
      <c r="N421" s="695" cm="1">
        <f t="array" ref="N421">INDEX($H421:$K421,0,MATCH(N$403,$H$403:$K$403,0))*INDEX($J$397:$R$400,MATCH(N$403,$I$397:$I$400,0),MATCH(N$402,$J$396:$R$396,0))</f>
        <v>18</v>
      </c>
      <c r="O421" s="695" cm="1">
        <f t="array" ref="O421">INDEX($H421:$K421,0,MATCH(O$403,$H$403:$K$403,0))*INDEX($J$397:$R$400,MATCH(O$403,$I$397:$I$400,0),MATCH(O$402,$J$396:$R$396,0))</f>
        <v>0</v>
      </c>
      <c r="P421" s="695" cm="1">
        <f t="array" ref="P421">INDEX($H421:$K421,0,MATCH(P$403,$H$403:$K$403,0))*INDEX($J$397:$R$400,MATCH(P$403,$I$397:$I$400,0),MATCH(P$402,$J$396:$R$396,0))</f>
        <v>0</v>
      </c>
      <c r="Q421" s="695" cm="1">
        <f t="array" ref="Q421">INDEX($H421:$K421,0,MATCH(Q$403,$H$403:$K$403,0))*INDEX($J$397:$R$400,MATCH(Q$403,$I$397:$I$400,0),MATCH(Q$402,$J$396:$R$396,0))</f>
        <v>78</v>
      </c>
      <c r="R421" s="695" cm="1">
        <f t="array" ref="R421">INDEX($H421:$K421,0,MATCH(R$403,$H$403:$K$403,0))*INDEX($J$397:$R$400,MATCH(R$403,$I$397:$I$400,0),MATCH(R$402,$J$396:$R$396,0))</f>
        <v>18</v>
      </c>
      <c r="S421" s="695" cm="1">
        <f t="array" ref="S421">INDEX($H421:$K421,0,MATCH(S$403,$H$403:$K$403,0))*INDEX($J$397:$R$400,MATCH(S$403,$I$397:$I$400,0),MATCH(S$402,$J$396:$R$396,0))</f>
        <v>0</v>
      </c>
      <c r="T421" s="695" cm="1">
        <f t="array" ref="T421">INDEX($H421:$K421,0,MATCH(T$403,$H$403:$K$403,0))*INDEX($J$397:$R$400,MATCH(T$403,$I$397:$I$400,0),MATCH(T$402,$J$396:$R$396,0))</f>
        <v>0</v>
      </c>
      <c r="U421" s="695" cm="1">
        <f t="array" ref="U421">INDEX($H421:$K421,0,MATCH(U$403,$H$403:$K$403,0))*INDEX($J$397:$R$400,MATCH(U$403,$I$397:$I$400,0),MATCH(U$402,$J$396:$R$396,0))</f>
        <v>78</v>
      </c>
      <c r="V421" s="695" cm="1">
        <f t="array" ref="V421">INDEX($H421:$K421,0,MATCH(V$403,$H$403:$K$403,0))*INDEX($J$397:$R$400,MATCH(V$403,$I$397:$I$400,0),MATCH(V$402,$J$396:$R$396,0))</f>
        <v>9</v>
      </c>
      <c r="W421" s="695" cm="1">
        <f t="array" ref="W421">INDEX($H421:$K421,0,MATCH(W$403,$H$403:$K$403,0))*INDEX($J$397:$R$400,MATCH(W$403,$I$397:$I$400,0),MATCH(W$402,$J$396:$R$396,0))</f>
        <v>0</v>
      </c>
      <c r="X421" s="695" cm="1">
        <f t="array" ref="X421">INDEX($H421:$K421,0,MATCH(X$403,$H$403:$K$403,0))*INDEX($J$397:$R$400,MATCH(X$403,$I$397:$I$400,0),MATCH(X$402,$J$396:$R$396,0))</f>
        <v>0</v>
      </c>
      <c r="Y421" s="695" cm="1">
        <f t="array" ref="Y421">INDEX($H421:$K421,0,MATCH(Y$403,$H$403:$K$403,0))*INDEX($J$397:$R$400,MATCH(Y$403,$I$397:$I$400,0),MATCH(Y$402,$J$396:$R$396,0))</f>
        <v>78</v>
      </c>
      <c r="Z421" s="695" cm="1">
        <f t="array" ref="Z421">INDEX($H421:$K421,0,MATCH(Z$403,$H$403:$K$403,0))*INDEX($J$397:$R$400,MATCH(Z$403,$I$397:$I$400,0),MATCH(Z$402,$J$396:$R$396,0))</f>
        <v>9</v>
      </c>
      <c r="AA421" s="695" cm="1">
        <f t="array" ref="AA421">INDEX($H421:$K421,0,MATCH(AA$403,$H$403:$K$403,0))*INDEX($J$397:$R$400,MATCH(AA$403,$I$397:$I$400,0),MATCH(AA$402,$J$396:$R$396,0))</f>
        <v>0</v>
      </c>
      <c r="AB421" s="695" cm="1">
        <f t="array" ref="AB421">INDEX($H421:$K421,0,MATCH(AB$403,$H$403:$K$403,0))*INDEX($J$397:$R$400,MATCH(AB$403,$I$397:$I$400,0),MATCH(AB$402,$J$396:$R$396,0))</f>
        <v>0</v>
      </c>
      <c r="AC421" s="695" cm="1">
        <f t="array" ref="AC421">INDEX($H421:$K421,0,MATCH(AC$403,$H$403:$K$403,0))*INDEX($J$397:$R$400,MATCH(AC$403,$I$397:$I$400,0),MATCH(AC$402,$J$396:$R$396,0))</f>
        <v>78</v>
      </c>
      <c r="AD421" s="695" cm="1">
        <f t="array" ref="AD421">INDEX($H421:$K421,0,MATCH(AD$403,$H$403:$K$403,0))*INDEX($J$397:$R$400,MATCH(AD$403,$I$397:$I$400,0),MATCH(AD$402,$J$396:$R$396,0))</f>
        <v>9</v>
      </c>
      <c r="AE421" s="695" cm="1">
        <f t="array" ref="AE421">INDEX($H421:$K421,0,MATCH(AE$403,$H$403:$K$403,0))*INDEX($J$397:$R$400,MATCH(AE$403,$I$397:$I$400,0),MATCH(AE$402,$J$396:$R$396,0))</f>
        <v>0</v>
      </c>
      <c r="AF421" s="695" cm="1">
        <f t="array" ref="AF421">INDEX($H421:$K421,0,MATCH(AF$403,$H$403:$K$403,0))*INDEX($J$397:$R$400,MATCH(AF$403,$I$397:$I$400,0),MATCH(AF$402,$J$396:$R$396,0))</f>
        <v>0</v>
      </c>
      <c r="AG421" s="695" cm="1">
        <f t="array" ref="AG421">INDEX($H421:$K421,0,MATCH(AG$403,$H$403:$K$403,0))*INDEX($J$397:$R$400,MATCH(AG$403,$I$397:$I$400,0),MATCH(AG$402,$J$396:$R$396,0))</f>
        <v>78</v>
      </c>
      <c r="AH421" s="695" cm="1">
        <f t="array" ref="AH421">INDEX($H421:$K421,0,MATCH(AH$403,$H$403:$K$403,0))*INDEX($J$397:$R$400,MATCH(AH$403,$I$397:$I$400,0),MATCH(AH$402,$J$396:$R$396,0))</f>
        <v>9</v>
      </c>
      <c r="AI421" s="695" cm="1">
        <f t="array" ref="AI421">INDEX($H421:$K421,0,MATCH(AI$403,$H$403:$K$403,0))*INDEX($J$397:$R$400,MATCH(AI$403,$I$397:$I$400,0),MATCH(AI$402,$J$396:$R$396,0))</f>
        <v>0</v>
      </c>
      <c r="AJ421" s="695" cm="1">
        <f t="array" ref="AJ421">INDEX($H421:$K421,0,MATCH(AJ$403,$H$403:$K$403,0))*INDEX($J$397:$R$400,MATCH(AJ$403,$I$397:$I$400,0),MATCH(AJ$402,$J$396:$R$396,0))</f>
        <v>0</v>
      </c>
      <c r="AK421" s="695" cm="1">
        <f t="array" ref="AK421">INDEX($H421:$K421,0,MATCH(AK$403,$H$403:$K$403,0))*INDEX($J$397:$R$400,MATCH(AK$403,$I$397:$I$400,0),MATCH(AK$402,$J$396:$R$396,0))</f>
        <v>78</v>
      </c>
      <c r="AL421" s="695" cm="1">
        <f t="array" ref="AL421">INDEX($H421:$K421,0,MATCH(AL$403,$H$403:$K$403,0))*INDEX($J$397:$R$400,MATCH(AL$403,$I$397:$I$400,0),MATCH(AL$402,$J$396:$R$396,0))</f>
        <v>0</v>
      </c>
      <c r="AM421" s="695" cm="1">
        <f t="array" ref="AM421">INDEX($H421:$K421,0,MATCH(AM$403,$H$403:$K$403,0))*INDEX($J$397:$R$400,MATCH(AM$403,$I$397:$I$400,0),MATCH(AM$402,$J$396:$R$396,0))</f>
        <v>0</v>
      </c>
      <c r="AN421" s="695" cm="1">
        <f t="array" ref="AN421">INDEX($H421:$K421,0,MATCH(AN$403,$H$403:$K$403,0))*INDEX($J$397:$R$400,MATCH(AN$403,$I$397:$I$400,0),MATCH(AN$402,$J$396:$R$396,0))</f>
        <v>0</v>
      </c>
      <c r="AO421" s="695" cm="1">
        <f t="array" ref="AO421">INDEX($H421:$K421,0,MATCH(AO$403,$H$403:$K$403,0))*INDEX($J$397:$R$400,MATCH(AO$403,$I$397:$I$400,0),MATCH(AO$402,$J$396:$R$396,0))</f>
        <v>78</v>
      </c>
      <c r="AP421" s="695" cm="1">
        <f t="array" ref="AP421">INDEX($H421:$K421,0,MATCH(AP$403,$H$403:$K$403,0))*INDEX($J$397:$R$400,MATCH(AP$403,$I$397:$I$400,0),MATCH(AP$402,$J$396:$R$396,0))</f>
        <v>0</v>
      </c>
      <c r="AQ421" s="695" cm="1">
        <f t="array" ref="AQ421">INDEX($H421:$K421,0,MATCH(AQ$403,$H$403:$K$403,0))*INDEX($J$397:$R$400,MATCH(AQ$403,$I$397:$I$400,0),MATCH(AQ$402,$J$396:$R$396,0))</f>
        <v>0</v>
      </c>
      <c r="AR421" s="695" cm="1">
        <f t="array" ref="AR421">INDEX($H421:$K421,0,MATCH(AR$403,$H$403:$K$403,0))*INDEX($J$397:$R$400,MATCH(AR$403,$I$397:$I$400,0),MATCH(AR$402,$J$396:$R$396,0))</f>
        <v>0</v>
      </c>
      <c r="AS421" s="695" cm="1">
        <f t="array" ref="AS421">INDEX($H421:$K421,0,MATCH(AS$403,$H$403:$K$403,0))*INDEX($J$397:$R$400,MATCH(AS$403,$I$397:$I$400,0),MATCH(AS$402,$J$396:$R$396,0))</f>
        <v>78</v>
      </c>
      <c r="AT421" s="695" cm="1">
        <f t="array" ref="AT421">INDEX($H421:$K421,0,MATCH(AT$403,$H$403:$K$403,0))*INDEX($J$397:$R$400,MATCH(AT$403,$I$397:$I$400,0),MATCH(AT$402,$J$396:$R$396,0))</f>
        <v>0</v>
      </c>
      <c r="AU421" s="695" cm="1">
        <f t="array" ref="AU421">INDEX($H421:$K421,0,MATCH(AU$403,$H$403:$K$403,0))*INDEX($J$397:$R$400,MATCH(AU$403,$I$397:$I$400,0),MATCH(AU$402,$J$396:$R$396,0))</f>
        <v>0</v>
      </c>
      <c r="AV421" s="186"/>
      <c r="AW421" s="186"/>
      <c r="AX421" s="16"/>
      <c r="AY421" s="8"/>
      <c r="AZ421" s="8"/>
      <c r="BA421" s="8"/>
    </row>
    <row r="422" spans="1:53" ht="14.5" outlineLevel="1" x14ac:dyDescent="0.35">
      <c r="A422" s="6"/>
      <c r="B422" s="7"/>
      <c r="C422" s="17"/>
      <c r="D422" s="17"/>
      <c r="E422" s="17"/>
      <c r="F422" s="26"/>
      <c r="G422" s="26" t="str">
        <f t="shared" si="162"/>
        <v>AYAA2A1w</v>
      </c>
      <c r="H422" s="222">
        <f t="shared" si="164"/>
        <v>0</v>
      </c>
      <c r="I422" s="222">
        <f t="shared" si="164"/>
        <v>78</v>
      </c>
      <c r="J422" s="878">
        <f>INDEX($Z$223:$AC$236,MATCH($M178,$Y$223:$Y$236,0),MATCH(J$403,$Z$222:$AC$222,0))-13</f>
        <v>6</v>
      </c>
      <c r="K422" s="222">
        <f t="shared" si="165"/>
        <v>0</v>
      </c>
      <c r="L422" s="695" cm="1">
        <f t="array" ref="L422">INDEX($H422:$K422,0,MATCH(L$403,$H$403:$K$403,0))*INDEX($J$397:$R$400,MATCH(L$403,$I$397:$I$400,0),MATCH(L$402,$J$396:$R$396,0))</f>
        <v>0</v>
      </c>
      <c r="M422" s="695" cm="1">
        <f t="array" ref="M422">INDEX($H422:$K422,0,MATCH(M$403,$H$403:$K$403,0))*INDEX($J$397:$R$400,MATCH(M$403,$I$397:$I$400,0),MATCH(M$402,$J$396:$R$396,0))</f>
        <v>78</v>
      </c>
      <c r="N422" s="695" cm="1">
        <f t="array" ref="N422">INDEX($H422:$K422,0,MATCH(N$403,$H$403:$K$403,0))*INDEX($J$397:$R$400,MATCH(N$403,$I$397:$I$400,0),MATCH(N$402,$J$396:$R$396,0))</f>
        <v>12</v>
      </c>
      <c r="O422" s="695" cm="1">
        <f t="array" ref="O422">INDEX($H422:$K422,0,MATCH(O$403,$H$403:$K$403,0))*INDEX($J$397:$R$400,MATCH(O$403,$I$397:$I$400,0),MATCH(O$402,$J$396:$R$396,0))</f>
        <v>0</v>
      </c>
      <c r="P422" s="695" cm="1">
        <f t="array" ref="P422">INDEX($H422:$K422,0,MATCH(P$403,$H$403:$K$403,0))*INDEX($J$397:$R$400,MATCH(P$403,$I$397:$I$400,0),MATCH(P$402,$J$396:$R$396,0))</f>
        <v>0</v>
      </c>
      <c r="Q422" s="695" cm="1">
        <f t="array" ref="Q422">INDEX($H422:$K422,0,MATCH(Q$403,$H$403:$K$403,0))*INDEX($J$397:$R$400,MATCH(Q$403,$I$397:$I$400,0),MATCH(Q$402,$J$396:$R$396,0))</f>
        <v>78</v>
      </c>
      <c r="R422" s="695" cm="1">
        <f t="array" ref="R422">INDEX($H422:$K422,0,MATCH(R$403,$H$403:$K$403,0))*INDEX($J$397:$R$400,MATCH(R$403,$I$397:$I$400,0),MATCH(R$402,$J$396:$R$396,0))</f>
        <v>12</v>
      </c>
      <c r="S422" s="695" cm="1">
        <f t="array" ref="S422">INDEX($H422:$K422,0,MATCH(S$403,$H$403:$K$403,0))*INDEX($J$397:$R$400,MATCH(S$403,$I$397:$I$400,0),MATCH(S$402,$J$396:$R$396,0))</f>
        <v>0</v>
      </c>
      <c r="T422" s="695" cm="1">
        <f t="array" ref="T422">INDEX($H422:$K422,0,MATCH(T$403,$H$403:$K$403,0))*INDEX($J$397:$R$400,MATCH(T$403,$I$397:$I$400,0),MATCH(T$402,$J$396:$R$396,0))</f>
        <v>0</v>
      </c>
      <c r="U422" s="695" cm="1">
        <f t="array" ref="U422">INDEX($H422:$K422,0,MATCH(U$403,$H$403:$K$403,0))*INDEX($J$397:$R$400,MATCH(U$403,$I$397:$I$400,0),MATCH(U$402,$J$396:$R$396,0))</f>
        <v>78</v>
      </c>
      <c r="V422" s="695" cm="1">
        <f t="array" ref="V422">INDEX($H422:$K422,0,MATCH(V$403,$H$403:$K$403,0))*INDEX($J$397:$R$400,MATCH(V$403,$I$397:$I$400,0),MATCH(V$402,$J$396:$R$396,0))</f>
        <v>6</v>
      </c>
      <c r="W422" s="695" cm="1">
        <f t="array" ref="W422">INDEX($H422:$K422,0,MATCH(W$403,$H$403:$K$403,0))*INDEX($J$397:$R$400,MATCH(W$403,$I$397:$I$400,0),MATCH(W$402,$J$396:$R$396,0))</f>
        <v>0</v>
      </c>
      <c r="X422" s="695" cm="1">
        <f t="array" ref="X422">INDEX($H422:$K422,0,MATCH(X$403,$H$403:$K$403,0))*INDEX($J$397:$R$400,MATCH(X$403,$I$397:$I$400,0),MATCH(X$402,$J$396:$R$396,0))</f>
        <v>0</v>
      </c>
      <c r="Y422" s="695" cm="1">
        <f t="array" ref="Y422">INDEX($H422:$K422,0,MATCH(Y$403,$H$403:$K$403,0))*INDEX($J$397:$R$400,MATCH(Y$403,$I$397:$I$400,0),MATCH(Y$402,$J$396:$R$396,0))</f>
        <v>78</v>
      </c>
      <c r="Z422" s="695" cm="1">
        <f t="array" ref="Z422">INDEX($H422:$K422,0,MATCH(Z$403,$H$403:$K$403,0))*INDEX($J$397:$R$400,MATCH(Z$403,$I$397:$I$400,0),MATCH(Z$402,$J$396:$R$396,0))</f>
        <v>6</v>
      </c>
      <c r="AA422" s="695" cm="1">
        <f t="array" ref="AA422">INDEX($H422:$K422,0,MATCH(AA$403,$H$403:$K$403,0))*INDEX($J$397:$R$400,MATCH(AA$403,$I$397:$I$400,0),MATCH(AA$402,$J$396:$R$396,0))</f>
        <v>0</v>
      </c>
      <c r="AB422" s="695" cm="1">
        <f t="array" ref="AB422">INDEX($H422:$K422,0,MATCH(AB$403,$H$403:$K$403,0))*INDEX($J$397:$R$400,MATCH(AB$403,$I$397:$I$400,0),MATCH(AB$402,$J$396:$R$396,0))</f>
        <v>0</v>
      </c>
      <c r="AC422" s="695" cm="1">
        <f t="array" ref="AC422">INDEX($H422:$K422,0,MATCH(AC$403,$H$403:$K$403,0))*INDEX($J$397:$R$400,MATCH(AC$403,$I$397:$I$400,0),MATCH(AC$402,$J$396:$R$396,0))</f>
        <v>78</v>
      </c>
      <c r="AD422" s="695" cm="1">
        <f t="array" ref="AD422">INDEX($H422:$K422,0,MATCH(AD$403,$H$403:$K$403,0))*INDEX($J$397:$R$400,MATCH(AD$403,$I$397:$I$400,0),MATCH(AD$402,$J$396:$R$396,0))</f>
        <v>6</v>
      </c>
      <c r="AE422" s="695" cm="1">
        <f t="array" ref="AE422">INDEX($H422:$K422,0,MATCH(AE$403,$H$403:$K$403,0))*INDEX($J$397:$R$400,MATCH(AE$403,$I$397:$I$400,0),MATCH(AE$402,$J$396:$R$396,0))</f>
        <v>0</v>
      </c>
      <c r="AF422" s="695" cm="1">
        <f t="array" ref="AF422">INDEX($H422:$K422,0,MATCH(AF$403,$H$403:$K$403,0))*INDEX($J$397:$R$400,MATCH(AF$403,$I$397:$I$400,0),MATCH(AF$402,$J$396:$R$396,0))</f>
        <v>0</v>
      </c>
      <c r="AG422" s="695" cm="1">
        <f t="array" ref="AG422">INDEX($H422:$K422,0,MATCH(AG$403,$H$403:$K$403,0))*INDEX($J$397:$R$400,MATCH(AG$403,$I$397:$I$400,0),MATCH(AG$402,$J$396:$R$396,0))</f>
        <v>78</v>
      </c>
      <c r="AH422" s="695" cm="1">
        <f t="array" ref="AH422">INDEX($H422:$K422,0,MATCH(AH$403,$H$403:$K$403,0))*INDEX($J$397:$R$400,MATCH(AH$403,$I$397:$I$400,0),MATCH(AH$402,$J$396:$R$396,0))</f>
        <v>6</v>
      </c>
      <c r="AI422" s="695" cm="1">
        <f t="array" ref="AI422">INDEX($H422:$K422,0,MATCH(AI$403,$H$403:$K$403,0))*INDEX($J$397:$R$400,MATCH(AI$403,$I$397:$I$400,0),MATCH(AI$402,$J$396:$R$396,0))</f>
        <v>0</v>
      </c>
      <c r="AJ422" s="695" cm="1">
        <f t="array" ref="AJ422">INDEX($H422:$K422,0,MATCH(AJ$403,$H$403:$K$403,0))*INDEX($J$397:$R$400,MATCH(AJ$403,$I$397:$I$400,0),MATCH(AJ$402,$J$396:$R$396,0))</f>
        <v>0</v>
      </c>
      <c r="AK422" s="695" cm="1">
        <f t="array" ref="AK422">INDEX($H422:$K422,0,MATCH(AK$403,$H$403:$K$403,0))*INDEX($J$397:$R$400,MATCH(AK$403,$I$397:$I$400,0),MATCH(AK$402,$J$396:$R$396,0))</f>
        <v>78</v>
      </c>
      <c r="AL422" s="695" cm="1">
        <f t="array" ref="AL422">INDEX($H422:$K422,0,MATCH(AL$403,$H$403:$K$403,0))*INDEX($J$397:$R$400,MATCH(AL$403,$I$397:$I$400,0),MATCH(AL$402,$J$396:$R$396,0))</f>
        <v>0</v>
      </c>
      <c r="AM422" s="695" cm="1">
        <f t="array" ref="AM422">INDEX($H422:$K422,0,MATCH(AM$403,$H$403:$K$403,0))*INDEX($J$397:$R$400,MATCH(AM$403,$I$397:$I$400,0),MATCH(AM$402,$J$396:$R$396,0))</f>
        <v>0</v>
      </c>
      <c r="AN422" s="695" cm="1">
        <f t="array" ref="AN422">INDEX($H422:$K422,0,MATCH(AN$403,$H$403:$K$403,0))*INDEX($J$397:$R$400,MATCH(AN$403,$I$397:$I$400,0),MATCH(AN$402,$J$396:$R$396,0))</f>
        <v>0</v>
      </c>
      <c r="AO422" s="695" cm="1">
        <f t="array" ref="AO422">INDEX($H422:$K422,0,MATCH(AO$403,$H$403:$K$403,0))*INDEX($J$397:$R$400,MATCH(AO$403,$I$397:$I$400,0),MATCH(AO$402,$J$396:$R$396,0))</f>
        <v>78</v>
      </c>
      <c r="AP422" s="695" cm="1">
        <f t="array" ref="AP422">INDEX($H422:$K422,0,MATCH(AP$403,$H$403:$K$403,0))*INDEX($J$397:$R$400,MATCH(AP$403,$I$397:$I$400,0),MATCH(AP$402,$J$396:$R$396,0))</f>
        <v>0</v>
      </c>
      <c r="AQ422" s="695" cm="1">
        <f t="array" ref="AQ422">INDEX($H422:$K422,0,MATCH(AQ$403,$H$403:$K$403,0))*INDEX($J$397:$R$400,MATCH(AQ$403,$I$397:$I$400,0),MATCH(AQ$402,$J$396:$R$396,0))</f>
        <v>0</v>
      </c>
      <c r="AR422" s="695" cm="1">
        <f t="array" ref="AR422">INDEX($H422:$K422,0,MATCH(AR$403,$H$403:$K$403,0))*INDEX($J$397:$R$400,MATCH(AR$403,$I$397:$I$400,0),MATCH(AR$402,$J$396:$R$396,0))</f>
        <v>0</v>
      </c>
      <c r="AS422" s="695" cm="1">
        <f t="array" ref="AS422">INDEX($H422:$K422,0,MATCH(AS$403,$H$403:$K$403,0))*INDEX($J$397:$R$400,MATCH(AS$403,$I$397:$I$400,0),MATCH(AS$402,$J$396:$R$396,0))</f>
        <v>78</v>
      </c>
      <c r="AT422" s="695" cm="1">
        <f t="array" ref="AT422">INDEX($H422:$K422,0,MATCH(AT$403,$H$403:$K$403,0))*INDEX($J$397:$R$400,MATCH(AT$403,$I$397:$I$400,0),MATCH(AT$402,$J$396:$R$396,0))</f>
        <v>0</v>
      </c>
      <c r="AU422" s="695" cm="1">
        <f t="array" ref="AU422">INDEX($H422:$K422,0,MATCH(AU$403,$H$403:$K$403,0))*INDEX($J$397:$R$400,MATCH(AU$403,$I$397:$I$400,0),MATCH(AU$402,$J$396:$R$396,0))</f>
        <v>0</v>
      </c>
      <c r="AV422" s="186"/>
      <c r="AW422" s="186"/>
      <c r="AX422" s="16"/>
      <c r="AY422" s="8"/>
      <c r="AZ422" s="8"/>
      <c r="BA422" s="8"/>
    </row>
    <row r="423" spans="1:53" ht="14.5" outlineLevel="1" x14ac:dyDescent="0.35">
      <c r="A423" s="6"/>
      <c r="B423" s="7"/>
      <c r="C423" s="17"/>
      <c r="D423" s="17"/>
      <c r="E423" s="17"/>
      <c r="F423" s="26"/>
      <c r="G423" s="26" t="str">
        <f t="shared" si="162"/>
        <v>AYAA2A1wd</v>
      </c>
      <c r="H423" s="222">
        <f t="shared" si="164"/>
        <v>0</v>
      </c>
      <c r="I423" s="222">
        <f t="shared" si="164"/>
        <v>78</v>
      </c>
      <c r="J423" s="878">
        <f>INDEX($Z$223:$AC$236,MATCH($M179,$Y$223:$Y$236,0),MATCH(J$403,$Z$222:$AC$222,0))-13</f>
        <v>6</v>
      </c>
      <c r="K423" s="222">
        <f t="shared" si="165"/>
        <v>0</v>
      </c>
      <c r="L423" s="695" cm="1">
        <f t="array" ref="L423">INDEX($H423:$K423,0,MATCH(L$403,$H$403:$K$403,0))*INDEX($J$397:$R$400,MATCH(L$403,$I$397:$I$400,0),MATCH(L$402,$J$396:$R$396,0))</f>
        <v>0</v>
      </c>
      <c r="M423" s="695" cm="1">
        <f t="array" ref="M423">INDEX($H423:$K423,0,MATCH(M$403,$H$403:$K$403,0))*INDEX($J$397:$R$400,MATCH(M$403,$I$397:$I$400,0),MATCH(M$402,$J$396:$R$396,0))</f>
        <v>78</v>
      </c>
      <c r="N423" s="695" cm="1">
        <f t="array" ref="N423">INDEX($H423:$K423,0,MATCH(N$403,$H$403:$K$403,0))*INDEX($J$397:$R$400,MATCH(N$403,$I$397:$I$400,0),MATCH(N$402,$J$396:$R$396,0))</f>
        <v>12</v>
      </c>
      <c r="O423" s="695" cm="1">
        <f t="array" ref="O423">INDEX($H423:$K423,0,MATCH(O$403,$H$403:$K$403,0))*INDEX($J$397:$R$400,MATCH(O$403,$I$397:$I$400,0),MATCH(O$402,$J$396:$R$396,0))</f>
        <v>0</v>
      </c>
      <c r="P423" s="695" cm="1">
        <f t="array" ref="P423">INDEX($H423:$K423,0,MATCH(P$403,$H$403:$K$403,0))*INDEX($J$397:$R$400,MATCH(P$403,$I$397:$I$400,0),MATCH(P$402,$J$396:$R$396,0))</f>
        <v>0</v>
      </c>
      <c r="Q423" s="695" cm="1">
        <f t="array" ref="Q423">INDEX($H423:$K423,0,MATCH(Q$403,$H$403:$K$403,0))*INDEX($J$397:$R$400,MATCH(Q$403,$I$397:$I$400,0),MATCH(Q$402,$J$396:$R$396,0))</f>
        <v>78</v>
      </c>
      <c r="R423" s="695" cm="1">
        <f t="array" ref="R423">INDEX($H423:$K423,0,MATCH(R$403,$H$403:$K$403,0))*INDEX($J$397:$R$400,MATCH(R$403,$I$397:$I$400,0),MATCH(R$402,$J$396:$R$396,0))</f>
        <v>12</v>
      </c>
      <c r="S423" s="695" cm="1">
        <f t="array" ref="S423">INDEX($H423:$K423,0,MATCH(S$403,$H$403:$K$403,0))*INDEX($J$397:$R$400,MATCH(S$403,$I$397:$I$400,0),MATCH(S$402,$J$396:$R$396,0))</f>
        <v>0</v>
      </c>
      <c r="T423" s="695" cm="1">
        <f t="array" ref="T423">INDEX($H423:$K423,0,MATCH(T$403,$H$403:$K$403,0))*INDEX($J$397:$R$400,MATCH(T$403,$I$397:$I$400,0),MATCH(T$402,$J$396:$R$396,0))</f>
        <v>0</v>
      </c>
      <c r="U423" s="695" cm="1">
        <f t="array" ref="U423">INDEX($H423:$K423,0,MATCH(U$403,$H$403:$K$403,0))*INDEX($J$397:$R$400,MATCH(U$403,$I$397:$I$400,0),MATCH(U$402,$J$396:$R$396,0))</f>
        <v>78</v>
      </c>
      <c r="V423" s="695" cm="1">
        <f t="array" ref="V423">INDEX($H423:$K423,0,MATCH(V$403,$H$403:$K$403,0))*INDEX($J$397:$R$400,MATCH(V$403,$I$397:$I$400,0),MATCH(V$402,$J$396:$R$396,0))</f>
        <v>6</v>
      </c>
      <c r="W423" s="695" cm="1">
        <f t="array" ref="W423">INDEX($H423:$K423,0,MATCH(W$403,$H$403:$K$403,0))*INDEX($J$397:$R$400,MATCH(W$403,$I$397:$I$400,0),MATCH(W$402,$J$396:$R$396,0))</f>
        <v>0</v>
      </c>
      <c r="X423" s="695" cm="1">
        <f t="array" ref="X423">INDEX($H423:$K423,0,MATCH(X$403,$H$403:$K$403,0))*INDEX($J$397:$R$400,MATCH(X$403,$I$397:$I$400,0),MATCH(X$402,$J$396:$R$396,0))</f>
        <v>0</v>
      </c>
      <c r="Y423" s="695" cm="1">
        <f t="array" ref="Y423">INDEX($H423:$K423,0,MATCH(Y$403,$H$403:$K$403,0))*INDEX($J$397:$R$400,MATCH(Y$403,$I$397:$I$400,0),MATCH(Y$402,$J$396:$R$396,0))</f>
        <v>78</v>
      </c>
      <c r="Z423" s="695" cm="1">
        <f t="array" ref="Z423">INDEX($H423:$K423,0,MATCH(Z$403,$H$403:$K$403,0))*INDEX($J$397:$R$400,MATCH(Z$403,$I$397:$I$400,0),MATCH(Z$402,$J$396:$R$396,0))</f>
        <v>6</v>
      </c>
      <c r="AA423" s="695" cm="1">
        <f t="array" ref="AA423">INDEX($H423:$K423,0,MATCH(AA$403,$H$403:$K$403,0))*INDEX($J$397:$R$400,MATCH(AA$403,$I$397:$I$400,0),MATCH(AA$402,$J$396:$R$396,0))</f>
        <v>0</v>
      </c>
      <c r="AB423" s="695" cm="1">
        <f t="array" ref="AB423">INDEX($H423:$K423,0,MATCH(AB$403,$H$403:$K$403,0))*INDEX($J$397:$R$400,MATCH(AB$403,$I$397:$I$400,0),MATCH(AB$402,$J$396:$R$396,0))</f>
        <v>0</v>
      </c>
      <c r="AC423" s="695" cm="1">
        <f t="array" ref="AC423">INDEX($H423:$K423,0,MATCH(AC$403,$H$403:$K$403,0))*INDEX($J$397:$R$400,MATCH(AC$403,$I$397:$I$400,0),MATCH(AC$402,$J$396:$R$396,0))</f>
        <v>78</v>
      </c>
      <c r="AD423" s="695" cm="1">
        <f t="array" ref="AD423">INDEX($H423:$K423,0,MATCH(AD$403,$H$403:$K$403,0))*INDEX($J$397:$R$400,MATCH(AD$403,$I$397:$I$400,0),MATCH(AD$402,$J$396:$R$396,0))</f>
        <v>6</v>
      </c>
      <c r="AE423" s="695" cm="1">
        <f t="array" ref="AE423">INDEX($H423:$K423,0,MATCH(AE$403,$H$403:$K$403,0))*INDEX($J$397:$R$400,MATCH(AE$403,$I$397:$I$400,0),MATCH(AE$402,$J$396:$R$396,0))</f>
        <v>0</v>
      </c>
      <c r="AF423" s="695" cm="1">
        <f t="array" ref="AF423">INDEX($H423:$K423,0,MATCH(AF$403,$H$403:$K$403,0))*INDEX($J$397:$R$400,MATCH(AF$403,$I$397:$I$400,0),MATCH(AF$402,$J$396:$R$396,0))</f>
        <v>0</v>
      </c>
      <c r="AG423" s="695" cm="1">
        <f t="array" ref="AG423">INDEX($H423:$K423,0,MATCH(AG$403,$H$403:$K$403,0))*INDEX($J$397:$R$400,MATCH(AG$403,$I$397:$I$400,0),MATCH(AG$402,$J$396:$R$396,0))</f>
        <v>78</v>
      </c>
      <c r="AH423" s="695" cm="1">
        <f t="array" ref="AH423">INDEX($H423:$K423,0,MATCH(AH$403,$H$403:$K$403,0))*INDEX($J$397:$R$400,MATCH(AH$403,$I$397:$I$400,0),MATCH(AH$402,$J$396:$R$396,0))</f>
        <v>6</v>
      </c>
      <c r="AI423" s="695" cm="1">
        <f t="array" ref="AI423">INDEX($H423:$K423,0,MATCH(AI$403,$H$403:$K$403,0))*INDEX($J$397:$R$400,MATCH(AI$403,$I$397:$I$400,0),MATCH(AI$402,$J$396:$R$396,0))</f>
        <v>0</v>
      </c>
      <c r="AJ423" s="695" cm="1">
        <f t="array" ref="AJ423">INDEX($H423:$K423,0,MATCH(AJ$403,$H$403:$K$403,0))*INDEX($J$397:$R$400,MATCH(AJ$403,$I$397:$I$400,0),MATCH(AJ$402,$J$396:$R$396,0))</f>
        <v>0</v>
      </c>
      <c r="AK423" s="695" cm="1">
        <f t="array" ref="AK423">INDEX($H423:$K423,0,MATCH(AK$403,$H$403:$K$403,0))*INDEX($J$397:$R$400,MATCH(AK$403,$I$397:$I$400,0),MATCH(AK$402,$J$396:$R$396,0))</f>
        <v>78</v>
      </c>
      <c r="AL423" s="695" cm="1">
        <f t="array" ref="AL423">INDEX($H423:$K423,0,MATCH(AL$403,$H$403:$K$403,0))*INDEX($J$397:$R$400,MATCH(AL$403,$I$397:$I$400,0),MATCH(AL$402,$J$396:$R$396,0))</f>
        <v>0</v>
      </c>
      <c r="AM423" s="695" cm="1">
        <f t="array" ref="AM423">INDEX($H423:$K423,0,MATCH(AM$403,$H$403:$K$403,0))*INDEX($J$397:$R$400,MATCH(AM$403,$I$397:$I$400,0),MATCH(AM$402,$J$396:$R$396,0))</f>
        <v>0</v>
      </c>
      <c r="AN423" s="695" cm="1">
        <f t="array" ref="AN423">INDEX($H423:$K423,0,MATCH(AN$403,$H$403:$K$403,0))*INDEX($J$397:$R$400,MATCH(AN$403,$I$397:$I$400,0),MATCH(AN$402,$J$396:$R$396,0))</f>
        <v>0</v>
      </c>
      <c r="AO423" s="695" cm="1">
        <f t="array" ref="AO423">INDEX($H423:$K423,0,MATCH(AO$403,$H$403:$K$403,0))*INDEX($J$397:$R$400,MATCH(AO$403,$I$397:$I$400,0),MATCH(AO$402,$J$396:$R$396,0))</f>
        <v>78</v>
      </c>
      <c r="AP423" s="695" cm="1">
        <f t="array" ref="AP423">INDEX($H423:$K423,0,MATCH(AP$403,$H$403:$K$403,0))*INDEX($J$397:$R$400,MATCH(AP$403,$I$397:$I$400,0),MATCH(AP$402,$J$396:$R$396,0))</f>
        <v>0</v>
      </c>
      <c r="AQ423" s="695" cm="1">
        <f t="array" ref="AQ423">INDEX($H423:$K423,0,MATCH(AQ$403,$H$403:$K$403,0))*INDEX($J$397:$R$400,MATCH(AQ$403,$I$397:$I$400,0),MATCH(AQ$402,$J$396:$R$396,0))</f>
        <v>0</v>
      </c>
      <c r="AR423" s="695" cm="1">
        <f t="array" ref="AR423">INDEX($H423:$K423,0,MATCH(AR$403,$H$403:$K$403,0))*INDEX($J$397:$R$400,MATCH(AR$403,$I$397:$I$400,0),MATCH(AR$402,$J$396:$R$396,0))</f>
        <v>0</v>
      </c>
      <c r="AS423" s="695" cm="1">
        <f t="array" ref="AS423">INDEX($H423:$K423,0,MATCH(AS$403,$H$403:$K$403,0))*INDEX($J$397:$R$400,MATCH(AS$403,$I$397:$I$400,0),MATCH(AS$402,$J$396:$R$396,0))</f>
        <v>78</v>
      </c>
      <c r="AT423" s="695" cm="1">
        <f t="array" ref="AT423">INDEX($H423:$K423,0,MATCH(AT$403,$H$403:$K$403,0))*INDEX($J$397:$R$400,MATCH(AT$403,$I$397:$I$400,0),MATCH(AT$402,$J$396:$R$396,0))</f>
        <v>0</v>
      </c>
      <c r="AU423" s="695" cm="1">
        <f t="array" ref="AU423">INDEX($H423:$K423,0,MATCH(AU$403,$H$403:$K$403,0))*INDEX($J$397:$R$400,MATCH(AU$403,$I$397:$I$400,0),MATCH(AU$402,$J$396:$R$396,0))</f>
        <v>0</v>
      </c>
      <c r="AV423" s="186"/>
      <c r="AW423" s="186"/>
      <c r="AX423" s="16"/>
      <c r="AY423" s="8"/>
      <c r="AZ423" s="8"/>
      <c r="BA423" s="8"/>
    </row>
    <row r="424" spans="1:53" ht="14.5" outlineLevel="1" x14ac:dyDescent="0.35">
      <c r="A424" s="6"/>
      <c r="B424" s="7"/>
      <c r="C424" s="17"/>
      <c r="D424" s="17"/>
      <c r="E424" s="17"/>
      <c r="F424" s="26"/>
      <c r="G424" s="26" t="str">
        <f t="shared" si="162"/>
        <v>AAWA2A1a</v>
      </c>
      <c r="H424" s="222">
        <f t="shared" si="164"/>
        <v>0</v>
      </c>
      <c r="I424" s="222">
        <f t="shared" si="164"/>
        <v>20</v>
      </c>
      <c r="J424" s="222">
        <f>INDEX($Z$223:$AC$236,MATCH($M180,$Y$223:$Y$236,0),MATCH(J$403,$Z$222:$AC$222,0))</f>
        <v>0</v>
      </c>
      <c r="K424" s="222">
        <f t="shared" si="165"/>
        <v>0</v>
      </c>
      <c r="L424" s="695" cm="1">
        <f t="array" ref="L424">INDEX($H424:$K424,0,MATCH(L$403,$H$403:$K$403,0))*INDEX($J$397:$R$400,MATCH(L$403,$I$397:$I$400,0),MATCH(L$402,$J$396:$R$396,0))</f>
        <v>0</v>
      </c>
      <c r="M424" s="695" cm="1">
        <f t="array" ref="M424">INDEX($H424:$K424,0,MATCH(M$403,$H$403:$K$403,0))*INDEX($J$397:$R$400,MATCH(M$403,$I$397:$I$400,0),MATCH(M$402,$J$396:$R$396,0))</f>
        <v>20</v>
      </c>
      <c r="N424" s="695" cm="1">
        <f t="array" ref="N424">INDEX($H424:$K424,0,MATCH(N$403,$H$403:$K$403,0))*INDEX($J$397:$R$400,MATCH(N$403,$I$397:$I$400,0),MATCH(N$402,$J$396:$R$396,0))</f>
        <v>0</v>
      </c>
      <c r="O424" s="695" cm="1">
        <f t="array" ref="O424">INDEX($H424:$K424,0,MATCH(O$403,$H$403:$K$403,0))*INDEX($J$397:$R$400,MATCH(O$403,$I$397:$I$400,0),MATCH(O$402,$J$396:$R$396,0))</f>
        <v>0</v>
      </c>
      <c r="P424" s="695" cm="1">
        <f t="array" ref="P424">INDEX($H424:$K424,0,MATCH(P$403,$H$403:$K$403,0))*INDEX($J$397:$R$400,MATCH(P$403,$I$397:$I$400,0),MATCH(P$402,$J$396:$R$396,0))</f>
        <v>0</v>
      </c>
      <c r="Q424" s="695" cm="1">
        <f t="array" ref="Q424">INDEX($H424:$K424,0,MATCH(Q$403,$H$403:$K$403,0))*INDEX($J$397:$R$400,MATCH(Q$403,$I$397:$I$400,0),MATCH(Q$402,$J$396:$R$396,0))</f>
        <v>20</v>
      </c>
      <c r="R424" s="695" cm="1">
        <f t="array" ref="R424">INDEX($H424:$K424,0,MATCH(R$403,$H$403:$K$403,0))*INDEX($J$397:$R$400,MATCH(R$403,$I$397:$I$400,0),MATCH(R$402,$J$396:$R$396,0))</f>
        <v>0</v>
      </c>
      <c r="S424" s="695" cm="1">
        <f t="array" ref="S424">INDEX($H424:$K424,0,MATCH(S$403,$H$403:$K$403,0))*INDEX($J$397:$R$400,MATCH(S$403,$I$397:$I$400,0),MATCH(S$402,$J$396:$R$396,0))</f>
        <v>0</v>
      </c>
      <c r="T424" s="695" cm="1">
        <f t="array" ref="T424">INDEX($H424:$K424,0,MATCH(T$403,$H$403:$K$403,0))*INDEX($J$397:$R$400,MATCH(T$403,$I$397:$I$400,0),MATCH(T$402,$J$396:$R$396,0))</f>
        <v>0</v>
      </c>
      <c r="U424" s="695" cm="1">
        <f t="array" ref="U424">INDEX($H424:$K424,0,MATCH(U$403,$H$403:$K$403,0))*INDEX($J$397:$R$400,MATCH(U$403,$I$397:$I$400,0),MATCH(U$402,$J$396:$R$396,0))</f>
        <v>20</v>
      </c>
      <c r="V424" s="695" cm="1">
        <f t="array" ref="V424">INDEX($H424:$K424,0,MATCH(V$403,$H$403:$K$403,0))*INDEX($J$397:$R$400,MATCH(V$403,$I$397:$I$400,0),MATCH(V$402,$J$396:$R$396,0))</f>
        <v>0</v>
      </c>
      <c r="W424" s="695" cm="1">
        <f t="array" ref="W424">INDEX($H424:$K424,0,MATCH(W$403,$H$403:$K$403,0))*INDEX($J$397:$R$400,MATCH(W$403,$I$397:$I$400,0),MATCH(W$402,$J$396:$R$396,0))</f>
        <v>0</v>
      </c>
      <c r="X424" s="695" cm="1">
        <f t="array" ref="X424">INDEX($H424:$K424,0,MATCH(X$403,$H$403:$K$403,0))*INDEX($J$397:$R$400,MATCH(X$403,$I$397:$I$400,0),MATCH(X$402,$J$396:$R$396,0))</f>
        <v>0</v>
      </c>
      <c r="Y424" s="695" cm="1">
        <f t="array" ref="Y424">INDEX($H424:$K424,0,MATCH(Y$403,$H$403:$K$403,0))*INDEX($J$397:$R$400,MATCH(Y$403,$I$397:$I$400,0),MATCH(Y$402,$J$396:$R$396,0))</f>
        <v>20</v>
      </c>
      <c r="Z424" s="695" cm="1">
        <f t="array" ref="Z424">INDEX($H424:$K424,0,MATCH(Z$403,$H$403:$K$403,0))*INDEX($J$397:$R$400,MATCH(Z$403,$I$397:$I$400,0),MATCH(Z$402,$J$396:$R$396,0))</f>
        <v>0</v>
      </c>
      <c r="AA424" s="695" cm="1">
        <f t="array" ref="AA424">INDEX($H424:$K424,0,MATCH(AA$403,$H$403:$K$403,0))*INDEX($J$397:$R$400,MATCH(AA$403,$I$397:$I$400,0),MATCH(AA$402,$J$396:$R$396,0))</f>
        <v>0</v>
      </c>
      <c r="AB424" s="695" cm="1">
        <f t="array" ref="AB424">INDEX($H424:$K424,0,MATCH(AB$403,$H$403:$K$403,0))*INDEX($J$397:$R$400,MATCH(AB$403,$I$397:$I$400,0),MATCH(AB$402,$J$396:$R$396,0))</f>
        <v>0</v>
      </c>
      <c r="AC424" s="695" cm="1">
        <f t="array" ref="AC424">INDEX($H424:$K424,0,MATCH(AC$403,$H$403:$K$403,0))*INDEX($J$397:$R$400,MATCH(AC$403,$I$397:$I$400,0),MATCH(AC$402,$J$396:$R$396,0))</f>
        <v>20</v>
      </c>
      <c r="AD424" s="695" cm="1">
        <f t="array" ref="AD424">INDEX($H424:$K424,0,MATCH(AD$403,$H$403:$K$403,0))*INDEX($J$397:$R$400,MATCH(AD$403,$I$397:$I$400,0),MATCH(AD$402,$J$396:$R$396,0))</f>
        <v>0</v>
      </c>
      <c r="AE424" s="695" cm="1">
        <f t="array" ref="AE424">INDEX($H424:$K424,0,MATCH(AE$403,$H$403:$K$403,0))*INDEX($J$397:$R$400,MATCH(AE$403,$I$397:$I$400,0),MATCH(AE$402,$J$396:$R$396,0))</f>
        <v>0</v>
      </c>
      <c r="AF424" s="695" cm="1">
        <f t="array" ref="AF424">INDEX($H424:$K424,0,MATCH(AF$403,$H$403:$K$403,0))*INDEX($J$397:$R$400,MATCH(AF$403,$I$397:$I$400,0),MATCH(AF$402,$J$396:$R$396,0))</f>
        <v>0</v>
      </c>
      <c r="AG424" s="695" cm="1">
        <f t="array" ref="AG424">INDEX($H424:$K424,0,MATCH(AG$403,$H$403:$K$403,0))*INDEX($J$397:$R$400,MATCH(AG$403,$I$397:$I$400,0),MATCH(AG$402,$J$396:$R$396,0))</f>
        <v>20</v>
      </c>
      <c r="AH424" s="695" cm="1">
        <f t="array" ref="AH424">INDEX($H424:$K424,0,MATCH(AH$403,$H$403:$K$403,0))*INDEX($J$397:$R$400,MATCH(AH$403,$I$397:$I$400,0),MATCH(AH$402,$J$396:$R$396,0))</f>
        <v>0</v>
      </c>
      <c r="AI424" s="695" cm="1">
        <f t="array" ref="AI424">INDEX($H424:$K424,0,MATCH(AI$403,$H$403:$K$403,0))*INDEX($J$397:$R$400,MATCH(AI$403,$I$397:$I$400,0),MATCH(AI$402,$J$396:$R$396,0))</f>
        <v>0</v>
      </c>
      <c r="AJ424" s="695" cm="1">
        <f t="array" ref="AJ424">INDEX($H424:$K424,0,MATCH(AJ$403,$H$403:$K$403,0))*INDEX($J$397:$R$400,MATCH(AJ$403,$I$397:$I$400,0),MATCH(AJ$402,$J$396:$R$396,0))</f>
        <v>0</v>
      </c>
      <c r="AK424" s="695" cm="1">
        <f t="array" ref="AK424">INDEX($H424:$K424,0,MATCH(AK$403,$H$403:$K$403,0))*INDEX($J$397:$R$400,MATCH(AK$403,$I$397:$I$400,0),MATCH(AK$402,$J$396:$R$396,0))</f>
        <v>20</v>
      </c>
      <c r="AL424" s="695" cm="1">
        <f t="array" ref="AL424">INDEX($H424:$K424,0,MATCH(AL$403,$H$403:$K$403,0))*INDEX($J$397:$R$400,MATCH(AL$403,$I$397:$I$400,0),MATCH(AL$402,$J$396:$R$396,0))</f>
        <v>0</v>
      </c>
      <c r="AM424" s="695" cm="1">
        <f t="array" ref="AM424">INDEX($H424:$K424,0,MATCH(AM$403,$H$403:$K$403,0))*INDEX($J$397:$R$400,MATCH(AM$403,$I$397:$I$400,0),MATCH(AM$402,$J$396:$R$396,0))</f>
        <v>0</v>
      </c>
      <c r="AN424" s="695" cm="1">
        <f t="array" ref="AN424">INDEX($H424:$K424,0,MATCH(AN$403,$H$403:$K$403,0))*INDEX($J$397:$R$400,MATCH(AN$403,$I$397:$I$400,0),MATCH(AN$402,$J$396:$R$396,0))</f>
        <v>0</v>
      </c>
      <c r="AO424" s="695" cm="1">
        <f t="array" ref="AO424">INDEX($H424:$K424,0,MATCH(AO$403,$H$403:$K$403,0))*INDEX($J$397:$R$400,MATCH(AO$403,$I$397:$I$400,0),MATCH(AO$402,$J$396:$R$396,0))</f>
        <v>20</v>
      </c>
      <c r="AP424" s="695" cm="1">
        <f t="array" ref="AP424">INDEX($H424:$K424,0,MATCH(AP$403,$H$403:$K$403,0))*INDEX($J$397:$R$400,MATCH(AP$403,$I$397:$I$400,0),MATCH(AP$402,$J$396:$R$396,0))</f>
        <v>0</v>
      </c>
      <c r="AQ424" s="695" cm="1">
        <f t="array" ref="AQ424">INDEX($H424:$K424,0,MATCH(AQ$403,$H$403:$K$403,0))*INDEX($J$397:$R$400,MATCH(AQ$403,$I$397:$I$400,0),MATCH(AQ$402,$J$396:$R$396,0))</f>
        <v>0</v>
      </c>
      <c r="AR424" s="695" cm="1">
        <f t="array" ref="AR424">INDEX($H424:$K424,0,MATCH(AR$403,$H$403:$K$403,0))*INDEX($J$397:$R$400,MATCH(AR$403,$I$397:$I$400,0),MATCH(AR$402,$J$396:$R$396,0))</f>
        <v>0</v>
      </c>
      <c r="AS424" s="695" cm="1">
        <f t="array" ref="AS424">INDEX($H424:$K424,0,MATCH(AS$403,$H$403:$K$403,0))*INDEX($J$397:$R$400,MATCH(AS$403,$I$397:$I$400,0),MATCH(AS$402,$J$396:$R$396,0))</f>
        <v>20</v>
      </c>
      <c r="AT424" s="695" cm="1">
        <f t="array" ref="AT424">INDEX($H424:$K424,0,MATCH(AT$403,$H$403:$K$403,0))*INDEX($J$397:$R$400,MATCH(AT$403,$I$397:$I$400,0),MATCH(AT$402,$J$396:$R$396,0))</f>
        <v>0</v>
      </c>
      <c r="AU424" s="695" cm="1">
        <f t="array" ref="AU424">INDEX($H424:$K424,0,MATCH(AU$403,$H$403:$K$403,0))*INDEX($J$397:$R$400,MATCH(AU$403,$I$397:$I$400,0),MATCH(AU$402,$J$396:$R$396,0))</f>
        <v>0</v>
      </c>
      <c r="AV424" s="186"/>
      <c r="AW424" s="186"/>
      <c r="AX424" s="16"/>
      <c r="AY424" s="8"/>
      <c r="AZ424" s="8"/>
      <c r="BA424" s="8"/>
    </row>
    <row r="425" spans="1:53" ht="14.5" outlineLevel="1" x14ac:dyDescent="0.35">
      <c r="A425" s="6"/>
      <c r="B425" s="7"/>
      <c r="C425" s="17"/>
      <c r="D425" s="17"/>
      <c r="E425" s="17"/>
      <c r="F425" s="26"/>
      <c r="G425" s="26" t="str">
        <f t="shared" si="162"/>
        <v>AAAWA1a</v>
      </c>
      <c r="H425" s="222">
        <f t="shared" si="164"/>
        <v>0</v>
      </c>
      <c r="I425" s="222">
        <f t="shared" si="164"/>
        <v>20</v>
      </c>
      <c r="J425" s="222">
        <f>INDEX($Z$223:$AC$236,MATCH($M181,$Y$223:$Y$236,0),MATCH(J$403,$Z$222:$AC$222,0))</f>
        <v>0</v>
      </c>
      <c r="K425" s="222">
        <f t="shared" si="165"/>
        <v>0</v>
      </c>
      <c r="L425" s="695" cm="1">
        <f t="array" ref="L425">INDEX($H425:$K425,0,MATCH(L$403,$H$403:$K$403,0))*INDEX($J$397:$R$400,MATCH(L$403,$I$397:$I$400,0),MATCH(L$402,$J$396:$R$396,0))</f>
        <v>0</v>
      </c>
      <c r="M425" s="695" cm="1">
        <f t="array" ref="M425">INDEX($H425:$K425,0,MATCH(M$403,$H$403:$K$403,0))*INDEX($J$397:$R$400,MATCH(M$403,$I$397:$I$400,0),MATCH(M$402,$J$396:$R$396,0))</f>
        <v>20</v>
      </c>
      <c r="N425" s="695" cm="1">
        <f t="array" ref="N425">INDEX($H425:$K425,0,MATCH(N$403,$H$403:$K$403,0))*INDEX($J$397:$R$400,MATCH(N$403,$I$397:$I$400,0),MATCH(N$402,$J$396:$R$396,0))</f>
        <v>0</v>
      </c>
      <c r="O425" s="695" cm="1">
        <f t="array" ref="O425">INDEX($H425:$K425,0,MATCH(O$403,$H$403:$K$403,0))*INDEX($J$397:$R$400,MATCH(O$403,$I$397:$I$400,0),MATCH(O$402,$J$396:$R$396,0))</f>
        <v>0</v>
      </c>
      <c r="P425" s="695" cm="1">
        <f t="array" ref="P425">INDEX($H425:$K425,0,MATCH(P$403,$H$403:$K$403,0))*INDEX($J$397:$R$400,MATCH(P$403,$I$397:$I$400,0),MATCH(P$402,$J$396:$R$396,0))</f>
        <v>0</v>
      </c>
      <c r="Q425" s="695" cm="1">
        <f t="array" ref="Q425">INDEX($H425:$K425,0,MATCH(Q$403,$H$403:$K$403,0))*INDEX($J$397:$R$400,MATCH(Q$403,$I$397:$I$400,0),MATCH(Q$402,$J$396:$R$396,0))</f>
        <v>20</v>
      </c>
      <c r="R425" s="695" cm="1">
        <f t="array" ref="R425">INDEX($H425:$K425,0,MATCH(R$403,$H$403:$K$403,0))*INDEX($J$397:$R$400,MATCH(R$403,$I$397:$I$400,0),MATCH(R$402,$J$396:$R$396,0))</f>
        <v>0</v>
      </c>
      <c r="S425" s="695" cm="1">
        <f t="array" ref="S425">INDEX($H425:$K425,0,MATCH(S$403,$H$403:$K$403,0))*INDEX($J$397:$R$400,MATCH(S$403,$I$397:$I$400,0),MATCH(S$402,$J$396:$R$396,0))</f>
        <v>0</v>
      </c>
      <c r="T425" s="695" cm="1">
        <f t="array" ref="T425">INDEX($H425:$K425,0,MATCH(T$403,$H$403:$K$403,0))*INDEX($J$397:$R$400,MATCH(T$403,$I$397:$I$400,0),MATCH(T$402,$J$396:$R$396,0))</f>
        <v>0</v>
      </c>
      <c r="U425" s="695" cm="1">
        <f t="array" ref="U425">INDEX($H425:$K425,0,MATCH(U$403,$H$403:$K$403,0))*INDEX($J$397:$R$400,MATCH(U$403,$I$397:$I$400,0),MATCH(U$402,$J$396:$R$396,0))</f>
        <v>20</v>
      </c>
      <c r="V425" s="695" cm="1">
        <f t="array" ref="V425">INDEX($H425:$K425,0,MATCH(V$403,$H$403:$K$403,0))*INDEX($J$397:$R$400,MATCH(V$403,$I$397:$I$400,0),MATCH(V$402,$J$396:$R$396,0))</f>
        <v>0</v>
      </c>
      <c r="W425" s="695" cm="1">
        <f t="array" ref="W425">INDEX($H425:$K425,0,MATCH(W$403,$H$403:$K$403,0))*INDEX($J$397:$R$400,MATCH(W$403,$I$397:$I$400,0),MATCH(W$402,$J$396:$R$396,0))</f>
        <v>0</v>
      </c>
      <c r="X425" s="695" cm="1">
        <f t="array" ref="X425">INDEX($H425:$K425,0,MATCH(X$403,$H$403:$K$403,0))*INDEX($J$397:$R$400,MATCH(X$403,$I$397:$I$400,0),MATCH(X$402,$J$396:$R$396,0))</f>
        <v>0</v>
      </c>
      <c r="Y425" s="695" cm="1">
        <f t="array" ref="Y425">INDEX($H425:$K425,0,MATCH(Y$403,$H$403:$K$403,0))*INDEX($J$397:$R$400,MATCH(Y$403,$I$397:$I$400,0),MATCH(Y$402,$J$396:$R$396,0))</f>
        <v>20</v>
      </c>
      <c r="Z425" s="695" cm="1">
        <f t="array" ref="Z425">INDEX($H425:$K425,0,MATCH(Z$403,$H$403:$K$403,0))*INDEX($J$397:$R$400,MATCH(Z$403,$I$397:$I$400,0),MATCH(Z$402,$J$396:$R$396,0))</f>
        <v>0</v>
      </c>
      <c r="AA425" s="695" cm="1">
        <f t="array" ref="AA425">INDEX($H425:$K425,0,MATCH(AA$403,$H$403:$K$403,0))*INDEX($J$397:$R$400,MATCH(AA$403,$I$397:$I$400,0),MATCH(AA$402,$J$396:$R$396,0))</f>
        <v>0</v>
      </c>
      <c r="AB425" s="695" cm="1">
        <f t="array" ref="AB425">INDEX($H425:$K425,0,MATCH(AB$403,$H$403:$K$403,0))*INDEX($J$397:$R$400,MATCH(AB$403,$I$397:$I$400,0),MATCH(AB$402,$J$396:$R$396,0))</f>
        <v>0</v>
      </c>
      <c r="AC425" s="695" cm="1">
        <f t="array" ref="AC425">INDEX($H425:$K425,0,MATCH(AC$403,$H$403:$K$403,0))*INDEX($J$397:$R$400,MATCH(AC$403,$I$397:$I$400,0),MATCH(AC$402,$J$396:$R$396,0))</f>
        <v>20</v>
      </c>
      <c r="AD425" s="695" cm="1">
        <f t="array" ref="AD425">INDEX($H425:$K425,0,MATCH(AD$403,$H$403:$K$403,0))*INDEX($J$397:$R$400,MATCH(AD$403,$I$397:$I$400,0),MATCH(AD$402,$J$396:$R$396,0))</f>
        <v>0</v>
      </c>
      <c r="AE425" s="695" cm="1">
        <f t="array" ref="AE425">INDEX($H425:$K425,0,MATCH(AE$403,$H$403:$K$403,0))*INDEX($J$397:$R$400,MATCH(AE$403,$I$397:$I$400,0),MATCH(AE$402,$J$396:$R$396,0))</f>
        <v>0</v>
      </c>
      <c r="AF425" s="695" cm="1">
        <f t="array" ref="AF425">INDEX($H425:$K425,0,MATCH(AF$403,$H$403:$K$403,0))*INDEX($J$397:$R$400,MATCH(AF$403,$I$397:$I$400,0),MATCH(AF$402,$J$396:$R$396,0))</f>
        <v>0</v>
      </c>
      <c r="AG425" s="695" cm="1">
        <f t="array" ref="AG425">INDEX($H425:$K425,0,MATCH(AG$403,$H$403:$K$403,0))*INDEX($J$397:$R$400,MATCH(AG$403,$I$397:$I$400,0),MATCH(AG$402,$J$396:$R$396,0))</f>
        <v>20</v>
      </c>
      <c r="AH425" s="695" cm="1">
        <f t="array" ref="AH425">INDEX($H425:$K425,0,MATCH(AH$403,$H$403:$K$403,0))*INDEX($J$397:$R$400,MATCH(AH$403,$I$397:$I$400,0),MATCH(AH$402,$J$396:$R$396,0))</f>
        <v>0</v>
      </c>
      <c r="AI425" s="695" cm="1">
        <f t="array" ref="AI425">INDEX($H425:$K425,0,MATCH(AI$403,$H$403:$K$403,0))*INDEX($J$397:$R$400,MATCH(AI$403,$I$397:$I$400,0),MATCH(AI$402,$J$396:$R$396,0))</f>
        <v>0</v>
      </c>
      <c r="AJ425" s="695" cm="1">
        <f t="array" ref="AJ425">INDEX($H425:$K425,0,MATCH(AJ$403,$H$403:$K$403,0))*INDEX($J$397:$R$400,MATCH(AJ$403,$I$397:$I$400,0),MATCH(AJ$402,$J$396:$R$396,0))</f>
        <v>0</v>
      </c>
      <c r="AK425" s="695" cm="1">
        <f t="array" ref="AK425">INDEX($H425:$K425,0,MATCH(AK$403,$H$403:$K$403,0))*INDEX($J$397:$R$400,MATCH(AK$403,$I$397:$I$400,0),MATCH(AK$402,$J$396:$R$396,0))</f>
        <v>20</v>
      </c>
      <c r="AL425" s="695" cm="1">
        <f t="array" ref="AL425">INDEX($H425:$K425,0,MATCH(AL$403,$H$403:$K$403,0))*INDEX($J$397:$R$400,MATCH(AL$403,$I$397:$I$400,0),MATCH(AL$402,$J$396:$R$396,0))</f>
        <v>0</v>
      </c>
      <c r="AM425" s="695" cm="1">
        <f t="array" ref="AM425">INDEX($H425:$K425,0,MATCH(AM$403,$H$403:$K$403,0))*INDEX($J$397:$R$400,MATCH(AM$403,$I$397:$I$400,0),MATCH(AM$402,$J$396:$R$396,0))</f>
        <v>0</v>
      </c>
      <c r="AN425" s="695" cm="1">
        <f t="array" ref="AN425">INDEX($H425:$K425,0,MATCH(AN$403,$H$403:$K$403,0))*INDEX($J$397:$R$400,MATCH(AN$403,$I$397:$I$400,0),MATCH(AN$402,$J$396:$R$396,0))</f>
        <v>0</v>
      </c>
      <c r="AO425" s="695" cm="1">
        <f t="array" ref="AO425">INDEX($H425:$K425,0,MATCH(AO$403,$H$403:$K$403,0))*INDEX($J$397:$R$400,MATCH(AO$403,$I$397:$I$400,0),MATCH(AO$402,$J$396:$R$396,0))</f>
        <v>20</v>
      </c>
      <c r="AP425" s="695" cm="1">
        <f t="array" ref="AP425">INDEX($H425:$K425,0,MATCH(AP$403,$H$403:$K$403,0))*INDEX($J$397:$R$400,MATCH(AP$403,$I$397:$I$400,0),MATCH(AP$402,$J$396:$R$396,0))</f>
        <v>0</v>
      </c>
      <c r="AQ425" s="695" cm="1">
        <f t="array" ref="AQ425">INDEX($H425:$K425,0,MATCH(AQ$403,$H$403:$K$403,0))*INDEX($J$397:$R$400,MATCH(AQ$403,$I$397:$I$400,0),MATCH(AQ$402,$J$396:$R$396,0))</f>
        <v>0</v>
      </c>
      <c r="AR425" s="695" cm="1">
        <f t="array" ref="AR425">INDEX($H425:$K425,0,MATCH(AR$403,$H$403:$K$403,0))*INDEX($J$397:$R$400,MATCH(AR$403,$I$397:$I$400,0),MATCH(AR$402,$J$396:$R$396,0))</f>
        <v>0</v>
      </c>
      <c r="AS425" s="695" cm="1">
        <f t="array" ref="AS425">INDEX($H425:$K425,0,MATCH(AS$403,$H$403:$K$403,0))*INDEX($J$397:$R$400,MATCH(AS$403,$I$397:$I$400,0),MATCH(AS$402,$J$396:$R$396,0))</f>
        <v>20</v>
      </c>
      <c r="AT425" s="695" cm="1">
        <f t="array" ref="AT425">INDEX($H425:$K425,0,MATCH(AT$403,$H$403:$K$403,0))*INDEX($J$397:$R$400,MATCH(AT$403,$I$397:$I$400,0),MATCH(AT$402,$J$396:$R$396,0))</f>
        <v>0</v>
      </c>
      <c r="AU425" s="695" cm="1">
        <f t="array" ref="AU425">INDEX($H425:$K425,0,MATCH(AU$403,$H$403:$K$403,0))*INDEX($J$397:$R$400,MATCH(AU$403,$I$397:$I$400,0),MATCH(AU$402,$J$396:$R$396,0))</f>
        <v>0</v>
      </c>
      <c r="AV425" s="186"/>
      <c r="AW425" s="186"/>
      <c r="AX425" s="16"/>
      <c r="AY425" s="8"/>
      <c r="AZ425" s="8"/>
      <c r="BA425" s="8"/>
    </row>
    <row r="426" spans="1:53" ht="14.5" outlineLevel="1" x14ac:dyDescent="0.35">
      <c r="A426" s="6"/>
      <c r="B426" s="7"/>
      <c r="C426" s="17"/>
      <c r="D426" s="17"/>
      <c r="E426" s="17"/>
      <c r="F426" s="26"/>
      <c r="G426" s="26" t="str">
        <f t="shared" si="162"/>
        <v>YAAA2Wa</v>
      </c>
      <c r="H426" s="222">
        <f t="shared" si="164"/>
        <v>0</v>
      </c>
      <c r="I426" s="222">
        <f t="shared" si="164"/>
        <v>20</v>
      </c>
      <c r="J426" s="222">
        <f>INDEX($Z$223:$AC$236,MATCH($M182,$Y$223:$Y$236,0),MATCH(J$403,$Z$222:$AC$222,0))</f>
        <v>0</v>
      </c>
      <c r="K426" s="222">
        <f t="shared" si="165"/>
        <v>0</v>
      </c>
      <c r="L426" s="695" cm="1">
        <f t="array" ref="L426">INDEX($H426:$K426,0,MATCH(L$403,$H$403:$K$403,0))*INDEX($J$397:$R$400,MATCH(L$403,$I$397:$I$400,0),MATCH(L$402,$J$396:$R$396,0))</f>
        <v>0</v>
      </c>
      <c r="M426" s="695" cm="1">
        <f t="array" ref="M426">INDEX($H426:$K426,0,MATCH(M$403,$H$403:$K$403,0))*INDEX($J$397:$R$400,MATCH(M$403,$I$397:$I$400,0),MATCH(M$402,$J$396:$R$396,0))</f>
        <v>20</v>
      </c>
      <c r="N426" s="695" cm="1">
        <f t="array" ref="N426">INDEX($H426:$K426,0,MATCH(N$403,$H$403:$K$403,0))*INDEX($J$397:$R$400,MATCH(N$403,$I$397:$I$400,0),MATCH(N$402,$J$396:$R$396,0))</f>
        <v>0</v>
      </c>
      <c r="O426" s="695" cm="1">
        <f t="array" ref="O426">INDEX($H426:$K426,0,MATCH(O$403,$H$403:$K$403,0))*INDEX($J$397:$R$400,MATCH(O$403,$I$397:$I$400,0),MATCH(O$402,$J$396:$R$396,0))</f>
        <v>0</v>
      </c>
      <c r="P426" s="695" cm="1">
        <f t="array" ref="P426">INDEX($H426:$K426,0,MATCH(P$403,$H$403:$K$403,0))*INDEX($J$397:$R$400,MATCH(P$403,$I$397:$I$400,0),MATCH(P$402,$J$396:$R$396,0))</f>
        <v>0</v>
      </c>
      <c r="Q426" s="695" cm="1">
        <f t="array" ref="Q426">INDEX($H426:$K426,0,MATCH(Q$403,$H$403:$K$403,0))*INDEX($J$397:$R$400,MATCH(Q$403,$I$397:$I$400,0),MATCH(Q$402,$J$396:$R$396,0))</f>
        <v>20</v>
      </c>
      <c r="R426" s="695" cm="1">
        <f t="array" ref="R426">INDEX($H426:$K426,0,MATCH(R$403,$H$403:$K$403,0))*INDEX($J$397:$R$400,MATCH(R$403,$I$397:$I$400,0),MATCH(R$402,$J$396:$R$396,0))</f>
        <v>0</v>
      </c>
      <c r="S426" s="695" cm="1">
        <f t="array" ref="S426">INDEX($H426:$K426,0,MATCH(S$403,$H$403:$K$403,0))*INDEX($J$397:$R$400,MATCH(S$403,$I$397:$I$400,0),MATCH(S$402,$J$396:$R$396,0))</f>
        <v>0</v>
      </c>
      <c r="T426" s="695" cm="1">
        <f t="array" ref="T426">INDEX($H426:$K426,0,MATCH(T$403,$H$403:$K$403,0))*INDEX($J$397:$R$400,MATCH(T$403,$I$397:$I$400,0),MATCH(T$402,$J$396:$R$396,0))</f>
        <v>0</v>
      </c>
      <c r="U426" s="695" cm="1">
        <f t="array" ref="U426">INDEX($H426:$K426,0,MATCH(U$403,$H$403:$K$403,0))*INDEX($J$397:$R$400,MATCH(U$403,$I$397:$I$400,0),MATCH(U$402,$J$396:$R$396,0))</f>
        <v>20</v>
      </c>
      <c r="V426" s="695" cm="1">
        <f t="array" ref="V426">INDEX($H426:$K426,0,MATCH(V$403,$H$403:$K$403,0))*INDEX($J$397:$R$400,MATCH(V$403,$I$397:$I$400,0),MATCH(V$402,$J$396:$R$396,0))</f>
        <v>0</v>
      </c>
      <c r="W426" s="695" cm="1">
        <f t="array" ref="W426">INDEX($H426:$K426,0,MATCH(W$403,$H$403:$K$403,0))*INDEX($J$397:$R$400,MATCH(W$403,$I$397:$I$400,0),MATCH(W$402,$J$396:$R$396,0))</f>
        <v>0</v>
      </c>
      <c r="X426" s="695" cm="1">
        <f t="array" ref="X426">INDEX($H426:$K426,0,MATCH(X$403,$H$403:$K$403,0))*INDEX($J$397:$R$400,MATCH(X$403,$I$397:$I$400,0),MATCH(X$402,$J$396:$R$396,0))</f>
        <v>0</v>
      </c>
      <c r="Y426" s="695" cm="1">
        <f t="array" ref="Y426">INDEX($H426:$K426,0,MATCH(Y$403,$H$403:$K$403,0))*INDEX($J$397:$R$400,MATCH(Y$403,$I$397:$I$400,0),MATCH(Y$402,$J$396:$R$396,0))</f>
        <v>20</v>
      </c>
      <c r="Z426" s="695" cm="1">
        <f t="array" ref="Z426">INDEX($H426:$K426,0,MATCH(Z$403,$H$403:$K$403,0))*INDEX($J$397:$R$400,MATCH(Z$403,$I$397:$I$400,0),MATCH(Z$402,$J$396:$R$396,0))</f>
        <v>0</v>
      </c>
      <c r="AA426" s="695" cm="1">
        <f t="array" ref="AA426">INDEX($H426:$K426,0,MATCH(AA$403,$H$403:$K$403,0))*INDEX($J$397:$R$400,MATCH(AA$403,$I$397:$I$400,0),MATCH(AA$402,$J$396:$R$396,0))</f>
        <v>0</v>
      </c>
      <c r="AB426" s="695" cm="1">
        <f t="array" ref="AB426">INDEX($H426:$K426,0,MATCH(AB$403,$H$403:$K$403,0))*INDEX($J$397:$R$400,MATCH(AB$403,$I$397:$I$400,0),MATCH(AB$402,$J$396:$R$396,0))</f>
        <v>0</v>
      </c>
      <c r="AC426" s="695" cm="1">
        <f t="array" ref="AC426">INDEX($H426:$K426,0,MATCH(AC$403,$H$403:$K$403,0))*INDEX($J$397:$R$400,MATCH(AC$403,$I$397:$I$400,0),MATCH(AC$402,$J$396:$R$396,0))</f>
        <v>20</v>
      </c>
      <c r="AD426" s="695" cm="1">
        <f t="array" ref="AD426">INDEX($H426:$K426,0,MATCH(AD$403,$H$403:$K$403,0))*INDEX($J$397:$R$400,MATCH(AD$403,$I$397:$I$400,0),MATCH(AD$402,$J$396:$R$396,0))</f>
        <v>0</v>
      </c>
      <c r="AE426" s="695" cm="1">
        <f t="array" ref="AE426">INDEX($H426:$K426,0,MATCH(AE$403,$H$403:$K$403,0))*INDEX($J$397:$R$400,MATCH(AE$403,$I$397:$I$400,0),MATCH(AE$402,$J$396:$R$396,0))</f>
        <v>0</v>
      </c>
      <c r="AF426" s="695" cm="1">
        <f t="array" ref="AF426">INDEX($H426:$K426,0,MATCH(AF$403,$H$403:$K$403,0))*INDEX($J$397:$R$400,MATCH(AF$403,$I$397:$I$400,0),MATCH(AF$402,$J$396:$R$396,0))</f>
        <v>0</v>
      </c>
      <c r="AG426" s="695" cm="1">
        <f t="array" ref="AG426">INDEX($H426:$K426,0,MATCH(AG$403,$H$403:$K$403,0))*INDEX($J$397:$R$400,MATCH(AG$403,$I$397:$I$400,0),MATCH(AG$402,$J$396:$R$396,0))</f>
        <v>20</v>
      </c>
      <c r="AH426" s="695" cm="1">
        <f t="array" ref="AH426">INDEX($H426:$K426,0,MATCH(AH$403,$H$403:$K$403,0))*INDEX($J$397:$R$400,MATCH(AH$403,$I$397:$I$400,0),MATCH(AH$402,$J$396:$R$396,0))</f>
        <v>0</v>
      </c>
      <c r="AI426" s="695" cm="1">
        <f t="array" ref="AI426">INDEX($H426:$K426,0,MATCH(AI$403,$H$403:$K$403,0))*INDEX($J$397:$R$400,MATCH(AI$403,$I$397:$I$400,0),MATCH(AI$402,$J$396:$R$396,0))</f>
        <v>0</v>
      </c>
      <c r="AJ426" s="695" cm="1">
        <f t="array" ref="AJ426">INDEX($H426:$K426,0,MATCH(AJ$403,$H$403:$K$403,0))*INDEX($J$397:$R$400,MATCH(AJ$403,$I$397:$I$400,0),MATCH(AJ$402,$J$396:$R$396,0))</f>
        <v>0</v>
      </c>
      <c r="AK426" s="695" cm="1">
        <f t="array" ref="AK426">INDEX($H426:$K426,0,MATCH(AK$403,$H$403:$K$403,0))*INDEX($J$397:$R$400,MATCH(AK$403,$I$397:$I$400,0),MATCH(AK$402,$J$396:$R$396,0))</f>
        <v>20</v>
      </c>
      <c r="AL426" s="695" cm="1">
        <f t="array" ref="AL426">INDEX($H426:$K426,0,MATCH(AL$403,$H$403:$K$403,0))*INDEX($J$397:$R$400,MATCH(AL$403,$I$397:$I$400,0),MATCH(AL$402,$J$396:$R$396,0))</f>
        <v>0</v>
      </c>
      <c r="AM426" s="695" cm="1">
        <f t="array" ref="AM426">INDEX($H426:$K426,0,MATCH(AM$403,$H$403:$K$403,0))*INDEX($J$397:$R$400,MATCH(AM$403,$I$397:$I$400,0),MATCH(AM$402,$J$396:$R$396,0))</f>
        <v>0</v>
      </c>
      <c r="AN426" s="695" cm="1">
        <f t="array" ref="AN426">INDEX($H426:$K426,0,MATCH(AN$403,$H$403:$K$403,0))*INDEX($J$397:$R$400,MATCH(AN$403,$I$397:$I$400,0),MATCH(AN$402,$J$396:$R$396,0))</f>
        <v>0</v>
      </c>
      <c r="AO426" s="695" cm="1">
        <f t="array" ref="AO426">INDEX($H426:$K426,0,MATCH(AO$403,$H$403:$K$403,0))*INDEX($J$397:$R$400,MATCH(AO$403,$I$397:$I$400,0),MATCH(AO$402,$J$396:$R$396,0))</f>
        <v>20</v>
      </c>
      <c r="AP426" s="695" cm="1">
        <f t="array" ref="AP426">INDEX($H426:$K426,0,MATCH(AP$403,$H$403:$K$403,0))*INDEX($J$397:$R$400,MATCH(AP$403,$I$397:$I$400,0),MATCH(AP$402,$J$396:$R$396,0))</f>
        <v>0</v>
      </c>
      <c r="AQ426" s="695" cm="1">
        <f t="array" ref="AQ426">INDEX($H426:$K426,0,MATCH(AQ$403,$H$403:$K$403,0))*INDEX($J$397:$R$400,MATCH(AQ$403,$I$397:$I$400,0),MATCH(AQ$402,$J$396:$R$396,0))</f>
        <v>0</v>
      </c>
      <c r="AR426" s="695" cm="1">
        <f t="array" ref="AR426">INDEX($H426:$K426,0,MATCH(AR$403,$H$403:$K$403,0))*INDEX($J$397:$R$400,MATCH(AR$403,$I$397:$I$400,0),MATCH(AR$402,$J$396:$R$396,0))</f>
        <v>0</v>
      </c>
      <c r="AS426" s="695" cm="1">
        <f t="array" ref="AS426">INDEX($H426:$K426,0,MATCH(AS$403,$H$403:$K$403,0))*INDEX($J$397:$R$400,MATCH(AS$403,$I$397:$I$400,0),MATCH(AS$402,$J$396:$R$396,0))</f>
        <v>20</v>
      </c>
      <c r="AT426" s="695" cm="1">
        <f t="array" ref="AT426">INDEX($H426:$K426,0,MATCH(AT$403,$H$403:$K$403,0))*INDEX($J$397:$R$400,MATCH(AT$403,$I$397:$I$400,0),MATCH(AT$402,$J$396:$R$396,0))</f>
        <v>0</v>
      </c>
      <c r="AU426" s="695" cm="1">
        <f t="array" ref="AU426">INDEX($H426:$K426,0,MATCH(AU$403,$H$403:$K$403,0))*INDEX($J$397:$R$400,MATCH(AU$403,$I$397:$I$400,0),MATCH(AU$402,$J$396:$R$396,0))</f>
        <v>0</v>
      </c>
      <c r="AV426" s="186"/>
      <c r="AW426" s="186"/>
      <c r="AX426" s="16"/>
      <c r="AY426" s="8"/>
      <c r="AZ426" s="8"/>
      <c r="BA426" s="8"/>
    </row>
    <row r="427" spans="1:53" ht="14.5" outlineLevel="1" x14ac:dyDescent="0.35">
      <c r="A427" s="6"/>
      <c r="B427" s="7"/>
      <c r="C427" s="17"/>
      <c r="D427" s="17"/>
      <c r="E427" s="17"/>
      <c r="F427" s="26"/>
      <c r="G427" s="26" t="str">
        <f t="shared" si="162"/>
        <v>AYAWA1w</v>
      </c>
      <c r="H427" s="222">
        <f t="shared" si="164"/>
        <v>0</v>
      </c>
      <c r="I427" s="222">
        <f t="shared" si="164"/>
        <v>78</v>
      </c>
      <c r="J427" s="878">
        <f>INDEX($Z$223:$AC$236,MATCH($M183,$Y$223:$Y$236,0),MATCH(J$403,$Z$222:$AC$222,0))-10</f>
        <v>9</v>
      </c>
      <c r="K427" s="222">
        <f t="shared" si="165"/>
        <v>0</v>
      </c>
      <c r="L427" s="695" cm="1">
        <f t="array" ref="L427">INDEX($H427:$K427,0,MATCH(L$403,$H$403:$K$403,0))*INDEX($J$397:$R$400,MATCH(L$403,$I$397:$I$400,0),MATCH(L$402,$J$396:$R$396,0))</f>
        <v>0</v>
      </c>
      <c r="M427" s="695" cm="1">
        <f t="array" ref="M427">INDEX($H427:$K427,0,MATCH(M$403,$H$403:$K$403,0))*INDEX($J$397:$R$400,MATCH(M$403,$I$397:$I$400,0),MATCH(M$402,$J$396:$R$396,0))</f>
        <v>78</v>
      </c>
      <c r="N427" s="695" cm="1">
        <f t="array" ref="N427">INDEX($H427:$K427,0,MATCH(N$403,$H$403:$K$403,0))*INDEX($J$397:$R$400,MATCH(N$403,$I$397:$I$400,0),MATCH(N$402,$J$396:$R$396,0))</f>
        <v>18</v>
      </c>
      <c r="O427" s="695" cm="1">
        <f t="array" ref="O427">INDEX($H427:$K427,0,MATCH(O$403,$H$403:$K$403,0))*INDEX($J$397:$R$400,MATCH(O$403,$I$397:$I$400,0),MATCH(O$402,$J$396:$R$396,0))</f>
        <v>0</v>
      </c>
      <c r="P427" s="695" cm="1">
        <f t="array" ref="P427">INDEX($H427:$K427,0,MATCH(P$403,$H$403:$K$403,0))*INDEX($J$397:$R$400,MATCH(P$403,$I$397:$I$400,0),MATCH(P$402,$J$396:$R$396,0))</f>
        <v>0</v>
      </c>
      <c r="Q427" s="695" cm="1">
        <f t="array" ref="Q427">INDEX($H427:$K427,0,MATCH(Q$403,$H$403:$K$403,0))*INDEX($J$397:$R$400,MATCH(Q$403,$I$397:$I$400,0),MATCH(Q$402,$J$396:$R$396,0))</f>
        <v>78</v>
      </c>
      <c r="R427" s="695" cm="1">
        <f t="array" ref="R427">INDEX($H427:$K427,0,MATCH(R$403,$H$403:$K$403,0))*INDEX($J$397:$R$400,MATCH(R$403,$I$397:$I$400,0),MATCH(R$402,$J$396:$R$396,0))</f>
        <v>18</v>
      </c>
      <c r="S427" s="695" cm="1">
        <f t="array" ref="S427">INDEX($H427:$K427,0,MATCH(S$403,$H$403:$K$403,0))*INDEX($J$397:$R$400,MATCH(S$403,$I$397:$I$400,0),MATCH(S$402,$J$396:$R$396,0))</f>
        <v>0</v>
      </c>
      <c r="T427" s="695" cm="1">
        <f t="array" ref="T427">INDEX($H427:$K427,0,MATCH(T$403,$H$403:$K$403,0))*INDEX($J$397:$R$400,MATCH(T$403,$I$397:$I$400,0),MATCH(T$402,$J$396:$R$396,0))</f>
        <v>0</v>
      </c>
      <c r="U427" s="695" cm="1">
        <f t="array" ref="U427">INDEX($H427:$K427,0,MATCH(U$403,$H$403:$K$403,0))*INDEX($J$397:$R$400,MATCH(U$403,$I$397:$I$400,0),MATCH(U$402,$J$396:$R$396,0))</f>
        <v>78</v>
      </c>
      <c r="V427" s="695" cm="1">
        <f t="array" ref="V427">INDEX($H427:$K427,0,MATCH(V$403,$H$403:$K$403,0))*INDEX($J$397:$R$400,MATCH(V$403,$I$397:$I$400,0),MATCH(V$402,$J$396:$R$396,0))</f>
        <v>9</v>
      </c>
      <c r="W427" s="695" cm="1">
        <f t="array" ref="W427">INDEX($H427:$K427,0,MATCH(W$403,$H$403:$K$403,0))*INDEX($J$397:$R$400,MATCH(W$403,$I$397:$I$400,0),MATCH(W$402,$J$396:$R$396,0))</f>
        <v>0</v>
      </c>
      <c r="X427" s="695" cm="1">
        <f t="array" ref="X427">INDEX($H427:$K427,0,MATCH(X$403,$H$403:$K$403,0))*INDEX($J$397:$R$400,MATCH(X$403,$I$397:$I$400,0),MATCH(X$402,$J$396:$R$396,0))</f>
        <v>0</v>
      </c>
      <c r="Y427" s="695" cm="1">
        <f t="array" ref="Y427">INDEX($H427:$K427,0,MATCH(Y$403,$H$403:$K$403,0))*INDEX($J$397:$R$400,MATCH(Y$403,$I$397:$I$400,0),MATCH(Y$402,$J$396:$R$396,0))</f>
        <v>78</v>
      </c>
      <c r="Z427" s="695" cm="1">
        <f t="array" ref="Z427">INDEX($H427:$K427,0,MATCH(Z$403,$H$403:$K$403,0))*INDEX($J$397:$R$400,MATCH(Z$403,$I$397:$I$400,0),MATCH(Z$402,$J$396:$R$396,0))</f>
        <v>9</v>
      </c>
      <c r="AA427" s="695" cm="1">
        <f t="array" ref="AA427">INDEX($H427:$K427,0,MATCH(AA$403,$H$403:$K$403,0))*INDEX($J$397:$R$400,MATCH(AA$403,$I$397:$I$400,0),MATCH(AA$402,$J$396:$R$396,0))</f>
        <v>0</v>
      </c>
      <c r="AB427" s="695" cm="1">
        <f t="array" ref="AB427">INDEX($H427:$K427,0,MATCH(AB$403,$H$403:$K$403,0))*INDEX($J$397:$R$400,MATCH(AB$403,$I$397:$I$400,0),MATCH(AB$402,$J$396:$R$396,0))</f>
        <v>0</v>
      </c>
      <c r="AC427" s="695" cm="1">
        <f t="array" ref="AC427">INDEX($H427:$K427,0,MATCH(AC$403,$H$403:$K$403,0))*INDEX($J$397:$R$400,MATCH(AC$403,$I$397:$I$400,0),MATCH(AC$402,$J$396:$R$396,0))</f>
        <v>78</v>
      </c>
      <c r="AD427" s="695" cm="1">
        <f t="array" ref="AD427">INDEX($H427:$K427,0,MATCH(AD$403,$H$403:$K$403,0))*INDEX($J$397:$R$400,MATCH(AD$403,$I$397:$I$400,0),MATCH(AD$402,$J$396:$R$396,0))</f>
        <v>9</v>
      </c>
      <c r="AE427" s="695" cm="1">
        <f t="array" ref="AE427">INDEX($H427:$K427,0,MATCH(AE$403,$H$403:$K$403,0))*INDEX($J$397:$R$400,MATCH(AE$403,$I$397:$I$400,0),MATCH(AE$402,$J$396:$R$396,0))</f>
        <v>0</v>
      </c>
      <c r="AF427" s="695" cm="1">
        <f t="array" ref="AF427">INDEX($H427:$K427,0,MATCH(AF$403,$H$403:$K$403,0))*INDEX($J$397:$R$400,MATCH(AF$403,$I$397:$I$400,0),MATCH(AF$402,$J$396:$R$396,0))</f>
        <v>0</v>
      </c>
      <c r="AG427" s="695" cm="1">
        <f t="array" ref="AG427">INDEX($H427:$K427,0,MATCH(AG$403,$H$403:$K$403,0))*INDEX($J$397:$R$400,MATCH(AG$403,$I$397:$I$400,0),MATCH(AG$402,$J$396:$R$396,0))</f>
        <v>78</v>
      </c>
      <c r="AH427" s="695" cm="1">
        <f t="array" ref="AH427">INDEX($H427:$K427,0,MATCH(AH$403,$H$403:$K$403,0))*INDEX($J$397:$R$400,MATCH(AH$403,$I$397:$I$400,0),MATCH(AH$402,$J$396:$R$396,0))</f>
        <v>9</v>
      </c>
      <c r="AI427" s="695" cm="1">
        <f t="array" ref="AI427">INDEX($H427:$K427,0,MATCH(AI$403,$H$403:$K$403,0))*INDEX($J$397:$R$400,MATCH(AI$403,$I$397:$I$400,0),MATCH(AI$402,$J$396:$R$396,0))</f>
        <v>0</v>
      </c>
      <c r="AJ427" s="695" cm="1">
        <f t="array" ref="AJ427">INDEX($H427:$K427,0,MATCH(AJ$403,$H$403:$K$403,0))*INDEX($J$397:$R$400,MATCH(AJ$403,$I$397:$I$400,0),MATCH(AJ$402,$J$396:$R$396,0))</f>
        <v>0</v>
      </c>
      <c r="AK427" s="695" cm="1">
        <f t="array" ref="AK427">INDEX($H427:$K427,0,MATCH(AK$403,$H$403:$K$403,0))*INDEX($J$397:$R$400,MATCH(AK$403,$I$397:$I$400,0),MATCH(AK$402,$J$396:$R$396,0))</f>
        <v>78</v>
      </c>
      <c r="AL427" s="695" cm="1">
        <f t="array" ref="AL427">INDEX($H427:$K427,0,MATCH(AL$403,$H$403:$K$403,0))*INDEX($J$397:$R$400,MATCH(AL$403,$I$397:$I$400,0),MATCH(AL$402,$J$396:$R$396,0))</f>
        <v>0</v>
      </c>
      <c r="AM427" s="695" cm="1">
        <f t="array" ref="AM427">INDEX($H427:$K427,0,MATCH(AM$403,$H$403:$K$403,0))*INDEX($J$397:$R$400,MATCH(AM$403,$I$397:$I$400,0),MATCH(AM$402,$J$396:$R$396,0))</f>
        <v>0</v>
      </c>
      <c r="AN427" s="695" cm="1">
        <f t="array" ref="AN427">INDEX($H427:$K427,0,MATCH(AN$403,$H$403:$K$403,0))*INDEX($J$397:$R$400,MATCH(AN$403,$I$397:$I$400,0),MATCH(AN$402,$J$396:$R$396,0))</f>
        <v>0</v>
      </c>
      <c r="AO427" s="695" cm="1">
        <f t="array" ref="AO427">INDEX($H427:$K427,0,MATCH(AO$403,$H$403:$K$403,0))*INDEX($J$397:$R$400,MATCH(AO$403,$I$397:$I$400,0),MATCH(AO$402,$J$396:$R$396,0))</f>
        <v>78</v>
      </c>
      <c r="AP427" s="695" cm="1">
        <f t="array" ref="AP427">INDEX($H427:$K427,0,MATCH(AP$403,$H$403:$K$403,0))*INDEX($J$397:$R$400,MATCH(AP$403,$I$397:$I$400,0),MATCH(AP$402,$J$396:$R$396,0))</f>
        <v>0</v>
      </c>
      <c r="AQ427" s="695" cm="1">
        <f t="array" ref="AQ427">INDEX($H427:$K427,0,MATCH(AQ$403,$H$403:$K$403,0))*INDEX($J$397:$R$400,MATCH(AQ$403,$I$397:$I$400,0),MATCH(AQ$402,$J$396:$R$396,0))</f>
        <v>0</v>
      </c>
      <c r="AR427" s="695" cm="1">
        <f t="array" ref="AR427">INDEX($H427:$K427,0,MATCH(AR$403,$H$403:$K$403,0))*INDEX($J$397:$R$400,MATCH(AR$403,$I$397:$I$400,0),MATCH(AR$402,$J$396:$R$396,0))</f>
        <v>0</v>
      </c>
      <c r="AS427" s="695" cm="1">
        <f t="array" ref="AS427">INDEX($H427:$K427,0,MATCH(AS$403,$H$403:$K$403,0))*INDEX($J$397:$R$400,MATCH(AS$403,$I$397:$I$400,0),MATCH(AS$402,$J$396:$R$396,0))</f>
        <v>78</v>
      </c>
      <c r="AT427" s="695" cm="1">
        <f t="array" ref="AT427">INDEX($H427:$K427,0,MATCH(AT$403,$H$403:$K$403,0))*INDEX($J$397:$R$400,MATCH(AT$403,$I$397:$I$400,0),MATCH(AT$402,$J$396:$R$396,0))</f>
        <v>0</v>
      </c>
      <c r="AU427" s="695" cm="1">
        <f t="array" ref="AU427">INDEX($H427:$K427,0,MATCH(AU$403,$H$403:$K$403,0))*INDEX($J$397:$R$400,MATCH(AU$403,$I$397:$I$400,0),MATCH(AU$402,$J$396:$R$396,0))</f>
        <v>0</v>
      </c>
      <c r="AV427" s="186"/>
      <c r="AW427" s="186"/>
      <c r="AX427" s="16"/>
      <c r="AY427" s="8"/>
      <c r="AZ427" s="8"/>
      <c r="BA427" s="8"/>
    </row>
    <row r="428" spans="1:53" ht="14.5" outlineLevel="1" x14ac:dyDescent="0.35">
      <c r="A428" s="6"/>
      <c r="B428" s="7"/>
      <c r="C428" s="17"/>
      <c r="D428" s="17"/>
      <c r="E428" s="17"/>
      <c r="F428" s="26"/>
      <c r="G428" s="26" t="str">
        <f t="shared" si="162"/>
        <v>AYAWA1wd</v>
      </c>
      <c r="H428" s="222">
        <f t="shared" si="164"/>
        <v>0</v>
      </c>
      <c r="I428" s="222">
        <f t="shared" si="164"/>
        <v>78</v>
      </c>
      <c r="J428" s="878">
        <f>INDEX($Z$223:$AC$236,MATCH($M184,$Y$223:$Y$236,0),MATCH(J$403,$Z$222:$AC$222,0))-10</f>
        <v>9</v>
      </c>
      <c r="K428" s="222">
        <f t="shared" si="165"/>
        <v>0</v>
      </c>
      <c r="L428" s="695" cm="1">
        <f t="array" ref="L428">INDEX($H428:$K428,0,MATCH(L$403,$H$403:$K$403,0))*INDEX($J$397:$R$400,MATCH(L$403,$I$397:$I$400,0),MATCH(L$402,$J$396:$R$396,0))</f>
        <v>0</v>
      </c>
      <c r="M428" s="695" cm="1">
        <f t="array" ref="M428">INDEX($H428:$K428,0,MATCH(M$403,$H$403:$K$403,0))*INDEX($J$397:$R$400,MATCH(M$403,$I$397:$I$400,0),MATCH(M$402,$J$396:$R$396,0))</f>
        <v>78</v>
      </c>
      <c r="N428" s="695" cm="1">
        <f t="array" ref="N428">INDEX($H428:$K428,0,MATCH(N$403,$H$403:$K$403,0))*INDEX($J$397:$R$400,MATCH(N$403,$I$397:$I$400,0),MATCH(N$402,$J$396:$R$396,0))</f>
        <v>18</v>
      </c>
      <c r="O428" s="695" cm="1">
        <f t="array" ref="O428">INDEX($H428:$K428,0,MATCH(O$403,$H$403:$K$403,0))*INDEX($J$397:$R$400,MATCH(O$403,$I$397:$I$400,0),MATCH(O$402,$J$396:$R$396,0))</f>
        <v>0</v>
      </c>
      <c r="P428" s="695" cm="1">
        <f t="array" ref="P428">INDEX($H428:$K428,0,MATCH(P$403,$H$403:$K$403,0))*INDEX($J$397:$R$400,MATCH(P$403,$I$397:$I$400,0),MATCH(P$402,$J$396:$R$396,0))</f>
        <v>0</v>
      </c>
      <c r="Q428" s="695" cm="1">
        <f t="array" ref="Q428">INDEX($H428:$K428,0,MATCH(Q$403,$H$403:$K$403,0))*INDEX($J$397:$R$400,MATCH(Q$403,$I$397:$I$400,0),MATCH(Q$402,$J$396:$R$396,0))</f>
        <v>78</v>
      </c>
      <c r="R428" s="695" cm="1">
        <f t="array" ref="R428">INDEX($H428:$K428,0,MATCH(R$403,$H$403:$K$403,0))*INDEX($J$397:$R$400,MATCH(R$403,$I$397:$I$400,0),MATCH(R$402,$J$396:$R$396,0))</f>
        <v>18</v>
      </c>
      <c r="S428" s="695" cm="1">
        <f t="array" ref="S428">INDEX($H428:$K428,0,MATCH(S$403,$H$403:$K$403,0))*INDEX($J$397:$R$400,MATCH(S$403,$I$397:$I$400,0),MATCH(S$402,$J$396:$R$396,0))</f>
        <v>0</v>
      </c>
      <c r="T428" s="695" cm="1">
        <f t="array" ref="T428">INDEX($H428:$K428,0,MATCH(T$403,$H$403:$K$403,0))*INDEX($J$397:$R$400,MATCH(T$403,$I$397:$I$400,0),MATCH(T$402,$J$396:$R$396,0))</f>
        <v>0</v>
      </c>
      <c r="U428" s="695" cm="1">
        <f t="array" ref="U428">INDEX($H428:$K428,0,MATCH(U$403,$H$403:$K$403,0))*INDEX($J$397:$R$400,MATCH(U$403,$I$397:$I$400,0),MATCH(U$402,$J$396:$R$396,0))</f>
        <v>78</v>
      </c>
      <c r="V428" s="695" cm="1">
        <f t="array" ref="V428">INDEX($H428:$K428,0,MATCH(V$403,$H$403:$K$403,0))*INDEX($J$397:$R$400,MATCH(V$403,$I$397:$I$400,0),MATCH(V$402,$J$396:$R$396,0))</f>
        <v>9</v>
      </c>
      <c r="W428" s="695" cm="1">
        <f t="array" ref="W428">INDEX($H428:$K428,0,MATCH(W$403,$H$403:$K$403,0))*INDEX($J$397:$R$400,MATCH(W$403,$I$397:$I$400,0),MATCH(W$402,$J$396:$R$396,0))</f>
        <v>0</v>
      </c>
      <c r="X428" s="695" cm="1">
        <f t="array" ref="X428">INDEX($H428:$K428,0,MATCH(X$403,$H$403:$K$403,0))*INDEX($J$397:$R$400,MATCH(X$403,$I$397:$I$400,0),MATCH(X$402,$J$396:$R$396,0))</f>
        <v>0</v>
      </c>
      <c r="Y428" s="695" cm="1">
        <f t="array" ref="Y428">INDEX($H428:$K428,0,MATCH(Y$403,$H$403:$K$403,0))*INDEX($J$397:$R$400,MATCH(Y$403,$I$397:$I$400,0),MATCH(Y$402,$J$396:$R$396,0))</f>
        <v>78</v>
      </c>
      <c r="Z428" s="695" cm="1">
        <f t="array" ref="Z428">INDEX($H428:$K428,0,MATCH(Z$403,$H$403:$K$403,0))*INDEX($J$397:$R$400,MATCH(Z$403,$I$397:$I$400,0),MATCH(Z$402,$J$396:$R$396,0))</f>
        <v>9</v>
      </c>
      <c r="AA428" s="695" cm="1">
        <f t="array" ref="AA428">INDEX($H428:$K428,0,MATCH(AA$403,$H$403:$K$403,0))*INDEX($J$397:$R$400,MATCH(AA$403,$I$397:$I$400,0),MATCH(AA$402,$J$396:$R$396,0))</f>
        <v>0</v>
      </c>
      <c r="AB428" s="695" cm="1">
        <f t="array" ref="AB428">INDEX($H428:$K428,0,MATCH(AB$403,$H$403:$K$403,0))*INDEX($J$397:$R$400,MATCH(AB$403,$I$397:$I$400,0),MATCH(AB$402,$J$396:$R$396,0))</f>
        <v>0</v>
      </c>
      <c r="AC428" s="695" cm="1">
        <f t="array" ref="AC428">INDEX($H428:$K428,0,MATCH(AC$403,$H$403:$K$403,0))*INDEX($J$397:$R$400,MATCH(AC$403,$I$397:$I$400,0),MATCH(AC$402,$J$396:$R$396,0))</f>
        <v>78</v>
      </c>
      <c r="AD428" s="695" cm="1">
        <f t="array" ref="AD428">INDEX($H428:$K428,0,MATCH(AD$403,$H$403:$K$403,0))*INDEX($J$397:$R$400,MATCH(AD$403,$I$397:$I$400,0),MATCH(AD$402,$J$396:$R$396,0))</f>
        <v>9</v>
      </c>
      <c r="AE428" s="695" cm="1">
        <f t="array" ref="AE428">INDEX($H428:$K428,0,MATCH(AE$403,$H$403:$K$403,0))*INDEX($J$397:$R$400,MATCH(AE$403,$I$397:$I$400,0),MATCH(AE$402,$J$396:$R$396,0))</f>
        <v>0</v>
      </c>
      <c r="AF428" s="695" cm="1">
        <f t="array" ref="AF428">INDEX($H428:$K428,0,MATCH(AF$403,$H$403:$K$403,0))*INDEX($J$397:$R$400,MATCH(AF$403,$I$397:$I$400,0),MATCH(AF$402,$J$396:$R$396,0))</f>
        <v>0</v>
      </c>
      <c r="AG428" s="695" cm="1">
        <f t="array" ref="AG428">INDEX($H428:$K428,0,MATCH(AG$403,$H$403:$K$403,0))*INDEX($J$397:$R$400,MATCH(AG$403,$I$397:$I$400,0),MATCH(AG$402,$J$396:$R$396,0))</f>
        <v>78</v>
      </c>
      <c r="AH428" s="695" cm="1">
        <f t="array" ref="AH428">INDEX($H428:$K428,0,MATCH(AH$403,$H$403:$K$403,0))*INDEX($J$397:$R$400,MATCH(AH$403,$I$397:$I$400,0),MATCH(AH$402,$J$396:$R$396,0))</f>
        <v>9</v>
      </c>
      <c r="AI428" s="695" cm="1">
        <f t="array" ref="AI428">INDEX($H428:$K428,0,MATCH(AI$403,$H$403:$K$403,0))*INDEX($J$397:$R$400,MATCH(AI$403,$I$397:$I$400,0),MATCH(AI$402,$J$396:$R$396,0))</f>
        <v>0</v>
      </c>
      <c r="AJ428" s="695" cm="1">
        <f t="array" ref="AJ428">INDEX($H428:$K428,0,MATCH(AJ$403,$H$403:$K$403,0))*INDEX($J$397:$R$400,MATCH(AJ$403,$I$397:$I$400,0),MATCH(AJ$402,$J$396:$R$396,0))</f>
        <v>0</v>
      </c>
      <c r="AK428" s="695" cm="1">
        <f t="array" ref="AK428">INDEX($H428:$K428,0,MATCH(AK$403,$H$403:$K$403,0))*INDEX($J$397:$R$400,MATCH(AK$403,$I$397:$I$400,0),MATCH(AK$402,$J$396:$R$396,0))</f>
        <v>78</v>
      </c>
      <c r="AL428" s="695" cm="1">
        <f t="array" ref="AL428">INDEX($H428:$K428,0,MATCH(AL$403,$H$403:$K$403,0))*INDEX($J$397:$R$400,MATCH(AL$403,$I$397:$I$400,0),MATCH(AL$402,$J$396:$R$396,0))</f>
        <v>0</v>
      </c>
      <c r="AM428" s="695" cm="1">
        <f t="array" ref="AM428">INDEX($H428:$K428,0,MATCH(AM$403,$H$403:$K$403,0))*INDEX($J$397:$R$400,MATCH(AM$403,$I$397:$I$400,0),MATCH(AM$402,$J$396:$R$396,0))</f>
        <v>0</v>
      </c>
      <c r="AN428" s="695" cm="1">
        <f t="array" ref="AN428">INDEX($H428:$K428,0,MATCH(AN$403,$H$403:$K$403,0))*INDEX($J$397:$R$400,MATCH(AN$403,$I$397:$I$400,0),MATCH(AN$402,$J$396:$R$396,0))</f>
        <v>0</v>
      </c>
      <c r="AO428" s="695" cm="1">
        <f t="array" ref="AO428">INDEX($H428:$K428,0,MATCH(AO$403,$H$403:$K$403,0))*INDEX($J$397:$R$400,MATCH(AO$403,$I$397:$I$400,0),MATCH(AO$402,$J$396:$R$396,0))</f>
        <v>78</v>
      </c>
      <c r="AP428" s="695" cm="1">
        <f t="array" ref="AP428">INDEX($H428:$K428,0,MATCH(AP$403,$H$403:$K$403,0))*INDEX($J$397:$R$400,MATCH(AP$403,$I$397:$I$400,0),MATCH(AP$402,$J$396:$R$396,0))</f>
        <v>0</v>
      </c>
      <c r="AQ428" s="695" cm="1">
        <f t="array" ref="AQ428">INDEX($H428:$K428,0,MATCH(AQ$403,$H$403:$K$403,0))*INDEX($J$397:$R$400,MATCH(AQ$403,$I$397:$I$400,0),MATCH(AQ$402,$J$396:$R$396,0))</f>
        <v>0</v>
      </c>
      <c r="AR428" s="695" cm="1">
        <f t="array" ref="AR428">INDEX($H428:$K428,0,MATCH(AR$403,$H$403:$K$403,0))*INDEX($J$397:$R$400,MATCH(AR$403,$I$397:$I$400,0),MATCH(AR$402,$J$396:$R$396,0))</f>
        <v>0</v>
      </c>
      <c r="AS428" s="695" cm="1">
        <f t="array" ref="AS428">INDEX($H428:$K428,0,MATCH(AS$403,$H$403:$K$403,0))*INDEX($J$397:$R$400,MATCH(AS$403,$I$397:$I$400,0),MATCH(AS$402,$J$396:$R$396,0))</f>
        <v>78</v>
      </c>
      <c r="AT428" s="695" cm="1">
        <f t="array" ref="AT428">INDEX($H428:$K428,0,MATCH(AT$403,$H$403:$K$403,0))*INDEX($J$397:$R$400,MATCH(AT$403,$I$397:$I$400,0),MATCH(AT$402,$J$396:$R$396,0))</f>
        <v>0</v>
      </c>
      <c r="AU428" s="695" cm="1">
        <f t="array" ref="AU428">INDEX($H428:$K428,0,MATCH(AU$403,$H$403:$K$403,0))*INDEX($J$397:$R$400,MATCH(AU$403,$I$397:$I$400,0),MATCH(AU$402,$J$396:$R$396,0))</f>
        <v>0</v>
      </c>
      <c r="AV428" s="186"/>
      <c r="AW428" s="186"/>
      <c r="AX428" s="16"/>
      <c r="AY428" s="8"/>
      <c r="AZ428" s="8"/>
      <c r="BA428" s="8"/>
    </row>
    <row r="429" spans="1:53" ht="14.5" outlineLevel="1" x14ac:dyDescent="0.35">
      <c r="A429" s="6"/>
      <c r="B429" s="7"/>
      <c r="C429" s="17"/>
      <c r="D429" s="17"/>
      <c r="E429" s="17"/>
      <c r="F429" s="26"/>
      <c r="G429" s="26" t="str">
        <f t="shared" si="162"/>
        <v>YAWA2Wa</v>
      </c>
      <c r="H429" s="222">
        <f t="shared" si="164"/>
        <v>0</v>
      </c>
      <c r="I429" s="222">
        <f t="shared" si="164"/>
        <v>20</v>
      </c>
      <c r="J429" s="222">
        <f>INDEX($Z$223:$AC$236,MATCH($M185,$Y$223:$Y$236,0),MATCH(J$403,$Z$222:$AC$222,0))</f>
        <v>0</v>
      </c>
      <c r="K429" s="222">
        <f t="shared" si="165"/>
        <v>0</v>
      </c>
      <c r="L429" s="695" cm="1">
        <f t="array" ref="L429">INDEX($H429:$K429,0,MATCH(L$403,$H$403:$K$403,0))*INDEX($J$397:$R$400,MATCH(L$403,$I$397:$I$400,0),MATCH(L$402,$J$396:$R$396,0))</f>
        <v>0</v>
      </c>
      <c r="M429" s="695" cm="1">
        <f t="array" ref="M429">INDEX($H429:$K429,0,MATCH(M$403,$H$403:$K$403,0))*INDEX($J$397:$R$400,MATCH(M$403,$I$397:$I$400,0),MATCH(M$402,$J$396:$R$396,0))</f>
        <v>20</v>
      </c>
      <c r="N429" s="695" cm="1">
        <f t="array" ref="N429">INDEX($H429:$K429,0,MATCH(N$403,$H$403:$K$403,0))*INDEX($J$397:$R$400,MATCH(N$403,$I$397:$I$400,0),MATCH(N$402,$J$396:$R$396,0))</f>
        <v>0</v>
      </c>
      <c r="O429" s="695" cm="1">
        <f t="array" ref="O429">INDEX($H429:$K429,0,MATCH(O$403,$H$403:$K$403,0))*INDEX($J$397:$R$400,MATCH(O$403,$I$397:$I$400,0),MATCH(O$402,$J$396:$R$396,0))</f>
        <v>0</v>
      </c>
      <c r="P429" s="695" cm="1">
        <f t="array" ref="P429">INDEX($H429:$K429,0,MATCH(P$403,$H$403:$K$403,0))*INDEX($J$397:$R$400,MATCH(P$403,$I$397:$I$400,0),MATCH(P$402,$J$396:$R$396,0))</f>
        <v>0</v>
      </c>
      <c r="Q429" s="695" cm="1">
        <f t="array" ref="Q429">INDEX($H429:$K429,0,MATCH(Q$403,$H$403:$K$403,0))*INDEX($J$397:$R$400,MATCH(Q$403,$I$397:$I$400,0),MATCH(Q$402,$J$396:$R$396,0))</f>
        <v>20</v>
      </c>
      <c r="R429" s="695" cm="1">
        <f t="array" ref="R429">INDEX($H429:$K429,0,MATCH(R$403,$H$403:$K$403,0))*INDEX($J$397:$R$400,MATCH(R$403,$I$397:$I$400,0),MATCH(R$402,$J$396:$R$396,0))</f>
        <v>0</v>
      </c>
      <c r="S429" s="695" cm="1">
        <f t="array" ref="S429">INDEX($H429:$K429,0,MATCH(S$403,$H$403:$K$403,0))*INDEX($J$397:$R$400,MATCH(S$403,$I$397:$I$400,0),MATCH(S$402,$J$396:$R$396,0))</f>
        <v>0</v>
      </c>
      <c r="T429" s="695" cm="1">
        <f t="array" ref="T429">INDEX($H429:$K429,0,MATCH(T$403,$H$403:$K$403,0))*INDEX($J$397:$R$400,MATCH(T$403,$I$397:$I$400,0),MATCH(T$402,$J$396:$R$396,0))</f>
        <v>0</v>
      </c>
      <c r="U429" s="695" cm="1">
        <f t="array" ref="U429">INDEX($H429:$K429,0,MATCH(U$403,$H$403:$K$403,0))*INDEX($J$397:$R$400,MATCH(U$403,$I$397:$I$400,0),MATCH(U$402,$J$396:$R$396,0))</f>
        <v>20</v>
      </c>
      <c r="V429" s="695" cm="1">
        <f t="array" ref="V429">INDEX($H429:$K429,0,MATCH(V$403,$H$403:$K$403,0))*INDEX($J$397:$R$400,MATCH(V$403,$I$397:$I$400,0),MATCH(V$402,$J$396:$R$396,0))</f>
        <v>0</v>
      </c>
      <c r="W429" s="695" cm="1">
        <f t="array" ref="W429">INDEX($H429:$K429,0,MATCH(W$403,$H$403:$K$403,0))*INDEX($J$397:$R$400,MATCH(W$403,$I$397:$I$400,0),MATCH(W$402,$J$396:$R$396,0))</f>
        <v>0</v>
      </c>
      <c r="X429" s="695" cm="1">
        <f t="array" ref="X429">INDEX($H429:$K429,0,MATCH(X$403,$H$403:$K$403,0))*INDEX($J$397:$R$400,MATCH(X$403,$I$397:$I$400,0),MATCH(X$402,$J$396:$R$396,0))</f>
        <v>0</v>
      </c>
      <c r="Y429" s="695" cm="1">
        <f t="array" ref="Y429">INDEX($H429:$K429,0,MATCH(Y$403,$H$403:$K$403,0))*INDEX($J$397:$R$400,MATCH(Y$403,$I$397:$I$400,0),MATCH(Y$402,$J$396:$R$396,0))</f>
        <v>20</v>
      </c>
      <c r="Z429" s="695" cm="1">
        <f t="array" ref="Z429">INDEX($H429:$K429,0,MATCH(Z$403,$H$403:$K$403,0))*INDEX($J$397:$R$400,MATCH(Z$403,$I$397:$I$400,0),MATCH(Z$402,$J$396:$R$396,0))</f>
        <v>0</v>
      </c>
      <c r="AA429" s="695" cm="1">
        <f t="array" ref="AA429">INDEX($H429:$K429,0,MATCH(AA$403,$H$403:$K$403,0))*INDEX($J$397:$R$400,MATCH(AA$403,$I$397:$I$400,0),MATCH(AA$402,$J$396:$R$396,0))</f>
        <v>0</v>
      </c>
      <c r="AB429" s="695" cm="1">
        <f t="array" ref="AB429">INDEX($H429:$K429,0,MATCH(AB$403,$H$403:$K$403,0))*INDEX($J$397:$R$400,MATCH(AB$403,$I$397:$I$400,0),MATCH(AB$402,$J$396:$R$396,0))</f>
        <v>0</v>
      </c>
      <c r="AC429" s="695" cm="1">
        <f t="array" ref="AC429">INDEX($H429:$K429,0,MATCH(AC$403,$H$403:$K$403,0))*INDEX($J$397:$R$400,MATCH(AC$403,$I$397:$I$400,0),MATCH(AC$402,$J$396:$R$396,0))</f>
        <v>20</v>
      </c>
      <c r="AD429" s="695" cm="1">
        <f t="array" ref="AD429">INDEX($H429:$K429,0,MATCH(AD$403,$H$403:$K$403,0))*INDEX($J$397:$R$400,MATCH(AD$403,$I$397:$I$400,0),MATCH(AD$402,$J$396:$R$396,0))</f>
        <v>0</v>
      </c>
      <c r="AE429" s="695" cm="1">
        <f t="array" ref="AE429">INDEX($H429:$K429,0,MATCH(AE$403,$H$403:$K$403,0))*INDEX($J$397:$R$400,MATCH(AE$403,$I$397:$I$400,0),MATCH(AE$402,$J$396:$R$396,0))</f>
        <v>0</v>
      </c>
      <c r="AF429" s="695" cm="1">
        <f t="array" ref="AF429">INDEX($H429:$K429,0,MATCH(AF$403,$H$403:$K$403,0))*INDEX($J$397:$R$400,MATCH(AF$403,$I$397:$I$400,0),MATCH(AF$402,$J$396:$R$396,0))</f>
        <v>0</v>
      </c>
      <c r="AG429" s="695" cm="1">
        <f t="array" ref="AG429">INDEX($H429:$K429,0,MATCH(AG$403,$H$403:$K$403,0))*INDEX($J$397:$R$400,MATCH(AG$403,$I$397:$I$400,0),MATCH(AG$402,$J$396:$R$396,0))</f>
        <v>20</v>
      </c>
      <c r="AH429" s="695" cm="1">
        <f t="array" ref="AH429">INDEX($H429:$K429,0,MATCH(AH$403,$H$403:$K$403,0))*INDEX($J$397:$R$400,MATCH(AH$403,$I$397:$I$400,0),MATCH(AH$402,$J$396:$R$396,0))</f>
        <v>0</v>
      </c>
      <c r="AI429" s="695" cm="1">
        <f t="array" ref="AI429">INDEX($H429:$K429,0,MATCH(AI$403,$H$403:$K$403,0))*INDEX($J$397:$R$400,MATCH(AI$403,$I$397:$I$400,0),MATCH(AI$402,$J$396:$R$396,0))</f>
        <v>0</v>
      </c>
      <c r="AJ429" s="695" cm="1">
        <f t="array" ref="AJ429">INDEX($H429:$K429,0,MATCH(AJ$403,$H$403:$K$403,0))*INDEX($J$397:$R$400,MATCH(AJ$403,$I$397:$I$400,0),MATCH(AJ$402,$J$396:$R$396,0))</f>
        <v>0</v>
      </c>
      <c r="AK429" s="695" cm="1">
        <f t="array" ref="AK429">INDEX($H429:$K429,0,MATCH(AK$403,$H$403:$K$403,0))*INDEX($J$397:$R$400,MATCH(AK$403,$I$397:$I$400,0),MATCH(AK$402,$J$396:$R$396,0))</f>
        <v>20</v>
      </c>
      <c r="AL429" s="695" cm="1">
        <f t="array" ref="AL429">INDEX($H429:$K429,0,MATCH(AL$403,$H$403:$K$403,0))*INDEX($J$397:$R$400,MATCH(AL$403,$I$397:$I$400,0),MATCH(AL$402,$J$396:$R$396,0))</f>
        <v>0</v>
      </c>
      <c r="AM429" s="695" cm="1">
        <f t="array" ref="AM429">INDEX($H429:$K429,0,MATCH(AM$403,$H$403:$K$403,0))*INDEX($J$397:$R$400,MATCH(AM$403,$I$397:$I$400,0),MATCH(AM$402,$J$396:$R$396,0))</f>
        <v>0</v>
      </c>
      <c r="AN429" s="695" cm="1">
        <f t="array" ref="AN429">INDEX($H429:$K429,0,MATCH(AN$403,$H$403:$K$403,0))*INDEX($J$397:$R$400,MATCH(AN$403,$I$397:$I$400,0),MATCH(AN$402,$J$396:$R$396,0))</f>
        <v>0</v>
      </c>
      <c r="AO429" s="695" cm="1">
        <f t="array" ref="AO429">INDEX($H429:$K429,0,MATCH(AO$403,$H$403:$K$403,0))*INDEX($J$397:$R$400,MATCH(AO$403,$I$397:$I$400,0),MATCH(AO$402,$J$396:$R$396,0))</f>
        <v>20</v>
      </c>
      <c r="AP429" s="695" cm="1">
        <f t="array" ref="AP429">INDEX($H429:$K429,0,MATCH(AP$403,$H$403:$K$403,0))*INDEX($J$397:$R$400,MATCH(AP$403,$I$397:$I$400,0),MATCH(AP$402,$J$396:$R$396,0))</f>
        <v>0</v>
      </c>
      <c r="AQ429" s="695" cm="1">
        <f t="array" ref="AQ429">INDEX($H429:$K429,0,MATCH(AQ$403,$H$403:$K$403,0))*INDEX($J$397:$R$400,MATCH(AQ$403,$I$397:$I$400,0),MATCH(AQ$402,$J$396:$R$396,0))</f>
        <v>0</v>
      </c>
      <c r="AR429" s="695" cm="1">
        <f t="array" ref="AR429">INDEX($H429:$K429,0,MATCH(AR$403,$H$403:$K$403,0))*INDEX($J$397:$R$400,MATCH(AR$403,$I$397:$I$400,0),MATCH(AR$402,$J$396:$R$396,0))</f>
        <v>0</v>
      </c>
      <c r="AS429" s="695" cm="1">
        <f t="array" ref="AS429">INDEX($H429:$K429,0,MATCH(AS$403,$H$403:$K$403,0))*INDEX($J$397:$R$400,MATCH(AS$403,$I$397:$I$400,0),MATCH(AS$402,$J$396:$R$396,0))</f>
        <v>20</v>
      </c>
      <c r="AT429" s="695" cm="1">
        <f t="array" ref="AT429">INDEX($H429:$K429,0,MATCH(AT$403,$H$403:$K$403,0))*INDEX($J$397:$R$400,MATCH(AT$403,$I$397:$I$400,0),MATCH(AT$402,$J$396:$R$396,0))</f>
        <v>0</v>
      </c>
      <c r="AU429" s="695" cm="1">
        <f t="array" ref="AU429">INDEX($H429:$K429,0,MATCH(AU$403,$H$403:$K$403,0))*INDEX($J$397:$R$400,MATCH(AU$403,$I$397:$I$400,0),MATCH(AU$402,$J$396:$R$396,0))</f>
        <v>0</v>
      </c>
      <c r="AV429" s="186"/>
      <c r="AW429" s="186"/>
      <c r="AX429" s="16"/>
      <c r="AY429" s="8"/>
      <c r="AZ429" s="8"/>
      <c r="BA429" s="8"/>
    </row>
    <row r="430" spans="1:53" ht="14.5" outlineLevel="1" x14ac:dyDescent="0.35">
      <c r="A430" s="6"/>
      <c r="B430" s="7"/>
      <c r="C430" s="17"/>
      <c r="D430" s="17"/>
      <c r="E430" s="17"/>
      <c r="F430" s="26"/>
      <c r="G430" s="26" t="str">
        <f t="shared" si="162"/>
        <v>YYAWWa</v>
      </c>
      <c r="H430" s="222">
        <f t="shared" si="164"/>
        <v>0</v>
      </c>
      <c r="I430" s="222">
        <f t="shared" si="164"/>
        <v>20</v>
      </c>
      <c r="J430" s="222">
        <f>INDEX($Z$223:$AC$236,MATCH($M186,$Y$223:$Y$236,0),MATCH(J$403,$Z$222:$AC$222,0))</f>
        <v>0</v>
      </c>
      <c r="K430" s="222">
        <f t="shared" si="165"/>
        <v>0</v>
      </c>
      <c r="L430" s="695" cm="1">
        <f t="array" ref="L430">INDEX($H430:$K430,0,MATCH(L$403,$H$403:$K$403,0))*INDEX($J$397:$R$400,MATCH(L$403,$I$397:$I$400,0),MATCH(L$402,$J$396:$R$396,0))</f>
        <v>0</v>
      </c>
      <c r="M430" s="695" cm="1">
        <f t="array" ref="M430">INDEX($H430:$K430,0,MATCH(M$403,$H$403:$K$403,0))*INDEX($J$397:$R$400,MATCH(M$403,$I$397:$I$400,0),MATCH(M$402,$J$396:$R$396,0))</f>
        <v>20</v>
      </c>
      <c r="N430" s="695" cm="1">
        <f t="array" ref="N430">INDEX($H430:$K430,0,MATCH(N$403,$H$403:$K$403,0))*INDEX($J$397:$R$400,MATCH(N$403,$I$397:$I$400,0),MATCH(N$402,$J$396:$R$396,0))</f>
        <v>0</v>
      </c>
      <c r="O430" s="695" cm="1">
        <f t="array" ref="O430">INDEX($H430:$K430,0,MATCH(O$403,$H$403:$K$403,0))*INDEX($J$397:$R$400,MATCH(O$403,$I$397:$I$400,0),MATCH(O$402,$J$396:$R$396,0))</f>
        <v>0</v>
      </c>
      <c r="P430" s="695" cm="1">
        <f t="array" ref="P430">INDEX($H430:$K430,0,MATCH(P$403,$H$403:$K$403,0))*INDEX($J$397:$R$400,MATCH(P$403,$I$397:$I$400,0),MATCH(P$402,$J$396:$R$396,0))</f>
        <v>0</v>
      </c>
      <c r="Q430" s="695" cm="1">
        <f t="array" ref="Q430">INDEX($H430:$K430,0,MATCH(Q$403,$H$403:$K$403,0))*INDEX($J$397:$R$400,MATCH(Q$403,$I$397:$I$400,0),MATCH(Q$402,$J$396:$R$396,0))</f>
        <v>20</v>
      </c>
      <c r="R430" s="695" cm="1">
        <f t="array" ref="R430">INDEX($H430:$K430,0,MATCH(R$403,$H$403:$K$403,0))*INDEX($J$397:$R$400,MATCH(R$403,$I$397:$I$400,0),MATCH(R$402,$J$396:$R$396,0))</f>
        <v>0</v>
      </c>
      <c r="S430" s="695" cm="1">
        <f t="array" ref="S430">INDEX($H430:$K430,0,MATCH(S$403,$H$403:$K$403,0))*INDEX($J$397:$R$400,MATCH(S$403,$I$397:$I$400,0),MATCH(S$402,$J$396:$R$396,0))</f>
        <v>0</v>
      </c>
      <c r="T430" s="695" cm="1">
        <f t="array" ref="T430">INDEX($H430:$K430,0,MATCH(T$403,$H$403:$K$403,0))*INDEX($J$397:$R$400,MATCH(T$403,$I$397:$I$400,0),MATCH(T$402,$J$396:$R$396,0))</f>
        <v>0</v>
      </c>
      <c r="U430" s="695" cm="1">
        <f t="array" ref="U430">INDEX($H430:$K430,0,MATCH(U$403,$H$403:$K$403,0))*INDEX($J$397:$R$400,MATCH(U$403,$I$397:$I$400,0),MATCH(U$402,$J$396:$R$396,0))</f>
        <v>20</v>
      </c>
      <c r="V430" s="695" cm="1">
        <f t="array" ref="V430">INDEX($H430:$K430,0,MATCH(V$403,$H$403:$K$403,0))*INDEX($J$397:$R$400,MATCH(V$403,$I$397:$I$400,0),MATCH(V$402,$J$396:$R$396,0))</f>
        <v>0</v>
      </c>
      <c r="W430" s="695" cm="1">
        <f t="array" ref="W430">INDEX($H430:$K430,0,MATCH(W$403,$H$403:$K$403,0))*INDEX($J$397:$R$400,MATCH(W$403,$I$397:$I$400,0),MATCH(W$402,$J$396:$R$396,0))</f>
        <v>0</v>
      </c>
      <c r="X430" s="695" cm="1">
        <f t="array" ref="X430">INDEX($H430:$K430,0,MATCH(X$403,$H$403:$K$403,0))*INDEX($J$397:$R$400,MATCH(X$403,$I$397:$I$400,0),MATCH(X$402,$J$396:$R$396,0))</f>
        <v>0</v>
      </c>
      <c r="Y430" s="695" cm="1">
        <f t="array" ref="Y430">INDEX($H430:$K430,0,MATCH(Y$403,$H$403:$K$403,0))*INDEX($J$397:$R$400,MATCH(Y$403,$I$397:$I$400,0),MATCH(Y$402,$J$396:$R$396,0))</f>
        <v>20</v>
      </c>
      <c r="Z430" s="695" cm="1">
        <f t="array" ref="Z430">INDEX($H430:$K430,0,MATCH(Z$403,$H$403:$K$403,0))*INDEX($J$397:$R$400,MATCH(Z$403,$I$397:$I$400,0),MATCH(Z$402,$J$396:$R$396,0))</f>
        <v>0</v>
      </c>
      <c r="AA430" s="695" cm="1">
        <f t="array" ref="AA430">INDEX($H430:$K430,0,MATCH(AA$403,$H$403:$K$403,0))*INDEX($J$397:$R$400,MATCH(AA$403,$I$397:$I$400,0),MATCH(AA$402,$J$396:$R$396,0))</f>
        <v>0</v>
      </c>
      <c r="AB430" s="695" cm="1">
        <f t="array" ref="AB430">INDEX($H430:$K430,0,MATCH(AB$403,$H$403:$K$403,0))*INDEX($J$397:$R$400,MATCH(AB$403,$I$397:$I$400,0),MATCH(AB$402,$J$396:$R$396,0))</f>
        <v>0</v>
      </c>
      <c r="AC430" s="695" cm="1">
        <f t="array" ref="AC430">INDEX($H430:$K430,0,MATCH(AC$403,$H$403:$K$403,0))*INDEX($J$397:$R$400,MATCH(AC$403,$I$397:$I$400,0),MATCH(AC$402,$J$396:$R$396,0))</f>
        <v>20</v>
      </c>
      <c r="AD430" s="695" cm="1">
        <f t="array" ref="AD430">INDEX($H430:$K430,0,MATCH(AD$403,$H$403:$K$403,0))*INDEX($J$397:$R$400,MATCH(AD$403,$I$397:$I$400,0),MATCH(AD$402,$J$396:$R$396,0))</f>
        <v>0</v>
      </c>
      <c r="AE430" s="695" cm="1">
        <f t="array" ref="AE430">INDEX($H430:$K430,0,MATCH(AE$403,$H$403:$K$403,0))*INDEX($J$397:$R$400,MATCH(AE$403,$I$397:$I$400,0),MATCH(AE$402,$J$396:$R$396,0))</f>
        <v>0</v>
      </c>
      <c r="AF430" s="695" cm="1">
        <f t="array" ref="AF430">INDEX($H430:$K430,0,MATCH(AF$403,$H$403:$K$403,0))*INDEX($J$397:$R$400,MATCH(AF$403,$I$397:$I$400,0),MATCH(AF$402,$J$396:$R$396,0))</f>
        <v>0</v>
      </c>
      <c r="AG430" s="695" cm="1">
        <f t="array" ref="AG430">INDEX($H430:$K430,0,MATCH(AG$403,$H$403:$K$403,0))*INDEX($J$397:$R$400,MATCH(AG$403,$I$397:$I$400,0),MATCH(AG$402,$J$396:$R$396,0))</f>
        <v>20</v>
      </c>
      <c r="AH430" s="695" cm="1">
        <f t="array" ref="AH430">INDEX($H430:$K430,0,MATCH(AH$403,$H$403:$K$403,0))*INDEX($J$397:$R$400,MATCH(AH$403,$I$397:$I$400,0),MATCH(AH$402,$J$396:$R$396,0))</f>
        <v>0</v>
      </c>
      <c r="AI430" s="695" cm="1">
        <f t="array" ref="AI430">INDEX($H430:$K430,0,MATCH(AI$403,$H$403:$K$403,0))*INDEX($J$397:$R$400,MATCH(AI$403,$I$397:$I$400,0),MATCH(AI$402,$J$396:$R$396,0))</f>
        <v>0</v>
      </c>
      <c r="AJ430" s="695" cm="1">
        <f t="array" ref="AJ430">INDEX($H430:$K430,0,MATCH(AJ$403,$H$403:$K$403,0))*INDEX($J$397:$R$400,MATCH(AJ$403,$I$397:$I$400,0),MATCH(AJ$402,$J$396:$R$396,0))</f>
        <v>0</v>
      </c>
      <c r="AK430" s="695" cm="1">
        <f t="array" ref="AK430">INDEX($H430:$K430,0,MATCH(AK$403,$H$403:$K$403,0))*INDEX($J$397:$R$400,MATCH(AK$403,$I$397:$I$400,0),MATCH(AK$402,$J$396:$R$396,0))</f>
        <v>20</v>
      </c>
      <c r="AL430" s="695" cm="1">
        <f t="array" ref="AL430">INDEX($H430:$K430,0,MATCH(AL$403,$H$403:$K$403,0))*INDEX($J$397:$R$400,MATCH(AL$403,$I$397:$I$400,0),MATCH(AL$402,$J$396:$R$396,0))</f>
        <v>0</v>
      </c>
      <c r="AM430" s="695" cm="1">
        <f t="array" ref="AM430">INDEX($H430:$K430,0,MATCH(AM$403,$H$403:$K$403,0))*INDEX($J$397:$R$400,MATCH(AM$403,$I$397:$I$400,0),MATCH(AM$402,$J$396:$R$396,0))</f>
        <v>0</v>
      </c>
      <c r="AN430" s="695" cm="1">
        <f t="array" ref="AN430">INDEX($H430:$K430,0,MATCH(AN$403,$H$403:$K$403,0))*INDEX($J$397:$R$400,MATCH(AN$403,$I$397:$I$400,0),MATCH(AN$402,$J$396:$R$396,0))</f>
        <v>0</v>
      </c>
      <c r="AO430" s="695" cm="1">
        <f t="array" ref="AO430">INDEX($H430:$K430,0,MATCH(AO$403,$H$403:$K$403,0))*INDEX($J$397:$R$400,MATCH(AO$403,$I$397:$I$400,0),MATCH(AO$402,$J$396:$R$396,0))</f>
        <v>20</v>
      </c>
      <c r="AP430" s="695" cm="1">
        <f t="array" ref="AP430">INDEX($H430:$K430,0,MATCH(AP$403,$H$403:$K$403,0))*INDEX($J$397:$R$400,MATCH(AP$403,$I$397:$I$400,0),MATCH(AP$402,$J$396:$R$396,0))</f>
        <v>0</v>
      </c>
      <c r="AQ430" s="695" cm="1">
        <f t="array" ref="AQ430">INDEX($H430:$K430,0,MATCH(AQ$403,$H$403:$K$403,0))*INDEX($J$397:$R$400,MATCH(AQ$403,$I$397:$I$400,0),MATCH(AQ$402,$J$396:$R$396,0))</f>
        <v>0</v>
      </c>
      <c r="AR430" s="695" cm="1">
        <f t="array" ref="AR430">INDEX($H430:$K430,0,MATCH(AR$403,$H$403:$K$403,0))*INDEX($J$397:$R$400,MATCH(AR$403,$I$397:$I$400,0),MATCH(AR$402,$J$396:$R$396,0))</f>
        <v>0</v>
      </c>
      <c r="AS430" s="695" cm="1">
        <f t="array" ref="AS430">INDEX($H430:$K430,0,MATCH(AS$403,$H$403:$K$403,0))*INDEX($J$397:$R$400,MATCH(AS$403,$I$397:$I$400,0),MATCH(AS$402,$J$396:$R$396,0))</f>
        <v>20</v>
      </c>
      <c r="AT430" s="695" cm="1">
        <f t="array" ref="AT430">INDEX($H430:$K430,0,MATCH(AT$403,$H$403:$K$403,0))*INDEX($J$397:$R$400,MATCH(AT$403,$I$397:$I$400,0),MATCH(AT$402,$J$396:$R$396,0))</f>
        <v>0</v>
      </c>
      <c r="AU430" s="695" cm="1">
        <f t="array" ref="AU430">INDEX($H430:$K430,0,MATCH(AU$403,$H$403:$K$403,0))*INDEX($J$397:$R$400,MATCH(AU$403,$I$397:$I$400,0),MATCH(AU$402,$J$396:$R$396,0))</f>
        <v>0</v>
      </c>
      <c r="AV430" s="186"/>
      <c r="AW430" s="186"/>
      <c r="AX430" s="16"/>
      <c r="AY430" s="8"/>
      <c r="AZ430" s="8"/>
      <c r="BA430" s="8"/>
    </row>
    <row r="431" spans="1:53" ht="14.5" outlineLevel="1" x14ac:dyDescent="0.35">
      <c r="A431" s="6"/>
      <c r="B431" s="7"/>
      <c r="C431" s="17"/>
      <c r="D431" s="17"/>
      <c r="E431" s="17"/>
      <c r="F431" s="26"/>
      <c r="G431" s="26" t="str">
        <f t="shared" si="162"/>
        <v>YYWA2Ww</v>
      </c>
      <c r="H431" s="222">
        <f t="shared" si="164"/>
        <v>0</v>
      </c>
      <c r="I431" s="222">
        <f t="shared" si="164"/>
        <v>78</v>
      </c>
      <c r="J431" s="222">
        <f>INDEX($Z$223:$AC$236,MATCH($M187,$Y$223:$Y$236,0),MATCH(J$403,$Z$222:$AC$222,0))</f>
        <v>19</v>
      </c>
      <c r="K431" s="222">
        <f t="shared" si="165"/>
        <v>0</v>
      </c>
      <c r="L431" s="695" cm="1">
        <f t="array" ref="L431">INDEX($H431:$K431,0,MATCH(L$403,$H$403:$K$403,0))*INDEX($J$397:$R$400,MATCH(L$403,$I$397:$I$400,0),MATCH(L$402,$J$396:$R$396,0))</f>
        <v>0</v>
      </c>
      <c r="M431" s="695" cm="1">
        <f t="array" ref="M431">INDEX($H431:$K431,0,MATCH(M$403,$H$403:$K$403,0))*INDEX($J$397:$R$400,MATCH(M$403,$I$397:$I$400,0),MATCH(M$402,$J$396:$R$396,0))</f>
        <v>78</v>
      </c>
      <c r="N431" s="695" cm="1">
        <f t="array" ref="N431">INDEX($H431:$K431,0,MATCH(N$403,$H$403:$K$403,0))*INDEX($J$397:$R$400,MATCH(N$403,$I$397:$I$400,0),MATCH(N$402,$J$396:$R$396,0))</f>
        <v>38</v>
      </c>
      <c r="O431" s="695" cm="1">
        <f t="array" ref="O431">INDEX($H431:$K431,0,MATCH(O$403,$H$403:$K$403,0))*INDEX($J$397:$R$400,MATCH(O$403,$I$397:$I$400,0),MATCH(O$402,$J$396:$R$396,0))</f>
        <v>0</v>
      </c>
      <c r="P431" s="695" cm="1">
        <f t="array" ref="P431">INDEX($H431:$K431,0,MATCH(P$403,$H$403:$K$403,0))*INDEX($J$397:$R$400,MATCH(P$403,$I$397:$I$400,0),MATCH(P$402,$J$396:$R$396,0))</f>
        <v>0</v>
      </c>
      <c r="Q431" s="695" cm="1">
        <f t="array" ref="Q431">INDEX($H431:$K431,0,MATCH(Q$403,$H$403:$K$403,0))*INDEX($J$397:$R$400,MATCH(Q$403,$I$397:$I$400,0),MATCH(Q$402,$J$396:$R$396,0))</f>
        <v>78</v>
      </c>
      <c r="R431" s="695" cm="1">
        <f t="array" ref="R431">INDEX($H431:$K431,0,MATCH(R$403,$H$403:$K$403,0))*INDEX($J$397:$R$400,MATCH(R$403,$I$397:$I$400,0),MATCH(R$402,$J$396:$R$396,0))</f>
        <v>38</v>
      </c>
      <c r="S431" s="695" cm="1">
        <f t="array" ref="S431">INDEX($H431:$K431,0,MATCH(S$403,$H$403:$K$403,0))*INDEX($J$397:$R$400,MATCH(S$403,$I$397:$I$400,0),MATCH(S$402,$J$396:$R$396,0))</f>
        <v>0</v>
      </c>
      <c r="T431" s="695" cm="1">
        <f t="array" ref="T431">INDEX($H431:$K431,0,MATCH(T$403,$H$403:$K$403,0))*INDEX($J$397:$R$400,MATCH(T$403,$I$397:$I$400,0),MATCH(T$402,$J$396:$R$396,0))</f>
        <v>0</v>
      </c>
      <c r="U431" s="695" cm="1">
        <f t="array" ref="U431">INDEX($H431:$K431,0,MATCH(U$403,$H$403:$K$403,0))*INDEX($J$397:$R$400,MATCH(U$403,$I$397:$I$400,0),MATCH(U$402,$J$396:$R$396,0))</f>
        <v>78</v>
      </c>
      <c r="V431" s="695" cm="1">
        <f t="array" ref="V431">INDEX($H431:$K431,0,MATCH(V$403,$H$403:$K$403,0))*INDEX($J$397:$R$400,MATCH(V$403,$I$397:$I$400,0),MATCH(V$402,$J$396:$R$396,0))</f>
        <v>19</v>
      </c>
      <c r="W431" s="695" cm="1">
        <f t="array" ref="W431">INDEX($H431:$K431,0,MATCH(W$403,$H$403:$K$403,0))*INDEX($J$397:$R$400,MATCH(W$403,$I$397:$I$400,0),MATCH(W$402,$J$396:$R$396,0))</f>
        <v>0</v>
      </c>
      <c r="X431" s="695" cm="1">
        <f t="array" ref="X431">INDEX($H431:$K431,0,MATCH(X$403,$H$403:$K$403,0))*INDEX($J$397:$R$400,MATCH(X$403,$I$397:$I$400,0),MATCH(X$402,$J$396:$R$396,0))</f>
        <v>0</v>
      </c>
      <c r="Y431" s="695" cm="1">
        <f t="array" ref="Y431">INDEX($H431:$K431,0,MATCH(Y$403,$H$403:$K$403,0))*INDEX($J$397:$R$400,MATCH(Y$403,$I$397:$I$400,0),MATCH(Y$402,$J$396:$R$396,0))</f>
        <v>78</v>
      </c>
      <c r="Z431" s="695" cm="1">
        <f t="array" ref="Z431">INDEX($H431:$K431,0,MATCH(Z$403,$H$403:$K$403,0))*INDEX($J$397:$R$400,MATCH(Z$403,$I$397:$I$400,0),MATCH(Z$402,$J$396:$R$396,0))</f>
        <v>19</v>
      </c>
      <c r="AA431" s="695" cm="1">
        <f t="array" ref="AA431">INDEX($H431:$K431,0,MATCH(AA$403,$H$403:$K$403,0))*INDEX($J$397:$R$400,MATCH(AA$403,$I$397:$I$400,0),MATCH(AA$402,$J$396:$R$396,0))</f>
        <v>0</v>
      </c>
      <c r="AB431" s="695" cm="1">
        <f t="array" ref="AB431">INDEX($H431:$K431,0,MATCH(AB$403,$H$403:$K$403,0))*INDEX($J$397:$R$400,MATCH(AB$403,$I$397:$I$400,0),MATCH(AB$402,$J$396:$R$396,0))</f>
        <v>0</v>
      </c>
      <c r="AC431" s="695" cm="1">
        <f t="array" ref="AC431">INDEX($H431:$K431,0,MATCH(AC$403,$H$403:$K$403,0))*INDEX($J$397:$R$400,MATCH(AC$403,$I$397:$I$400,0),MATCH(AC$402,$J$396:$R$396,0))</f>
        <v>78</v>
      </c>
      <c r="AD431" s="695" cm="1">
        <f t="array" ref="AD431">INDEX($H431:$K431,0,MATCH(AD$403,$H$403:$K$403,0))*INDEX($J$397:$R$400,MATCH(AD$403,$I$397:$I$400,0),MATCH(AD$402,$J$396:$R$396,0))</f>
        <v>19</v>
      </c>
      <c r="AE431" s="695" cm="1">
        <f t="array" ref="AE431">INDEX($H431:$K431,0,MATCH(AE$403,$H$403:$K$403,0))*INDEX($J$397:$R$400,MATCH(AE$403,$I$397:$I$400,0),MATCH(AE$402,$J$396:$R$396,0))</f>
        <v>0</v>
      </c>
      <c r="AF431" s="695" cm="1">
        <f t="array" ref="AF431">INDEX($H431:$K431,0,MATCH(AF$403,$H$403:$K$403,0))*INDEX($J$397:$R$400,MATCH(AF$403,$I$397:$I$400,0),MATCH(AF$402,$J$396:$R$396,0))</f>
        <v>0</v>
      </c>
      <c r="AG431" s="695" cm="1">
        <f t="array" ref="AG431">INDEX($H431:$K431,0,MATCH(AG$403,$H$403:$K$403,0))*INDEX($J$397:$R$400,MATCH(AG$403,$I$397:$I$400,0),MATCH(AG$402,$J$396:$R$396,0))</f>
        <v>78</v>
      </c>
      <c r="AH431" s="695" cm="1">
        <f t="array" ref="AH431">INDEX($H431:$K431,0,MATCH(AH$403,$H$403:$K$403,0))*INDEX($J$397:$R$400,MATCH(AH$403,$I$397:$I$400,0),MATCH(AH$402,$J$396:$R$396,0))</f>
        <v>19</v>
      </c>
      <c r="AI431" s="695" cm="1">
        <f t="array" ref="AI431">INDEX($H431:$K431,0,MATCH(AI$403,$H$403:$K$403,0))*INDEX($J$397:$R$400,MATCH(AI$403,$I$397:$I$400,0),MATCH(AI$402,$J$396:$R$396,0))</f>
        <v>0</v>
      </c>
      <c r="AJ431" s="695" cm="1">
        <f t="array" ref="AJ431">INDEX($H431:$K431,0,MATCH(AJ$403,$H$403:$K$403,0))*INDEX($J$397:$R$400,MATCH(AJ$403,$I$397:$I$400,0),MATCH(AJ$402,$J$396:$R$396,0))</f>
        <v>0</v>
      </c>
      <c r="AK431" s="695" cm="1">
        <f t="array" ref="AK431">INDEX($H431:$K431,0,MATCH(AK$403,$H$403:$K$403,0))*INDEX($J$397:$R$400,MATCH(AK$403,$I$397:$I$400,0),MATCH(AK$402,$J$396:$R$396,0))</f>
        <v>78</v>
      </c>
      <c r="AL431" s="695" cm="1">
        <f t="array" ref="AL431">INDEX($H431:$K431,0,MATCH(AL$403,$H$403:$K$403,0))*INDEX($J$397:$R$400,MATCH(AL$403,$I$397:$I$400,0),MATCH(AL$402,$J$396:$R$396,0))</f>
        <v>0</v>
      </c>
      <c r="AM431" s="695" cm="1">
        <f t="array" ref="AM431">INDEX($H431:$K431,0,MATCH(AM$403,$H$403:$K$403,0))*INDEX($J$397:$R$400,MATCH(AM$403,$I$397:$I$400,0),MATCH(AM$402,$J$396:$R$396,0))</f>
        <v>0</v>
      </c>
      <c r="AN431" s="695" cm="1">
        <f t="array" ref="AN431">INDEX($H431:$K431,0,MATCH(AN$403,$H$403:$K$403,0))*INDEX($J$397:$R$400,MATCH(AN$403,$I$397:$I$400,0),MATCH(AN$402,$J$396:$R$396,0))</f>
        <v>0</v>
      </c>
      <c r="AO431" s="695" cm="1">
        <f t="array" ref="AO431">INDEX($H431:$K431,0,MATCH(AO$403,$H$403:$K$403,0))*INDEX($J$397:$R$400,MATCH(AO$403,$I$397:$I$400,0),MATCH(AO$402,$J$396:$R$396,0))</f>
        <v>78</v>
      </c>
      <c r="AP431" s="695" cm="1">
        <f t="array" ref="AP431">INDEX($H431:$K431,0,MATCH(AP$403,$H$403:$K$403,0))*INDEX($J$397:$R$400,MATCH(AP$403,$I$397:$I$400,0),MATCH(AP$402,$J$396:$R$396,0))</f>
        <v>0</v>
      </c>
      <c r="AQ431" s="695" cm="1">
        <f t="array" ref="AQ431">INDEX($H431:$K431,0,MATCH(AQ$403,$H$403:$K$403,0))*INDEX($J$397:$R$400,MATCH(AQ$403,$I$397:$I$400,0),MATCH(AQ$402,$J$396:$R$396,0))</f>
        <v>0</v>
      </c>
      <c r="AR431" s="695" cm="1">
        <f t="array" ref="AR431">INDEX($H431:$K431,0,MATCH(AR$403,$H$403:$K$403,0))*INDEX($J$397:$R$400,MATCH(AR$403,$I$397:$I$400,0),MATCH(AR$402,$J$396:$R$396,0))</f>
        <v>0</v>
      </c>
      <c r="AS431" s="695" cm="1">
        <f t="array" ref="AS431">INDEX($H431:$K431,0,MATCH(AS$403,$H$403:$K$403,0))*INDEX($J$397:$R$400,MATCH(AS$403,$I$397:$I$400,0),MATCH(AS$402,$J$396:$R$396,0))</f>
        <v>78</v>
      </c>
      <c r="AT431" s="695" cm="1">
        <f t="array" ref="AT431">INDEX($H431:$K431,0,MATCH(AT$403,$H$403:$K$403,0))*INDEX($J$397:$R$400,MATCH(AT$403,$I$397:$I$400,0),MATCH(AT$402,$J$396:$R$396,0))</f>
        <v>0</v>
      </c>
      <c r="AU431" s="695" cm="1">
        <f t="array" ref="AU431">INDEX($H431:$K431,0,MATCH(AU$403,$H$403:$K$403,0))*INDEX($J$397:$R$400,MATCH(AU$403,$I$397:$I$400,0),MATCH(AU$402,$J$396:$R$396,0))</f>
        <v>0</v>
      </c>
      <c r="AV431" s="186"/>
      <c r="AW431" s="186"/>
      <c r="AX431" s="16"/>
      <c r="AY431" s="8"/>
      <c r="AZ431" s="8"/>
      <c r="BA431" s="8"/>
    </row>
    <row r="432" spans="1:53" ht="14.5" outlineLevel="1" x14ac:dyDescent="0.35">
      <c r="A432" s="6"/>
      <c r="B432" s="7"/>
      <c r="C432" s="17"/>
      <c r="D432" s="17"/>
      <c r="E432" s="17"/>
      <c r="F432" s="26"/>
      <c r="G432" s="26" t="str">
        <f t="shared" si="162"/>
        <v>YYWA2Wwd</v>
      </c>
      <c r="H432" s="222">
        <f t="shared" si="164"/>
        <v>0</v>
      </c>
      <c r="I432" s="222">
        <f t="shared" si="164"/>
        <v>78</v>
      </c>
      <c r="J432" s="222">
        <f>INDEX($Z$223:$AC$236,MATCH($M188,$Y$223:$Y$236,0),MATCH(J$403,$Z$222:$AC$222,0))</f>
        <v>19</v>
      </c>
      <c r="K432" s="222">
        <f t="shared" si="165"/>
        <v>0</v>
      </c>
      <c r="L432" s="695" cm="1">
        <f t="array" ref="L432">INDEX($H432:$K432,0,MATCH(L$403,$H$403:$K$403,0))*INDEX($J$397:$R$400,MATCH(L$403,$I$397:$I$400,0),MATCH(L$402,$J$396:$R$396,0))</f>
        <v>0</v>
      </c>
      <c r="M432" s="695" cm="1">
        <f t="array" ref="M432">INDEX($H432:$K432,0,MATCH(M$403,$H$403:$K$403,0))*INDEX($J$397:$R$400,MATCH(M$403,$I$397:$I$400,0),MATCH(M$402,$J$396:$R$396,0))</f>
        <v>78</v>
      </c>
      <c r="N432" s="695" cm="1">
        <f t="array" ref="N432">INDEX($H432:$K432,0,MATCH(N$403,$H$403:$K$403,0))*INDEX($J$397:$R$400,MATCH(N$403,$I$397:$I$400,0),MATCH(N$402,$J$396:$R$396,0))</f>
        <v>38</v>
      </c>
      <c r="O432" s="695" cm="1">
        <f t="array" ref="O432">INDEX($H432:$K432,0,MATCH(O$403,$H$403:$K$403,0))*INDEX($J$397:$R$400,MATCH(O$403,$I$397:$I$400,0),MATCH(O$402,$J$396:$R$396,0))</f>
        <v>0</v>
      </c>
      <c r="P432" s="695" cm="1">
        <f t="array" ref="P432">INDEX($H432:$K432,0,MATCH(P$403,$H$403:$K$403,0))*INDEX($J$397:$R$400,MATCH(P$403,$I$397:$I$400,0),MATCH(P$402,$J$396:$R$396,0))</f>
        <v>0</v>
      </c>
      <c r="Q432" s="695" cm="1">
        <f t="array" ref="Q432">INDEX($H432:$K432,0,MATCH(Q$403,$H$403:$K$403,0))*INDEX($J$397:$R$400,MATCH(Q$403,$I$397:$I$400,0),MATCH(Q$402,$J$396:$R$396,0))</f>
        <v>78</v>
      </c>
      <c r="R432" s="695" cm="1">
        <f t="array" ref="R432">INDEX($H432:$K432,0,MATCH(R$403,$H$403:$K$403,0))*INDEX($J$397:$R$400,MATCH(R$403,$I$397:$I$400,0),MATCH(R$402,$J$396:$R$396,0))</f>
        <v>38</v>
      </c>
      <c r="S432" s="695" cm="1">
        <f t="array" ref="S432">INDEX($H432:$K432,0,MATCH(S$403,$H$403:$K$403,0))*INDEX($J$397:$R$400,MATCH(S$403,$I$397:$I$400,0),MATCH(S$402,$J$396:$R$396,0))</f>
        <v>0</v>
      </c>
      <c r="T432" s="695" cm="1">
        <f t="array" ref="T432">INDEX($H432:$K432,0,MATCH(T$403,$H$403:$K$403,0))*INDEX($J$397:$R$400,MATCH(T$403,$I$397:$I$400,0),MATCH(T$402,$J$396:$R$396,0))</f>
        <v>0</v>
      </c>
      <c r="U432" s="695" cm="1">
        <f t="array" ref="U432">INDEX($H432:$K432,0,MATCH(U$403,$H$403:$K$403,0))*INDEX($J$397:$R$400,MATCH(U$403,$I$397:$I$400,0),MATCH(U$402,$J$396:$R$396,0))</f>
        <v>78</v>
      </c>
      <c r="V432" s="695" cm="1">
        <f t="array" ref="V432">INDEX($H432:$K432,0,MATCH(V$403,$H$403:$K$403,0))*INDEX($J$397:$R$400,MATCH(V$403,$I$397:$I$400,0),MATCH(V$402,$J$396:$R$396,0))</f>
        <v>19</v>
      </c>
      <c r="W432" s="695" cm="1">
        <f t="array" ref="W432">INDEX($H432:$K432,0,MATCH(W$403,$H$403:$K$403,0))*INDEX($J$397:$R$400,MATCH(W$403,$I$397:$I$400,0),MATCH(W$402,$J$396:$R$396,0))</f>
        <v>0</v>
      </c>
      <c r="X432" s="695" cm="1">
        <f t="array" ref="X432">INDEX($H432:$K432,0,MATCH(X$403,$H$403:$K$403,0))*INDEX($J$397:$R$400,MATCH(X$403,$I$397:$I$400,0),MATCH(X$402,$J$396:$R$396,0))</f>
        <v>0</v>
      </c>
      <c r="Y432" s="695" cm="1">
        <f t="array" ref="Y432">INDEX($H432:$K432,0,MATCH(Y$403,$H$403:$K$403,0))*INDEX($J$397:$R$400,MATCH(Y$403,$I$397:$I$400,0),MATCH(Y$402,$J$396:$R$396,0))</f>
        <v>78</v>
      </c>
      <c r="Z432" s="695" cm="1">
        <f t="array" ref="Z432">INDEX($H432:$K432,0,MATCH(Z$403,$H$403:$K$403,0))*INDEX($J$397:$R$400,MATCH(Z$403,$I$397:$I$400,0),MATCH(Z$402,$J$396:$R$396,0))</f>
        <v>19</v>
      </c>
      <c r="AA432" s="695" cm="1">
        <f t="array" ref="AA432">INDEX($H432:$K432,0,MATCH(AA$403,$H$403:$K$403,0))*INDEX($J$397:$R$400,MATCH(AA$403,$I$397:$I$400,0),MATCH(AA$402,$J$396:$R$396,0))</f>
        <v>0</v>
      </c>
      <c r="AB432" s="695" cm="1">
        <f t="array" ref="AB432">INDEX($H432:$K432,0,MATCH(AB$403,$H$403:$K$403,0))*INDEX($J$397:$R$400,MATCH(AB$403,$I$397:$I$400,0),MATCH(AB$402,$J$396:$R$396,0))</f>
        <v>0</v>
      </c>
      <c r="AC432" s="695" cm="1">
        <f t="array" ref="AC432">INDEX($H432:$K432,0,MATCH(AC$403,$H$403:$K$403,0))*INDEX($J$397:$R$400,MATCH(AC$403,$I$397:$I$400,0),MATCH(AC$402,$J$396:$R$396,0))</f>
        <v>78</v>
      </c>
      <c r="AD432" s="695" cm="1">
        <f t="array" ref="AD432">INDEX($H432:$K432,0,MATCH(AD$403,$H$403:$K$403,0))*INDEX($J$397:$R$400,MATCH(AD$403,$I$397:$I$400,0),MATCH(AD$402,$J$396:$R$396,0))</f>
        <v>19</v>
      </c>
      <c r="AE432" s="695" cm="1">
        <f t="array" ref="AE432">INDEX($H432:$K432,0,MATCH(AE$403,$H$403:$K$403,0))*INDEX($J$397:$R$400,MATCH(AE$403,$I$397:$I$400,0),MATCH(AE$402,$J$396:$R$396,0))</f>
        <v>0</v>
      </c>
      <c r="AF432" s="695" cm="1">
        <f t="array" ref="AF432">INDEX($H432:$K432,0,MATCH(AF$403,$H$403:$K$403,0))*INDEX($J$397:$R$400,MATCH(AF$403,$I$397:$I$400,0),MATCH(AF$402,$J$396:$R$396,0))</f>
        <v>0</v>
      </c>
      <c r="AG432" s="695" cm="1">
        <f t="array" ref="AG432">INDEX($H432:$K432,0,MATCH(AG$403,$H$403:$K$403,0))*INDEX($J$397:$R$400,MATCH(AG$403,$I$397:$I$400,0),MATCH(AG$402,$J$396:$R$396,0))</f>
        <v>78</v>
      </c>
      <c r="AH432" s="695" cm="1">
        <f t="array" ref="AH432">INDEX($H432:$K432,0,MATCH(AH$403,$H$403:$K$403,0))*INDEX($J$397:$R$400,MATCH(AH$403,$I$397:$I$400,0),MATCH(AH$402,$J$396:$R$396,0))</f>
        <v>19</v>
      </c>
      <c r="AI432" s="695" cm="1">
        <f t="array" ref="AI432">INDEX($H432:$K432,0,MATCH(AI$403,$H$403:$K$403,0))*INDEX($J$397:$R$400,MATCH(AI$403,$I$397:$I$400,0),MATCH(AI$402,$J$396:$R$396,0))</f>
        <v>0</v>
      </c>
      <c r="AJ432" s="695" cm="1">
        <f t="array" ref="AJ432">INDEX($H432:$K432,0,MATCH(AJ$403,$H$403:$K$403,0))*INDEX($J$397:$R$400,MATCH(AJ$403,$I$397:$I$400,0),MATCH(AJ$402,$J$396:$R$396,0))</f>
        <v>0</v>
      </c>
      <c r="AK432" s="695" cm="1">
        <f t="array" ref="AK432">INDEX($H432:$K432,0,MATCH(AK$403,$H$403:$K$403,0))*INDEX($J$397:$R$400,MATCH(AK$403,$I$397:$I$400,0),MATCH(AK$402,$J$396:$R$396,0))</f>
        <v>78</v>
      </c>
      <c r="AL432" s="695" cm="1">
        <f t="array" ref="AL432">INDEX($H432:$K432,0,MATCH(AL$403,$H$403:$K$403,0))*INDEX($J$397:$R$400,MATCH(AL$403,$I$397:$I$400,0),MATCH(AL$402,$J$396:$R$396,0))</f>
        <v>0</v>
      </c>
      <c r="AM432" s="695" cm="1">
        <f t="array" ref="AM432">INDEX($H432:$K432,0,MATCH(AM$403,$H$403:$K$403,0))*INDEX($J$397:$R$400,MATCH(AM$403,$I$397:$I$400,0),MATCH(AM$402,$J$396:$R$396,0))</f>
        <v>0</v>
      </c>
      <c r="AN432" s="695" cm="1">
        <f t="array" ref="AN432">INDEX($H432:$K432,0,MATCH(AN$403,$H$403:$K$403,0))*INDEX($J$397:$R$400,MATCH(AN$403,$I$397:$I$400,0),MATCH(AN$402,$J$396:$R$396,0))</f>
        <v>0</v>
      </c>
      <c r="AO432" s="695" cm="1">
        <f t="array" ref="AO432">INDEX($H432:$K432,0,MATCH(AO$403,$H$403:$K$403,0))*INDEX($J$397:$R$400,MATCH(AO$403,$I$397:$I$400,0),MATCH(AO$402,$J$396:$R$396,0))</f>
        <v>78</v>
      </c>
      <c r="AP432" s="695" cm="1">
        <f t="array" ref="AP432">INDEX($H432:$K432,0,MATCH(AP$403,$H$403:$K$403,0))*INDEX($J$397:$R$400,MATCH(AP$403,$I$397:$I$400,0),MATCH(AP$402,$J$396:$R$396,0))</f>
        <v>0</v>
      </c>
      <c r="AQ432" s="695" cm="1">
        <f t="array" ref="AQ432">INDEX($H432:$K432,0,MATCH(AQ$403,$H$403:$K$403,0))*INDEX($J$397:$R$400,MATCH(AQ$403,$I$397:$I$400,0),MATCH(AQ$402,$J$396:$R$396,0))</f>
        <v>0</v>
      </c>
      <c r="AR432" s="695" cm="1">
        <f t="array" ref="AR432">INDEX($H432:$K432,0,MATCH(AR$403,$H$403:$K$403,0))*INDEX($J$397:$R$400,MATCH(AR$403,$I$397:$I$400,0),MATCH(AR$402,$J$396:$R$396,0))</f>
        <v>0</v>
      </c>
      <c r="AS432" s="695" cm="1">
        <f t="array" ref="AS432">INDEX($H432:$K432,0,MATCH(AS$403,$H$403:$K$403,0))*INDEX($J$397:$R$400,MATCH(AS$403,$I$397:$I$400,0),MATCH(AS$402,$J$396:$R$396,0))</f>
        <v>78</v>
      </c>
      <c r="AT432" s="695" cm="1">
        <f t="array" ref="AT432">INDEX($H432:$K432,0,MATCH(AT$403,$H$403:$K$403,0))*INDEX($J$397:$R$400,MATCH(AT$403,$I$397:$I$400,0),MATCH(AT$402,$J$396:$R$396,0))</f>
        <v>0</v>
      </c>
      <c r="AU432" s="695" cm="1">
        <f t="array" ref="AU432">INDEX($H432:$K432,0,MATCH(AU$403,$H$403:$K$403,0))*INDEX($J$397:$R$400,MATCH(AU$403,$I$397:$I$400,0),MATCH(AU$402,$J$396:$R$396,0))</f>
        <v>0</v>
      </c>
      <c r="AV432" s="186"/>
      <c r="AW432" s="186"/>
      <c r="AX432" s="16"/>
      <c r="AY432" s="8"/>
      <c r="AZ432" s="8"/>
      <c r="BA432" s="8"/>
    </row>
    <row r="433" spans="1:53" ht="14.5" outlineLevel="1" x14ac:dyDescent="0.35">
      <c r="A433" s="6"/>
      <c r="B433" s="7"/>
      <c r="C433" s="17"/>
      <c r="D433" s="17"/>
      <c r="E433" s="17"/>
      <c r="F433" s="26"/>
      <c r="G433" s="26" t="str">
        <f t="shared" si="162"/>
        <v>YYWWA1w</v>
      </c>
      <c r="H433" s="222">
        <f t="shared" si="164"/>
        <v>0</v>
      </c>
      <c r="I433" s="222">
        <f t="shared" si="164"/>
        <v>78</v>
      </c>
      <c r="J433" s="878">
        <f>INDEX($Z$223:$AC$236,MATCH($M189,$Y$223:$Y$236,0),MATCH(J$403,$Z$222:$AC$222,0))-10</f>
        <v>9</v>
      </c>
      <c r="K433" s="222">
        <f t="shared" si="165"/>
        <v>0</v>
      </c>
      <c r="L433" s="695" cm="1">
        <f t="array" ref="L433">INDEX($H433:$K433,0,MATCH(L$403,$H$403:$K$403,0))*INDEX($J$397:$R$400,MATCH(L$403,$I$397:$I$400,0),MATCH(L$402,$J$396:$R$396,0))</f>
        <v>0</v>
      </c>
      <c r="M433" s="695" cm="1">
        <f t="array" ref="M433">INDEX($H433:$K433,0,MATCH(M$403,$H$403:$K$403,0))*INDEX($J$397:$R$400,MATCH(M$403,$I$397:$I$400,0),MATCH(M$402,$J$396:$R$396,0))</f>
        <v>78</v>
      </c>
      <c r="N433" s="695" cm="1">
        <f t="array" ref="N433">INDEX($H433:$K433,0,MATCH(N$403,$H$403:$K$403,0))*INDEX($J$397:$R$400,MATCH(N$403,$I$397:$I$400,0),MATCH(N$402,$J$396:$R$396,0))</f>
        <v>18</v>
      </c>
      <c r="O433" s="695" cm="1">
        <f t="array" ref="O433">INDEX($H433:$K433,0,MATCH(O$403,$H$403:$K$403,0))*INDEX($J$397:$R$400,MATCH(O$403,$I$397:$I$400,0),MATCH(O$402,$J$396:$R$396,0))</f>
        <v>0</v>
      </c>
      <c r="P433" s="695" cm="1">
        <f t="array" ref="P433">INDEX($H433:$K433,0,MATCH(P$403,$H$403:$K$403,0))*INDEX($J$397:$R$400,MATCH(P$403,$I$397:$I$400,0),MATCH(P$402,$J$396:$R$396,0))</f>
        <v>0</v>
      </c>
      <c r="Q433" s="695" cm="1">
        <f t="array" ref="Q433">INDEX($H433:$K433,0,MATCH(Q$403,$H$403:$K$403,0))*INDEX($J$397:$R$400,MATCH(Q$403,$I$397:$I$400,0),MATCH(Q$402,$J$396:$R$396,0))</f>
        <v>78</v>
      </c>
      <c r="R433" s="695" cm="1">
        <f t="array" ref="R433">INDEX($H433:$K433,0,MATCH(R$403,$H$403:$K$403,0))*INDEX($J$397:$R$400,MATCH(R$403,$I$397:$I$400,0),MATCH(R$402,$J$396:$R$396,0))</f>
        <v>18</v>
      </c>
      <c r="S433" s="695" cm="1">
        <f t="array" ref="S433">INDEX($H433:$K433,0,MATCH(S$403,$H$403:$K$403,0))*INDEX($J$397:$R$400,MATCH(S$403,$I$397:$I$400,0),MATCH(S$402,$J$396:$R$396,0))</f>
        <v>0</v>
      </c>
      <c r="T433" s="695" cm="1">
        <f t="array" ref="T433">INDEX($H433:$K433,0,MATCH(T$403,$H$403:$K$403,0))*INDEX($J$397:$R$400,MATCH(T$403,$I$397:$I$400,0),MATCH(T$402,$J$396:$R$396,0))</f>
        <v>0</v>
      </c>
      <c r="U433" s="695" cm="1">
        <f t="array" ref="U433">INDEX($H433:$K433,0,MATCH(U$403,$H$403:$K$403,0))*INDEX($J$397:$R$400,MATCH(U$403,$I$397:$I$400,0),MATCH(U$402,$J$396:$R$396,0))</f>
        <v>78</v>
      </c>
      <c r="V433" s="695" cm="1">
        <f t="array" ref="V433">INDEX($H433:$K433,0,MATCH(V$403,$H$403:$K$403,0))*INDEX($J$397:$R$400,MATCH(V$403,$I$397:$I$400,0),MATCH(V$402,$J$396:$R$396,0))</f>
        <v>9</v>
      </c>
      <c r="W433" s="695" cm="1">
        <f t="array" ref="W433">INDEX($H433:$K433,0,MATCH(W$403,$H$403:$K$403,0))*INDEX($J$397:$R$400,MATCH(W$403,$I$397:$I$400,0),MATCH(W$402,$J$396:$R$396,0))</f>
        <v>0</v>
      </c>
      <c r="X433" s="695" cm="1">
        <f t="array" ref="X433">INDEX($H433:$K433,0,MATCH(X$403,$H$403:$K$403,0))*INDEX($J$397:$R$400,MATCH(X$403,$I$397:$I$400,0),MATCH(X$402,$J$396:$R$396,0))</f>
        <v>0</v>
      </c>
      <c r="Y433" s="695" cm="1">
        <f t="array" ref="Y433">INDEX($H433:$K433,0,MATCH(Y$403,$H$403:$K$403,0))*INDEX($J$397:$R$400,MATCH(Y$403,$I$397:$I$400,0),MATCH(Y$402,$J$396:$R$396,0))</f>
        <v>78</v>
      </c>
      <c r="Z433" s="695" cm="1">
        <f t="array" ref="Z433">INDEX($H433:$K433,0,MATCH(Z$403,$H$403:$K$403,0))*INDEX($J$397:$R$400,MATCH(Z$403,$I$397:$I$400,0),MATCH(Z$402,$J$396:$R$396,0))</f>
        <v>9</v>
      </c>
      <c r="AA433" s="695" cm="1">
        <f t="array" ref="AA433">INDEX($H433:$K433,0,MATCH(AA$403,$H$403:$K$403,0))*INDEX($J$397:$R$400,MATCH(AA$403,$I$397:$I$400,0),MATCH(AA$402,$J$396:$R$396,0))</f>
        <v>0</v>
      </c>
      <c r="AB433" s="695" cm="1">
        <f t="array" ref="AB433">INDEX($H433:$K433,0,MATCH(AB$403,$H$403:$K$403,0))*INDEX($J$397:$R$400,MATCH(AB$403,$I$397:$I$400,0),MATCH(AB$402,$J$396:$R$396,0))</f>
        <v>0</v>
      </c>
      <c r="AC433" s="695" cm="1">
        <f t="array" ref="AC433">INDEX($H433:$K433,0,MATCH(AC$403,$H$403:$K$403,0))*INDEX($J$397:$R$400,MATCH(AC$403,$I$397:$I$400,0),MATCH(AC$402,$J$396:$R$396,0))</f>
        <v>78</v>
      </c>
      <c r="AD433" s="695" cm="1">
        <f t="array" ref="AD433">INDEX($H433:$K433,0,MATCH(AD$403,$H$403:$K$403,0))*INDEX($J$397:$R$400,MATCH(AD$403,$I$397:$I$400,0),MATCH(AD$402,$J$396:$R$396,0))</f>
        <v>9</v>
      </c>
      <c r="AE433" s="695" cm="1">
        <f t="array" ref="AE433">INDEX($H433:$K433,0,MATCH(AE$403,$H$403:$K$403,0))*INDEX($J$397:$R$400,MATCH(AE$403,$I$397:$I$400,0),MATCH(AE$402,$J$396:$R$396,0))</f>
        <v>0</v>
      </c>
      <c r="AF433" s="695" cm="1">
        <f t="array" ref="AF433">INDEX($H433:$K433,0,MATCH(AF$403,$H$403:$K$403,0))*INDEX($J$397:$R$400,MATCH(AF$403,$I$397:$I$400,0),MATCH(AF$402,$J$396:$R$396,0))</f>
        <v>0</v>
      </c>
      <c r="AG433" s="695" cm="1">
        <f t="array" ref="AG433">INDEX($H433:$K433,0,MATCH(AG$403,$H$403:$K$403,0))*INDEX($J$397:$R$400,MATCH(AG$403,$I$397:$I$400,0),MATCH(AG$402,$J$396:$R$396,0))</f>
        <v>78</v>
      </c>
      <c r="AH433" s="695" cm="1">
        <f t="array" ref="AH433">INDEX($H433:$K433,0,MATCH(AH$403,$H$403:$K$403,0))*INDEX($J$397:$R$400,MATCH(AH$403,$I$397:$I$400,0),MATCH(AH$402,$J$396:$R$396,0))</f>
        <v>9</v>
      </c>
      <c r="AI433" s="695" cm="1">
        <f t="array" ref="AI433">INDEX($H433:$K433,0,MATCH(AI$403,$H$403:$K$403,0))*INDEX($J$397:$R$400,MATCH(AI$403,$I$397:$I$400,0),MATCH(AI$402,$J$396:$R$396,0))</f>
        <v>0</v>
      </c>
      <c r="AJ433" s="695" cm="1">
        <f t="array" ref="AJ433">INDEX($H433:$K433,0,MATCH(AJ$403,$H$403:$K$403,0))*INDEX($J$397:$R$400,MATCH(AJ$403,$I$397:$I$400,0),MATCH(AJ$402,$J$396:$R$396,0))</f>
        <v>0</v>
      </c>
      <c r="AK433" s="695" cm="1">
        <f t="array" ref="AK433">INDEX($H433:$K433,0,MATCH(AK$403,$H$403:$K$403,0))*INDEX($J$397:$R$400,MATCH(AK$403,$I$397:$I$400,0),MATCH(AK$402,$J$396:$R$396,0))</f>
        <v>78</v>
      </c>
      <c r="AL433" s="695" cm="1">
        <f t="array" ref="AL433">INDEX($H433:$K433,0,MATCH(AL$403,$H$403:$K$403,0))*INDEX($J$397:$R$400,MATCH(AL$403,$I$397:$I$400,0),MATCH(AL$402,$J$396:$R$396,0))</f>
        <v>0</v>
      </c>
      <c r="AM433" s="695" cm="1">
        <f t="array" ref="AM433">INDEX($H433:$K433,0,MATCH(AM$403,$H$403:$K$403,0))*INDEX($J$397:$R$400,MATCH(AM$403,$I$397:$I$400,0),MATCH(AM$402,$J$396:$R$396,0))</f>
        <v>0</v>
      </c>
      <c r="AN433" s="695" cm="1">
        <f t="array" ref="AN433">INDEX($H433:$K433,0,MATCH(AN$403,$H$403:$K$403,0))*INDEX($J$397:$R$400,MATCH(AN$403,$I$397:$I$400,0),MATCH(AN$402,$J$396:$R$396,0))</f>
        <v>0</v>
      </c>
      <c r="AO433" s="695" cm="1">
        <f t="array" ref="AO433">INDEX($H433:$K433,0,MATCH(AO$403,$H$403:$K$403,0))*INDEX($J$397:$R$400,MATCH(AO$403,$I$397:$I$400,0),MATCH(AO$402,$J$396:$R$396,0))</f>
        <v>78</v>
      </c>
      <c r="AP433" s="695" cm="1">
        <f t="array" ref="AP433">INDEX($H433:$K433,0,MATCH(AP$403,$H$403:$K$403,0))*INDEX($J$397:$R$400,MATCH(AP$403,$I$397:$I$400,0),MATCH(AP$402,$J$396:$R$396,0))</f>
        <v>0</v>
      </c>
      <c r="AQ433" s="695" cm="1">
        <f t="array" ref="AQ433">INDEX($H433:$K433,0,MATCH(AQ$403,$H$403:$K$403,0))*INDEX($J$397:$R$400,MATCH(AQ$403,$I$397:$I$400,0),MATCH(AQ$402,$J$396:$R$396,0))</f>
        <v>0</v>
      </c>
      <c r="AR433" s="695" cm="1">
        <f t="array" ref="AR433">INDEX($H433:$K433,0,MATCH(AR$403,$H$403:$K$403,0))*INDEX($J$397:$R$400,MATCH(AR$403,$I$397:$I$400,0),MATCH(AR$402,$J$396:$R$396,0))</f>
        <v>0</v>
      </c>
      <c r="AS433" s="695" cm="1">
        <f t="array" ref="AS433">INDEX($H433:$K433,0,MATCH(AS$403,$H$403:$K$403,0))*INDEX($J$397:$R$400,MATCH(AS$403,$I$397:$I$400,0),MATCH(AS$402,$J$396:$R$396,0))</f>
        <v>78</v>
      </c>
      <c r="AT433" s="695" cm="1">
        <f t="array" ref="AT433">INDEX($H433:$K433,0,MATCH(AT$403,$H$403:$K$403,0))*INDEX($J$397:$R$400,MATCH(AT$403,$I$397:$I$400,0),MATCH(AT$402,$J$396:$R$396,0))</f>
        <v>0</v>
      </c>
      <c r="AU433" s="695" cm="1">
        <f t="array" ref="AU433">INDEX($H433:$K433,0,MATCH(AU$403,$H$403:$K$403,0))*INDEX($J$397:$R$400,MATCH(AU$403,$I$397:$I$400,0),MATCH(AU$402,$J$396:$R$396,0))</f>
        <v>0</v>
      </c>
      <c r="AV433" s="186"/>
      <c r="AW433" s="186"/>
      <c r="AX433" s="16"/>
      <c r="AY433" s="8"/>
      <c r="AZ433" s="8"/>
      <c r="BA433" s="8"/>
    </row>
    <row r="434" spans="1:53" ht="14.5" outlineLevel="1" x14ac:dyDescent="0.35">
      <c r="A434" s="6"/>
      <c r="B434" s="7"/>
      <c r="C434" s="17"/>
      <c r="D434" s="17"/>
      <c r="E434" s="17"/>
      <c r="F434" s="26"/>
      <c r="G434" s="26" t="str">
        <f t="shared" si="162"/>
        <v>YYWWA1wd</v>
      </c>
      <c r="H434" s="222">
        <f t="shared" si="164"/>
        <v>0</v>
      </c>
      <c r="I434" s="222">
        <f t="shared" si="164"/>
        <v>78</v>
      </c>
      <c r="J434" s="878">
        <f>INDEX($Z$223:$AC$236,MATCH($M190,$Y$223:$Y$236,0),MATCH(J$403,$Z$222:$AC$222,0))-10</f>
        <v>9</v>
      </c>
      <c r="K434" s="222">
        <f t="shared" si="165"/>
        <v>0</v>
      </c>
      <c r="L434" s="695" cm="1">
        <f t="array" ref="L434">INDEX($H434:$K434,0,MATCH(L$403,$H$403:$K$403,0))*INDEX($J$397:$R$400,MATCH(L$403,$I$397:$I$400,0),MATCH(L$402,$J$396:$R$396,0))</f>
        <v>0</v>
      </c>
      <c r="M434" s="695" cm="1">
        <f t="array" ref="M434">INDEX($H434:$K434,0,MATCH(M$403,$H$403:$K$403,0))*INDEX($J$397:$R$400,MATCH(M$403,$I$397:$I$400,0),MATCH(M$402,$J$396:$R$396,0))</f>
        <v>78</v>
      </c>
      <c r="N434" s="695" cm="1">
        <f t="array" ref="N434">INDEX($H434:$K434,0,MATCH(N$403,$H$403:$K$403,0))*INDEX($J$397:$R$400,MATCH(N$403,$I$397:$I$400,0),MATCH(N$402,$J$396:$R$396,0))</f>
        <v>18</v>
      </c>
      <c r="O434" s="695" cm="1">
        <f t="array" ref="O434">INDEX($H434:$K434,0,MATCH(O$403,$H$403:$K$403,0))*INDEX($J$397:$R$400,MATCH(O$403,$I$397:$I$400,0),MATCH(O$402,$J$396:$R$396,0))</f>
        <v>0</v>
      </c>
      <c r="P434" s="695" cm="1">
        <f t="array" ref="P434">INDEX($H434:$K434,0,MATCH(P$403,$H$403:$K$403,0))*INDEX($J$397:$R$400,MATCH(P$403,$I$397:$I$400,0),MATCH(P$402,$J$396:$R$396,0))</f>
        <v>0</v>
      </c>
      <c r="Q434" s="695" cm="1">
        <f t="array" ref="Q434">INDEX($H434:$K434,0,MATCH(Q$403,$H$403:$K$403,0))*INDEX($J$397:$R$400,MATCH(Q$403,$I$397:$I$400,0),MATCH(Q$402,$J$396:$R$396,0))</f>
        <v>78</v>
      </c>
      <c r="R434" s="695" cm="1">
        <f t="array" ref="R434">INDEX($H434:$K434,0,MATCH(R$403,$H$403:$K$403,0))*INDEX($J$397:$R$400,MATCH(R$403,$I$397:$I$400,0),MATCH(R$402,$J$396:$R$396,0))</f>
        <v>18</v>
      </c>
      <c r="S434" s="695" cm="1">
        <f t="array" ref="S434">INDEX($H434:$K434,0,MATCH(S$403,$H$403:$K$403,0))*INDEX($J$397:$R$400,MATCH(S$403,$I$397:$I$400,0),MATCH(S$402,$J$396:$R$396,0))</f>
        <v>0</v>
      </c>
      <c r="T434" s="695" cm="1">
        <f t="array" ref="T434">INDEX($H434:$K434,0,MATCH(T$403,$H$403:$K$403,0))*INDEX($J$397:$R$400,MATCH(T$403,$I$397:$I$400,0),MATCH(T$402,$J$396:$R$396,0))</f>
        <v>0</v>
      </c>
      <c r="U434" s="695" cm="1">
        <f t="array" ref="U434">INDEX($H434:$K434,0,MATCH(U$403,$H$403:$K$403,0))*INDEX($J$397:$R$400,MATCH(U$403,$I$397:$I$400,0),MATCH(U$402,$J$396:$R$396,0))</f>
        <v>78</v>
      </c>
      <c r="V434" s="695" cm="1">
        <f t="array" ref="V434">INDEX($H434:$K434,0,MATCH(V$403,$H$403:$K$403,0))*INDEX($J$397:$R$400,MATCH(V$403,$I$397:$I$400,0),MATCH(V$402,$J$396:$R$396,0))</f>
        <v>9</v>
      </c>
      <c r="W434" s="695" cm="1">
        <f t="array" ref="W434">INDEX($H434:$K434,0,MATCH(W$403,$H$403:$K$403,0))*INDEX($J$397:$R$400,MATCH(W$403,$I$397:$I$400,0),MATCH(W$402,$J$396:$R$396,0))</f>
        <v>0</v>
      </c>
      <c r="X434" s="695" cm="1">
        <f t="array" ref="X434">INDEX($H434:$K434,0,MATCH(X$403,$H$403:$K$403,0))*INDEX($J$397:$R$400,MATCH(X$403,$I$397:$I$400,0),MATCH(X$402,$J$396:$R$396,0))</f>
        <v>0</v>
      </c>
      <c r="Y434" s="695" cm="1">
        <f t="array" ref="Y434">INDEX($H434:$K434,0,MATCH(Y$403,$H$403:$K$403,0))*INDEX($J$397:$R$400,MATCH(Y$403,$I$397:$I$400,0),MATCH(Y$402,$J$396:$R$396,0))</f>
        <v>78</v>
      </c>
      <c r="Z434" s="695" cm="1">
        <f t="array" ref="Z434">INDEX($H434:$K434,0,MATCH(Z$403,$H$403:$K$403,0))*INDEX($J$397:$R$400,MATCH(Z$403,$I$397:$I$400,0),MATCH(Z$402,$J$396:$R$396,0))</f>
        <v>9</v>
      </c>
      <c r="AA434" s="695" cm="1">
        <f t="array" ref="AA434">INDEX($H434:$K434,0,MATCH(AA$403,$H$403:$K$403,0))*INDEX($J$397:$R$400,MATCH(AA$403,$I$397:$I$400,0),MATCH(AA$402,$J$396:$R$396,0))</f>
        <v>0</v>
      </c>
      <c r="AB434" s="695" cm="1">
        <f t="array" ref="AB434">INDEX($H434:$K434,0,MATCH(AB$403,$H$403:$K$403,0))*INDEX($J$397:$R$400,MATCH(AB$403,$I$397:$I$400,0),MATCH(AB$402,$J$396:$R$396,0))</f>
        <v>0</v>
      </c>
      <c r="AC434" s="695" cm="1">
        <f t="array" ref="AC434">INDEX($H434:$K434,0,MATCH(AC$403,$H$403:$K$403,0))*INDEX($J$397:$R$400,MATCH(AC$403,$I$397:$I$400,0),MATCH(AC$402,$J$396:$R$396,0))</f>
        <v>78</v>
      </c>
      <c r="AD434" s="695" cm="1">
        <f t="array" ref="AD434">INDEX($H434:$K434,0,MATCH(AD$403,$H$403:$K$403,0))*INDEX($J$397:$R$400,MATCH(AD$403,$I$397:$I$400,0),MATCH(AD$402,$J$396:$R$396,0))</f>
        <v>9</v>
      </c>
      <c r="AE434" s="695" cm="1">
        <f t="array" ref="AE434">INDEX($H434:$K434,0,MATCH(AE$403,$H$403:$K$403,0))*INDEX($J$397:$R$400,MATCH(AE$403,$I$397:$I$400,0),MATCH(AE$402,$J$396:$R$396,0))</f>
        <v>0</v>
      </c>
      <c r="AF434" s="695" cm="1">
        <f t="array" ref="AF434">INDEX($H434:$K434,0,MATCH(AF$403,$H$403:$K$403,0))*INDEX($J$397:$R$400,MATCH(AF$403,$I$397:$I$400,0),MATCH(AF$402,$J$396:$R$396,0))</f>
        <v>0</v>
      </c>
      <c r="AG434" s="695" cm="1">
        <f t="array" ref="AG434">INDEX($H434:$K434,0,MATCH(AG$403,$H$403:$K$403,0))*INDEX($J$397:$R$400,MATCH(AG$403,$I$397:$I$400,0),MATCH(AG$402,$J$396:$R$396,0))</f>
        <v>78</v>
      </c>
      <c r="AH434" s="695" cm="1">
        <f t="array" ref="AH434">INDEX($H434:$K434,0,MATCH(AH$403,$H$403:$K$403,0))*INDEX($J$397:$R$400,MATCH(AH$403,$I$397:$I$400,0),MATCH(AH$402,$J$396:$R$396,0))</f>
        <v>9</v>
      </c>
      <c r="AI434" s="695" cm="1">
        <f t="array" ref="AI434">INDEX($H434:$K434,0,MATCH(AI$403,$H$403:$K$403,0))*INDEX($J$397:$R$400,MATCH(AI$403,$I$397:$I$400,0),MATCH(AI$402,$J$396:$R$396,0))</f>
        <v>0</v>
      </c>
      <c r="AJ434" s="695" cm="1">
        <f t="array" ref="AJ434">INDEX($H434:$K434,0,MATCH(AJ$403,$H$403:$K$403,0))*INDEX($J$397:$R$400,MATCH(AJ$403,$I$397:$I$400,0),MATCH(AJ$402,$J$396:$R$396,0))</f>
        <v>0</v>
      </c>
      <c r="AK434" s="695" cm="1">
        <f t="array" ref="AK434">INDEX($H434:$K434,0,MATCH(AK$403,$H$403:$K$403,0))*INDEX($J$397:$R$400,MATCH(AK$403,$I$397:$I$400,0),MATCH(AK$402,$J$396:$R$396,0))</f>
        <v>78</v>
      </c>
      <c r="AL434" s="695" cm="1">
        <f t="array" ref="AL434">INDEX($H434:$K434,0,MATCH(AL$403,$H$403:$K$403,0))*INDEX($J$397:$R$400,MATCH(AL$403,$I$397:$I$400,0),MATCH(AL$402,$J$396:$R$396,0))</f>
        <v>0</v>
      </c>
      <c r="AM434" s="695" cm="1">
        <f t="array" ref="AM434">INDEX($H434:$K434,0,MATCH(AM$403,$H$403:$K$403,0))*INDEX($J$397:$R$400,MATCH(AM$403,$I$397:$I$400,0),MATCH(AM$402,$J$396:$R$396,0))</f>
        <v>0</v>
      </c>
      <c r="AN434" s="695" cm="1">
        <f t="array" ref="AN434">INDEX($H434:$K434,0,MATCH(AN$403,$H$403:$K$403,0))*INDEX($J$397:$R$400,MATCH(AN$403,$I$397:$I$400,0),MATCH(AN$402,$J$396:$R$396,0))</f>
        <v>0</v>
      </c>
      <c r="AO434" s="695" cm="1">
        <f t="array" ref="AO434">INDEX($H434:$K434,0,MATCH(AO$403,$H$403:$K$403,0))*INDEX($J$397:$R$400,MATCH(AO$403,$I$397:$I$400,0),MATCH(AO$402,$J$396:$R$396,0))</f>
        <v>78</v>
      </c>
      <c r="AP434" s="695" cm="1">
        <f t="array" ref="AP434">INDEX($H434:$K434,0,MATCH(AP$403,$H$403:$K$403,0))*INDEX($J$397:$R$400,MATCH(AP$403,$I$397:$I$400,0),MATCH(AP$402,$J$396:$R$396,0))</f>
        <v>0</v>
      </c>
      <c r="AQ434" s="695" cm="1">
        <f t="array" ref="AQ434">INDEX($H434:$K434,0,MATCH(AQ$403,$H$403:$K$403,0))*INDEX($J$397:$R$400,MATCH(AQ$403,$I$397:$I$400,0),MATCH(AQ$402,$J$396:$R$396,0))</f>
        <v>0</v>
      </c>
      <c r="AR434" s="695" cm="1">
        <f t="array" ref="AR434">INDEX($H434:$K434,0,MATCH(AR$403,$H$403:$K$403,0))*INDEX($J$397:$R$400,MATCH(AR$403,$I$397:$I$400,0),MATCH(AR$402,$J$396:$R$396,0))</f>
        <v>0</v>
      </c>
      <c r="AS434" s="695" cm="1">
        <f t="array" ref="AS434">INDEX($H434:$K434,0,MATCH(AS$403,$H$403:$K$403,0))*INDEX($J$397:$R$400,MATCH(AS$403,$I$397:$I$400,0),MATCH(AS$402,$J$396:$R$396,0))</f>
        <v>78</v>
      </c>
      <c r="AT434" s="695" cm="1">
        <f t="array" ref="AT434">INDEX($H434:$K434,0,MATCH(AT$403,$H$403:$K$403,0))*INDEX($J$397:$R$400,MATCH(AT$403,$I$397:$I$400,0),MATCH(AT$402,$J$396:$R$396,0))</f>
        <v>0</v>
      </c>
      <c r="AU434" s="695" cm="1">
        <f t="array" ref="AU434">INDEX($H434:$K434,0,MATCH(AU$403,$H$403:$K$403,0))*INDEX($J$397:$R$400,MATCH(AU$403,$I$397:$I$400,0),MATCH(AU$402,$J$396:$R$396,0))</f>
        <v>0</v>
      </c>
      <c r="AV434" s="186"/>
      <c r="AW434" s="186"/>
      <c r="AX434" s="16"/>
      <c r="AY434" s="8"/>
      <c r="AZ434" s="8"/>
      <c r="BA434" s="8"/>
    </row>
    <row r="435" spans="1:53" ht="14.5" outlineLevel="1" x14ac:dyDescent="0.35">
      <c r="A435" s="6"/>
      <c r="B435" s="7"/>
      <c r="C435" s="17"/>
      <c r="D435" s="17"/>
      <c r="E435" s="17"/>
      <c r="F435" s="26"/>
      <c r="G435" s="26" t="str">
        <f t="shared" si="162"/>
        <v>YYWWWw</v>
      </c>
      <c r="H435" s="222">
        <f t="shared" si="164"/>
        <v>0</v>
      </c>
      <c r="I435" s="222">
        <f t="shared" si="164"/>
        <v>78</v>
      </c>
      <c r="J435" s="222">
        <f t="shared" ref="J435:J445" si="166">INDEX($Z$223:$AC$236,MATCH($M191,$Y$223:$Y$236,0),MATCH(J$403,$Z$222:$AC$222,0))</f>
        <v>19</v>
      </c>
      <c r="K435" s="222">
        <f t="shared" si="165"/>
        <v>0</v>
      </c>
      <c r="L435" s="695" cm="1">
        <f t="array" ref="L435">INDEX($H435:$K435,0,MATCH(L$403,$H$403:$K$403,0))*INDEX($J$397:$R$400,MATCH(L$403,$I$397:$I$400,0),MATCH(L$402,$J$396:$R$396,0))</f>
        <v>0</v>
      </c>
      <c r="M435" s="695" cm="1">
        <f t="array" ref="M435">INDEX($H435:$K435,0,MATCH(M$403,$H$403:$K$403,0))*INDEX($J$397:$R$400,MATCH(M$403,$I$397:$I$400,0),MATCH(M$402,$J$396:$R$396,0))</f>
        <v>78</v>
      </c>
      <c r="N435" s="695" cm="1">
        <f t="array" ref="N435">INDEX($H435:$K435,0,MATCH(N$403,$H$403:$K$403,0))*INDEX($J$397:$R$400,MATCH(N$403,$I$397:$I$400,0),MATCH(N$402,$J$396:$R$396,0))</f>
        <v>38</v>
      </c>
      <c r="O435" s="695" cm="1">
        <f t="array" ref="O435">INDEX($H435:$K435,0,MATCH(O$403,$H$403:$K$403,0))*INDEX($J$397:$R$400,MATCH(O$403,$I$397:$I$400,0),MATCH(O$402,$J$396:$R$396,0))</f>
        <v>0</v>
      </c>
      <c r="P435" s="695" cm="1">
        <f t="array" ref="P435">INDEX($H435:$K435,0,MATCH(P$403,$H$403:$K$403,0))*INDEX($J$397:$R$400,MATCH(P$403,$I$397:$I$400,0),MATCH(P$402,$J$396:$R$396,0))</f>
        <v>0</v>
      </c>
      <c r="Q435" s="695" cm="1">
        <f t="array" ref="Q435">INDEX($H435:$K435,0,MATCH(Q$403,$H$403:$K$403,0))*INDEX($J$397:$R$400,MATCH(Q$403,$I$397:$I$400,0),MATCH(Q$402,$J$396:$R$396,0))</f>
        <v>78</v>
      </c>
      <c r="R435" s="695" cm="1">
        <f t="array" ref="R435">INDEX($H435:$K435,0,MATCH(R$403,$H$403:$K$403,0))*INDEX($J$397:$R$400,MATCH(R$403,$I$397:$I$400,0),MATCH(R$402,$J$396:$R$396,0))</f>
        <v>38</v>
      </c>
      <c r="S435" s="695" cm="1">
        <f t="array" ref="S435">INDEX($H435:$K435,0,MATCH(S$403,$H$403:$K$403,0))*INDEX($J$397:$R$400,MATCH(S$403,$I$397:$I$400,0),MATCH(S$402,$J$396:$R$396,0))</f>
        <v>0</v>
      </c>
      <c r="T435" s="695" cm="1">
        <f t="array" ref="T435">INDEX($H435:$K435,0,MATCH(T$403,$H$403:$K$403,0))*INDEX($J$397:$R$400,MATCH(T$403,$I$397:$I$400,0),MATCH(T$402,$J$396:$R$396,0))</f>
        <v>0</v>
      </c>
      <c r="U435" s="695" cm="1">
        <f t="array" ref="U435">INDEX($H435:$K435,0,MATCH(U$403,$H$403:$K$403,0))*INDEX($J$397:$R$400,MATCH(U$403,$I$397:$I$400,0),MATCH(U$402,$J$396:$R$396,0))</f>
        <v>78</v>
      </c>
      <c r="V435" s="695" cm="1">
        <f t="array" ref="V435">INDEX($H435:$K435,0,MATCH(V$403,$H$403:$K$403,0))*INDEX($J$397:$R$400,MATCH(V$403,$I$397:$I$400,0),MATCH(V$402,$J$396:$R$396,0))</f>
        <v>19</v>
      </c>
      <c r="W435" s="695" cm="1">
        <f t="array" ref="W435">INDEX($H435:$K435,0,MATCH(W$403,$H$403:$K$403,0))*INDEX($J$397:$R$400,MATCH(W$403,$I$397:$I$400,0),MATCH(W$402,$J$396:$R$396,0))</f>
        <v>0</v>
      </c>
      <c r="X435" s="695" cm="1">
        <f t="array" ref="X435">INDEX($H435:$K435,0,MATCH(X$403,$H$403:$K$403,0))*INDEX($J$397:$R$400,MATCH(X$403,$I$397:$I$400,0),MATCH(X$402,$J$396:$R$396,0))</f>
        <v>0</v>
      </c>
      <c r="Y435" s="695" cm="1">
        <f t="array" ref="Y435">INDEX($H435:$K435,0,MATCH(Y$403,$H$403:$K$403,0))*INDEX($J$397:$R$400,MATCH(Y$403,$I$397:$I$400,0),MATCH(Y$402,$J$396:$R$396,0))</f>
        <v>78</v>
      </c>
      <c r="Z435" s="695" cm="1">
        <f t="array" ref="Z435">INDEX($H435:$K435,0,MATCH(Z$403,$H$403:$K$403,0))*INDEX($J$397:$R$400,MATCH(Z$403,$I$397:$I$400,0),MATCH(Z$402,$J$396:$R$396,0))</f>
        <v>19</v>
      </c>
      <c r="AA435" s="695" cm="1">
        <f t="array" ref="AA435">INDEX($H435:$K435,0,MATCH(AA$403,$H$403:$K$403,0))*INDEX($J$397:$R$400,MATCH(AA$403,$I$397:$I$400,0),MATCH(AA$402,$J$396:$R$396,0))</f>
        <v>0</v>
      </c>
      <c r="AB435" s="695" cm="1">
        <f t="array" ref="AB435">INDEX($H435:$K435,0,MATCH(AB$403,$H$403:$K$403,0))*INDEX($J$397:$R$400,MATCH(AB$403,$I$397:$I$400,0),MATCH(AB$402,$J$396:$R$396,0))</f>
        <v>0</v>
      </c>
      <c r="AC435" s="695" cm="1">
        <f t="array" ref="AC435">INDEX($H435:$K435,0,MATCH(AC$403,$H$403:$K$403,0))*INDEX($J$397:$R$400,MATCH(AC$403,$I$397:$I$400,0),MATCH(AC$402,$J$396:$R$396,0))</f>
        <v>78</v>
      </c>
      <c r="AD435" s="695" cm="1">
        <f t="array" ref="AD435">INDEX($H435:$K435,0,MATCH(AD$403,$H$403:$K$403,0))*INDEX($J$397:$R$400,MATCH(AD$403,$I$397:$I$400,0),MATCH(AD$402,$J$396:$R$396,0))</f>
        <v>19</v>
      </c>
      <c r="AE435" s="695" cm="1">
        <f t="array" ref="AE435">INDEX($H435:$K435,0,MATCH(AE$403,$H$403:$K$403,0))*INDEX($J$397:$R$400,MATCH(AE$403,$I$397:$I$400,0),MATCH(AE$402,$J$396:$R$396,0))</f>
        <v>0</v>
      </c>
      <c r="AF435" s="695" cm="1">
        <f t="array" ref="AF435">INDEX($H435:$K435,0,MATCH(AF$403,$H$403:$K$403,0))*INDEX($J$397:$R$400,MATCH(AF$403,$I$397:$I$400,0),MATCH(AF$402,$J$396:$R$396,0))</f>
        <v>0</v>
      </c>
      <c r="AG435" s="695" cm="1">
        <f t="array" ref="AG435">INDEX($H435:$K435,0,MATCH(AG$403,$H$403:$K$403,0))*INDEX($J$397:$R$400,MATCH(AG$403,$I$397:$I$400,0),MATCH(AG$402,$J$396:$R$396,0))</f>
        <v>78</v>
      </c>
      <c r="AH435" s="695" cm="1">
        <f t="array" ref="AH435">INDEX($H435:$K435,0,MATCH(AH$403,$H$403:$K$403,0))*INDEX($J$397:$R$400,MATCH(AH$403,$I$397:$I$400,0),MATCH(AH$402,$J$396:$R$396,0))</f>
        <v>19</v>
      </c>
      <c r="AI435" s="695" cm="1">
        <f t="array" ref="AI435">INDEX($H435:$K435,0,MATCH(AI$403,$H$403:$K$403,0))*INDEX($J$397:$R$400,MATCH(AI$403,$I$397:$I$400,0),MATCH(AI$402,$J$396:$R$396,0))</f>
        <v>0</v>
      </c>
      <c r="AJ435" s="695" cm="1">
        <f t="array" ref="AJ435">INDEX($H435:$K435,0,MATCH(AJ$403,$H$403:$K$403,0))*INDEX($J$397:$R$400,MATCH(AJ$403,$I$397:$I$400,0),MATCH(AJ$402,$J$396:$R$396,0))</f>
        <v>0</v>
      </c>
      <c r="AK435" s="695" cm="1">
        <f t="array" ref="AK435">INDEX($H435:$K435,0,MATCH(AK$403,$H$403:$K$403,0))*INDEX($J$397:$R$400,MATCH(AK$403,$I$397:$I$400,0),MATCH(AK$402,$J$396:$R$396,0))</f>
        <v>78</v>
      </c>
      <c r="AL435" s="695" cm="1">
        <f t="array" ref="AL435">INDEX($H435:$K435,0,MATCH(AL$403,$H$403:$K$403,0))*INDEX($J$397:$R$400,MATCH(AL$403,$I$397:$I$400,0),MATCH(AL$402,$J$396:$R$396,0))</f>
        <v>0</v>
      </c>
      <c r="AM435" s="695" cm="1">
        <f t="array" ref="AM435">INDEX($H435:$K435,0,MATCH(AM$403,$H$403:$K$403,0))*INDEX($J$397:$R$400,MATCH(AM$403,$I$397:$I$400,0),MATCH(AM$402,$J$396:$R$396,0))</f>
        <v>0</v>
      </c>
      <c r="AN435" s="695" cm="1">
        <f t="array" ref="AN435">INDEX($H435:$K435,0,MATCH(AN$403,$H$403:$K$403,0))*INDEX($J$397:$R$400,MATCH(AN$403,$I$397:$I$400,0),MATCH(AN$402,$J$396:$R$396,0))</f>
        <v>0</v>
      </c>
      <c r="AO435" s="695" cm="1">
        <f t="array" ref="AO435">INDEX($H435:$K435,0,MATCH(AO$403,$H$403:$K$403,0))*INDEX($J$397:$R$400,MATCH(AO$403,$I$397:$I$400,0),MATCH(AO$402,$J$396:$R$396,0))</f>
        <v>78</v>
      </c>
      <c r="AP435" s="695" cm="1">
        <f t="array" ref="AP435">INDEX($H435:$K435,0,MATCH(AP$403,$H$403:$K$403,0))*INDEX($J$397:$R$400,MATCH(AP$403,$I$397:$I$400,0),MATCH(AP$402,$J$396:$R$396,0))</f>
        <v>0</v>
      </c>
      <c r="AQ435" s="695" cm="1">
        <f t="array" ref="AQ435">INDEX($H435:$K435,0,MATCH(AQ$403,$H$403:$K$403,0))*INDEX($J$397:$R$400,MATCH(AQ$403,$I$397:$I$400,0),MATCH(AQ$402,$J$396:$R$396,0))</f>
        <v>0</v>
      </c>
      <c r="AR435" s="695" cm="1">
        <f t="array" ref="AR435">INDEX($H435:$K435,0,MATCH(AR$403,$H$403:$K$403,0))*INDEX($J$397:$R$400,MATCH(AR$403,$I$397:$I$400,0),MATCH(AR$402,$J$396:$R$396,0))</f>
        <v>0</v>
      </c>
      <c r="AS435" s="695" cm="1">
        <f t="array" ref="AS435">INDEX($H435:$K435,0,MATCH(AS$403,$H$403:$K$403,0))*INDEX($J$397:$R$400,MATCH(AS$403,$I$397:$I$400,0),MATCH(AS$402,$J$396:$R$396,0))</f>
        <v>78</v>
      </c>
      <c r="AT435" s="695" cm="1">
        <f t="array" ref="AT435">INDEX($H435:$K435,0,MATCH(AT$403,$H$403:$K$403,0))*INDEX($J$397:$R$400,MATCH(AT$403,$I$397:$I$400,0),MATCH(AT$402,$J$396:$R$396,0))</f>
        <v>0</v>
      </c>
      <c r="AU435" s="695" cm="1">
        <f t="array" ref="AU435">INDEX($H435:$K435,0,MATCH(AU$403,$H$403:$K$403,0))*INDEX($J$397:$R$400,MATCH(AU$403,$I$397:$I$400,0),MATCH(AU$402,$J$396:$R$396,0))</f>
        <v>0</v>
      </c>
      <c r="AV435" s="186"/>
      <c r="AW435" s="186"/>
      <c r="AX435" s="16"/>
      <c r="AY435" s="8"/>
      <c r="AZ435" s="8"/>
      <c r="BA435" s="8"/>
    </row>
    <row r="436" spans="1:53" ht="14.5" outlineLevel="1" x14ac:dyDescent="0.35">
      <c r="A436" s="6"/>
      <c r="B436" s="7"/>
      <c r="C436" s="17"/>
      <c r="D436" s="17"/>
      <c r="E436" s="17"/>
      <c r="F436" s="26"/>
      <c r="G436" s="26" t="str">
        <f t="shared" ref="G436:G453" si="167">_xlfn.CONCAT(H192:M192)</f>
        <v>YYWWWwd</v>
      </c>
      <c r="H436" s="222">
        <f t="shared" si="164"/>
        <v>0</v>
      </c>
      <c r="I436" s="222">
        <f t="shared" si="164"/>
        <v>78</v>
      </c>
      <c r="J436" s="222">
        <f t="shared" si="166"/>
        <v>19</v>
      </c>
      <c r="K436" s="222">
        <f t="shared" si="165"/>
        <v>0</v>
      </c>
      <c r="L436" s="695" cm="1">
        <f t="array" ref="L436">INDEX($H436:$K436,0,MATCH(L$403,$H$403:$K$403,0))*INDEX($J$397:$R$400,MATCH(L$403,$I$397:$I$400,0),MATCH(L$402,$J$396:$R$396,0))</f>
        <v>0</v>
      </c>
      <c r="M436" s="695" cm="1">
        <f t="array" ref="M436">INDEX($H436:$K436,0,MATCH(M$403,$H$403:$K$403,0))*INDEX($J$397:$R$400,MATCH(M$403,$I$397:$I$400,0),MATCH(M$402,$J$396:$R$396,0))</f>
        <v>78</v>
      </c>
      <c r="N436" s="695" cm="1">
        <f t="array" ref="N436">INDEX($H436:$K436,0,MATCH(N$403,$H$403:$K$403,0))*INDEX($J$397:$R$400,MATCH(N$403,$I$397:$I$400,0),MATCH(N$402,$J$396:$R$396,0))</f>
        <v>38</v>
      </c>
      <c r="O436" s="695" cm="1">
        <f t="array" ref="O436">INDEX($H436:$K436,0,MATCH(O$403,$H$403:$K$403,0))*INDEX($J$397:$R$400,MATCH(O$403,$I$397:$I$400,0),MATCH(O$402,$J$396:$R$396,0))</f>
        <v>0</v>
      </c>
      <c r="P436" s="695" cm="1">
        <f t="array" ref="P436">INDEX($H436:$K436,0,MATCH(P$403,$H$403:$K$403,0))*INDEX($J$397:$R$400,MATCH(P$403,$I$397:$I$400,0),MATCH(P$402,$J$396:$R$396,0))</f>
        <v>0</v>
      </c>
      <c r="Q436" s="695" cm="1">
        <f t="array" ref="Q436">INDEX($H436:$K436,0,MATCH(Q$403,$H$403:$K$403,0))*INDEX($J$397:$R$400,MATCH(Q$403,$I$397:$I$400,0),MATCH(Q$402,$J$396:$R$396,0))</f>
        <v>78</v>
      </c>
      <c r="R436" s="695" cm="1">
        <f t="array" ref="R436">INDEX($H436:$K436,0,MATCH(R$403,$H$403:$K$403,0))*INDEX($J$397:$R$400,MATCH(R$403,$I$397:$I$400,0),MATCH(R$402,$J$396:$R$396,0))</f>
        <v>38</v>
      </c>
      <c r="S436" s="695" cm="1">
        <f t="array" ref="S436">INDEX($H436:$K436,0,MATCH(S$403,$H$403:$K$403,0))*INDEX($J$397:$R$400,MATCH(S$403,$I$397:$I$400,0),MATCH(S$402,$J$396:$R$396,0))</f>
        <v>0</v>
      </c>
      <c r="T436" s="695" cm="1">
        <f t="array" ref="T436">INDEX($H436:$K436,0,MATCH(T$403,$H$403:$K$403,0))*INDEX($J$397:$R$400,MATCH(T$403,$I$397:$I$400,0),MATCH(T$402,$J$396:$R$396,0))</f>
        <v>0</v>
      </c>
      <c r="U436" s="695" cm="1">
        <f t="array" ref="U436">INDEX($H436:$K436,0,MATCH(U$403,$H$403:$K$403,0))*INDEX($J$397:$R$400,MATCH(U$403,$I$397:$I$400,0),MATCH(U$402,$J$396:$R$396,0))</f>
        <v>78</v>
      </c>
      <c r="V436" s="695" cm="1">
        <f t="array" ref="V436">INDEX($H436:$K436,0,MATCH(V$403,$H$403:$K$403,0))*INDEX($J$397:$R$400,MATCH(V$403,$I$397:$I$400,0),MATCH(V$402,$J$396:$R$396,0))</f>
        <v>19</v>
      </c>
      <c r="W436" s="695" cm="1">
        <f t="array" ref="W436">INDEX($H436:$K436,0,MATCH(W$403,$H$403:$K$403,0))*INDEX($J$397:$R$400,MATCH(W$403,$I$397:$I$400,0),MATCH(W$402,$J$396:$R$396,0))</f>
        <v>0</v>
      </c>
      <c r="X436" s="695" cm="1">
        <f t="array" ref="X436">INDEX($H436:$K436,0,MATCH(X$403,$H$403:$K$403,0))*INDEX($J$397:$R$400,MATCH(X$403,$I$397:$I$400,0),MATCH(X$402,$J$396:$R$396,0))</f>
        <v>0</v>
      </c>
      <c r="Y436" s="695" cm="1">
        <f t="array" ref="Y436">INDEX($H436:$K436,0,MATCH(Y$403,$H$403:$K$403,0))*INDEX($J$397:$R$400,MATCH(Y$403,$I$397:$I$400,0),MATCH(Y$402,$J$396:$R$396,0))</f>
        <v>78</v>
      </c>
      <c r="Z436" s="695" cm="1">
        <f t="array" ref="Z436">INDEX($H436:$K436,0,MATCH(Z$403,$H$403:$K$403,0))*INDEX($J$397:$R$400,MATCH(Z$403,$I$397:$I$400,0),MATCH(Z$402,$J$396:$R$396,0))</f>
        <v>19</v>
      </c>
      <c r="AA436" s="695" cm="1">
        <f t="array" ref="AA436">INDEX($H436:$K436,0,MATCH(AA$403,$H$403:$K$403,0))*INDEX($J$397:$R$400,MATCH(AA$403,$I$397:$I$400,0),MATCH(AA$402,$J$396:$R$396,0))</f>
        <v>0</v>
      </c>
      <c r="AB436" s="695" cm="1">
        <f t="array" ref="AB436">INDEX($H436:$K436,0,MATCH(AB$403,$H$403:$K$403,0))*INDEX($J$397:$R$400,MATCH(AB$403,$I$397:$I$400,0),MATCH(AB$402,$J$396:$R$396,0))</f>
        <v>0</v>
      </c>
      <c r="AC436" s="695" cm="1">
        <f t="array" ref="AC436">INDEX($H436:$K436,0,MATCH(AC$403,$H$403:$K$403,0))*INDEX($J$397:$R$400,MATCH(AC$403,$I$397:$I$400,0),MATCH(AC$402,$J$396:$R$396,0))</f>
        <v>78</v>
      </c>
      <c r="AD436" s="695" cm="1">
        <f t="array" ref="AD436">INDEX($H436:$K436,0,MATCH(AD$403,$H$403:$K$403,0))*INDEX($J$397:$R$400,MATCH(AD$403,$I$397:$I$400,0),MATCH(AD$402,$J$396:$R$396,0))</f>
        <v>19</v>
      </c>
      <c r="AE436" s="695" cm="1">
        <f t="array" ref="AE436">INDEX($H436:$K436,0,MATCH(AE$403,$H$403:$K$403,0))*INDEX($J$397:$R$400,MATCH(AE$403,$I$397:$I$400,0),MATCH(AE$402,$J$396:$R$396,0))</f>
        <v>0</v>
      </c>
      <c r="AF436" s="695" cm="1">
        <f t="array" ref="AF436">INDEX($H436:$K436,0,MATCH(AF$403,$H$403:$K$403,0))*INDEX($J$397:$R$400,MATCH(AF$403,$I$397:$I$400,0),MATCH(AF$402,$J$396:$R$396,0))</f>
        <v>0</v>
      </c>
      <c r="AG436" s="695" cm="1">
        <f t="array" ref="AG436">INDEX($H436:$K436,0,MATCH(AG$403,$H$403:$K$403,0))*INDEX($J$397:$R$400,MATCH(AG$403,$I$397:$I$400,0),MATCH(AG$402,$J$396:$R$396,0))</f>
        <v>78</v>
      </c>
      <c r="AH436" s="695" cm="1">
        <f t="array" ref="AH436">INDEX($H436:$K436,0,MATCH(AH$403,$H$403:$K$403,0))*INDEX($J$397:$R$400,MATCH(AH$403,$I$397:$I$400,0),MATCH(AH$402,$J$396:$R$396,0))</f>
        <v>19</v>
      </c>
      <c r="AI436" s="695" cm="1">
        <f t="array" ref="AI436">INDEX($H436:$K436,0,MATCH(AI$403,$H$403:$K$403,0))*INDEX($J$397:$R$400,MATCH(AI$403,$I$397:$I$400,0),MATCH(AI$402,$J$396:$R$396,0))</f>
        <v>0</v>
      </c>
      <c r="AJ436" s="695" cm="1">
        <f t="array" ref="AJ436">INDEX($H436:$K436,0,MATCH(AJ$403,$H$403:$K$403,0))*INDEX($J$397:$R$400,MATCH(AJ$403,$I$397:$I$400,0),MATCH(AJ$402,$J$396:$R$396,0))</f>
        <v>0</v>
      </c>
      <c r="AK436" s="695" cm="1">
        <f t="array" ref="AK436">INDEX($H436:$K436,0,MATCH(AK$403,$H$403:$K$403,0))*INDEX($J$397:$R$400,MATCH(AK$403,$I$397:$I$400,0),MATCH(AK$402,$J$396:$R$396,0))</f>
        <v>78</v>
      </c>
      <c r="AL436" s="695" cm="1">
        <f t="array" ref="AL436">INDEX($H436:$K436,0,MATCH(AL$403,$H$403:$K$403,0))*INDEX($J$397:$R$400,MATCH(AL$403,$I$397:$I$400,0),MATCH(AL$402,$J$396:$R$396,0))</f>
        <v>0</v>
      </c>
      <c r="AM436" s="695" cm="1">
        <f t="array" ref="AM436">INDEX($H436:$K436,0,MATCH(AM$403,$H$403:$K$403,0))*INDEX($J$397:$R$400,MATCH(AM$403,$I$397:$I$400,0),MATCH(AM$402,$J$396:$R$396,0))</f>
        <v>0</v>
      </c>
      <c r="AN436" s="695" cm="1">
        <f t="array" ref="AN436">INDEX($H436:$K436,0,MATCH(AN$403,$H$403:$K$403,0))*INDEX($J$397:$R$400,MATCH(AN$403,$I$397:$I$400,0),MATCH(AN$402,$J$396:$R$396,0))</f>
        <v>0</v>
      </c>
      <c r="AO436" s="695" cm="1">
        <f t="array" ref="AO436">INDEX($H436:$K436,0,MATCH(AO$403,$H$403:$K$403,0))*INDEX($J$397:$R$400,MATCH(AO$403,$I$397:$I$400,0),MATCH(AO$402,$J$396:$R$396,0))</f>
        <v>78</v>
      </c>
      <c r="AP436" s="695" cm="1">
        <f t="array" ref="AP436">INDEX($H436:$K436,0,MATCH(AP$403,$H$403:$K$403,0))*INDEX($J$397:$R$400,MATCH(AP$403,$I$397:$I$400,0),MATCH(AP$402,$J$396:$R$396,0))</f>
        <v>0</v>
      </c>
      <c r="AQ436" s="695" cm="1">
        <f t="array" ref="AQ436">INDEX($H436:$K436,0,MATCH(AQ$403,$H$403:$K$403,0))*INDEX($J$397:$R$400,MATCH(AQ$403,$I$397:$I$400,0),MATCH(AQ$402,$J$396:$R$396,0))</f>
        <v>0</v>
      </c>
      <c r="AR436" s="695" cm="1">
        <f t="array" ref="AR436">INDEX($H436:$K436,0,MATCH(AR$403,$H$403:$K$403,0))*INDEX($J$397:$R$400,MATCH(AR$403,$I$397:$I$400,0),MATCH(AR$402,$J$396:$R$396,0))</f>
        <v>0</v>
      </c>
      <c r="AS436" s="695" cm="1">
        <f t="array" ref="AS436">INDEX($H436:$K436,0,MATCH(AS$403,$H$403:$K$403,0))*INDEX($J$397:$R$400,MATCH(AS$403,$I$397:$I$400,0),MATCH(AS$402,$J$396:$R$396,0))</f>
        <v>78</v>
      </c>
      <c r="AT436" s="695" cm="1">
        <f t="array" ref="AT436">INDEX($H436:$K436,0,MATCH(AT$403,$H$403:$K$403,0))*INDEX($J$397:$R$400,MATCH(AT$403,$I$397:$I$400,0),MATCH(AT$402,$J$396:$R$396,0))</f>
        <v>0</v>
      </c>
      <c r="AU436" s="695" cm="1">
        <f t="array" ref="AU436">INDEX($H436:$K436,0,MATCH(AU$403,$H$403:$K$403,0))*INDEX($J$397:$R$400,MATCH(AU$403,$I$397:$I$400,0),MATCH(AU$402,$J$396:$R$396,0))</f>
        <v>0</v>
      </c>
      <c r="AV436" s="186"/>
      <c r="AW436" s="186"/>
      <c r="AX436" s="16"/>
      <c r="AY436" s="8"/>
      <c r="AZ436" s="8"/>
      <c r="BA436" s="8"/>
    </row>
    <row r="437" spans="1:53" ht="14.5" outlineLevel="1" x14ac:dyDescent="0.35">
      <c r="A437" s="6"/>
      <c r="B437" s="7"/>
      <c r="C437" s="17"/>
      <c r="D437" s="17"/>
      <c r="E437" s="17"/>
      <c r="F437" s="26"/>
      <c r="G437" s="26" t="str">
        <f t="shared" si="167"/>
        <v>YYNWBz</v>
      </c>
      <c r="H437" s="222">
        <f t="shared" si="164"/>
        <v>18</v>
      </c>
      <c r="I437" s="222">
        <f t="shared" si="164"/>
        <v>78</v>
      </c>
      <c r="J437" s="222">
        <f t="shared" si="166"/>
        <v>25</v>
      </c>
      <c r="K437" s="222">
        <f t="shared" si="165"/>
        <v>0</v>
      </c>
      <c r="L437" s="695" cm="1">
        <f t="array" ref="L437">INDEX($H437:$K437,0,MATCH(L$403,$H$403:$K$403,0))*INDEX($J$397:$R$400,MATCH(L$403,$I$397:$I$400,0),MATCH(L$402,$J$396:$R$396,0))</f>
        <v>18</v>
      </c>
      <c r="M437" s="695" cm="1">
        <f t="array" ref="M437">INDEX($H437:$K437,0,MATCH(M$403,$H$403:$K$403,0))*INDEX($J$397:$R$400,MATCH(M$403,$I$397:$I$400,0),MATCH(M$402,$J$396:$R$396,0))</f>
        <v>78</v>
      </c>
      <c r="N437" s="695" cm="1">
        <f t="array" ref="N437">INDEX($H437:$K437,0,MATCH(N$403,$H$403:$K$403,0))*INDEX($J$397:$R$400,MATCH(N$403,$I$397:$I$400,0),MATCH(N$402,$J$396:$R$396,0))</f>
        <v>50</v>
      </c>
      <c r="O437" s="695" cm="1">
        <f t="array" ref="O437">INDEX($H437:$K437,0,MATCH(O$403,$H$403:$K$403,0))*INDEX($J$397:$R$400,MATCH(O$403,$I$397:$I$400,0),MATCH(O$402,$J$396:$R$396,0))</f>
        <v>0</v>
      </c>
      <c r="P437" s="695" cm="1">
        <f t="array" ref="P437">INDEX($H437:$K437,0,MATCH(P$403,$H$403:$K$403,0))*INDEX($J$397:$R$400,MATCH(P$403,$I$397:$I$400,0),MATCH(P$402,$J$396:$R$396,0))</f>
        <v>18</v>
      </c>
      <c r="Q437" s="695" cm="1">
        <f t="array" ref="Q437">INDEX($H437:$K437,0,MATCH(Q$403,$H$403:$K$403,0))*INDEX($J$397:$R$400,MATCH(Q$403,$I$397:$I$400,0),MATCH(Q$402,$J$396:$R$396,0))</f>
        <v>78</v>
      </c>
      <c r="R437" s="695" cm="1">
        <f t="array" ref="R437">INDEX($H437:$K437,0,MATCH(R$403,$H$403:$K$403,0))*INDEX($J$397:$R$400,MATCH(R$403,$I$397:$I$400,0),MATCH(R$402,$J$396:$R$396,0))</f>
        <v>50</v>
      </c>
      <c r="S437" s="695" cm="1">
        <f t="array" ref="S437">INDEX($H437:$K437,0,MATCH(S$403,$H$403:$K$403,0))*INDEX($J$397:$R$400,MATCH(S$403,$I$397:$I$400,0),MATCH(S$402,$J$396:$R$396,0))</f>
        <v>0</v>
      </c>
      <c r="T437" s="695" cm="1">
        <f t="array" ref="T437">INDEX($H437:$K437,0,MATCH(T$403,$H$403:$K$403,0))*INDEX($J$397:$R$400,MATCH(T$403,$I$397:$I$400,0),MATCH(T$402,$J$396:$R$396,0))</f>
        <v>18</v>
      </c>
      <c r="U437" s="695" cm="1">
        <f t="array" ref="U437">INDEX($H437:$K437,0,MATCH(U$403,$H$403:$K$403,0))*INDEX($J$397:$R$400,MATCH(U$403,$I$397:$I$400,0),MATCH(U$402,$J$396:$R$396,0))</f>
        <v>78</v>
      </c>
      <c r="V437" s="695" cm="1">
        <f t="array" ref="V437">INDEX($H437:$K437,0,MATCH(V$403,$H$403:$K$403,0))*INDEX($J$397:$R$400,MATCH(V$403,$I$397:$I$400,0),MATCH(V$402,$J$396:$R$396,0))</f>
        <v>25</v>
      </c>
      <c r="W437" s="695" cm="1">
        <f t="array" ref="W437">INDEX($H437:$K437,0,MATCH(W$403,$H$403:$K$403,0))*INDEX($J$397:$R$400,MATCH(W$403,$I$397:$I$400,0),MATCH(W$402,$J$396:$R$396,0))</f>
        <v>0</v>
      </c>
      <c r="X437" s="695" cm="1">
        <f t="array" ref="X437">INDEX($H437:$K437,0,MATCH(X$403,$H$403:$K$403,0))*INDEX($J$397:$R$400,MATCH(X$403,$I$397:$I$400,0),MATCH(X$402,$J$396:$R$396,0))</f>
        <v>18</v>
      </c>
      <c r="Y437" s="695" cm="1">
        <f t="array" ref="Y437">INDEX($H437:$K437,0,MATCH(Y$403,$H$403:$K$403,0))*INDEX($J$397:$R$400,MATCH(Y$403,$I$397:$I$400,0),MATCH(Y$402,$J$396:$R$396,0))</f>
        <v>78</v>
      </c>
      <c r="Z437" s="695" cm="1">
        <f t="array" ref="Z437">INDEX($H437:$K437,0,MATCH(Z$403,$H$403:$K$403,0))*INDEX($J$397:$R$400,MATCH(Z$403,$I$397:$I$400,0),MATCH(Z$402,$J$396:$R$396,0))</f>
        <v>25</v>
      </c>
      <c r="AA437" s="695" cm="1">
        <f t="array" ref="AA437">INDEX($H437:$K437,0,MATCH(AA$403,$H$403:$K$403,0))*INDEX($J$397:$R$400,MATCH(AA$403,$I$397:$I$400,0),MATCH(AA$402,$J$396:$R$396,0))</f>
        <v>0</v>
      </c>
      <c r="AB437" s="695" cm="1">
        <f t="array" ref="AB437">INDEX($H437:$K437,0,MATCH(AB$403,$H$403:$K$403,0))*INDEX($J$397:$R$400,MATCH(AB$403,$I$397:$I$400,0),MATCH(AB$402,$J$396:$R$396,0))</f>
        <v>18</v>
      </c>
      <c r="AC437" s="695" cm="1">
        <f t="array" ref="AC437">INDEX($H437:$K437,0,MATCH(AC$403,$H$403:$K$403,0))*INDEX($J$397:$R$400,MATCH(AC$403,$I$397:$I$400,0),MATCH(AC$402,$J$396:$R$396,0))</f>
        <v>78</v>
      </c>
      <c r="AD437" s="695" cm="1">
        <f t="array" ref="AD437">INDEX($H437:$K437,0,MATCH(AD$403,$H$403:$K$403,0))*INDEX($J$397:$R$400,MATCH(AD$403,$I$397:$I$400,0),MATCH(AD$402,$J$396:$R$396,0))</f>
        <v>25</v>
      </c>
      <c r="AE437" s="695" cm="1">
        <f t="array" ref="AE437">INDEX($H437:$K437,0,MATCH(AE$403,$H$403:$K$403,0))*INDEX($J$397:$R$400,MATCH(AE$403,$I$397:$I$400,0),MATCH(AE$402,$J$396:$R$396,0))</f>
        <v>0</v>
      </c>
      <c r="AF437" s="695" cm="1">
        <f t="array" ref="AF437">INDEX($H437:$K437,0,MATCH(AF$403,$H$403:$K$403,0))*INDEX($J$397:$R$400,MATCH(AF$403,$I$397:$I$400,0),MATCH(AF$402,$J$396:$R$396,0))</f>
        <v>18</v>
      </c>
      <c r="AG437" s="695" cm="1">
        <f t="array" ref="AG437">INDEX($H437:$K437,0,MATCH(AG$403,$H$403:$K$403,0))*INDEX($J$397:$R$400,MATCH(AG$403,$I$397:$I$400,0),MATCH(AG$402,$J$396:$R$396,0))</f>
        <v>78</v>
      </c>
      <c r="AH437" s="695" cm="1">
        <f t="array" ref="AH437">INDEX($H437:$K437,0,MATCH(AH$403,$H$403:$K$403,0))*INDEX($J$397:$R$400,MATCH(AH$403,$I$397:$I$400,0),MATCH(AH$402,$J$396:$R$396,0))</f>
        <v>25</v>
      </c>
      <c r="AI437" s="695" cm="1">
        <f t="array" ref="AI437">INDEX($H437:$K437,0,MATCH(AI$403,$H$403:$K$403,0))*INDEX($J$397:$R$400,MATCH(AI$403,$I$397:$I$400,0),MATCH(AI$402,$J$396:$R$396,0))</f>
        <v>0</v>
      </c>
      <c r="AJ437" s="695" cm="1">
        <f t="array" ref="AJ437">INDEX($H437:$K437,0,MATCH(AJ$403,$H$403:$K$403,0))*INDEX($J$397:$R$400,MATCH(AJ$403,$I$397:$I$400,0),MATCH(AJ$402,$J$396:$R$396,0))</f>
        <v>18</v>
      </c>
      <c r="AK437" s="695" cm="1">
        <f t="array" ref="AK437">INDEX($H437:$K437,0,MATCH(AK$403,$H$403:$K$403,0))*INDEX($J$397:$R$400,MATCH(AK$403,$I$397:$I$400,0),MATCH(AK$402,$J$396:$R$396,0))</f>
        <v>78</v>
      </c>
      <c r="AL437" s="695" cm="1">
        <f t="array" ref="AL437">INDEX($H437:$K437,0,MATCH(AL$403,$H$403:$K$403,0))*INDEX($J$397:$R$400,MATCH(AL$403,$I$397:$I$400,0),MATCH(AL$402,$J$396:$R$396,0))</f>
        <v>0</v>
      </c>
      <c r="AM437" s="695" cm="1">
        <f t="array" ref="AM437">INDEX($H437:$K437,0,MATCH(AM$403,$H$403:$K$403,0))*INDEX($J$397:$R$400,MATCH(AM$403,$I$397:$I$400,0),MATCH(AM$402,$J$396:$R$396,0))</f>
        <v>0</v>
      </c>
      <c r="AN437" s="695" cm="1">
        <f t="array" ref="AN437">INDEX($H437:$K437,0,MATCH(AN$403,$H$403:$K$403,0))*INDEX($J$397:$R$400,MATCH(AN$403,$I$397:$I$400,0),MATCH(AN$402,$J$396:$R$396,0))</f>
        <v>18</v>
      </c>
      <c r="AO437" s="695" cm="1">
        <f t="array" ref="AO437">INDEX($H437:$K437,0,MATCH(AO$403,$H$403:$K$403,0))*INDEX($J$397:$R$400,MATCH(AO$403,$I$397:$I$400,0),MATCH(AO$402,$J$396:$R$396,0))</f>
        <v>78</v>
      </c>
      <c r="AP437" s="695" cm="1">
        <f t="array" ref="AP437">INDEX($H437:$K437,0,MATCH(AP$403,$H$403:$K$403,0))*INDEX($J$397:$R$400,MATCH(AP$403,$I$397:$I$400,0),MATCH(AP$402,$J$396:$R$396,0))</f>
        <v>0</v>
      </c>
      <c r="AQ437" s="695" cm="1">
        <f t="array" ref="AQ437">INDEX($H437:$K437,0,MATCH(AQ$403,$H$403:$K$403,0))*INDEX($J$397:$R$400,MATCH(AQ$403,$I$397:$I$400,0),MATCH(AQ$402,$J$396:$R$396,0))</f>
        <v>0</v>
      </c>
      <c r="AR437" s="695" cm="1">
        <f t="array" ref="AR437">INDEX($H437:$K437,0,MATCH(AR$403,$H$403:$K$403,0))*INDEX($J$397:$R$400,MATCH(AR$403,$I$397:$I$400,0),MATCH(AR$402,$J$396:$R$396,0))</f>
        <v>18</v>
      </c>
      <c r="AS437" s="695" cm="1">
        <f t="array" ref="AS437">INDEX($H437:$K437,0,MATCH(AS$403,$H$403:$K$403,0))*INDEX($J$397:$R$400,MATCH(AS$403,$I$397:$I$400,0),MATCH(AS$402,$J$396:$R$396,0))</f>
        <v>78</v>
      </c>
      <c r="AT437" s="695" cm="1">
        <f t="array" ref="AT437">INDEX($H437:$K437,0,MATCH(AT$403,$H$403:$K$403,0))*INDEX($J$397:$R$400,MATCH(AT$403,$I$397:$I$400,0),MATCH(AT$402,$J$396:$R$396,0))</f>
        <v>0</v>
      </c>
      <c r="AU437" s="695" cm="1">
        <f t="array" ref="AU437">INDEX($H437:$K437,0,MATCH(AU$403,$H$403:$K$403,0))*INDEX($J$397:$R$400,MATCH(AU$403,$I$397:$I$400,0),MATCH(AU$402,$J$396:$R$396,0))</f>
        <v>0</v>
      </c>
      <c r="AV437" s="186"/>
      <c r="AW437" s="186"/>
      <c r="AX437" s="16"/>
      <c r="AY437" s="8"/>
      <c r="AZ437" s="8"/>
      <c r="BA437" s="8"/>
    </row>
    <row r="438" spans="1:53" ht="14.5" outlineLevel="1" x14ac:dyDescent="0.35">
      <c r="A438" s="6"/>
      <c r="B438" s="7"/>
      <c r="C438" s="17"/>
      <c r="D438" s="17"/>
      <c r="E438" s="17"/>
      <c r="F438" s="26"/>
      <c r="G438" s="26" t="str">
        <f t="shared" si="167"/>
        <v>YYNWBzd</v>
      </c>
      <c r="H438" s="222">
        <f t="shared" si="164"/>
        <v>18</v>
      </c>
      <c r="I438" s="222">
        <f t="shared" si="164"/>
        <v>78</v>
      </c>
      <c r="J438" s="222">
        <f t="shared" si="166"/>
        <v>25</v>
      </c>
      <c r="K438" s="222">
        <f t="shared" si="165"/>
        <v>0</v>
      </c>
      <c r="L438" s="695" cm="1">
        <f t="array" ref="L438">INDEX($H438:$K438,0,MATCH(L$403,$H$403:$K$403,0))*INDEX($J$397:$R$400,MATCH(L$403,$I$397:$I$400,0),MATCH(L$402,$J$396:$R$396,0))</f>
        <v>18</v>
      </c>
      <c r="M438" s="695" cm="1">
        <f t="array" ref="M438">INDEX($H438:$K438,0,MATCH(M$403,$H$403:$K$403,0))*INDEX($J$397:$R$400,MATCH(M$403,$I$397:$I$400,0),MATCH(M$402,$J$396:$R$396,0))</f>
        <v>78</v>
      </c>
      <c r="N438" s="695" cm="1">
        <f t="array" ref="N438">INDEX($H438:$K438,0,MATCH(N$403,$H$403:$K$403,0))*INDEX($J$397:$R$400,MATCH(N$403,$I$397:$I$400,0),MATCH(N$402,$J$396:$R$396,0))</f>
        <v>50</v>
      </c>
      <c r="O438" s="695" cm="1">
        <f t="array" ref="O438">INDEX($H438:$K438,0,MATCH(O$403,$H$403:$K$403,0))*INDEX($J$397:$R$400,MATCH(O$403,$I$397:$I$400,0),MATCH(O$402,$J$396:$R$396,0))</f>
        <v>0</v>
      </c>
      <c r="P438" s="695" cm="1">
        <f t="array" ref="P438">INDEX($H438:$K438,0,MATCH(P$403,$H$403:$K$403,0))*INDEX($J$397:$R$400,MATCH(P$403,$I$397:$I$400,0),MATCH(P$402,$J$396:$R$396,0))</f>
        <v>18</v>
      </c>
      <c r="Q438" s="695" cm="1">
        <f t="array" ref="Q438">INDEX($H438:$K438,0,MATCH(Q$403,$H$403:$K$403,0))*INDEX($J$397:$R$400,MATCH(Q$403,$I$397:$I$400,0),MATCH(Q$402,$J$396:$R$396,0))</f>
        <v>78</v>
      </c>
      <c r="R438" s="695" cm="1">
        <f t="array" ref="R438">INDEX($H438:$K438,0,MATCH(R$403,$H$403:$K$403,0))*INDEX($J$397:$R$400,MATCH(R$403,$I$397:$I$400,0),MATCH(R$402,$J$396:$R$396,0))</f>
        <v>50</v>
      </c>
      <c r="S438" s="695" cm="1">
        <f t="array" ref="S438">INDEX($H438:$K438,0,MATCH(S$403,$H$403:$K$403,0))*INDEX($J$397:$R$400,MATCH(S$403,$I$397:$I$400,0),MATCH(S$402,$J$396:$R$396,0))</f>
        <v>0</v>
      </c>
      <c r="T438" s="695" cm="1">
        <f t="array" ref="T438">INDEX($H438:$K438,0,MATCH(T$403,$H$403:$K$403,0))*INDEX($J$397:$R$400,MATCH(T$403,$I$397:$I$400,0),MATCH(T$402,$J$396:$R$396,0))</f>
        <v>18</v>
      </c>
      <c r="U438" s="695" cm="1">
        <f t="array" ref="U438">INDEX($H438:$K438,0,MATCH(U$403,$H$403:$K$403,0))*INDEX($J$397:$R$400,MATCH(U$403,$I$397:$I$400,0),MATCH(U$402,$J$396:$R$396,0))</f>
        <v>78</v>
      </c>
      <c r="V438" s="695" cm="1">
        <f t="array" ref="V438">INDEX($H438:$K438,0,MATCH(V$403,$H$403:$K$403,0))*INDEX($J$397:$R$400,MATCH(V$403,$I$397:$I$400,0),MATCH(V$402,$J$396:$R$396,0))</f>
        <v>25</v>
      </c>
      <c r="W438" s="695" cm="1">
        <f t="array" ref="W438">INDEX($H438:$K438,0,MATCH(W$403,$H$403:$K$403,0))*INDEX($J$397:$R$400,MATCH(W$403,$I$397:$I$400,0),MATCH(W$402,$J$396:$R$396,0))</f>
        <v>0</v>
      </c>
      <c r="X438" s="695" cm="1">
        <f t="array" ref="X438">INDEX($H438:$K438,0,MATCH(X$403,$H$403:$K$403,0))*INDEX($J$397:$R$400,MATCH(X$403,$I$397:$I$400,0),MATCH(X$402,$J$396:$R$396,0))</f>
        <v>18</v>
      </c>
      <c r="Y438" s="695" cm="1">
        <f t="array" ref="Y438">INDEX($H438:$K438,0,MATCH(Y$403,$H$403:$K$403,0))*INDEX($J$397:$R$400,MATCH(Y$403,$I$397:$I$400,0),MATCH(Y$402,$J$396:$R$396,0))</f>
        <v>78</v>
      </c>
      <c r="Z438" s="695" cm="1">
        <f t="array" ref="Z438">INDEX($H438:$K438,0,MATCH(Z$403,$H$403:$K$403,0))*INDEX($J$397:$R$400,MATCH(Z$403,$I$397:$I$400,0),MATCH(Z$402,$J$396:$R$396,0))</f>
        <v>25</v>
      </c>
      <c r="AA438" s="695" cm="1">
        <f t="array" ref="AA438">INDEX($H438:$K438,0,MATCH(AA$403,$H$403:$K$403,0))*INDEX($J$397:$R$400,MATCH(AA$403,$I$397:$I$400,0),MATCH(AA$402,$J$396:$R$396,0))</f>
        <v>0</v>
      </c>
      <c r="AB438" s="695" cm="1">
        <f t="array" ref="AB438">INDEX($H438:$K438,0,MATCH(AB$403,$H$403:$K$403,0))*INDEX($J$397:$R$400,MATCH(AB$403,$I$397:$I$400,0),MATCH(AB$402,$J$396:$R$396,0))</f>
        <v>18</v>
      </c>
      <c r="AC438" s="695" cm="1">
        <f t="array" ref="AC438">INDEX($H438:$K438,0,MATCH(AC$403,$H$403:$K$403,0))*INDEX($J$397:$R$400,MATCH(AC$403,$I$397:$I$400,0),MATCH(AC$402,$J$396:$R$396,0))</f>
        <v>78</v>
      </c>
      <c r="AD438" s="695" cm="1">
        <f t="array" ref="AD438">INDEX($H438:$K438,0,MATCH(AD$403,$H$403:$K$403,0))*INDEX($J$397:$R$400,MATCH(AD$403,$I$397:$I$400,0),MATCH(AD$402,$J$396:$R$396,0))</f>
        <v>25</v>
      </c>
      <c r="AE438" s="695" cm="1">
        <f t="array" ref="AE438">INDEX($H438:$K438,0,MATCH(AE$403,$H$403:$K$403,0))*INDEX($J$397:$R$400,MATCH(AE$403,$I$397:$I$400,0),MATCH(AE$402,$J$396:$R$396,0))</f>
        <v>0</v>
      </c>
      <c r="AF438" s="695" cm="1">
        <f t="array" ref="AF438">INDEX($H438:$K438,0,MATCH(AF$403,$H$403:$K$403,0))*INDEX($J$397:$R$400,MATCH(AF$403,$I$397:$I$400,0),MATCH(AF$402,$J$396:$R$396,0))</f>
        <v>18</v>
      </c>
      <c r="AG438" s="695" cm="1">
        <f t="array" ref="AG438">INDEX($H438:$K438,0,MATCH(AG$403,$H$403:$K$403,0))*INDEX($J$397:$R$400,MATCH(AG$403,$I$397:$I$400,0),MATCH(AG$402,$J$396:$R$396,0))</f>
        <v>78</v>
      </c>
      <c r="AH438" s="695" cm="1">
        <f t="array" ref="AH438">INDEX($H438:$K438,0,MATCH(AH$403,$H$403:$K$403,0))*INDEX($J$397:$R$400,MATCH(AH$403,$I$397:$I$400,0),MATCH(AH$402,$J$396:$R$396,0))</f>
        <v>25</v>
      </c>
      <c r="AI438" s="695" cm="1">
        <f t="array" ref="AI438">INDEX($H438:$K438,0,MATCH(AI$403,$H$403:$K$403,0))*INDEX($J$397:$R$400,MATCH(AI$403,$I$397:$I$400,0),MATCH(AI$402,$J$396:$R$396,0))</f>
        <v>0</v>
      </c>
      <c r="AJ438" s="695" cm="1">
        <f t="array" ref="AJ438">INDEX($H438:$K438,0,MATCH(AJ$403,$H$403:$K$403,0))*INDEX($J$397:$R$400,MATCH(AJ$403,$I$397:$I$400,0),MATCH(AJ$402,$J$396:$R$396,0))</f>
        <v>18</v>
      </c>
      <c r="AK438" s="695" cm="1">
        <f t="array" ref="AK438">INDEX($H438:$K438,0,MATCH(AK$403,$H$403:$K$403,0))*INDEX($J$397:$R$400,MATCH(AK$403,$I$397:$I$400,0),MATCH(AK$402,$J$396:$R$396,0))</f>
        <v>78</v>
      </c>
      <c r="AL438" s="695" cm="1">
        <f t="array" ref="AL438">INDEX($H438:$K438,0,MATCH(AL$403,$H$403:$K$403,0))*INDEX($J$397:$R$400,MATCH(AL$403,$I$397:$I$400,0),MATCH(AL$402,$J$396:$R$396,0))</f>
        <v>0</v>
      </c>
      <c r="AM438" s="695" cm="1">
        <f t="array" ref="AM438">INDEX($H438:$K438,0,MATCH(AM$403,$H$403:$K$403,0))*INDEX($J$397:$R$400,MATCH(AM$403,$I$397:$I$400,0),MATCH(AM$402,$J$396:$R$396,0))</f>
        <v>0</v>
      </c>
      <c r="AN438" s="695" cm="1">
        <f t="array" ref="AN438">INDEX($H438:$K438,0,MATCH(AN$403,$H$403:$K$403,0))*INDEX($J$397:$R$400,MATCH(AN$403,$I$397:$I$400,0),MATCH(AN$402,$J$396:$R$396,0))</f>
        <v>18</v>
      </c>
      <c r="AO438" s="695" cm="1">
        <f t="array" ref="AO438">INDEX($H438:$K438,0,MATCH(AO$403,$H$403:$K$403,0))*INDEX($J$397:$R$400,MATCH(AO$403,$I$397:$I$400,0),MATCH(AO$402,$J$396:$R$396,0))</f>
        <v>78</v>
      </c>
      <c r="AP438" s="695" cm="1">
        <f t="array" ref="AP438">INDEX($H438:$K438,0,MATCH(AP$403,$H$403:$K$403,0))*INDEX($J$397:$R$400,MATCH(AP$403,$I$397:$I$400,0),MATCH(AP$402,$J$396:$R$396,0))</f>
        <v>0</v>
      </c>
      <c r="AQ438" s="695" cm="1">
        <f t="array" ref="AQ438">INDEX($H438:$K438,0,MATCH(AQ$403,$H$403:$K$403,0))*INDEX($J$397:$R$400,MATCH(AQ$403,$I$397:$I$400,0),MATCH(AQ$402,$J$396:$R$396,0))</f>
        <v>0</v>
      </c>
      <c r="AR438" s="695" cm="1">
        <f t="array" ref="AR438">INDEX($H438:$K438,0,MATCH(AR$403,$H$403:$K$403,0))*INDEX($J$397:$R$400,MATCH(AR$403,$I$397:$I$400,0),MATCH(AR$402,$J$396:$R$396,0))</f>
        <v>18</v>
      </c>
      <c r="AS438" s="695" cm="1">
        <f t="array" ref="AS438">INDEX($H438:$K438,0,MATCH(AS$403,$H$403:$K$403,0))*INDEX($J$397:$R$400,MATCH(AS$403,$I$397:$I$400,0),MATCH(AS$402,$J$396:$R$396,0))</f>
        <v>78</v>
      </c>
      <c r="AT438" s="695" cm="1">
        <f t="array" ref="AT438">INDEX($H438:$K438,0,MATCH(AT$403,$H$403:$K$403,0))*INDEX($J$397:$R$400,MATCH(AT$403,$I$397:$I$400,0),MATCH(AT$402,$J$396:$R$396,0))</f>
        <v>0</v>
      </c>
      <c r="AU438" s="695" cm="1">
        <f t="array" ref="AU438">INDEX($H438:$K438,0,MATCH(AU$403,$H$403:$K$403,0))*INDEX($J$397:$R$400,MATCH(AU$403,$I$397:$I$400,0),MATCH(AU$402,$J$396:$R$396,0))</f>
        <v>0</v>
      </c>
      <c r="AV438" s="186"/>
      <c r="AW438" s="186"/>
      <c r="AX438" s="16"/>
      <c r="AY438" s="8"/>
      <c r="AZ438" s="8"/>
      <c r="BA438" s="8"/>
    </row>
    <row r="439" spans="1:53" ht="14.5" outlineLevel="1" x14ac:dyDescent="0.35">
      <c r="A439" s="6"/>
      <c r="B439" s="7"/>
      <c r="C439" s="17"/>
      <c r="D439" s="17"/>
      <c r="E439" s="17"/>
      <c r="F439" s="26"/>
      <c r="G439" s="26" t="str">
        <f t="shared" si="167"/>
        <v>YYBNWb</v>
      </c>
      <c r="H439" s="222">
        <f t="shared" si="164"/>
        <v>0</v>
      </c>
      <c r="I439" s="222">
        <f t="shared" si="164"/>
        <v>78</v>
      </c>
      <c r="J439" s="222">
        <f t="shared" si="166"/>
        <v>19</v>
      </c>
      <c r="K439" s="222">
        <f t="shared" si="165"/>
        <v>0</v>
      </c>
      <c r="L439" s="695" cm="1">
        <f t="array" ref="L439">INDEX($H439:$K439,0,MATCH(L$403,$H$403:$K$403,0))*INDEX($J$397:$R$400,MATCH(L$403,$I$397:$I$400,0),MATCH(L$402,$J$396:$R$396,0))</f>
        <v>0</v>
      </c>
      <c r="M439" s="695" cm="1">
        <f t="array" ref="M439">INDEX($H439:$K439,0,MATCH(M$403,$H$403:$K$403,0))*INDEX($J$397:$R$400,MATCH(M$403,$I$397:$I$400,0),MATCH(M$402,$J$396:$R$396,0))</f>
        <v>78</v>
      </c>
      <c r="N439" s="695" cm="1">
        <f t="array" ref="N439">INDEX($H439:$K439,0,MATCH(N$403,$H$403:$K$403,0))*INDEX($J$397:$R$400,MATCH(N$403,$I$397:$I$400,0),MATCH(N$402,$J$396:$R$396,0))</f>
        <v>38</v>
      </c>
      <c r="O439" s="695" cm="1">
        <f t="array" ref="O439">INDEX($H439:$K439,0,MATCH(O$403,$H$403:$K$403,0))*INDEX($J$397:$R$400,MATCH(O$403,$I$397:$I$400,0),MATCH(O$402,$J$396:$R$396,0))</f>
        <v>0</v>
      </c>
      <c r="P439" s="695" cm="1">
        <f t="array" ref="P439">INDEX($H439:$K439,0,MATCH(P$403,$H$403:$K$403,0))*INDEX($J$397:$R$400,MATCH(P$403,$I$397:$I$400,0),MATCH(P$402,$J$396:$R$396,0))</f>
        <v>0</v>
      </c>
      <c r="Q439" s="695" cm="1">
        <f t="array" ref="Q439">INDEX($H439:$K439,0,MATCH(Q$403,$H$403:$K$403,0))*INDEX($J$397:$R$400,MATCH(Q$403,$I$397:$I$400,0),MATCH(Q$402,$J$396:$R$396,0))</f>
        <v>78</v>
      </c>
      <c r="R439" s="695" cm="1">
        <f t="array" ref="R439">INDEX($H439:$K439,0,MATCH(R$403,$H$403:$K$403,0))*INDEX($J$397:$R$400,MATCH(R$403,$I$397:$I$400,0),MATCH(R$402,$J$396:$R$396,0))</f>
        <v>38</v>
      </c>
      <c r="S439" s="695" cm="1">
        <f t="array" ref="S439">INDEX($H439:$K439,0,MATCH(S$403,$H$403:$K$403,0))*INDEX($J$397:$R$400,MATCH(S$403,$I$397:$I$400,0),MATCH(S$402,$J$396:$R$396,0))</f>
        <v>0</v>
      </c>
      <c r="T439" s="695" cm="1">
        <f t="array" ref="T439">INDEX($H439:$K439,0,MATCH(T$403,$H$403:$K$403,0))*INDEX($J$397:$R$400,MATCH(T$403,$I$397:$I$400,0),MATCH(T$402,$J$396:$R$396,0))</f>
        <v>0</v>
      </c>
      <c r="U439" s="695" cm="1">
        <f t="array" ref="U439">INDEX($H439:$K439,0,MATCH(U$403,$H$403:$K$403,0))*INDEX($J$397:$R$400,MATCH(U$403,$I$397:$I$400,0),MATCH(U$402,$J$396:$R$396,0))</f>
        <v>78</v>
      </c>
      <c r="V439" s="695" cm="1">
        <f t="array" ref="V439">INDEX($H439:$K439,0,MATCH(V$403,$H$403:$K$403,0))*INDEX($J$397:$R$400,MATCH(V$403,$I$397:$I$400,0),MATCH(V$402,$J$396:$R$396,0))</f>
        <v>19</v>
      </c>
      <c r="W439" s="695" cm="1">
        <f t="array" ref="W439">INDEX($H439:$K439,0,MATCH(W$403,$H$403:$K$403,0))*INDEX($J$397:$R$400,MATCH(W$403,$I$397:$I$400,0),MATCH(W$402,$J$396:$R$396,0))</f>
        <v>0</v>
      </c>
      <c r="X439" s="695" cm="1">
        <f t="array" ref="X439">INDEX($H439:$K439,0,MATCH(X$403,$H$403:$K$403,0))*INDEX($J$397:$R$400,MATCH(X$403,$I$397:$I$400,0),MATCH(X$402,$J$396:$R$396,0))</f>
        <v>0</v>
      </c>
      <c r="Y439" s="695" cm="1">
        <f t="array" ref="Y439">INDEX($H439:$K439,0,MATCH(Y$403,$H$403:$K$403,0))*INDEX($J$397:$R$400,MATCH(Y$403,$I$397:$I$400,0),MATCH(Y$402,$J$396:$R$396,0))</f>
        <v>78</v>
      </c>
      <c r="Z439" s="695" cm="1">
        <f t="array" ref="Z439">INDEX($H439:$K439,0,MATCH(Z$403,$H$403:$K$403,0))*INDEX($J$397:$R$400,MATCH(Z$403,$I$397:$I$400,0),MATCH(Z$402,$J$396:$R$396,0))</f>
        <v>19</v>
      </c>
      <c r="AA439" s="695" cm="1">
        <f t="array" ref="AA439">INDEX($H439:$K439,0,MATCH(AA$403,$H$403:$K$403,0))*INDEX($J$397:$R$400,MATCH(AA$403,$I$397:$I$400,0),MATCH(AA$402,$J$396:$R$396,0))</f>
        <v>0</v>
      </c>
      <c r="AB439" s="695" cm="1">
        <f t="array" ref="AB439">INDEX($H439:$K439,0,MATCH(AB$403,$H$403:$K$403,0))*INDEX($J$397:$R$400,MATCH(AB$403,$I$397:$I$400,0),MATCH(AB$402,$J$396:$R$396,0))</f>
        <v>0</v>
      </c>
      <c r="AC439" s="695" cm="1">
        <f t="array" ref="AC439">INDEX($H439:$K439,0,MATCH(AC$403,$H$403:$K$403,0))*INDEX($J$397:$R$400,MATCH(AC$403,$I$397:$I$400,0),MATCH(AC$402,$J$396:$R$396,0))</f>
        <v>78</v>
      </c>
      <c r="AD439" s="695" cm="1">
        <f t="array" ref="AD439">INDEX($H439:$K439,0,MATCH(AD$403,$H$403:$K$403,0))*INDEX($J$397:$R$400,MATCH(AD$403,$I$397:$I$400,0),MATCH(AD$402,$J$396:$R$396,0))</f>
        <v>19</v>
      </c>
      <c r="AE439" s="695" cm="1">
        <f t="array" ref="AE439">INDEX($H439:$K439,0,MATCH(AE$403,$H$403:$K$403,0))*INDEX($J$397:$R$400,MATCH(AE$403,$I$397:$I$400,0),MATCH(AE$402,$J$396:$R$396,0))</f>
        <v>0</v>
      </c>
      <c r="AF439" s="695" cm="1">
        <f t="array" ref="AF439">INDEX($H439:$K439,0,MATCH(AF$403,$H$403:$K$403,0))*INDEX($J$397:$R$400,MATCH(AF$403,$I$397:$I$400,0),MATCH(AF$402,$J$396:$R$396,0))</f>
        <v>0</v>
      </c>
      <c r="AG439" s="695" cm="1">
        <f t="array" ref="AG439">INDEX($H439:$K439,0,MATCH(AG$403,$H$403:$K$403,0))*INDEX($J$397:$R$400,MATCH(AG$403,$I$397:$I$400,0),MATCH(AG$402,$J$396:$R$396,0))</f>
        <v>78</v>
      </c>
      <c r="AH439" s="695" cm="1">
        <f t="array" ref="AH439">INDEX($H439:$K439,0,MATCH(AH$403,$H$403:$K$403,0))*INDEX($J$397:$R$400,MATCH(AH$403,$I$397:$I$400,0),MATCH(AH$402,$J$396:$R$396,0))</f>
        <v>19</v>
      </c>
      <c r="AI439" s="695" cm="1">
        <f t="array" ref="AI439">INDEX($H439:$K439,0,MATCH(AI$403,$H$403:$K$403,0))*INDEX($J$397:$R$400,MATCH(AI$403,$I$397:$I$400,0),MATCH(AI$402,$J$396:$R$396,0))</f>
        <v>0</v>
      </c>
      <c r="AJ439" s="695" cm="1">
        <f t="array" ref="AJ439">INDEX($H439:$K439,0,MATCH(AJ$403,$H$403:$K$403,0))*INDEX($J$397:$R$400,MATCH(AJ$403,$I$397:$I$400,0),MATCH(AJ$402,$J$396:$R$396,0))</f>
        <v>0</v>
      </c>
      <c r="AK439" s="695" cm="1">
        <f t="array" ref="AK439">INDEX($H439:$K439,0,MATCH(AK$403,$H$403:$K$403,0))*INDEX($J$397:$R$400,MATCH(AK$403,$I$397:$I$400,0),MATCH(AK$402,$J$396:$R$396,0))</f>
        <v>78</v>
      </c>
      <c r="AL439" s="695" cm="1">
        <f t="array" ref="AL439">INDEX($H439:$K439,0,MATCH(AL$403,$H$403:$K$403,0))*INDEX($J$397:$R$400,MATCH(AL$403,$I$397:$I$400,0),MATCH(AL$402,$J$396:$R$396,0))</f>
        <v>0</v>
      </c>
      <c r="AM439" s="695" cm="1">
        <f t="array" ref="AM439">INDEX($H439:$K439,0,MATCH(AM$403,$H$403:$K$403,0))*INDEX($J$397:$R$400,MATCH(AM$403,$I$397:$I$400,0),MATCH(AM$402,$J$396:$R$396,0))</f>
        <v>0</v>
      </c>
      <c r="AN439" s="695" cm="1">
        <f t="array" ref="AN439">INDEX($H439:$K439,0,MATCH(AN$403,$H$403:$K$403,0))*INDEX($J$397:$R$400,MATCH(AN$403,$I$397:$I$400,0),MATCH(AN$402,$J$396:$R$396,0))</f>
        <v>0</v>
      </c>
      <c r="AO439" s="695" cm="1">
        <f t="array" ref="AO439">INDEX($H439:$K439,0,MATCH(AO$403,$H$403:$K$403,0))*INDEX($J$397:$R$400,MATCH(AO$403,$I$397:$I$400,0),MATCH(AO$402,$J$396:$R$396,0))</f>
        <v>78</v>
      </c>
      <c r="AP439" s="695" cm="1">
        <f t="array" ref="AP439">INDEX($H439:$K439,0,MATCH(AP$403,$H$403:$K$403,0))*INDEX($J$397:$R$400,MATCH(AP$403,$I$397:$I$400,0),MATCH(AP$402,$J$396:$R$396,0))</f>
        <v>0</v>
      </c>
      <c r="AQ439" s="695" cm="1">
        <f t="array" ref="AQ439">INDEX($H439:$K439,0,MATCH(AQ$403,$H$403:$K$403,0))*INDEX($J$397:$R$400,MATCH(AQ$403,$I$397:$I$400,0),MATCH(AQ$402,$J$396:$R$396,0))</f>
        <v>0</v>
      </c>
      <c r="AR439" s="695" cm="1">
        <f t="array" ref="AR439">INDEX($H439:$K439,0,MATCH(AR$403,$H$403:$K$403,0))*INDEX($J$397:$R$400,MATCH(AR$403,$I$397:$I$400,0),MATCH(AR$402,$J$396:$R$396,0))</f>
        <v>0</v>
      </c>
      <c r="AS439" s="695" cm="1">
        <f t="array" ref="AS439">INDEX($H439:$K439,0,MATCH(AS$403,$H$403:$K$403,0))*INDEX($J$397:$R$400,MATCH(AS$403,$I$397:$I$400,0),MATCH(AS$402,$J$396:$R$396,0))</f>
        <v>78</v>
      </c>
      <c r="AT439" s="695" cm="1">
        <f t="array" ref="AT439">INDEX($H439:$K439,0,MATCH(AT$403,$H$403:$K$403,0))*INDEX($J$397:$R$400,MATCH(AT$403,$I$397:$I$400,0),MATCH(AT$402,$J$396:$R$396,0))</f>
        <v>0</v>
      </c>
      <c r="AU439" s="695" cm="1">
        <f t="array" ref="AU439">INDEX($H439:$K439,0,MATCH(AU$403,$H$403:$K$403,0))*INDEX($J$397:$R$400,MATCH(AU$403,$I$397:$I$400,0),MATCH(AU$402,$J$396:$R$396,0))</f>
        <v>0</v>
      </c>
      <c r="AV439" s="186"/>
      <c r="AW439" s="186"/>
      <c r="AX439" s="16"/>
      <c r="AY439" s="8"/>
      <c r="AZ439" s="8"/>
      <c r="BA439" s="8"/>
    </row>
    <row r="440" spans="1:53" ht="14.5" outlineLevel="1" x14ac:dyDescent="0.35">
      <c r="A440" s="6"/>
      <c r="B440" s="7"/>
      <c r="C440" s="17"/>
      <c r="D440" s="17"/>
      <c r="E440" s="17"/>
      <c r="F440" s="26"/>
      <c r="G440" s="26" t="str">
        <f t="shared" si="167"/>
        <v>YYBNWbd</v>
      </c>
      <c r="H440" s="222">
        <f t="shared" ref="H440:I455" si="168">INDEX($Z$223:$AC$236,MATCH($M196,$Y$223:$Y$236,0),MATCH(H$403,$Z$222:$AC$222,0))</f>
        <v>0</v>
      </c>
      <c r="I440" s="222">
        <f t="shared" si="168"/>
        <v>78</v>
      </c>
      <c r="J440" s="222">
        <f t="shared" si="166"/>
        <v>19</v>
      </c>
      <c r="K440" s="222">
        <f t="shared" si="165"/>
        <v>0</v>
      </c>
      <c r="L440" s="695" cm="1">
        <f t="array" ref="L440">INDEX($H440:$K440,0,MATCH(L$403,$H$403:$K$403,0))*INDEX($J$397:$R$400,MATCH(L$403,$I$397:$I$400,0),MATCH(L$402,$J$396:$R$396,0))</f>
        <v>0</v>
      </c>
      <c r="M440" s="695" cm="1">
        <f t="array" ref="M440">INDEX($H440:$K440,0,MATCH(M$403,$H$403:$K$403,0))*INDEX($J$397:$R$400,MATCH(M$403,$I$397:$I$400,0),MATCH(M$402,$J$396:$R$396,0))</f>
        <v>78</v>
      </c>
      <c r="N440" s="695" cm="1">
        <f t="array" ref="N440">INDEX($H440:$K440,0,MATCH(N$403,$H$403:$K$403,0))*INDEX($J$397:$R$400,MATCH(N$403,$I$397:$I$400,0),MATCH(N$402,$J$396:$R$396,0))</f>
        <v>38</v>
      </c>
      <c r="O440" s="695" cm="1">
        <f t="array" ref="O440">INDEX($H440:$K440,0,MATCH(O$403,$H$403:$K$403,0))*INDEX($J$397:$R$400,MATCH(O$403,$I$397:$I$400,0),MATCH(O$402,$J$396:$R$396,0))</f>
        <v>0</v>
      </c>
      <c r="P440" s="695" cm="1">
        <f t="array" ref="P440">INDEX($H440:$K440,0,MATCH(P$403,$H$403:$K$403,0))*INDEX($J$397:$R$400,MATCH(P$403,$I$397:$I$400,0),MATCH(P$402,$J$396:$R$396,0))</f>
        <v>0</v>
      </c>
      <c r="Q440" s="695" cm="1">
        <f t="array" ref="Q440">INDEX($H440:$K440,0,MATCH(Q$403,$H$403:$K$403,0))*INDEX($J$397:$R$400,MATCH(Q$403,$I$397:$I$400,0),MATCH(Q$402,$J$396:$R$396,0))</f>
        <v>78</v>
      </c>
      <c r="R440" s="695" cm="1">
        <f t="array" ref="R440">INDEX($H440:$K440,0,MATCH(R$403,$H$403:$K$403,0))*INDEX($J$397:$R$400,MATCH(R$403,$I$397:$I$400,0),MATCH(R$402,$J$396:$R$396,0))</f>
        <v>38</v>
      </c>
      <c r="S440" s="695" cm="1">
        <f t="array" ref="S440">INDEX($H440:$K440,0,MATCH(S$403,$H$403:$K$403,0))*INDEX($J$397:$R$400,MATCH(S$403,$I$397:$I$400,0),MATCH(S$402,$J$396:$R$396,0))</f>
        <v>0</v>
      </c>
      <c r="T440" s="695" cm="1">
        <f t="array" ref="T440">INDEX($H440:$K440,0,MATCH(T$403,$H$403:$K$403,0))*INDEX($J$397:$R$400,MATCH(T$403,$I$397:$I$400,0),MATCH(T$402,$J$396:$R$396,0))</f>
        <v>0</v>
      </c>
      <c r="U440" s="695" cm="1">
        <f t="array" ref="U440">INDEX($H440:$K440,0,MATCH(U$403,$H$403:$K$403,0))*INDEX($J$397:$R$400,MATCH(U$403,$I$397:$I$400,0),MATCH(U$402,$J$396:$R$396,0))</f>
        <v>78</v>
      </c>
      <c r="V440" s="695" cm="1">
        <f t="array" ref="V440">INDEX($H440:$K440,0,MATCH(V$403,$H$403:$K$403,0))*INDEX($J$397:$R$400,MATCH(V$403,$I$397:$I$400,0),MATCH(V$402,$J$396:$R$396,0))</f>
        <v>19</v>
      </c>
      <c r="W440" s="695" cm="1">
        <f t="array" ref="W440">INDEX($H440:$K440,0,MATCH(W$403,$H$403:$K$403,0))*INDEX($J$397:$R$400,MATCH(W$403,$I$397:$I$400,0),MATCH(W$402,$J$396:$R$396,0))</f>
        <v>0</v>
      </c>
      <c r="X440" s="695" cm="1">
        <f t="array" ref="X440">INDEX($H440:$K440,0,MATCH(X$403,$H$403:$K$403,0))*INDEX($J$397:$R$400,MATCH(X$403,$I$397:$I$400,0),MATCH(X$402,$J$396:$R$396,0))</f>
        <v>0</v>
      </c>
      <c r="Y440" s="695" cm="1">
        <f t="array" ref="Y440">INDEX($H440:$K440,0,MATCH(Y$403,$H$403:$K$403,0))*INDEX($J$397:$R$400,MATCH(Y$403,$I$397:$I$400,0),MATCH(Y$402,$J$396:$R$396,0))</f>
        <v>78</v>
      </c>
      <c r="Z440" s="695" cm="1">
        <f t="array" ref="Z440">INDEX($H440:$K440,0,MATCH(Z$403,$H$403:$K$403,0))*INDEX($J$397:$R$400,MATCH(Z$403,$I$397:$I$400,0),MATCH(Z$402,$J$396:$R$396,0))</f>
        <v>19</v>
      </c>
      <c r="AA440" s="695" cm="1">
        <f t="array" ref="AA440">INDEX($H440:$K440,0,MATCH(AA$403,$H$403:$K$403,0))*INDEX($J$397:$R$400,MATCH(AA$403,$I$397:$I$400,0),MATCH(AA$402,$J$396:$R$396,0))</f>
        <v>0</v>
      </c>
      <c r="AB440" s="695" cm="1">
        <f t="array" ref="AB440">INDEX($H440:$K440,0,MATCH(AB$403,$H$403:$K$403,0))*INDEX($J$397:$R$400,MATCH(AB$403,$I$397:$I$400,0),MATCH(AB$402,$J$396:$R$396,0))</f>
        <v>0</v>
      </c>
      <c r="AC440" s="695" cm="1">
        <f t="array" ref="AC440">INDEX($H440:$K440,0,MATCH(AC$403,$H$403:$K$403,0))*INDEX($J$397:$R$400,MATCH(AC$403,$I$397:$I$400,0),MATCH(AC$402,$J$396:$R$396,0))</f>
        <v>78</v>
      </c>
      <c r="AD440" s="695" cm="1">
        <f t="array" ref="AD440">INDEX($H440:$K440,0,MATCH(AD$403,$H$403:$K$403,0))*INDEX($J$397:$R$400,MATCH(AD$403,$I$397:$I$400,0),MATCH(AD$402,$J$396:$R$396,0))</f>
        <v>19</v>
      </c>
      <c r="AE440" s="695" cm="1">
        <f t="array" ref="AE440">INDEX($H440:$K440,0,MATCH(AE$403,$H$403:$K$403,0))*INDEX($J$397:$R$400,MATCH(AE$403,$I$397:$I$400,0),MATCH(AE$402,$J$396:$R$396,0))</f>
        <v>0</v>
      </c>
      <c r="AF440" s="695" cm="1">
        <f t="array" ref="AF440">INDEX($H440:$K440,0,MATCH(AF$403,$H$403:$K$403,0))*INDEX($J$397:$R$400,MATCH(AF$403,$I$397:$I$400,0),MATCH(AF$402,$J$396:$R$396,0))</f>
        <v>0</v>
      </c>
      <c r="AG440" s="695" cm="1">
        <f t="array" ref="AG440">INDEX($H440:$K440,0,MATCH(AG$403,$H$403:$K$403,0))*INDEX($J$397:$R$400,MATCH(AG$403,$I$397:$I$400,0),MATCH(AG$402,$J$396:$R$396,0))</f>
        <v>78</v>
      </c>
      <c r="AH440" s="695" cm="1">
        <f t="array" ref="AH440">INDEX($H440:$K440,0,MATCH(AH$403,$H$403:$K$403,0))*INDEX($J$397:$R$400,MATCH(AH$403,$I$397:$I$400,0),MATCH(AH$402,$J$396:$R$396,0))</f>
        <v>19</v>
      </c>
      <c r="AI440" s="695" cm="1">
        <f t="array" ref="AI440">INDEX($H440:$K440,0,MATCH(AI$403,$H$403:$K$403,0))*INDEX($J$397:$R$400,MATCH(AI$403,$I$397:$I$400,0),MATCH(AI$402,$J$396:$R$396,0))</f>
        <v>0</v>
      </c>
      <c r="AJ440" s="695" cm="1">
        <f t="array" ref="AJ440">INDEX($H440:$K440,0,MATCH(AJ$403,$H$403:$K$403,0))*INDEX($J$397:$R$400,MATCH(AJ$403,$I$397:$I$400,0),MATCH(AJ$402,$J$396:$R$396,0))</f>
        <v>0</v>
      </c>
      <c r="AK440" s="695" cm="1">
        <f t="array" ref="AK440">INDEX($H440:$K440,0,MATCH(AK$403,$H$403:$K$403,0))*INDEX($J$397:$R$400,MATCH(AK$403,$I$397:$I$400,0),MATCH(AK$402,$J$396:$R$396,0))</f>
        <v>78</v>
      </c>
      <c r="AL440" s="695" cm="1">
        <f t="array" ref="AL440">INDEX($H440:$K440,0,MATCH(AL$403,$H$403:$K$403,0))*INDEX($J$397:$R$400,MATCH(AL$403,$I$397:$I$400,0),MATCH(AL$402,$J$396:$R$396,0))</f>
        <v>0</v>
      </c>
      <c r="AM440" s="695" cm="1">
        <f t="array" ref="AM440">INDEX($H440:$K440,0,MATCH(AM$403,$H$403:$K$403,0))*INDEX($J$397:$R$400,MATCH(AM$403,$I$397:$I$400,0),MATCH(AM$402,$J$396:$R$396,0))</f>
        <v>0</v>
      </c>
      <c r="AN440" s="695" cm="1">
        <f t="array" ref="AN440">INDEX($H440:$K440,0,MATCH(AN$403,$H$403:$K$403,0))*INDEX($J$397:$R$400,MATCH(AN$403,$I$397:$I$400,0),MATCH(AN$402,$J$396:$R$396,0))</f>
        <v>0</v>
      </c>
      <c r="AO440" s="695" cm="1">
        <f t="array" ref="AO440">INDEX($H440:$K440,0,MATCH(AO$403,$H$403:$K$403,0))*INDEX($J$397:$R$400,MATCH(AO$403,$I$397:$I$400,0),MATCH(AO$402,$J$396:$R$396,0))</f>
        <v>78</v>
      </c>
      <c r="AP440" s="695" cm="1">
        <f t="array" ref="AP440">INDEX($H440:$K440,0,MATCH(AP$403,$H$403:$K$403,0))*INDEX($J$397:$R$400,MATCH(AP$403,$I$397:$I$400,0),MATCH(AP$402,$J$396:$R$396,0))</f>
        <v>0</v>
      </c>
      <c r="AQ440" s="695" cm="1">
        <f t="array" ref="AQ440">INDEX($H440:$K440,0,MATCH(AQ$403,$H$403:$K$403,0))*INDEX($J$397:$R$400,MATCH(AQ$403,$I$397:$I$400,0),MATCH(AQ$402,$J$396:$R$396,0))</f>
        <v>0</v>
      </c>
      <c r="AR440" s="695" cm="1">
        <f t="array" ref="AR440">INDEX($H440:$K440,0,MATCH(AR$403,$H$403:$K$403,0))*INDEX($J$397:$R$400,MATCH(AR$403,$I$397:$I$400,0),MATCH(AR$402,$J$396:$R$396,0))</f>
        <v>0</v>
      </c>
      <c r="AS440" s="695" cm="1">
        <f t="array" ref="AS440">INDEX($H440:$K440,0,MATCH(AS$403,$H$403:$K$403,0))*INDEX($J$397:$R$400,MATCH(AS$403,$I$397:$I$400,0),MATCH(AS$402,$J$396:$R$396,0))</f>
        <v>78</v>
      </c>
      <c r="AT440" s="695" cm="1">
        <f t="array" ref="AT440">INDEX($H440:$K440,0,MATCH(AT$403,$H$403:$K$403,0))*INDEX($J$397:$R$400,MATCH(AT$403,$I$397:$I$400,0),MATCH(AT$402,$J$396:$R$396,0))</f>
        <v>0</v>
      </c>
      <c r="AU440" s="695" cm="1">
        <f t="array" ref="AU440">INDEX($H440:$K440,0,MATCH(AU$403,$H$403:$K$403,0))*INDEX($J$397:$R$400,MATCH(AU$403,$I$397:$I$400,0),MATCH(AU$402,$J$396:$R$396,0))</f>
        <v>0</v>
      </c>
      <c r="AV440" s="186"/>
      <c r="AW440" s="186"/>
      <c r="AX440" s="16"/>
      <c r="AY440" s="8"/>
      <c r="AZ440" s="8"/>
      <c r="BA440" s="8"/>
    </row>
    <row r="441" spans="1:53" ht="14.5" outlineLevel="1" x14ac:dyDescent="0.35">
      <c r="A441" s="6"/>
      <c r="B441" s="7"/>
      <c r="C441" s="17"/>
      <c r="D441" s="17"/>
      <c r="E441" s="17"/>
      <c r="F441" s="26"/>
      <c r="G441" s="26" t="str">
        <f t="shared" si="167"/>
        <v>YYWBNw</v>
      </c>
      <c r="H441" s="222">
        <f t="shared" si="168"/>
        <v>0</v>
      </c>
      <c r="I441" s="222">
        <f t="shared" si="168"/>
        <v>78</v>
      </c>
      <c r="J441" s="222">
        <f t="shared" si="166"/>
        <v>19</v>
      </c>
      <c r="K441" s="222">
        <f t="shared" si="165"/>
        <v>0</v>
      </c>
      <c r="L441" s="695" cm="1">
        <f t="array" ref="L441">INDEX($H441:$K441,0,MATCH(L$403,$H$403:$K$403,0))*INDEX($J$397:$R$400,MATCH(L$403,$I$397:$I$400,0),MATCH(L$402,$J$396:$R$396,0))</f>
        <v>0</v>
      </c>
      <c r="M441" s="695" cm="1">
        <f t="array" ref="M441">INDEX($H441:$K441,0,MATCH(M$403,$H$403:$K$403,0))*INDEX($J$397:$R$400,MATCH(M$403,$I$397:$I$400,0),MATCH(M$402,$J$396:$R$396,0))</f>
        <v>78</v>
      </c>
      <c r="N441" s="695" cm="1">
        <f t="array" ref="N441">INDEX($H441:$K441,0,MATCH(N$403,$H$403:$K$403,0))*INDEX($J$397:$R$400,MATCH(N$403,$I$397:$I$400,0),MATCH(N$402,$J$396:$R$396,0))</f>
        <v>38</v>
      </c>
      <c r="O441" s="695" cm="1">
        <f t="array" ref="O441">INDEX($H441:$K441,0,MATCH(O$403,$H$403:$K$403,0))*INDEX($J$397:$R$400,MATCH(O$403,$I$397:$I$400,0),MATCH(O$402,$J$396:$R$396,0))</f>
        <v>0</v>
      </c>
      <c r="P441" s="695" cm="1">
        <f t="array" ref="P441">INDEX($H441:$K441,0,MATCH(P$403,$H$403:$K$403,0))*INDEX($J$397:$R$400,MATCH(P$403,$I$397:$I$400,0),MATCH(P$402,$J$396:$R$396,0))</f>
        <v>0</v>
      </c>
      <c r="Q441" s="695" cm="1">
        <f t="array" ref="Q441">INDEX($H441:$K441,0,MATCH(Q$403,$H$403:$K$403,0))*INDEX($J$397:$R$400,MATCH(Q$403,$I$397:$I$400,0),MATCH(Q$402,$J$396:$R$396,0))</f>
        <v>78</v>
      </c>
      <c r="R441" s="695" cm="1">
        <f t="array" ref="R441">INDEX($H441:$K441,0,MATCH(R$403,$H$403:$K$403,0))*INDEX($J$397:$R$400,MATCH(R$403,$I$397:$I$400,0),MATCH(R$402,$J$396:$R$396,0))</f>
        <v>38</v>
      </c>
      <c r="S441" s="695" cm="1">
        <f t="array" ref="S441">INDEX($H441:$K441,0,MATCH(S$403,$H$403:$K$403,0))*INDEX($J$397:$R$400,MATCH(S$403,$I$397:$I$400,0),MATCH(S$402,$J$396:$R$396,0))</f>
        <v>0</v>
      </c>
      <c r="T441" s="695" cm="1">
        <f t="array" ref="T441">INDEX($H441:$K441,0,MATCH(T$403,$H$403:$K$403,0))*INDEX($J$397:$R$400,MATCH(T$403,$I$397:$I$400,0),MATCH(T$402,$J$396:$R$396,0))</f>
        <v>0</v>
      </c>
      <c r="U441" s="695" cm="1">
        <f t="array" ref="U441">INDEX($H441:$K441,0,MATCH(U$403,$H$403:$K$403,0))*INDEX($J$397:$R$400,MATCH(U$403,$I$397:$I$400,0),MATCH(U$402,$J$396:$R$396,0))</f>
        <v>78</v>
      </c>
      <c r="V441" s="695" cm="1">
        <f t="array" ref="V441">INDEX($H441:$K441,0,MATCH(V$403,$H$403:$K$403,0))*INDEX($J$397:$R$400,MATCH(V$403,$I$397:$I$400,0),MATCH(V$402,$J$396:$R$396,0))</f>
        <v>19</v>
      </c>
      <c r="W441" s="695" cm="1">
        <f t="array" ref="W441">INDEX($H441:$K441,0,MATCH(W$403,$H$403:$K$403,0))*INDEX($J$397:$R$400,MATCH(W$403,$I$397:$I$400,0),MATCH(W$402,$J$396:$R$396,0))</f>
        <v>0</v>
      </c>
      <c r="X441" s="695" cm="1">
        <f t="array" ref="X441">INDEX($H441:$K441,0,MATCH(X$403,$H$403:$K$403,0))*INDEX($J$397:$R$400,MATCH(X$403,$I$397:$I$400,0),MATCH(X$402,$J$396:$R$396,0))</f>
        <v>0</v>
      </c>
      <c r="Y441" s="695" cm="1">
        <f t="array" ref="Y441">INDEX($H441:$K441,0,MATCH(Y$403,$H$403:$K$403,0))*INDEX($J$397:$R$400,MATCH(Y$403,$I$397:$I$400,0),MATCH(Y$402,$J$396:$R$396,0))</f>
        <v>78</v>
      </c>
      <c r="Z441" s="695" cm="1">
        <f t="array" ref="Z441">INDEX($H441:$K441,0,MATCH(Z$403,$H$403:$K$403,0))*INDEX($J$397:$R$400,MATCH(Z$403,$I$397:$I$400,0),MATCH(Z$402,$J$396:$R$396,0))</f>
        <v>19</v>
      </c>
      <c r="AA441" s="695" cm="1">
        <f t="array" ref="AA441">INDEX($H441:$K441,0,MATCH(AA$403,$H$403:$K$403,0))*INDEX($J$397:$R$400,MATCH(AA$403,$I$397:$I$400,0),MATCH(AA$402,$J$396:$R$396,0))</f>
        <v>0</v>
      </c>
      <c r="AB441" s="695" cm="1">
        <f t="array" ref="AB441">INDEX($H441:$K441,0,MATCH(AB$403,$H$403:$K$403,0))*INDEX($J$397:$R$400,MATCH(AB$403,$I$397:$I$400,0),MATCH(AB$402,$J$396:$R$396,0))</f>
        <v>0</v>
      </c>
      <c r="AC441" s="695" cm="1">
        <f t="array" ref="AC441">INDEX($H441:$K441,0,MATCH(AC$403,$H$403:$K$403,0))*INDEX($J$397:$R$400,MATCH(AC$403,$I$397:$I$400,0),MATCH(AC$402,$J$396:$R$396,0))</f>
        <v>78</v>
      </c>
      <c r="AD441" s="695" cm="1">
        <f t="array" ref="AD441">INDEX($H441:$K441,0,MATCH(AD$403,$H$403:$K$403,0))*INDEX($J$397:$R$400,MATCH(AD$403,$I$397:$I$400,0),MATCH(AD$402,$J$396:$R$396,0))</f>
        <v>19</v>
      </c>
      <c r="AE441" s="695" cm="1">
        <f t="array" ref="AE441">INDEX($H441:$K441,0,MATCH(AE$403,$H$403:$K$403,0))*INDEX($J$397:$R$400,MATCH(AE$403,$I$397:$I$400,0),MATCH(AE$402,$J$396:$R$396,0))</f>
        <v>0</v>
      </c>
      <c r="AF441" s="695" cm="1">
        <f t="array" ref="AF441">INDEX($H441:$K441,0,MATCH(AF$403,$H$403:$K$403,0))*INDEX($J$397:$R$400,MATCH(AF$403,$I$397:$I$400,0),MATCH(AF$402,$J$396:$R$396,0))</f>
        <v>0</v>
      </c>
      <c r="AG441" s="695" cm="1">
        <f t="array" ref="AG441">INDEX($H441:$K441,0,MATCH(AG$403,$H$403:$K$403,0))*INDEX($J$397:$R$400,MATCH(AG$403,$I$397:$I$400,0),MATCH(AG$402,$J$396:$R$396,0))</f>
        <v>78</v>
      </c>
      <c r="AH441" s="695" cm="1">
        <f t="array" ref="AH441">INDEX($H441:$K441,0,MATCH(AH$403,$H$403:$K$403,0))*INDEX($J$397:$R$400,MATCH(AH$403,$I$397:$I$400,0),MATCH(AH$402,$J$396:$R$396,0))</f>
        <v>19</v>
      </c>
      <c r="AI441" s="695" cm="1">
        <f t="array" ref="AI441">INDEX($H441:$K441,0,MATCH(AI$403,$H$403:$K$403,0))*INDEX($J$397:$R$400,MATCH(AI$403,$I$397:$I$400,0),MATCH(AI$402,$J$396:$R$396,0))</f>
        <v>0</v>
      </c>
      <c r="AJ441" s="695" cm="1">
        <f t="array" ref="AJ441">INDEX($H441:$K441,0,MATCH(AJ$403,$H$403:$K$403,0))*INDEX($J$397:$R$400,MATCH(AJ$403,$I$397:$I$400,0),MATCH(AJ$402,$J$396:$R$396,0))</f>
        <v>0</v>
      </c>
      <c r="AK441" s="695" cm="1">
        <f t="array" ref="AK441">INDEX($H441:$K441,0,MATCH(AK$403,$H$403:$K$403,0))*INDEX($J$397:$R$400,MATCH(AK$403,$I$397:$I$400,0),MATCH(AK$402,$J$396:$R$396,0))</f>
        <v>78</v>
      </c>
      <c r="AL441" s="695" cm="1">
        <f t="array" ref="AL441">INDEX($H441:$K441,0,MATCH(AL$403,$H$403:$K$403,0))*INDEX($J$397:$R$400,MATCH(AL$403,$I$397:$I$400,0),MATCH(AL$402,$J$396:$R$396,0))</f>
        <v>0</v>
      </c>
      <c r="AM441" s="695" cm="1">
        <f t="array" ref="AM441">INDEX($H441:$K441,0,MATCH(AM$403,$H$403:$K$403,0))*INDEX($J$397:$R$400,MATCH(AM$403,$I$397:$I$400,0),MATCH(AM$402,$J$396:$R$396,0))</f>
        <v>0</v>
      </c>
      <c r="AN441" s="695" cm="1">
        <f t="array" ref="AN441">INDEX($H441:$K441,0,MATCH(AN$403,$H$403:$K$403,0))*INDEX($J$397:$R$400,MATCH(AN$403,$I$397:$I$400,0),MATCH(AN$402,$J$396:$R$396,0))</f>
        <v>0</v>
      </c>
      <c r="AO441" s="695" cm="1">
        <f t="array" ref="AO441">INDEX($H441:$K441,0,MATCH(AO$403,$H$403:$K$403,0))*INDEX($J$397:$R$400,MATCH(AO$403,$I$397:$I$400,0),MATCH(AO$402,$J$396:$R$396,0))</f>
        <v>78</v>
      </c>
      <c r="AP441" s="695" cm="1">
        <f t="array" ref="AP441">INDEX($H441:$K441,0,MATCH(AP$403,$H$403:$K$403,0))*INDEX($J$397:$R$400,MATCH(AP$403,$I$397:$I$400,0),MATCH(AP$402,$J$396:$R$396,0))</f>
        <v>0</v>
      </c>
      <c r="AQ441" s="695" cm="1">
        <f t="array" ref="AQ441">INDEX($H441:$K441,0,MATCH(AQ$403,$H$403:$K$403,0))*INDEX($J$397:$R$400,MATCH(AQ$403,$I$397:$I$400,0),MATCH(AQ$402,$J$396:$R$396,0))</f>
        <v>0</v>
      </c>
      <c r="AR441" s="695" cm="1">
        <f t="array" ref="AR441">INDEX($H441:$K441,0,MATCH(AR$403,$H$403:$K$403,0))*INDEX($J$397:$R$400,MATCH(AR$403,$I$397:$I$400,0),MATCH(AR$402,$J$396:$R$396,0))</f>
        <v>0</v>
      </c>
      <c r="AS441" s="695" cm="1">
        <f t="array" ref="AS441">INDEX($H441:$K441,0,MATCH(AS$403,$H$403:$K$403,0))*INDEX($J$397:$R$400,MATCH(AS$403,$I$397:$I$400,0),MATCH(AS$402,$J$396:$R$396,0))</f>
        <v>78</v>
      </c>
      <c r="AT441" s="695" cm="1">
        <f t="array" ref="AT441">INDEX($H441:$K441,0,MATCH(AT$403,$H$403:$K$403,0))*INDEX($J$397:$R$400,MATCH(AT$403,$I$397:$I$400,0),MATCH(AT$402,$J$396:$R$396,0))</f>
        <v>0</v>
      </c>
      <c r="AU441" s="695" cm="1">
        <f t="array" ref="AU441">INDEX($H441:$K441,0,MATCH(AU$403,$H$403:$K$403,0))*INDEX($J$397:$R$400,MATCH(AU$403,$I$397:$I$400,0),MATCH(AU$402,$J$396:$R$396,0))</f>
        <v>0</v>
      </c>
      <c r="AV441" s="186"/>
      <c r="AW441" s="186"/>
      <c r="AX441" s="16"/>
      <c r="AY441" s="8"/>
      <c r="AZ441" s="8"/>
      <c r="BA441" s="8"/>
    </row>
    <row r="442" spans="1:53" ht="14.5" outlineLevel="1" x14ac:dyDescent="0.35">
      <c r="A442" s="6"/>
      <c r="B442" s="7"/>
      <c r="C442" s="17"/>
      <c r="D442" s="17"/>
      <c r="E442" s="17"/>
      <c r="F442" s="26"/>
      <c r="G442" s="26" t="str">
        <f t="shared" si="167"/>
        <v>YYWBNwd</v>
      </c>
      <c r="H442" s="222">
        <f t="shared" si="168"/>
        <v>0</v>
      </c>
      <c r="I442" s="222">
        <f t="shared" si="168"/>
        <v>78</v>
      </c>
      <c r="J442" s="222">
        <f t="shared" si="166"/>
        <v>19</v>
      </c>
      <c r="K442" s="222">
        <f t="shared" si="165"/>
        <v>0</v>
      </c>
      <c r="L442" s="695" cm="1">
        <f t="array" ref="L442">INDEX($H442:$K442,0,MATCH(L$403,$H$403:$K$403,0))*INDEX($J$397:$R$400,MATCH(L$403,$I$397:$I$400,0),MATCH(L$402,$J$396:$R$396,0))</f>
        <v>0</v>
      </c>
      <c r="M442" s="695" cm="1">
        <f t="array" ref="M442">INDEX($H442:$K442,0,MATCH(M$403,$H$403:$K$403,0))*INDEX($J$397:$R$400,MATCH(M$403,$I$397:$I$400,0),MATCH(M$402,$J$396:$R$396,0))</f>
        <v>78</v>
      </c>
      <c r="N442" s="695" cm="1">
        <f t="array" ref="N442">INDEX($H442:$K442,0,MATCH(N$403,$H$403:$K$403,0))*INDEX($J$397:$R$400,MATCH(N$403,$I$397:$I$400,0),MATCH(N$402,$J$396:$R$396,0))</f>
        <v>38</v>
      </c>
      <c r="O442" s="695" cm="1">
        <f t="array" ref="O442">INDEX($H442:$K442,0,MATCH(O$403,$H$403:$K$403,0))*INDEX($J$397:$R$400,MATCH(O$403,$I$397:$I$400,0),MATCH(O$402,$J$396:$R$396,0))</f>
        <v>0</v>
      </c>
      <c r="P442" s="695" cm="1">
        <f t="array" ref="P442">INDEX($H442:$K442,0,MATCH(P$403,$H$403:$K$403,0))*INDEX($J$397:$R$400,MATCH(P$403,$I$397:$I$400,0),MATCH(P$402,$J$396:$R$396,0))</f>
        <v>0</v>
      </c>
      <c r="Q442" s="695" cm="1">
        <f t="array" ref="Q442">INDEX($H442:$K442,0,MATCH(Q$403,$H$403:$K$403,0))*INDEX($J$397:$R$400,MATCH(Q$403,$I$397:$I$400,0),MATCH(Q$402,$J$396:$R$396,0))</f>
        <v>78</v>
      </c>
      <c r="R442" s="695" cm="1">
        <f t="array" ref="R442">INDEX($H442:$K442,0,MATCH(R$403,$H$403:$K$403,0))*INDEX($J$397:$R$400,MATCH(R$403,$I$397:$I$400,0),MATCH(R$402,$J$396:$R$396,0))</f>
        <v>38</v>
      </c>
      <c r="S442" s="695" cm="1">
        <f t="array" ref="S442">INDEX($H442:$K442,0,MATCH(S$403,$H$403:$K$403,0))*INDEX($J$397:$R$400,MATCH(S$403,$I$397:$I$400,0),MATCH(S$402,$J$396:$R$396,0))</f>
        <v>0</v>
      </c>
      <c r="T442" s="695" cm="1">
        <f t="array" ref="T442">INDEX($H442:$K442,0,MATCH(T$403,$H$403:$K$403,0))*INDEX($J$397:$R$400,MATCH(T$403,$I$397:$I$400,0),MATCH(T$402,$J$396:$R$396,0))</f>
        <v>0</v>
      </c>
      <c r="U442" s="695" cm="1">
        <f t="array" ref="U442">INDEX($H442:$K442,0,MATCH(U$403,$H$403:$K$403,0))*INDEX($J$397:$R$400,MATCH(U$403,$I$397:$I$400,0),MATCH(U$402,$J$396:$R$396,0))</f>
        <v>78</v>
      </c>
      <c r="V442" s="695" cm="1">
        <f t="array" ref="V442">INDEX($H442:$K442,0,MATCH(V$403,$H$403:$K$403,0))*INDEX($J$397:$R$400,MATCH(V$403,$I$397:$I$400,0),MATCH(V$402,$J$396:$R$396,0))</f>
        <v>19</v>
      </c>
      <c r="W442" s="695" cm="1">
        <f t="array" ref="W442">INDEX($H442:$K442,0,MATCH(W$403,$H$403:$K$403,0))*INDEX($J$397:$R$400,MATCH(W$403,$I$397:$I$400,0),MATCH(W$402,$J$396:$R$396,0))</f>
        <v>0</v>
      </c>
      <c r="X442" s="695" cm="1">
        <f t="array" ref="X442">INDEX($H442:$K442,0,MATCH(X$403,$H$403:$K$403,0))*INDEX($J$397:$R$400,MATCH(X$403,$I$397:$I$400,0),MATCH(X$402,$J$396:$R$396,0))</f>
        <v>0</v>
      </c>
      <c r="Y442" s="695" cm="1">
        <f t="array" ref="Y442">INDEX($H442:$K442,0,MATCH(Y$403,$H$403:$K$403,0))*INDEX($J$397:$R$400,MATCH(Y$403,$I$397:$I$400,0),MATCH(Y$402,$J$396:$R$396,0))</f>
        <v>78</v>
      </c>
      <c r="Z442" s="695" cm="1">
        <f t="array" ref="Z442">INDEX($H442:$K442,0,MATCH(Z$403,$H$403:$K$403,0))*INDEX($J$397:$R$400,MATCH(Z$403,$I$397:$I$400,0),MATCH(Z$402,$J$396:$R$396,0))</f>
        <v>19</v>
      </c>
      <c r="AA442" s="695" cm="1">
        <f t="array" ref="AA442">INDEX($H442:$K442,0,MATCH(AA$403,$H$403:$K$403,0))*INDEX($J$397:$R$400,MATCH(AA$403,$I$397:$I$400,0),MATCH(AA$402,$J$396:$R$396,0))</f>
        <v>0</v>
      </c>
      <c r="AB442" s="695" cm="1">
        <f t="array" ref="AB442">INDEX($H442:$K442,0,MATCH(AB$403,$H$403:$K$403,0))*INDEX($J$397:$R$400,MATCH(AB$403,$I$397:$I$400,0),MATCH(AB$402,$J$396:$R$396,0))</f>
        <v>0</v>
      </c>
      <c r="AC442" s="695" cm="1">
        <f t="array" ref="AC442">INDEX($H442:$K442,0,MATCH(AC$403,$H$403:$K$403,0))*INDEX($J$397:$R$400,MATCH(AC$403,$I$397:$I$400,0),MATCH(AC$402,$J$396:$R$396,0))</f>
        <v>78</v>
      </c>
      <c r="AD442" s="695" cm="1">
        <f t="array" ref="AD442">INDEX($H442:$K442,0,MATCH(AD$403,$H$403:$K$403,0))*INDEX($J$397:$R$400,MATCH(AD$403,$I$397:$I$400,0),MATCH(AD$402,$J$396:$R$396,0))</f>
        <v>19</v>
      </c>
      <c r="AE442" s="695" cm="1">
        <f t="array" ref="AE442">INDEX($H442:$K442,0,MATCH(AE$403,$H$403:$K$403,0))*INDEX($J$397:$R$400,MATCH(AE$403,$I$397:$I$400,0),MATCH(AE$402,$J$396:$R$396,0))</f>
        <v>0</v>
      </c>
      <c r="AF442" s="695" cm="1">
        <f t="array" ref="AF442">INDEX($H442:$K442,0,MATCH(AF$403,$H$403:$K$403,0))*INDEX($J$397:$R$400,MATCH(AF$403,$I$397:$I$400,0),MATCH(AF$402,$J$396:$R$396,0))</f>
        <v>0</v>
      </c>
      <c r="AG442" s="695" cm="1">
        <f t="array" ref="AG442">INDEX($H442:$K442,0,MATCH(AG$403,$H$403:$K$403,0))*INDEX($J$397:$R$400,MATCH(AG$403,$I$397:$I$400,0),MATCH(AG$402,$J$396:$R$396,0))</f>
        <v>78</v>
      </c>
      <c r="AH442" s="695" cm="1">
        <f t="array" ref="AH442">INDEX($H442:$K442,0,MATCH(AH$403,$H$403:$K$403,0))*INDEX($J$397:$R$400,MATCH(AH$403,$I$397:$I$400,0),MATCH(AH$402,$J$396:$R$396,0))</f>
        <v>19</v>
      </c>
      <c r="AI442" s="695" cm="1">
        <f t="array" ref="AI442">INDEX($H442:$K442,0,MATCH(AI$403,$H$403:$K$403,0))*INDEX($J$397:$R$400,MATCH(AI$403,$I$397:$I$400,0),MATCH(AI$402,$J$396:$R$396,0))</f>
        <v>0</v>
      </c>
      <c r="AJ442" s="695" cm="1">
        <f t="array" ref="AJ442">INDEX($H442:$K442,0,MATCH(AJ$403,$H$403:$K$403,0))*INDEX($J$397:$R$400,MATCH(AJ$403,$I$397:$I$400,0),MATCH(AJ$402,$J$396:$R$396,0))</f>
        <v>0</v>
      </c>
      <c r="AK442" s="695" cm="1">
        <f t="array" ref="AK442">INDEX($H442:$K442,0,MATCH(AK$403,$H$403:$K$403,0))*INDEX($J$397:$R$400,MATCH(AK$403,$I$397:$I$400,0),MATCH(AK$402,$J$396:$R$396,0))</f>
        <v>78</v>
      </c>
      <c r="AL442" s="695" cm="1">
        <f t="array" ref="AL442">INDEX($H442:$K442,0,MATCH(AL$403,$H$403:$K$403,0))*INDEX($J$397:$R$400,MATCH(AL$403,$I$397:$I$400,0),MATCH(AL$402,$J$396:$R$396,0))</f>
        <v>0</v>
      </c>
      <c r="AM442" s="695" cm="1">
        <f t="array" ref="AM442">INDEX($H442:$K442,0,MATCH(AM$403,$H$403:$K$403,0))*INDEX($J$397:$R$400,MATCH(AM$403,$I$397:$I$400,0),MATCH(AM$402,$J$396:$R$396,0))</f>
        <v>0</v>
      </c>
      <c r="AN442" s="695" cm="1">
        <f t="array" ref="AN442">INDEX($H442:$K442,0,MATCH(AN$403,$H$403:$K$403,0))*INDEX($J$397:$R$400,MATCH(AN$403,$I$397:$I$400,0),MATCH(AN$402,$J$396:$R$396,0))</f>
        <v>0</v>
      </c>
      <c r="AO442" s="695" cm="1">
        <f t="array" ref="AO442">INDEX($H442:$K442,0,MATCH(AO$403,$H$403:$K$403,0))*INDEX($J$397:$R$400,MATCH(AO$403,$I$397:$I$400,0),MATCH(AO$402,$J$396:$R$396,0))</f>
        <v>78</v>
      </c>
      <c r="AP442" s="695" cm="1">
        <f t="array" ref="AP442">INDEX($H442:$K442,0,MATCH(AP$403,$H$403:$K$403,0))*INDEX($J$397:$R$400,MATCH(AP$403,$I$397:$I$400,0),MATCH(AP$402,$J$396:$R$396,0))</f>
        <v>0</v>
      </c>
      <c r="AQ442" s="695" cm="1">
        <f t="array" ref="AQ442">INDEX($H442:$K442,0,MATCH(AQ$403,$H$403:$K$403,0))*INDEX($J$397:$R$400,MATCH(AQ$403,$I$397:$I$400,0),MATCH(AQ$402,$J$396:$R$396,0))</f>
        <v>0</v>
      </c>
      <c r="AR442" s="695" cm="1">
        <f t="array" ref="AR442">INDEX($H442:$K442,0,MATCH(AR$403,$H$403:$K$403,0))*INDEX($J$397:$R$400,MATCH(AR$403,$I$397:$I$400,0),MATCH(AR$402,$J$396:$R$396,0))</f>
        <v>0</v>
      </c>
      <c r="AS442" s="695" cm="1">
        <f t="array" ref="AS442">INDEX($H442:$K442,0,MATCH(AS$403,$H$403:$K$403,0))*INDEX($J$397:$R$400,MATCH(AS$403,$I$397:$I$400,0),MATCH(AS$402,$J$396:$R$396,0))</f>
        <v>78</v>
      </c>
      <c r="AT442" s="695" cm="1">
        <f t="array" ref="AT442">INDEX($H442:$K442,0,MATCH(AT$403,$H$403:$K$403,0))*INDEX($J$397:$R$400,MATCH(AT$403,$I$397:$I$400,0),MATCH(AT$402,$J$396:$R$396,0))</f>
        <v>0</v>
      </c>
      <c r="AU442" s="695" cm="1">
        <f t="array" ref="AU442">INDEX($H442:$K442,0,MATCH(AU$403,$H$403:$K$403,0))*INDEX($J$397:$R$400,MATCH(AU$403,$I$397:$I$400,0),MATCH(AU$402,$J$396:$R$396,0))</f>
        <v>0</v>
      </c>
      <c r="AV442" s="186"/>
      <c r="AW442" s="186"/>
      <c r="AX442" s="16"/>
      <c r="AY442" s="8"/>
      <c r="AZ442" s="8"/>
      <c r="BA442" s="8"/>
    </row>
    <row r="443" spans="1:53" ht="14.5" outlineLevel="1" x14ac:dyDescent="0.35">
      <c r="A443" s="6"/>
      <c r="B443" s="7"/>
      <c r="C443" s="17"/>
      <c r="D443" s="17"/>
      <c r="E443" s="17"/>
      <c r="F443" s="26"/>
      <c r="G443" s="26" t="str">
        <f t="shared" si="167"/>
        <v>YYLWBl</v>
      </c>
      <c r="H443" s="222">
        <f t="shared" si="168"/>
        <v>0</v>
      </c>
      <c r="I443" s="222">
        <f t="shared" si="168"/>
        <v>58</v>
      </c>
      <c r="J443" s="222">
        <f t="shared" si="166"/>
        <v>0</v>
      </c>
      <c r="K443" s="222">
        <f t="shared" si="165"/>
        <v>0</v>
      </c>
      <c r="L443" s="695" cm="1">
        <f t="array" ref="L443">INDEX($H443:$K443,0,MATCH(L$403,$H$403:$K$403,0))*INDEX($J$397:$R$400,MATCH(L$403,$I$397:$I$400,0),MATCH(L$402,$J$396:$R$396,0))</f>
        <v>0</v>
      </c>
      <c r="M443" s="695" cm="1">
        <f t="array" ref="M443">INDEX($H443:$K443,0,MATCH(M$403,$H$403:$K$403,0))*INDEX($J$397:$R$400,MATCH(M$403,$I$397:$I$400,0),MATCH(M$402,$J$396:$R$396,0))</f>
        <v>58</v>
      </c>
      <c r="N443" s="695" cm="1">
        <f t="array" ref="N443">INDEX($H443:$K443,0,MATCH(N$403,$H$403:$K$403,0))*INDEX($J$397:$R$400,MATCH(N$403,$I$397:$I$400,0),MATCH(N$402,$J$396:$R$396,0))</f>
        <v>0</v>
      </c>
      <c r="O443" s="695" cm="1">
        <f t="array" ref="O443">INDEX($H443:$K443,0,MATCH(O$403,$H$403:$K$403,0))*INDEX($J$397:$R$400,MATCH(O$403,$I$397:$I$400,0),MATCH(O$402,$J$396:$R$396,0))</f>
        <v>0</v>
      </c>
      <c r="P443" s="695" cm="1">
        <f t="array" ref="P443">INDEX($H443:$K443,0,MATCH(P$403,$H$403:$K$403,0))*INDEX($J$397:$R$400,MATCH(P$403,$I$397:$I$400,0),MATCH(P$402,$J$396:$R$396,0))</f>
        <v>0</v>
      </c>
      <c r="Q443" s="695" cm="1">
        <f t="array" ref="Q443">INDEX($H443:$K443,0,MATCH(Q$403,$H$403:$K$403,0))*INDEX($J$397:$R$400,MATCH(Q$403,$I$397:$I$400,0),MATCH(Q$402,$J$396:$R$396,0))</f>
        <v>58</v>
      </c>
      <c r="R443" s="695" cm="1">
        <f t="array" ref="R443">INDEX($H443:$K443,0,MATCH(R$403,$H$403:$K$403,0))*INDEX($J$397:$R$400,MATCH(R$403,$I$397:$I$400,0),MATCH(R$402,$J$396:$R$396,0))</f>
        <v>0</v>
      </c>
      <c r="S443" s="695" cm="1">
        <f t="array" ref="S443">INDEX($H443:$K443,0,MATCH(S$403,$H$403:$K$403,0))*INDEX($J$397:$R$400,MATCH(S$403,$I$397:$I$400,0),MATCH(S$402,$J$396:$R$396,0))</f>
        <v>0</v>
      </c>
      <c r="T443" s="695" cm="1">
        <f t="array" ref="T443">INDEX($H443:$K443,0,MATCH(T$403,$H$403:$K$403,0))*INDEX($J$397:$R$400,MATCH(T$403,$I$397:$I$400,0),MATCH(T$402,$J$396:$R$396,0))</f>
        <v>0</v>
      </c>
      <c r="U443" s="695" cm="1">
        <f t="array" ref="U443">INDEX($H443:$K443,0,MATCH(U$403,$H$403:$K$403,0))*INDEX($J$397:$R$400,MATCH(U$403,$I$397:$I$400,0),MATCH(U$402,$J$396:$R$396,0))</f>
        <v>58</v>
      </c>
      <c r="V443" s="695" cm="1">
        <f t="array" ref="V443">INDEX($H443:$K443,0,MATCH(V$403,$H$403:$K$403,0))*INDEX($J$397:$R$400,MATCH(V$403,$I$397:$I$400,0),MATCH(V$402,$J$396:$R$396,0))</f>
        <v>0</v>
      </c>
      <c r="W443" s="695" cm="1">
        <f t="array" ref="W443">INDEX($H443:$K443,0,MATCH(W$403,$H$403:$K$403,0))*INDEX($J$397:$R$400,MATCH(W$403,$I$397:$I$400,0),MATCH(W$402,$J$396:$R$396,0))</f>
        <v>0</v>
      </c>
      <c r="X443" s="695" cm="1">
        <f t="array" ref="X443">INDEX($H443:$K443,0,MATCH(X$403,$H$403:$K$403,0))*INDEX($J$397:$R$400,MATCH(X$403,$I$397:$I$400,0),MATCH(X$402,$J$396:$R$396,0))</f>
        <v>0</v>
      </c>
      <c r="Y443" s="695" cm="1">
        <f t="array" ref="Y443">INDEX($H443:$K443,0,MATCH(Y$403,$H$403:$K$403,0))*INDEX($J$397:$R$400,MATCH(Y$403,$I$397:$I$400,0),MATCH(Y$402,$J$396:$R$396,0))</f>
        <v>58</v>
      </c>
      <c r="Z443" s="695" cm="1">
        <f t="array" ref="Z443">INDEX($H443:$K443,0,MATCH(Z$403,$H$403:$K$403,0))*INDEX($J$397:$R$400,MATCH(Z$403,$I$397:$I$400,0),MATCH(Z$402,$J$396:$R$396,0))</f>
        <v>0</v>
      </c>
      <c r="AA443" s="695" cm="1">
        <f t="array" ref="AA443">INDEX($H443:$K443,0,MATCH(AA$403,$H$403:$K$403,0))*INDEX($J$397:$R$400,MATCH(AA$403,$I$397:$I$400,0),MATCH(AA$402,$J$396:$R$396,0))</f>
        <v>0</v>
      </c>
      <c r="AB443" s="695" cm="1">
        <f t="array" ref="AB443">INDEX($H443:$K443,0,MATCH(AB$403,$H$403:$K$403,0))*INDEX($J$397:$R$400,MATCH(AB$403,$I$397:$I$400,0),MATCH(AB$402,$J$396:$R$396,0))</f>
        <v>0</v>
      </c>
      <c r="AC443" s="695" cm="1">
        <f t="array" ref="AC443">INDEX($H443:$K443,0,MATCH(AC$403,$H$403:$K$403,0))*INDEX($J$397:$R$400,MATCH(AC$403,$I$397:$I$400,0),MATCH(AC$402,$J$396:$R$396,0))</f>
        <v>58</v>
      </c>
      <c r="AD443" s="695" cm="1">
        <f t="array" ref="AD443">INDEX($H443:$K443,0,MATCH(AD$403,$H$403:$K$403,0))*INDEX($J$397:$R$400,MATCH(AD$403,$I$397:$I$400,0),MATCH(AD$402,$J$396:$R$396,0))</f>
        <v>0</v>
      </c>
      <c r="AE443" s="695" cm="1">
        <f t="array" ref="AE443">INDEX($H443:$K443,0,MATCH(AE$403,$H$403:$K$403,0))*INDEX($J$397:$R$400,MATCH(AE$403,$I$397:$I$400,0),MATCH(AE$402,$J$396:$R$396,0))</f>
        <v>0</v>
      </c>
      <c r="AF443" s="695" cm="1">
        <f t="array" ref="AF443">INDEX($H443:$K443,0,MATCH(AF$403,$H$403:$K$403,0))*INDEX($J$397:$R$400,MATCH(AF$403,$I$397:$I$400,0),MATCH(AF$402,$J$396:$R$396,0))</f>
        <v>0</v>
      </c>
      <c r="AG443" s="695" cm="1">
        <f t="array" ref="AG443">INDEX($H443:$K443,0,MATCH(AG$403,$H$403:$K$403,0))*INDEX($J$397:$R$400,MATCH(AG$403,$I$397:$I$400,0),MATCH(AG$402,$J$396:$R$396,0))</f>
        <v>58</v>
      </c>
      <c r="AH443" s="695" cm="1">
        <f t="array" ref="AH443">INDEX($H443:$K443,0,MATCH(AH$403,$H$403:$K$403,0))*INDEX($J$397:$R$400,MATCH(AH$403,$I$397:$I$400,0),MATCH(AH$402,$J$396:$R$396,0))</f>
        <v>0</v>
      </c>
      <c r="AI443" s="695" cm="1">
        <f t="array" ref="AI443">INDEX($H443:$K443,0,MATCH(AI$403,$H$403:$K$403,0))*INDEX($J$397:$R$400,MATCH(AI$403,$I$397:$I$400,0),MATCH(AI$402,$J$396:$R$396,0))</f>
        <v>0</v>
      </c>
      <c r="AJ443" s="695" cm="1">
        <f t="array" ref="AJ443">INDEX($H443:$K443,0,MATCH(AJ$403,$H$403:$K$403,0))*INDEX($J$397:$R$400,MATCH(AJ$403,$I$397:$I$400,0),MATCH(AJ$402,$J$396:$R$396,0))</f>
        <v>0</v>
      </c>
      <c r="AK443" s="695" cm="1">
        <f t="array" ref="AK443">INDEX($H443:$K443,0,MATCH(AK$403,$H$403:$K$403,0))*INDEX($J$397:$R$400,MATCH(AK$403,$I$397:$I$400,0),MATCH(AK$402,$J$396:$R$396,0))</f>
        <v>58</v>
      </c>
      <c r="AL443" s="695" cm="1">
        <f t="array" ref="AL443">INDEX($H443:$K443,0,MATCH(AL$403,$H$403:$K$403,0))*INDEX($J$397:$R$400,MATCH(AL$403,$I$397:$I$400,0),MATCH(AL$402,$J$396:$R$396,0))</f>
        <v>0</v>
      </c>
      <c r="AM443" s="695" cm="1">
        <f t="array" ref="AM443">INDEX($H443:$K443,0,MATCH(AM$403,$H$403:$K$403,0))*INDEX($J$397:$R$400,MATCH(AM$403,$I$397:$I$400,0),MATCH(AM$402,$J$396:$R$396,0))</f>
        <v>0</v>
      </c>
      <c r="AN443" s="695" cm="1">
        <f t="array" ref="AN443">INDEX($H443:$K443,0,MATCH(AN$403,$H$403:$K$403,0))*INDEX($J$397:$R$400,MATCH(AN$403,$I$397:$I$400,0),MATCH(AN$402,$J$396:$R$396,0))</f>
        <v>0</v>
      </c>
      <c r="AO443" s="695" cm="1">
        <f t="array" ref="AO443">INDEX($H443:$K443,0,MATCH(AO$403,$H$403:$K$403,0))*INDEX($J$397:$R$400,MATCH(AO$403,$I$397:$I$400,0),MATCH(AO$402,$J$396:$R$396,0))</f>
        <v>58</v>
      </c>
      <c r="AP443" s="695" cm="1">
        <f t="array" ref="AP443">INDEX($H443:$K443,0,MATCH(AP$403,$H$403:$K$403,0))*INDEX($J$397:$R$400,MATCH(AP$403,$I$397:$I$400,0),MATCH(AP$402,$J$396:$R$396,0))</f>
        <v>0</v>
      </c>
      <c r="AQ443" s="695" cm="1">
        <f t="array" ref="AQ443">INDEX($H443:$K443,0,MATCH(AQ$403,$H$403:$K$403,0))*INDEX($J$397:$R$400,MATCH(AQ$403,$I$397:$I$400,0),MATCH(AQ$402,$J$396:$R$396,0))</f>
        <v>0</v>
      </c>
      <c r="AR443" s="695" cm="1">
        <f t="array" ref="AR443">INDEX($H443:$K443,0,MATCH(AR$403,$H$403:$K$403,0))*INDEX($J$397:$R$400,MATCH(AR$403,$I$397:$I$400,0),MATCH(AR$402,$J$396:$R$396,0))</f>
        <v>0</v>
      </c>
      <c r="AS443" s="695" cm="1">
        <f t="array" ref="AS443">INDEX($H443:$K443,0,MATCH(AS$403,$H$403:$K$403,0))*INDEX($J$397:$R$400,MATCH(AS$403,$I$397:$I$400,0),MATCH(AS$402,$J$396:$R$396,0))</f>
        <v>58</v>
      </c>
      <c r="AT443" s="695" cm="1">
        <f t="array" ref="AT443">INDEX($H443:$K443,0,MATCH(AT$403,$H$403:$K$403,0))*INDEX($J$397:$R$400,MATCH(AT$403,$I$397:$I$400,0),MATCH(AT$402,$J$396:$R$396,0))</f>
        <v>0</v>
      </c>
      <c r="AU443" s="695" cm="1">
        <f t="array" ref="AU443">INDEX($H443:$K443,0,MATCH(AU$403,$H$403:$K$403,0))*INDEX($J$397:$R$400,MATCH(AU$403,$I$397:$I$400,0),MATCH(AU$402,$J$396:$R$396,0))</f>
        <v>0</v>
      </c>
      <c r="AV443" s="186"/>
      <c r="AW443" s="186"/>
      <c r="AX443" s="16"/>
      <c r="AY443" s="8"/>
      <c r="AZ443" s="8"/>
      <c r="BA443" s="8"/>
    </row>
    <row r="444" spans="1:53" ht="14.5" outlineLevel="1" x14ac:dyDescent="0.35">
      <c r="A444" s="6"/>
      <c r="B444" s="7"/>
      <c r="C444" s="17"/>
      <c r="D444" s="17"/>
      <c r="E444" s="17"/>
      <c r="F444" s="26"/>
      <c r="G444" s="26" t="str">
        <f t="shared" si="167"/>
        <v>YYBLWb</v>
      </c>
      <c r="H444" s="222">
        <f t="shared" si="168"/>
        <v>0</v>
      </c>
      <c r="I444" s="222">
        <f t="shared" si="168"/>
        <v>78</v>
      </c>
      <c r="J444" s="222">
        <f t="shared" si="166"/>
        <v>19</v>
      </c>
      <c r="K444" s="222">
        <f t="shared" si="165"/>
        <v>0</v>
      </c>
      <c r="L444" s="695" cm="1">
        <f t="array" ref="L444">INDEX($H444:$K444,0,MATCH(L$403,$H$403:$K$403,0))*INDEX($J$397:$R$400,MATCH(L$403,$I$397:$I$400,0),MATCH(L$402,$J$396:$R$396,0))</f>
        <v>0</v>
      </c>
      <c r="M444" s="695" cm="1">
        <f t="array" ref="M444">INDEX($H444:$K444,0,MATCH(M$403,$H$403:$K$403,0))*INDEX($J$397:$R$400,MATCH(M$403,$I$397:$I$400,0),MATCH(M$402,$J$396:$R$396,0))</f>
        <v>78</v>
      </c>
      <c r="N444" s="695" cm="1">
        <f t="array" ref="N444">INDEX($H444:$K444,0,MATCH(N$403,$H$403:$K$403,0))*INDEX($J$397:$R$400,MATCH(N$403,$I$397:$I$400,0),MATCH(N$402,$J$396:$R$396,0))</f>
        <v>38</v>
      </c>
      <c r="O444" s="695" cm="1">
        <f t="array" ref="O444">INDEX($H444:$K444,0,MATCH(O$403,$H$403:$K$403,0))*INDEX($J$397:$R$400,MATCH(O$403,$I$397:$I$400,0),MATCH(O$402,$J$396:$R$396,0))</f>
        <v>0</v>
      </c>
      <c r="P444" s="695" cm="1">
        <f t="array" ref="P444">INDEX($H444:$K444,0,MATCH(P$403,$H$403:$K$403,0))*INDEX($J$397:$R$400,MATCH(P$403,$I$397:$I$400,0),MATCH(P$402,$J$396:$R$396,0))</f>
        <v>0</v>
      </c>
      <c r="Q444" s="695" cm="1">
        <f t="array" ref="Q444">INDEX($H444:$K444,0,MATCH(Q$403,$H$403:$K$403,0))*INDEX($J$397:$R$400,MATCH(Q$403,$I$397:$I$400,0),MATCH(Q$402,$J$396:$R$396,0))</f>
        <v>78</v>
      </c>
      <c r="R444" s="695" cm="1">
        <f t="array" ref="R444">INDEX($H444:$K444,0,MATCH(R$403,$H$403:$K$403,0))*INDEX($J$397:$R$400,MATCH(R$403,$I$397:$I$400,0),MATCH(R$402,$J$396:$R$396,0))</f>
        <v>38</v>
      </c>
      <c r="S444" s="695" cm="1">
        <f t="array" ref="S444">INDEX($H444:$K444,0,MATCH(S$403,$H$403:$K$403,0))*INDEX($J$397:$R$400,MATCH(S$403,$I$397:$I$400,0),MATCH(S$402,$J$396:$R$396,0))</f>
        <v>0</v>
      </c>
      <c r="T444" s="695" cm="1">
        <f t="array" ref="T444">INDEX($H444:$K444,0,MATCH(T$403,$H$403:$K$403,0))*INDEX($J$397:$R$400,MATCH(T$403,$I$397:$I$400,0),MATCH(T$402,$J$396:$R$396,0))</f>
        <v>0</v>
      </c>
      <c r="U444" s="695" cm="1">
        <f t="array" ref="U444">INDEX($H444:$K444,0,MATCH(U$403,$H$403:$K$403,0))*INDEX($J$397:$R$400,MATCH(U$403,$I$397:$I$400,0),MATCH(U$402,$J$396:$R$396,0))</f>
        <v>78</v>
      </c>
      <c r="V444" s="695" cm="1">
        <f t="array" ref="V444">INDEX($H444:$K444,0,MATCH(V$403,$H$403:$K$403,0))*INDEX($J$397:$R$400,MATCH(V$403,$I$397:$I$400,0),MATCH(V$402,$J$396:$R$396,0))</f>
        <v>19</v>
      </c>
      <c r="W444" s="695" cm="1">
        <f t="array" ref="W444">INDEX($H444:$K444,0,MATCH(W$403,$H$403:$K$403,0))*INDEX($J$397:$R$400,MATCH(W$403,$I$397:$I$400,0),MATCH(W$402,$J$396:$R$396,0))</f>
        <v>0</v>
      </c>
      <c r="X444" s="695" cm="1">
        <f t="array" ref="X444">INDEX($H444:$K444,0,MATCH(X$403,$H$403:$K$403,0))*INDEX($J$397:$R$400,MATCH(X$403,$I$397:$I$400,0),MATCH(X$402,$J$396:$R$396,0))</f>
        <v>0</v>
      </c>
      <c r="Y444" s="695" cm="1">
        <f t="array" ref="Y444">INDEX($H444:$K444,0,MATCH(Y$403,$H$403:$K$403,0))*INDEX($J$397:$R$400,MATCH(Y$403,$I$397:$I$400,0),MATCH(Y$402,$J$396:$R$396,0))</f>
        <v>78</v>
      </c>
      <c r="Z444" s="695" cm="1">
        <f t="array" ref="Z444">INDEX($H444:$K444,0,MATCH(Z$403,$H$403:$K$403,0))*INDEX($J$397:$R$400,MATCH(Z$403,$I$397:$I$400,0),MATCH(Z$402,$J$396:$R$396,0))</f>
        <v>19</v>
      </c>
      <c r="AA444" s="695" cm="1">
        <f t="array" ref="AA444">INDEX($H444:$K444,0,MATCH(AA$403,$H$403:$K$403,0))*INDEX($J$397:$R$400,MATCH(AA$403,$I$397:$I$400,0),MATCH(AA$402,$J$396:$R$396,0))</f>
        <v>0</v>
      </c>
      <c r="AB444" s="695" cm="1">
        <f t="array" ref="AB444">INDEX($H444:$K444,0,MATCH(AB$403,$H$403:$K$403,0))*INDEX($J$397:$R$400,MATCH(AB$403,$I$397:$I$400,0),MATCH(AB$402,$J$396:$R$396,0))</f>
        <v>0</v>
      </c>
      <c r="AC444" s="695" cm="1">
        <f t="array" ref="AC444">INDEX($H444:$K444,0,MATCH(AC$403,$H$403:$K$403,0))*INDEX($J$397:$R$400,MATCH(AC$403,$I$397:$I$400,0),MATCH(AC$402,$J$396:$R$396,0))</f>
        <v>78</v>
      </c>
      <c r="AD444" s="695" cm="1">
        <f t="array" ref="AD444">INDEX($H444:$K444,0,MATCH(AD$403,$H$403:$K$403,0))*INDEX($J$397:$R$400,MATCH(AD$403,$I$397:$I$400,0),MATCH(AD$402,$J$396:$R$396,0))</f>
        <v>19</v>
      </c>
      <c r="AE444" s="695" cm="1">
        <f t="array" ref="AE444">INDEX($H444:$K444,0,MATCH(AE$403,$H$403:$K$403,0))*INDEX($J$397:$R$400,MATCH(AE$403,$I$397:$I$400,0),MATCH(AE$402,$J$396:$R$396,0))</f>
        <v>0</v>
      </c>
      <c r="AF444" s="695" cm="1">
        <f t="array" ref="AF444">INDEX($H444:$K444,0,MATCH(AF$403,$H$403:$K$403,0))*INDEX($J$397:$R$400,MATCH(AF$403,$I$397:$I$400,0),MATCH(AF$402,$J$396:$R$396,0))</f>
        <v>0</v>
      </c>
      <c r="AG444" s="695" cm="1">
        <f t="array" ref="AG444">INDEX($H444:$K444,0,MATCH(AG$403,$H$403:$K$403,0))*INDEX($J$397:$R$400,MATCH(AG$403,$I$397:$I$400,0),MATCH(AG$402,$J$396:$R$396,0))</f>
        <v>78</v>
      </c>
      <c r="AH444" s="695" cm="1">
        <f t="array" ref="AH444">INDEX($H444:$K444,0,MATCH(AH$403,$H$403:$K$403,0))*INDEX($J$397:$R$400,MATCH(AH$403,$I$397:$I$400,0),MATCH(AH$402,$J$396:$R$396,0))</f>
        <v>19</v>
      </c>
      <c r="AI444" s="695" cm="1">
        <f t="array" ref="AI444">INDEX($H444:$K444,0,MATCH(AI$403,$H$403:$K$403,0))*INDEX($J$397:$R$400,MATCH(AI$403,$I$397:$I$400,0),MATCH(AI$402,$J$396:$R$396,0))</f>
        <v>0</v>
      </c>
      <c r="AJ444" s="695" cm="1">
        <f t="array" ref="AJ444">INDEX($H444:$K444,0,MATCH(AJ$403,$H$403:$K$403,0))*INDEX($J$397:$R$400,MATCH(AJ$403,$I$397:$I$400,0),MATCH(AJ$402,$J$396:$R$396,0))</f>
        <v>0</v>
      </c>
      <c r="AK444" s="695" cm="1">
        <f t="array" ref="AK444">INDEX($H444:$K444,0,MATCH(AK$403,$H$403:$K$403,0))*INDEX($J$397:$R$400,MATCH(AK$403,$I$397:$I$400,0),MATCH(AK$402,$J$396:$R$396,0))</f>
        <v>78</v>
      </c>
      <c r="AL444" s="695" cm="1">
        <f t="array" ref="AL444">INDEX($H444:$K444,0,MATCH(AL$403,$H$403:$K$403,0))*INDEX($J$397:$R$400,MATCH(AL$403,$I$397:$I$400,0),MATCH(AL$402,$J$396:$R$396,0))</f>
        <v>0</v>
      </c>
      <c r="AM444" s="695" cm="1">
        <f t="array" ref="AM444">INDEX($H444:$K444,0,MATCH(AM$403,$H$403:$K$403,0))*INDEX($J$397:$R$400,MATCH(AM$403,$I$397:$I$400,0),MATCH(AM$402,$J$396:$R$396,0))</f>
        <v>0</v>
      </c>
      <c r="AN444" s="695" cm="1">
        <f t="array" ref="AN444">INDEX($H444:$K444,0,MATCH(AN$403,$H$403:$K$403,0))*INDEX($J$397:$R$400,MATCH(AN$403,$I$397:$I$400,0),MATCH(AN$402,$J$396:$R$396,0))</f>
        <v>0</v>
      </c>
      <c r="AO444" s="695" cm="1">
        <f t="array" ref="AO444">INDEX($H444:$K444,0,MATCH(AO$403,$H$403:$K$403,0))*INDEX($J$397:$R$400,MATCH(AO$403,$I$397:$I$400,0),MATCH(AO$402,$J$396:$R$396,0))</f>
        <v>78</v>
      </c>
      <c r="AP444" s="695" cm="1">
        <f t="array" ref="AP444">INDEX($H444:$K444,0,MATCH(AP$403,$H$403:$K$403,0))*INDEX($J$397:$R$400,MATCH(AP$403,$I$397:$I$400,0),MATCH(AP$402,$J$396:$R$396,0))</f>
        <v>0</v>
      </c>
      <c r="AQ444" s="695" cm="1">
        <f t="array" ref="AQ444">INDEX($H444:$K444,0,MATCH(AQ$403,$H$403:$K$403,0))*INDEX($J$397:$R$400,MATCH(AQ$403,$I$397:$I$400,0),MATCH(AQ$402,$J$396:$R$396,0))</f>
        <v>0</v>
      </c>
      <c r="AR444" s="695" cm="1">
        <f t="array" ref="AR444">INDEX($H444:$K444,0,MATCH(AR$403,$H$403:$K$403,0))*INDEX($J$397:$R$400,MATCH(AR$403,$I$397:$I$400,0),MATCH(AR$402,$J$396:$R$396,0))</f>
        <v>0</v>
      </c>
      <c r="AS444" s="695" cm="1">
        <f t="array" ref="AS444">INDEX($H444:$K444,0,MATCH(AS$403,$H$403:$K$403,0))*INDEX($J$397:$R$400,MATCH(AS$403,$I$397:$I$400,0),MATCH(AS$402,$J$396:$R$396,0))</f>
        <v>78</v>
      </c>
      <c r="AT444" s="695" cm="1">
        <f t="array" ref="AT444">INDEX($H444:$K444,0,MATCH(AT$403,$H$403:$K$403,0))*INDEX($J$397:$R$400,MATCH(AT$403,$I$397:$I$400,0),MATCH(AT$402,$J$396:$R$396,0))</f>
        <v>0</v>
      </c>
      <c r="AU444" s="695" cm="1">
        <f t="array" ref="AU444">INDEX($H444:$K444,0,MATCH(AU$403,$H$403:$K$403,0))*INDEX($J$397:$R$400,MATCH(AU$403,$I$397:$I$400,0),MATCH(AU$402,$J$396:$R$396,0))</f>
        <v>0</v>
      </c>
      <c r="AV444" s="186"/>
      <c r="AW444" s="186"/>
      <c r="AX444" s="16"/>
      <c r="AY444" s="8"/>
      <c r="AZ444" s="8"/>
      <c r="BA444" s="8"/>
    </row>
    <row r="445" spans="1:53" ht="14.5" outlineLevel="1" x14ac:dyDescent="0.35">
      <c r="A445" s="6"/>
      <c r="B445" s="7"/>
      <c r="C445" s="17"/>
      <c r="D445" s="17"/>
      <c r="E445" s="17"/>
      <c r="F445" s="26"/>
      <c r="G445" s="26" t="str">
        <f t="shared" si="167"/>
        <v>YYBLWbd</v>
      </c>
      <c r="H445" s="222">
        <f t="shared" si="168"/>
        <v>0</v>
      </c>
      <c r="I445" s="222">
        <f t="shared" si="168"/>
        <v>78</v>
      </c>
      <c r="J445" s="222">
        <f t="shared" si="166"/>
        <v>19</v>
      </c>
      <c r="K445" s="222">
        <f t="shared" si="165"/>
        <v>0</v>
      </c>
      <c r="L445" s="695" cm="1">
        <f t="array" ref="L445">INDEX($H445:$K445,0,MATCH(L$403,$H$403:$K$403,0))*INDEX($J$397:$R$400,MATCH(L$403,$I$397:$I$400,0),MATCH(L$402,$J$396:$R$396,0))</f>
        <v>0</v>
      </c>
      <c r="M445" s="695" cm="1">
        <f t="array" ref="M445">INDEX($H445:$K445,0,MATCH(M$403,$H$403:$K$403,0))*INDEX($J$397:$R$400,MATCH(M$403,$I$397:$I$400,0),MATCH(M$402,$J$396:$R$396,0))</f>
        <v>78</v>
      </c>
      <c r="N445" s="695" cm="1">
        <f t="array" ref="N445">INDEX($H445:$K445,0,MATCH(N$403,$H$403:$K$403,0))*INDEX($J$397:$R$400,MATCH(N$403,$I$397:$I$400,0),MATCH(N$402,$J$396:$R$396,0))</f>
        <v>38</v>
      </c>
      <c r="O445" s="695" cm="1">
        <f t="array" ref="O445">INDEX($H445:$K445,0,MATCH(O$403,$H$403:$K$403,0))*INDEX($J$397:$R$400,MATCH(O$403,$I$397:$I$400,0),MATCH(O$402,$J$396:$R$396,0))</f>
        <v>0</v>
      </c>
      <c r="P445" s="695" cm="1">
        <f t="array" ref="P445">INDEX($H445:$K445,0,MATCH(P$403,$H$403:$K$403,0))*INDEX($J$397:$R$400,MATCH(P$403,$I$397:$I$400,0),MATCH(P$402,$J$396:$R$396,0))</f>
        <v>0</v>
      </c>
      <c r="Q445" s="695" cm="1">
        <f t="array" ref="Q445">INDEX($H445:$K445,0,MATCH(Q$403,$H$403:$K$403,0))*INDEX($J$397:$R$400,MATCH(Q$403,$I$397:$I$400,0),MATCH(Q$402,$J$396:$R$396,0))</f>
        <v>78</v>
      </c>
      <c r="R445" s="695" cm="1">
        <f t="array" ref="R445">INDEX($H445:$K445,0,MATCH(R$403,$H$403:$K$403,0))*INDEX($J$397:$R$400,MATCH(R$403,$I$397:$I$400,0),MATCH(R$402,$J$396:$R$396,0))</f>
        <v>38</v>
      </c>
      <c r="S445" s="695" cm="1">
        <f t="array" ref="S445">INDEX($H445:$K445,0,MATCH(S$403,$H$403:$K$403,0))*INDEX($J$397:$R$400,MATCH(S$403,$I$397:$I$400,0),MATCH(S$402,$J$396:$R$396,0))</f>
        <v>0</v>
      </c>
      <c r="T445" s="695" cm="1">
        <f t="array" ref="T445">INDEX($H445:$K445,0,MATCH(T$403,$H$403:$K$403,0))*INDEX($J$397:$R$400,MATCH(T$403,$I$397:$I$400,0),MATCH(T$402,$J$396:$R$396,0))</f>
        <v>0</v>
      </c>
      <c r="U445" s="695" cm="1">
        <f t="array" ref="U445">INDEX($H445:$K445,0,MATCH(U$403,$H$403:$K$403,0))*INDEX($J$397:$R$400,MATCH(U$403,$I$397:$I$400,0),MATCH(U$402,$J$396:$R$396,0))</f>
        <v>78</v>
      </c>
      <c r="V445" s="695" cm="1">
        <f t="array" ref="V445">INDEX($H445:$K445,0,MATCH(V$403,$H$403:$K$403,0))*INDEX($J$397:$R$400,MATCH(V$403,$I$397:$I$400,0),MATCH(V$402,$J$396:$R$396,0))</f>
        <v>19</v>
      </c>
      <c r="W445" s="695" cm="1">
        <f t="array" ref="W445">INDEX($H445:$K445,0,MATCH(W$403,$H$403:$K$403,0))*INDEX($J$397:$R$400,MATCH(W$403,$I$397:$I$400,0),MATCH(W$402,$J$396:$R$396,0))</f>
        <v>0</v>
      </c>
      <c r="X445" s="695" cm="1">
        <f t="array" ref="X445">INDEX($H445:$K445,0,MATCH(X$403,$H$403:$K$403,0))*INDEX($J$397:$R$400,MATCH(X$403,$I$397:$I$400,0),MATCH(X$402,$J$396:$R$396,0))</f>
        <v>0</v>
      </c>
      <c r="Y445" s="695" cm="1">
        <f t="array" ref="Y445">INDEX($H445:$K445,0,MATCH(Y$403,$H$403:$K$403,0))*INDEX($J$397:$R$400,MATCH(Y$403,$I$397:$I$400,0),MATCH(Y$402,$J$396:$R$396,0))</f>
        <v>78</v>
      </c>
      <c r="Z445" s="695" cm="1">
        <f t="array" ref="Z445">INDEX($H445:$K445,0,MATCH(Z$403,$H$403:$K$403,0))*INDEX($J$397:$R$400,MATCH(Z$403,$I$397:$I$400,0),MATCH(Z$402,$J$396:$R$396,0))</f>
        <v>19</v>
      </c>
      <c r="AA445" s="695" cm="1">
        <f t="array" ref="AA445">INDEX($H445:$K445,0,MATCH(AA$403,$H$403:$K$403,0))*INDEX($J$397:$R$400,MATCH(AA$403,$I$397:$I$400,0),MATCH(AA$402,$J$396:$R$396,0))</f>
        <v>0</v>
      </c>
      <c r="AB445" s="695" cm="1">
        <f t="array" ref="AB445">INDEX($H445:$K445,0,MATCH(AB$403,$H$403:$K$403,0))*INDEX($J$397:$R$400,MATCH(AB$403,$I$397:$I$400,0),MATCH(AB$402,$J$396:$R$396,0))</f>
        <v>0</v>
      </c>
      <c r="AC445" s="695" cm="1">
        <f t="array" ref="AC445">INDEX($H445:$K445,0,MATCH(AC$403,$H$403:$K$403,0))*INDEX($J$397:$R$400,MATCH(AC$403,$I$397:$I$400,0),MATCH(AC$402,$J$396:$R$396,0))</f>
        <v>78</v>
      </c>
      <c r="AD445" s="695" cm="1">
        <f t="array" ref="AD445">INDEX($H445:$K445,0,MATCH(AD$403,$H$403:$K$403,0))*INDEX($J$397:$R$400,MATCH(AD$403,$I$397:$I$400,0),MATCH(AD$402,$J$396:$R$396,0))</f>
        <v>19</v>
      </c>
      <c r="AE445" s="695" cm="1">
        <f t="array" ref="AE445">INDEX($H445:$K445,0,MATCH(AE$403,$H$403:$K$403,0))*INDEX($J$397:$R$400,MATCH(AE$403,$I$397:$I$400,0),MATCH(AE$402,$J$396:$R$396,0))</f>
        <v>0</v>
      </c>
      <c r="AF445" s="695" cm="1">
        <f t="array" ref="AF445">INDEX($H445:$K445,0,MATCH(AF$403,$H$403:$K$403,0))*INDEX($J$397:$R$400,MATCH(AF$403,$I$397:$I$400,0),MATCH(AF$402,$J$396:$R$396,0))</f>
        <v>0</v>
      </c>
      <c r="AG445" s="695" cm="1">
        <f t="array" ref="AG445">INDEX($H445:$K445,0,MATCH(AG$403,$H$403:$K$403,0))*INDEX($J$397:$R$400,MATCH(AG$403,$I$397:$I$400,0),MATCH(AG$402,$J$396:$R$396,0))</f>
        <v>78</v>
      </c>
      <c r="AH445" s="695" cm="1">
        <f t="array" ref="AH445">INDEX($H445:$K445,0,MATCH(AH$403,$H$403:$K$403,0))*INDEX($J$397:$R$400,MATCH(AH$403,$I$397:$I$400,0),MATCH(AH$402,$J$396:$R$396,0))</f>
        <v>19</v>
      </c>
      <c r="AI445" s="695" cm="1">
        <f t="array" ref="AI445">INDEX($H445:$K445,0,MATCH(AI$403,$H$403:$K$403,0))*INDEX($J$397:$R$400,MATCH(AI$403,$I$397:$I$400,0),MATCH(AI$402,$J$396:$R$396,0))</f>
        <v>0</v>
      </c>
      <c r="AJ445" s="695" cm="1">
        <f t="array" ref="AJ445">INDEX($H445:$K445,0,MATCH(AJ$403,$H$403:$K$403,0))*INDEX($J$397:$R$400,MATCH(AJ$403,$I$397:$I$400,0),MATCH(AJ$402,$J$396:$R$396,0))</f>
        <v>0</v>
      </c>
      <c r="AK445" s="695" cm="1">
        <f t="array" ref="AK445">INDEX($H445:$K445,0,MATCH(AK$403,$H$403:$K$403,0))*INDEX($J$397:$R$400,MATCH(AK$403,$I$397:$I$400,0),MATCH(AK$402,$J$396:$R$396,0))</f>
        <v>78</v>
      </c>
      <c r="AL445" s="695" cm="1">
        <f t="array" ref="AL445">INDEX($H445:$K445,0,MATCH(AL$403,$H$403:$K$403,0))*INDEX($J$397:$R$400,MATCH(AL$403,$I$397:$I$400,0),MATCH(AL$402,$J$396:$R$396,0))</f>
        <v>0</v>
      </c>
      <c r="AM445" s="695" cm="1">
        <f t="array" ref="AM445">INDEX($H445:$K445,0,MATCH(AM$403,$H$403:$K$403,0))*INDEX($J$397:$R$400,MATCH(AM$403,$I$397:$I$400,0),MATCH(AM$402,$J$396:$R$396,0))</f>
        <v>0</v>
      </c>
      <c r="AN445" s="695" cm="1">
        <f t="array" ref="AN445">INDEX($H445:$K445,0,MATCH(AN$403,$H$403:$K$403,0))*INDEX($J$397:$R$400,MATCH(AN$403,$I$397:$I$400,0),MATCH(AN$402,$J$396:$R$396,0))</f>
        <v>0</v>
      </c>
      <c r="AO445" s="695" cm="1">
        <f t="array" ref="AO445">INDEX($H445:$K445,0,MATCH(AO$403,$H$403:$K$403,0))*INDEX($J$397:$R$400,MATCH(AO$403,$I$397:$I$400,0),MATCH(AO$402,$J$396:$R$396,0))</f>
        <v>78</v>
      </c>
      <c r="AP445" s="695" cm="1">
        <f t="array" ref="AP445">INDEX($H445:$K445,0,MATCH(AP$403,$H$403:$K$403,0))*INDEX($J$397:$R$400,MATCH(AP$403,$I$397:$I$400,0),MATCH(AP$402,$J$396:$R$396,0))</f>
        <v>0</v>
      </c>
      <c r="AQ445" s="695" cm="1">
        <f t="array" ref="AQ445">INDEX($H445:$K445,0,MATCH(AQ$403,$H$403:$K$403,0))*INDEX($J$397:$R$400,MATCH(AQ$403,$I$397:$I$400,0),MATCH(AQ$402,$J$396:$R$396,0))</f>
        <v>0</v>
      </c>
      <c r="AR445" s="695" cm="1">
        <f t="array" ref="AR445">INDEX($H445:$K445,0,MATCH(AR$403,$H$403:$K$403,0))*INDEX($J$397:$R$400,MATCH(AR$403,$I$397:$I$400,0),MATCH(AR$402,$J$396:$R$396,0))</f>
        <v>0</v>
      </c>
      <c r="AS445" s="695" cm="1">
        <f t="array" ref="AS445">INDEX($H445:$K445,0,MATCH(AS$403,$H$403:$K$403,0))*INDEX($J$397:$R$400,MATCH(AS$403,$I$397:$I$400,0),MATCH(AS$402,$J$396:$R$396,0))</f>
        <v>78</v>
      </c>
      <c r="AT445" s="695" cm="1">
        <f t="array" ref="AT445">INDEX($H445:$K445,0,MATCH(AT$403,$H$403:$K$403,0))*INDEX($J$397:$R$400,MATCH(AT$403,$I$397:$I$400,0),MATCH(AT$402,$J$396:$R$396,0))</f>
        <v>0</v>
      </c>
      <c r="AU445" s="695" cm="1">
        <f t="array" ref="AU445">INDEX($H445:$K445,0,MATCH(AU$403,$H$403:$K$403,0))*INDEX($J$397:$R$400,MATCH(AU$403,$I$397:$I$400,0),MATCH(AU$402,$J$396:$R$396,0))</f>
        <v>0</v>
      </c>
      <c r="AV445" s="186"/>
      <c r="AW445" s="186"/>
      <c r="AX445" s="16"/>
      <c r="AY445" s="8"/>
      <c r="AZ445" s="8"/>
      <c r="BA445" s="8"/>
    </row>
    <row r="446" spans="1:53" ht="14.5" outlineLevel="1" x14ac:dyDescent="0.35">
      <c r="A446" s="6"/>
      <c r="B446" s="7"/>
      <c r="C446" s="17"/>
      <c r="D446" s="17"/>
      <c r="E446" s="17"/>
      <c r="F446" s="26"/>
      <c r="G446" s="26" t="str">
        <f t="shared" si="167"/>
        <v>YYWBLw</v>
      </c>
      <c r="H446" s="222">
        <f t="shared" si="168"/>
        <v>0</v>
      </c>
      <c r="I446" s="222">
        <f t="shared" si="168"/>
        <v>78</v>
      </c>
      <c r="J446" s="878">
        <f>INDEX($Z$223:$AC$236,MATCH($M202,$Y$223:$Y$236,0),MATCH(J$403,$Z$222:$AC$222,0))-10</f>
        <v>9</v>
      </c>
      <c r="K446" s="222">
        <f t="shared" si="165"/>
        <v>0</v>
      </c>
      <c r="L446" s="695" cm="1">
        <f t="array" ref="L446">INDEX($H446:$K446,0,MATCH(L$403,$H$403:$K$403,0))*INDEX($J$397:$R$400,MATCH(L$403,$I$397:$I$400,0),MATCH(L$402,$J$396:$R$396,0))</f>
        <v>0</v>
      </c>
      <c r="M446" s="695" cm="1">
        <f t="array" ref="M446">INDEX($H446:$K446,0,MATCH(M$403,$H$403:$K$403,0))*INDEX($J$397:$R$400,MATCH(M$403,$I$397:$I$400,0),MATCH(M$402,$J$396:$R$396,0))</f>
        <v>78</v>
      </c>
      <c r="N446" s="695" cm="1">
        <f t="array" ref="N446">INDEX($H446:$K446,0,MATCH(N$403,$H$403:$K$403,0))*INDEX($J$397:$R$400,MATCH(N$403,$I$397:$I$400,0),MATCH(N$402,$J$396:$R$396,0))</f>
        <v>18</v>
      </c>
      <c r="O446" s="695" cm="1">
        <f t="array" ref="O446">INDEX($H446:$K446,0,MATCH(O$403,$H$403:$K$403,0))*INDEX($J$397:$R$400,MATCH(O$403,$I$397:$I$400,0),MATCH(O$402,$J$396:$R$396,0))</f>
        <v>0</v>
      </c>
      <c r="P446" s="695" cm="1">
        <f t="array" ref="P446">INDEX($H446:$K446,0,MATCH(P$403,$H$403:$K$403,0))*INDEX($J$397:$R$400,MATCH(P$403,$I$397:$I$400,0),MATCH(P$402,$J$396:$R$396,0))</f>
        <v>0</v>
      </c>
      <c r="Q446" s="695" cm="1">
        <f t="array" ref="Q446">INDEX($H446:$K446,0,MATCH(Q$403,$H$403:$K$403,0))*INDEX($J$397:$R$400,MATCH(Q$403,$I$397:$I$400,0),MATCH(Q$402,$J$396:$R$396,0))</f>
        <v>78</v>
      </c>
      <c r="R446" s="695" cm="1">
        <f t="array" ref="R446">INDEX($H446:$K446,0,MATCH(R$403,$H$403:$K$403,0))*INDEX($J$397:$R$400,MATCH(R$403,$I$397:$I$400,0),MATCH(R$402,$J$396:$R$396,0))</f>
        <v>18</v>
      </c>
      <c r="S446" s="695" cm="1">
        <f t="array" ref="S446">INDEX($H446:$K446,0,MATCH(S$403,$H$403:$K$403,0))*INDEX($J$397:$R$400,MATCH(S$403,$I$397:$I$400,0),MATCH(S$402,$J$396:$R$396,0))</f>
        <v>0</v>
      </c>
      <c r="T446" s="695" cm="1">
        <f t="array" ref="T446">INDEX($H446:$K446,0,MATCH(T$403,$H$403:$K$403,0))*INDEX($J$397:$R$400,MATCH(T$403,$I$397:$I$400,0),MATCH(T$402,$J$396:$R$396,0))</f>
        <v>0</v>
      </c>
      <c r="U446" s="695" cm="1">
        <f t="array" ref="U446">INDEX($H446:$K446,0,MATCH(U$403,$H$403:$K$403,0))*INDEX($J$397:$R$400,MATCH(U$403,$I$397:$I$400,0),MATCH(U$402,$J$396:$R$396,0))</f>
        <v>78</v>
      </c>
      <c r="V446" s="695" cm="1">
        <f t="array" ref="V446">INDEX($H446:$K446,0,MATCH(V$403,$H$403:$K$403,0))*INDEX($J$397:$R$400,MATCH(V$403,$I$397:$I$400,0),MATCH(V$402,$J$396:$R$396,0))</f>
        <v>9</v>
      </c>
      <c r="W446" s="695" cm="1">
        <f t="array" ref="W446">INDEX($H446:$K446,0,MATCH(W$403,$H$403:$K$403,0))*INDEX($J$397:$R$400,MATCH(W$403,$I$397:$I$400,0),MATCH(W$402,$J$396:$R$396,0))</f>
        <v>0</v>
      </c>
      <c r="X446" s="695" cm="1">
        <f t="array" ref="X446">INDEX($H446:$K446,0,MATCH(X$403,$H$403:$K$403,0))*INDEX($J$397:$R$400,MATCH(X$403,$I$397:$I$400,0),MATCH(X$402,$J$396:$R$396,0))</f>
        <v>0</v>
      </c>
      <c r="Y446" s="695" cm="1">
        <f t="array" ref="Y446">INDEX($H446:$K446,0,MATCH(Y$403,$H$403:$K$403,0))*INDEX($J$397:$R$400,MATCH(Y$403,$I$397:$I$400,0),MATCH(Y$402,$J$396:$R$396,0))</f>
        <v>78</v>
      </c>
      <c r="Z446" s="695" cm="1">
        <f t="array" ref="Z446">INDEX($H446:$K446,0,MATCH(Z$403,$H$403:$K$403,0))*INDEX($J$397:$R$400,MATCH(Z$403,$I$397:$I$400,0),MATCH(Z$402,$J$396:$R$396,0))</f>
        <v>9</v>
      </c>
      <c r="AA446" s="695" cm="1">
        <f t="array" ref="AA446">INDEX($H446:$K446,0,MATCH(AA$403,$H$403:$K$403,0))*INDEX($J$397:$R$400,MATCH(AA$403,$I$397:$I$400,0),MATCH(AA$402,$J$396:$R$396,0))</f>
        <v>0</v>
      </c>
      <c r="AB446" s="695" cm="1">
        <f t="array" ref="AB446">INDEX($H446:$K446,0,MATCH(AB$403,$H$403:$K$403,0))*INDEX($J$397:$R$400,MATCH(AB$403,$I$397:$I$400,0),MATCH(AB$402,$J$396:$R$396,0))</f>
        <v>0</v>
      </c>
      <c r="AC446" s="695" cm="1">
        <f t="array" ref="AC446">INDEX($H446:$K446,0,MATCH(AC$403,$H$403:$K$403,0))*INDEX($J$397:$R$400,MATCH(AC$403,$I$397:$I$400,0),MATCH(AC$402,$J$396:$R$396,0))</f>
        <v>78</v>
      </c>
      <c r="AD446" s="695" cm="1">
        <f t="array" ref="AD446">INDEX($H446:$K446,0,MATCH(AD$403,$H$403:$K$403,0))*INDEX($J$397:$R$400,MATCH(AD$403,$I$397:$I$400,0),MATCH(AD$402,$J$396:$R$396,0))</f>
        <v>9</v>
      </c>
      <c r="AE446" s="695" cm="1">
        <f t="array" ref="AE446">INDEX($H446:$K446,0,MATCH(AE$403,$H$403:$K$403,0))*INDEX($J$397:$R$400,MATCH(AE$403,$I$397:$I$400,0),MATCH(AE$402,$J$396:$R$396,0))</f>
        <v>0</v>
      </c>
      <c r="AF446" s="695" cm="1">
        <f t="array" ref="AF446">INDEX($H446:$K446,0,MATCH(AF$403,$H$403:$K$403,0))*INDEX($J$397:$R$400,MATCH(AF$403,$I$397:$I$400,0),MATCH(AF$402,$J$396:$R$396,0))</f>
        <v>0</v>
      </c>
      <c r="AG446" s="695" cm="1">
        <f t="array" ref="AG446">INDEX($H446:$K446,0,MATCH(AG$403,$H$403:$K$403,0))*INDEX($J$397:$R$400,MATCH(AG$403,$I$397:$I$400,0),MATCH(AG$402,$J$396:$R$396,0))</f>
        <v>78</v>
      </c>
      <c r="AH446" s="695" cm="1">
        <f t="array" ref="AH446">INDEX($H446:$K446,0,MATCH(AH$403,$H$403:$K$403,0))*INDEX($J$397:$R$400,MATCH(AH$403,$I$397:$I$400,0),MATCH(AH$402,$J$396:$R$396,0))</f>
        <v>9</v>
      </c>
      <c r="AI446" s="695" cm="1">
        <f t="array" ref="AI446">INDEX($H446:$K446,0,MATCH(AI$403,$H$403:$K$403,0))*INDEX($J$397:$R$400,MATCH(AI$403,$I$397:$I$400,0),MATCH(AI$402,$J$396:$R$396,0))</f>
        <v>0</v>
      </c>
      <c r="AJ446" s="695" cm="1">
        <f t="array" ref="AJ446">INDEX($H446:$K446,0,MATCH(AJ$403,$H$403:$K$403,0))*INDEX($J$397:$R$400,MATCH(AJ$403,$I$397:$I$400,0),MATCH(AJ$402,$J$396:$R$396,0))</f>
        <v>0</v>
      </c>
      <c r="AK446" s="695" cm="1">
        <f t="array" ref="AK446">INDEX($H446:$K446,0,MATCH(AK$403,$H$403:$K$403,0))*INDEX($J$397:$R$400,MATCH(AK$403,$I$397:$I$400,0),MATCH(AK$402,$J$396:$R$396,0))</f>
        <v>78</v>
      </c>
      <c r="AL446" s="695" cm="1">
        <f t="array" ref="AL446">INDEX($H446:$K446,0,MATCH(AL$403,$H$403:$K$403,0))*INDEX($J$397:$R$400,MATCH(AL$403,$I$397:$I$400,0),MATCH(AL$402,$J$396:$R$396,0))</f>
        <v>0</v>
      </c>
      <c r="AM446" s="695" cm="1">
        <f t="array" ref="AM446">INDEX($H446:$K446,0,MATCH(AM$403,$H$403:$K$403,0))*INDEX($J$397:$R$400,MATCH(AM$403,$I$397:$I$400,0),MATCH(AM$402,$J$396:$R$396,0))</f>
        <v>0</v>
      </c>
      <c r="AN446" s="695" cm="1">
        <f t="array" ref="AN446">INDEX($H446:$K446,0,MATCH(AN$403,$H$403:$K$403,0))*INDEX($J$397:$R$400,MATCH(AN$403,$I$397:$I$400,0),MATCH(AN$402,$J$396:$R$396,0))</f>
        <v>0</v>
      </c>
      <c r="AO446" s="695" cm="1">
        <f t="array" ref="AO446">INDEX($H446:$K446,0,MATCH(AO$403,$H$403:$K$403,0))*INDEX($J$397:$R$400,MATCH(AO$403,$I$397:$I$400,0),MATCH(AO$402,$J$396:$R$396,0))</f>
        <v>78</v>
      </c>
      <c r="AP446" s="695" cm="1">
        <f t="array" ref="AP446">INDEX($H446:$K446,0,MATCH(AP$403,$H$403:$K$403,0))*INDEX($J$397:$R$400,MATCH(AP$403,$I$397:$I$400,0),MATCH(AP$402,$J$396:$R$396,0))</f>
        <v>0</v>
      </c>
      <c r="AQ446" s="695" cm="1">
        <f t="array" ref="AQ446">INDEX($H446:$K446,0,MATCH(AQ$403,$H$403:$K$403,0))*INDEX($J$397:$R$400,MATCH(AQ$403,$I$397:$I$400,0),MATCH(AQ$402,$J$396:$R$396,0))</f>
        <v>0</v>
      </c>
      <c r="AR446" s="695" cm="1">
        <f t="array" ref="AR446">INDEX($H446:$K446,0,MATCH(AR$403,$H$403:$K$403,0))*INDEX($J$397:$R$400,MATCH(AR$403,$I$397:$I$400,0),MATCH(AR$402,$J$396:$R$396,0))</f>
        <v>0</v>
      </c>
      <c r="AS446" s="695" cm="1">
        <f t="array" ref="AS446">INDEX($H446:$K446,0,MATCH(AS$403,$H$403:$K$403,0))*INDEX($J$397:$R$400,MATCH(AS$403,$I$397:$I$400,0),MATCH(AS$402,$J$396:$R$396,0))</f>
        <v>78</v>
      </c>
      <c r="AT446" s="695" cm="1">
        <f t="array" ref="AT446">INDEX($H446:$K446,0,MATCH(AT$403,$H$403:$K$403,0))*INDEX($J$397:$R$400,MATCH(AT$403,$I$397:$I$400,0),MATCH(AT$402,$J$396:$R$396,0))</f>
        <v>0</v>
      </c>
      <c r="AU446" s="695" cm="1">
        <f t="array" ref="AU446">INDEX($H446:$K446,0,MATCH(AU$403,$H$403:$K$403,0))*INDEX($J$397:$R$400,MATCH(AU$403,$I$397:$I$400,0),MATCH(AU$402,$J$396:$R$396,0))</f>
        <v>0</v>
      </c>
      <c r="AV446" s="186"/>
      <c r="AW446" s="186"/>
      <c r="AX446" s="16"/>
      <c r="AY446" s="8"/>
      <c r="AZ446" s="8"/>
      <c r="BA446" s="8"/>
    </row>
    <row r="447" spans="1:53" ht="14.5" outlineLevel="1" x14ac:dyDescent="0.35">
      <c r="A447" s="6"/>
      <c r="B447" s="7"/>
      <c r="C447" s="17"/>
      <c r="D447" s="17"/>
      <c r="E447" s="17"/>
      <c r="F447" s="26"/>
      <c r="G447" s="26" t="str">
        <f t="shared" si="167"/>
        <v>YYWBLwd</v>
      </c>
      <c r="H447" s="222">
        <f t="shared" si="168"/>
        <v>0</v>
      </c>
      <c r="I447" s="222">
        <f t="shared" si="168"/>
        <v>78</v>
      </c>
      <c r="J447" s="878">
        <f>INDEX($Z$223:$AC$236,MATCH($M203,$Y$223:$Y$236,0),MATCH(J$403,$Z$222:$AC$222,0))-10</f>
        <v>9</v>
      </c>
      <c r="K447" s="222">
        <f t="shared" si="165"/>
        <v>0</v>
      </c>
      <c r="L447" s="695" cm="1">
        <f t="array" ref="L447">INDEX($H447:$K447,0,MATCH(L$403,$H$403:$K$403,0))*INDEX($J$397:$R$400,MATCH(L$403,$I$397:$I$400,0),MATCH(L$402,$J$396:$R$396,0))</f>
        <v>0</v>
      </c>
      <c r="M447" s="695" cm="1">
        <f t="array" ref="M447">INDEX($H447:$K447,0,MATCH(M$403,$H$403:$K$403,0))*INDEX($J$397:$R$400,MATCH(M$403,$I$397:$I$400,0),MATCH(M$402,$J$396:$R$396,0))</f>
        <v>78</v>
      </c>
      <c r="N447" s="695" cm="1">
        <f t="array" ref="N447">INDEX($H447:$K447,0,MATCH(N$403,$H$403:$K$403,0))*INDEX($J$397:$R$400,MATCH(N$403,$I$397:$I$400,0),MATCH(N$402,$J$396:$R$396,0))</f>
        <v>18</v>
      </c>
      <c r="O447" s="695" cm="1">
        <f t="array" ref="O447">INDEX($H447:$K447,0,MATCH(O$403,$H$403:$K$403,0))*INDEX($J$397:$R$400,MATCH(O$403,$I$397:$I$400,0),MATCH(O$402,$J$396:$R$396,0))</f>
        <v>0</v>
      </c>
      <c r="P447" s="695" cm="1">
        <f t="array" ref="P447">INDEX($H447:$K447,0,MATCH(P$403,$H$403:$K$403,0))*INDEX($J$397:$R$400,MATCH(P$403,$I$397:$I$400,0),MATCH(P$402,$J$396:$R$396,0))</f>
        <v>0</v>
      </c>
      <c r="Q447" s="695" cm="1">
        <f t="array" ref="Q447">INDEX($H447:$K447,0,MATCH(Q$403,$H$403:$K$403,0))*INDEX($J$397:$R$400,MATCH(Q$403,$I$397:$I$400,0),MATCH(Q$402,$J$396:$R$396,0))</f>
        <v>78</v>
      </c>
      <c r="R447" s="695" cm="1">
        <f t="array" ref="R447">INDEX($H447:$K447,0,MATCH(R$403,$H$403:$K$403,0))*INDEX($J$397:$R$400,MATCH(R$403,$I$397:$I$400,0),MATCH(R$402,$J$396:$R$396,0))</f>
        <v>18</v>
      </c>
      <c r="S447" s="695" cm="1">
        <f t="array" ref="S447">INDEX($H447:$K447,0,MATCH(S$403,$H$403:$K$403,0))*INDEX($J$397:$R$400,MATCH(S$403,$I$397:$I$400,0),MATCH(S$402,$J$396:$R$396,0))</f>
        <v>0</v>
      </c>
      <c r="T447" s="695" cm="1">
        <f t="array" ref="T447">INDEX($H447:$K447,0,MATCH(T$403,$H$403:$K$403,0))*INDEX($J$397:$R$400,MATCH(T$403,$I$397:$I$400,0),MATCH(T$402,$J$396:$R$396,0))</f>
        <v>0</v>
      </c>
      <c r="U447" s="695" cm="1">
        <f t="array" ref="U447">INDEX($H447:$K447,0,MATCH(U$403,$H$403:$K$403,0))*INDEX($J$397:$R$400,MATCH(U$403,$I$397:$I$400,0),MATCH(U$402,$J$396:$R$396,0))</f>
        <v>78</v>
      </c>
      <c r="V447" s="695" cm="1">
        <f t="array" ref="V447">INDEX($H447:$K447,0,MATCH(V$403,$H$403:$K$403,0))*INDEX($J$397:$R$400,MATCH(V$403,$I$397:$I$400,0),MATCH(V$402,$J$396:$R$396,0))</f>
        <v>9</v>
      </c>
      <c r="W447" s="695" cm="1">
        <f t="array" ref="W447">INDEX($H447:$K447,0,MATCH(W$403,$H$403:$K$403,0))*INDEX($J$397:$R$400,MATCH(W$403,$I$397:$I$400,0),MATCH(W$402,$J$396:$R$396,0))</f>
        <v>0</v>
      </c>
      <c r="X447" s="695" cm="1">
        <f t="array" ref="X447">INDEX($H447:$K447,0,MATCH(X$403,$H$403:$K$403,0))*INDEX($J$397:$R$400,MATCH(X$403,$I$397:$I$400,0),MATCH(X$402,$J$396:$R$396,0))</f>
        <v>0</v>
      </c>
      <c r="Y447" s="695" cm="1">
        <f t="array" ref="Y447">INDEX($H447:$K447,0,MATCH(Y$403,$H$403:$K$403,0))*INDEX($J$397:$R$400,MATCH(Y$403,$I$397:$I$400,0),MATCH(Y$402,$J$396:$R$396,0))</f>
        <v>78</v>
      </c>
      <c r="Z447" s="695" cm="1">
        <f t="array" ref="Z447">INDEX($H447:$K447,0,MATCH(Z$403,$H$403:$K$403,0))*INDEX($J$397:$R$400,MATCH(Z$403,$I$397:$I$400,0),MATCH(Z$402,$J$396:$R$396,0))</f>
        <v>9</v>
      </c>
      <c r="AA447" s="695" cm="1">
        <f t="array" ref="AA447">INDEX($H447:$K447,0,MATCH(AA$403,$H$403:$K$403,0))*INDEX($J$397:$R$400,MATCH(AA$403,$I$397:$I$400,0),MATCH(AA$402,$J$396:$R$396,0))</f>
        <v>0</v>
      </c>
      <c r="AB447" s="695" cm="1">
        <f t="array" ref="AB447">INDEX($H447:$K447,0,MATCH(AB$403,$H$403:$K$403,0))*INDEX($J$397:$R$400,MATCH(AB$403,$I$397:$I$400,0),MATCH(AB$402,$J$396:$R$396,0))</f>
        <v>0</v>
      </c>
      <c r="AC447" s="695" cm="1">
        <f t="array" ref="AC447">INDEX($H447:$K447,0,MATCH(AC$403,$H$403:$K$403,0))*INDEX($J$397:$R$400,MATCH(AC$403,$I$397:$I$400,0),MATCH(AC$402,$J$396:$R$396,0))</f>
        <v>78</v>
      </c>
      <c r="AD447" s="695" cm="1">
        <f t="array" ref="AD447">INDEX($H447:$K447,0,MATCH(AD$403,$H$403:$K$403,0))*INDEX($J$397:$R$400,MATCH(AD$403,$I$397:$I$400,0),MATCH(AD$402,$J$396:$R$396,0))</f>
        <v>9</v>
      </c>
      <c r="AE447" s="695" cm="1">
        <f t="array" ref="AE447">INDEX($H447:$K447,0,MATCH(AE$403,$H$403:$K$403,0))*INDEX($J$397:$R$400,MATCH(AE$403,$I$397:$I$400,0),MATCH(AE$402,$J$396:$R$396,0))</f>
        <v>0</v>
      </c>
      <c r="AF447" s="695" cm="1">
        <f t="array" ref="AF447">INDEX($H447:$K447,0,MATCH(AF$403,$H$403:$K$403,0))*INDEX($J$397:$R$400,MATCH(AF$403,$I$397:$I$400,0),MATCH(AF$402,$J$396:$R$396,0))</f>
        <v>0</v>
      </c>
      <c r="AG447" s="695" cm="1">
        <f t="array" ref="AG447">INDEX($H447:$K447,0,MATCH(AG$403,$H$403:$K$403,0))*INDEX($J$397:$R$400,MATCH(AG$403,$I$397:$I$400,0),MATCH(AG$402,$J$396:$R$396,0))</f>
        <v>78</v>
      </c>
      <c r="AH447" s="695" cm="1">
        <f t="array" ref="AH447">INDEX($H447:$K447,0,MATCH(AH$403,$H$403:$K$403,0))*INDEX($J$397:$R$400,MATCH(AH$403,$I$397:$I$400,0),MATCH(AH$402,$J$396:$R$396,0))</f>
        <v>9</v>
      </c>
      <c r="AI447" s="695" cm="1">
        <f t="array" ref="AI447">INDEX($H447:$K447,0,MATCH(AI$403,$H$403:$K$403,0))*INDEX($J$397:$R$400,MATCH(AI$403,$I$397:$I$400,0),MATCH(AI$402,$J$396:$R$396,0))</f>
        <v>0</v>
      </c>
      <c r="AJ447" s="695" cm="1">
        <f t="array" ref="AJ447">INDEX($H447:$K447,0,MATCH(AJ$403,$H$403:$K$403,0))*INDEX($J$397:$R$400,MATCH(AJ$403,$I$397:$I$400,0),MATCH(AJ$402,$J$396:$R$396,0))</f>
        <v>0</v>
      </c>
      <c r="AK447" s="695" cm="1">
        <f t="array" ref="AK447">INDEX($H447:$K447,0,MATCH(AK$403,$H$403:$K$403,0))*INDEX($J$397:$R$400,MATCH(AK$403,$I$397:$I$400,0),MATCH(AK$402,$J$396:$R$396,0))</f>
        <v>78</v>
      </c>
      <c r="AL447" s="695" cm="1">
        <f t="array" ref="AL447">INDEX($H447:$K447,0,MATCH(AL$403,$H$403:$K$403,0))*INDEX($J$397:$R$400,MATCH(AL$403,$I$397:$I$400,0),MATCH(AL$402,$J$396:$R$396,0))</f>
        <v>0</v>
      </c>
      <c r="AM447" s="695" cm="1">
        <f t="array" ref="AM447">INDEX($H447:$K447,0,MATCH(AM$403,$H$403:$K$403,0))*INDEX($J$397:$R$400,MATCH(AM$403,$I$397:$I$400,0),MATCH(AM$402,$J$396:$R$396,0))</f>
        <v>0</v>
      </c>
      <c r="AN447" s="695" cm="1">
        <f t="array" ref="AN447">INDEX($H447:$K447,0,MATCH(AN$403,$H$403:$K$403,0))*INDEX($J$397:$R$400,MATCH(AN$403,$I$397:$I$400,0),MATCH(AN$402,$J$396:$R$396,0))</f>
        <v>0</v>
      </c>
      <c r="AO447" s="695" cm="1">
        <f t="array" ref="AO447">INDEX($H447:$K447,0,MATCH(AO$403,$H$403:$K$403,0))*INDEX($J$397:$R$400,MATCH(AO$403,$I$397:$I$400,0),MATCH(AO$402,$J$396:$R$396,0))</f>
        <v>78</v>
      </c>
      <c r="AP447" s="695" cm="1">
        <f t="array" ref="AP447">INDEX($H447:$K447,0,MATCH(AP$403,$H$403:$K$403,0))*INDEX($J$397:$R$400,MATCH(AP$403,$I$397:$I$400,0),MATCH(AP$402,$J$396:$R$396,0))</f>
        <v>0</v>
      </c>
      <c r="AQ447" s="695" cm="1">
        <f t="array" ref="AQ447">INDEX($H447:$K447,0,MATCH(AQ$403,$H$403:$K$403,0))*INDEX($J$397:$R$400,MATCH(AQ$403,$I$397:$I$400,0),MATCH(AQ$402,$J$396:$R$396,0))</f>
        <v>0</v>
      </c>
      <c r="AR447" s="695" cm="1">
        <f t="array" ref="AR447">INDEX($H447:$K447,0,MATCH(AR$403,$H$403:$K$403,0))*INDEX($J$397:$R$400,MATCH(AR$403,$I$397:$I$400,0),MATCH(AR$402,$J$396:$R$396,0))</f>
        <v>0</v>
      </c>
      <c r="AS447" s="695" cm="1">
        <f t="array" ref="AS447">INDEX($H447:$K447,0,MATCH(AS$403,$H$403:$K$403,0))*INDEX($J$397:$R$400,MATCH(AS$403,$I$397:$I$400,0),MATCH(AS$402,$J$396:$R$396,0))</f>
        <v>78</v>
      </c>
      <c r="AT447" s="695" cm="1">
        <f t="array" ref="AT447">INDEX($H447:$K447,0,MATCH(AT$403,$H$403:$K$403,0))*INDEX($J$397:$R$400,MATCH(AT$403,$I$397:$I$400,0),MATCH(AT$402,$J$396:$R$396,0))</f>
        <v>0</v>
      </c>
      <c r="AU447" s="695" cm="1">
        <f t="array" ref="AU447">INDEX($H447:$K447,0,MATCH(AU$403,$H$403:$K$403,0))*INDEX($J$397:$R$400,MATCH(AU$403,$I$397:$I$400,0),MATCH(AU$402,$J$396:$R$396,0))</f>
        <v>0</v>
      </c>
      <c r="AV447" s="186"/>
      <c r="AW447" s="186"/>
      <c r="AX447" s="16"/>
      <c r="AY447" s="8"/>
      <c r="AZ447" s="8"/>
      <c r="BA447" s="8"/>
    </row>
    <row r="448" spans="1:53" ht="14.5" outlineLevel="1" x14ac:dyDescent="0.35">
      <c r="A448" s="6"/>
      <c r="B448" s="7"/>
      <c r="C448" s="17"/>
      <c r="D448" s="17"/>
      <c r="E448" s="17"/>
      <c r="F448" s="26"/>
      <c r="G448" s="26" t="str">
        <f t="shared" si="167"/>
        <v>YAAA2Nw</v>
      </c>
      <c r="H448" s="222">
        <f t="shared" si="168"/>
        <v>0</v>
      </c>
      <c r="I448" s="222">
        <f t="shared" si="168"/>
        <v>78</v>
      </c>
      <c r="J448" s="222">
        <f>INDEX($Z$223:$AC$236,MATCH($M204,$Y$223:$Y$236,0),MATCH(J$403,$Z$222:$AC$222,0))</f>
        <v>19</v>
      </c>
      <c r="K448" s="222">
        <f t="shared" si="165"/>
        <v>0</v>
      </c>
      <c r="L448" s="695" cm="1">
        <f t="array" ref="L448">INDEX($H448:$K448,0,MATCH(L$403,$H$403:$K$403,0))*INDEX($J$397:$R$400,MATCH(L$403,$I$397:$I$400,0),MATCH(L$402,$J$396:$R$396,0))</f>
        <v>0</v>
      </c>
      <c r="M448" s="695" cm="1">
        <f t="array" ref="M448">INDEX($H448:$K448,0,MATCH(M$403,$H$403:$K$403,0))*INDEX($J$397:$R$400,MATCH(M$403,$I$397:$I$400,0),MATCH(M$402,$J$396:$R$396,0))</f>
        <v>78</v>
      </c>
      <c r="N448" s="695" cm="1">
        <f t="array" ref="N448">INDEX($H448:$K448,0,MATCH(N$403,$H$403:$K$403,0))*INDEX($J$397:$R$400,MATCH(N$403,$I$397:$I$400,0),MATCH(N$402,$J$396:$R$396,0))</f>
        <v>38</v>
      </c>
      <c r="O448" s="695" cm="1">
        <f t="array" ref="O448">INDEX($H448:$K448,0,MATCH(O$403,$H$403:$K$403,0))*INDEX($J$397:$R$400,MATCH(O$403,$I$397:$I$400,0),MATCH(O$402,$J$396:$R$396,0))</f>
        <v>0</v>
      </c>
      <c r="P448" s="695" cm="1">
        <f t="array" ref="P448">INDEX($H448:$K448,0,MATCH(P$403,$H$403:$K$403,0))*INDEX($J$397:$R$400,MATCH(P$403,$I$397:$I$400,0),MATCH(P$402,$J$396:$R$396,0))</f>
        <v>0</v>
      </c>
      <c r="Q448" s="695" cm="1">
        <f t="array" ref="Q448">INDEX($H448:$K448,0,MATCH(Q$403,$H$403:$K$403,0))*INDEX($J$397:$R$400,MATCH(Q$403,$I$397:$I$400,0),MATCH(Q$402,$J$396:$R$396,0))</f>
        <v>78</v>
      </c>
      <c r="R448" s="695" cm="1">
        <f t="array" ref="R448">INDEX($H448:$K448,0,MATCH(R$403,$H$403:$K$403,0))*INDEX($J$397:$R$400,MATCH(R$403,$I$397:$I$400,0),MATCH(R$402,$J$396:$R$396,0))</f>
        <v>38</v>
      </c>
      <c r="S448" s="695" cm="1">
        <f t="array" ref="S448">INDEX($H448:$K448,0,MATCH(S$403,$H$403:$K$403,0))*INDEX($J$397:$R$400,MATCH(S$403,$I$397:$I$400,0),MATCH(S$402,$J$396:$R$396,0))</f>
        <v>0</v>
      </c>
      <c r="T448" s="695" cm="1">
        <f t="array" ref="T448">INDEX($H448:$K448,0,MATCH(T$403,$H$403:$K$403,0))*INDEX($J$397:$R$400,MATCH(T$403,$I$397:$I$400,0),MATCH(T$402,$J$396:$R$396,0))</f>
        <v>0</v>
      </c>
      <c r="U448" s="695" cm="1">
        <f t="array" ref="U448">INDEX($H448:$K448,0,MATCH(U$403,$H$403:$K$403,0))*INDEX($J$397:$R$400,MATCH(U$403,$I$397:$I$400,0),MATCH(U$402,$J$396:$R$396,0))</f>
        <v>78</v>
      </c>
      <c r="V448" s="695" cm="1">
        <f t="array" ref="V448">INDEX($H448:$K448,0,MATCH(V$403,$H$403:$K$403,0))*INDEX($J$397:$R$400,MATCH(V$403,$I$397:$I$400,0),MATCH(V$402,$J$396:$R$396,0))</f>
        <v>19</v>
      </c>
      <c r="W448" s="695" cm="1">
        <f t="array" ref="W448">INDEX($H448:$K448,0,MATCH(W$403,$H$403:$K$403,0))*INDEX($J$397:$R$400,MATCH(W$403,$I$397:$I$400,0),MATCH(W$402,$J$396:$R$396,0))</f>
        <v>0</v>
      </c>
      <c r="X448" s="695" cm="1">
        <f t="array" ref="X448">INDEX($H448:$K448,0,MATCH(X$403,$H$403:$K$403,0))*INDEX($J$397:$R$400,MATCH(X$403,$I$397:$I$400,0),MATCH(X$402,$J$396:$R$396,0))</f>
        <v>0</v>
      </c>
      <c r="Y448" s="695" cm="1">
        <f t="array" ref="Y448">INDEX($H448:$K448,0,MATCH(Y$403,$H$403:$K$403,0))*INDEX($J$397:$R$400,MATCH(Y$403,$I$397:$I$400,0),MATCH(Y$402,$J$396:$R$396,0))</f>
        <v>78</v>
      </c>
      <c r="Z448" s="695" cm="1">
        <f t="array" ref="Z448">INDEX($H448:$K448,0,MATCH(Z$403,$H$403:$K$403,0))*INDEX($J$397:$R$400,MATCH(Z$403,$I$397:$I$400,0),MATCH(Z$402,$J$396:$R$396,0))</f>
        <v>19</v>
      </c>
      <c r="AA448" s="695" cm="1">
        <f t="array" ref="AA448">INDEX($H448:$K448,0,MATCH(AA$403,$H$403:$K$403,0))*INDEX($J$397:$R$400,MATCH(AA$403,$I$397:$I$400,0),MATCH(AA$402,$J$396:$R$396,0))</f>
        <v>0</v>
      </c>
      <c r="AB448" s="695" cm="1">
        <f t="array" ref="AB448">INDEX($H448:$K448,0,MATCH(AB$403,$H$403:$K$403,0))*INDEX($J$397:$R$400,MATCH(AB$403,$I$397:$I$400,0),MATCH(AB$402,$J$396:$R$396,0))</f>
        <v>0</v>
      </c>
      <c r="AC448" s="695" cm="1">
        <f t="array" ref="AC448">INDEX($H448:$K448,0,MATCH(AC$403,$H$403:$K$403,0))*INDEX($J$397:$R$400,MATCH(AC$403,$I$397:$I$400,0),MATCH(AC$402,$J$396:$R$396,0))</f>
        <v>78</v>
      </c>
      <c r="AD448" s="695" cm="1">
        <f t="array" ref="AD448">INDEX($H448:$K448,0,MATCH(AD$403,$H$403:$K$403,0))*INDEX($J$397:$R$400,MATCH(AD$403,$I$397:$I$400,0),MATCH(AD$402,$J$396:$R$396,0))</f>
        <v>19</v>
      </c>
      <c r="AE448" s="695" cm="1">
        <f t="array" ref="AE448">INDEX($H448:$K448,0,MATCH(AE$403,$H$403:$K$403,0))*INDEX($J$397:$R$400,MATCH(AE$403,$I$397:$I$400,0),MATCH(AE$402,$J$396:$R$396,0))</f>
        <v>0</v>
      </c>
      <c r="AF448" s="695" cm="1">
        <f t="array" ref="AF448">INDEX($H448:$K448,0,MATCH(AF$403,$H$403:$K$403,0))*INDEX($J$397:$R$400,MATCH(AF$403,$I$397:$I$400,0),MATCH(AF$402,$J$396:$R$396,0))</f>
        <v>0</v>
      </c>
      <c r="AG448" s="695" cm="1">
        <f t="array" ref="AG448">INDEX($H448:$K448,0,MATCH(AG$403,$H$403:$K$403,0))*INDEX($J$397:$R$400,MATCH(AG$403,$I$397:$I$400,0),MATCH(AG$402,$J$396:$R$396,0))</f>
        <v>78</v>
      </c>
      <c r="AH448" s="695" cm="1">
        <f t="array" ref="AH448">INDEX($H448:$K448,0,MATCH(AH$403,$H$403:$K$403,0))*INDEX($J$397:$R$400,MATCH(AH$403,$I$397:$I$400,0),MATCH(AH$402,$J$396:$R$396,0))</f>
        <v>19</v>
      </c>
      <c r="AI448" s="695" cm="1">
        <f t="array" ref="AI448">INDEX($H448:$K448,0,MATCH(AI$403,$H$403:$K$403,0))*INDEX($J$397:$R$400,MATCH(AI$403,$I$397:$I$400,0),MATCH(AI$402,$J$396:$R$396,0))</f>
        <v>0</v>
      </c>
      <c r="AJ448" s="695" cm="1">
        <f t="array" ref="AJ448">INDEX($H448:$K448,0,MATCH(AJ$403,$H$403:$K$403,0))*INDEX($J$397:$R$400,MATCH(AJ$403,$I$397:$I$400,0),MATCH(AJ$402,$J$396:$R$396,0))</f>
        <v>0</v>
      </c>
      <c r="AK448" s="695" cm="1">
        <f t="array" ref="AK448">INDEX($H448:$K448,0,MATCH(AK$403,$H$403:$K$403,0))*INDEX($J$397:$R$400,MATCH(AK$403,$I$397:$I$400,0),MATCH(AK$402,$J$396:$R$396,0))</f>
        <v>78</v>
      </c>
      <c r="AL448" s="695" cm="1">
        <f t="array" ref="AL448">INDEX($H448:$K448,0,MATCH(AL$403,$H$403:$K$403,0))*INDEX($J$397:$R$400,MATCH(AL$403,$I$397:$I$400,0),MATCH(AL$402,$J$396:$R$396,0))</f>
        <v>0</v>
      </c>
      <c r="AM448" s="695" cm="1">
        <f t="array" ref="AM448">INDEX($H448:$K448,0,MATCH(AM$403,$H$403:$K$403,0))*INDEX($J$397:$R$400,MATCH(AM$403,$I$397:$I$400,0),MATCH(AM$402,$J$396:$R$396,0))</f>
        <v>0</v>
      </c>
      <c r="AN448" s="695" cm="1">
        <f t="array" ref="AN448">INDEX($H448:$K448,0,MATCH(AN$403,$H$403:$K$403,0))*INDEX($J$397:$R$400,MATCH(AN$403,$I$397:$I$400,0),MATCH(AN$402,$J$396:$R$396,0))</f>
        <v>0</v>
      </c>
      <c r="AO448" s="695" cm="1">
        <f t="array" ref="AO448">INDEX($H448:$K448,0,MATCH(AO$403,$H$403:$K$403,0))*INDEX($J$397:$R$400,MATCH(AO$403,$I$397:$I$400,0),MATCH(AO$402,$J$396:$R$396,0))</f>
        <v>78</v>
      </c>
      <c r="AP448" s="695" cm="1">
        <f t="array" ref="AP448">INDEX($H448:$K448,0,MATCH(AP$403,$H$403:$K$403,0))*INDEX($J$397:$R$400,MATCH(AP$403,$I$397:$I$400,0),MATCH(AP$402,$J$396:$R$396,0))</f>
        <v>0</v>
      </c>
      <c r="AQ448" s="695" cm="1">
        <f t="array" ref="AQ448">INDEX($H448:$K448,0,MATCH(AQ$403,$H$403:$K$403,0))*INDEX($J$397:$R$400,MATCH(AQ$403,$I$397:$I$400,0),MATCH(AQ$402,$J$396:$R$396,0))</f>
        <v>0</v>
      </c>
      <c r="AR448" s="695" cm="1">
        <f t="array" ref="AR448">INDEX($H448:$K448,0,MATCH(AR$403,$H$403:$K$403,0))*INDEX($J$397:$R$400,MATCH(AR$403,$I$397:$I$400,0),MATCH(AR$402,$J$396:$R$396,0))</f>
        <v>0</v>
      </c>
      <c r="AS448" s="695" cm="1">
        <f t="array" ref="AS448">INDEX($H448:$K448,0,MATCH(AS$403,$H$403:$K$403,0))*INDEX($J$397:$R$400,MATCH(AS$403,$I$397:$I$400,0),MATCH(AS$402,$J$396:$R$396,0))</f>
        <v>78</v>
      </c>
      <c r="AT448" s="695" cm="1">
        <f t="array" ref="AT448">INDEX($H448:$K448,0,MATCH(AT$403,$H$403:$K$403,0))*INDEX($J$397:$R$400,MATCH(AT$403,$I$397:$I$400,0),MATCH(AT$402,$J$396:$R$396,0))</f>
        <v>0</v>
      </c>
      <c r="AU448" s="695" cm="1">
        <f t="array" ref="AU448">INDEX($H448:$K448,0,MATCH(AU$403,$H$403:$K$403,0))*INDEX($J$397:$R$400,MATCH(AU$403,$I$397:$I$400,0),MATCH(AU$402,$J$396:$R$396,0))</f>
        <v>0</v>
      </c>
      <c r="AV448" s="186"/>
      <c r="AW448" s="186"/>
      <c r="AX448" s="16"/>
      <c r="AY448" s="8"/>
      <c r="AZ448" s="8"/>
      <c r="BA448" s="8"/>
    </row>
    <row r="449" spans="1:53" ht="14.5" outlineLevel="1" x14ac:dyDescent="0.35">
      <c r="A449" s="6"/>
      <c r="B449" s="7"/>
      <c r="C449" s="17"/>
      <c r="D449" s="17"/>
      <c r="E449" s="17"/>
      <c r="F449" s="26"/>
      <c r="G449" s="26" t="str">
        <f t="shared" si="167"/>
        <v>YAAA2Nwd</v>
      </c>
      <c r="H449" s="222">
        <f t="shared" si="168"/>
        <v>0</v>
      </c>
      <c r="I449" s="222">
        <f t="shared" si="168"/>
        <v>78</v>
      </c>
      <c r="J449" s="222">
        <f>INDEX($Z$223:$AC$236,MATCH($M205,$Y$223:$Y$236,0),MATCH(J$403,$Z$222:$AC$222,0))</f>
        <v>19</v>
      </c>
      <c r="K449" s="222">
        <f t="shared" si="165"/>
        <v>0</v>
      </c>
      <c r="L449" s="695" cm="1">
        <f t="array" ref="L449">INDEX($H449:$K449,0,MATCH(L$403,$H$403:$K$403,0))*INDEX($J$397:$R$400,MATCH(L$403,$I$397:$I$400,0),MATCH(L$402,$J$396:$R$396,0))</f>
        <v>0</v>
      </c>
      <c r="M449" s="695" cm="1">
        <f t="array" ref="M449">INDEX($H449:$K449,0,MATCH(M$403,$H$403:$K$403,0))*INDEX($J$397:$R$400,MATCH(M$403,$I$397:$I$400,0),MATCH(M$402,$J$396:$R$396,0))</f>
        <v>78</v>
      </c>
      <c r="N449" s="695" cm="1">
        <f t="array" ref="N449">INDEX($H449:$K449,0,MATCH(N$403,$H$403:$K$403,0))*INDEX($J$397:$R$400,MATCH(N$403,$I$397:$I$400,0),MATCH(N$402,$J$396:$R$396,0))</f>
        <v>38</v>
      </c>
      <c r="O449" s="695" cm="1">
        <f t="array" ref="O449">INDEX($H449:$K449,0,MATCH(O$403,$H$403:$K$403,0))*INDEX($J$397:$R$400,MATCH(O$403,$I$397:$I$400,0),MATCH(O$402,$J$396:$R$396,0))</f>
        <v>0</v>
      </c>
      <c r="P449" s="695" cm="1">
        <f t="array" ref="P449">INDEX($H449:$K449,0,MATCH(P$403,$H$403:$K$403,0))*INDEX($J$397:$R$400,MATCH(P$403,$I$397:$I$400,0),MATCH(P$402,$J$396:$R$396,0))</f>
        <v>0</v>
      </c>
      <c r="Q449" s="695" cm="1">
        <f t="array" ref="Q449">INDEX($H449:$K449,0,MATCH(Q$403,$H$403:$K$403,0))*INDEX($J$397:$R$400,MATCH(Q$403,$I$397:$I$400,0),MATCH(Q$402,$J$396:$R$396,0))</f>
        <v>78</v>
      </c>
      <c r="R449" s="695" cm="1">
        <f t="array" ref="R449">INDEX($H449:$K449,0,MATCH(R$403,$H$403:$K$403,0))*INDEX($J$397:$R$400,MATCH(R$403,$I$397:$I$400,0),MATCH(R$402,$J$396:$R$396,0))</f>
        <v>38</v>
      </c>
      <c r="S449" s="695" cm="1">
        <f t="array" ref="S449">INDEX($H449:$K449,0,MATCH(S$403,$H$403:$K$403,0))*INDEX($J$397:$R$400,MATCH(S$403,$I$397:$I$400,0),MATCH(S$402,$J$396:$R$396,0))</f>
        <v>0</v>
      </c>
      <c r="T449" s="695" cm="1">
        <f t="array" ref="T449">INDEX($H449:$K449,0,MATCH(T$403,$H$403:$K$403,0))*INDEX($J$397:$R$400,MATCH(T$403,$I$397:$I$400,0),MATCH(T$402,$J$396:$R$396,0))</f>
        <v>0</v>
      </c>
      <c r="U449" s="695" cm="1">
        <f t="array" ref="U449">INDEX($H449:$K449,0,MATCH(U$403,$H$403:$K$403,0))*INDEX($J$397:$R$400,MATCH(U$403,$I$397:$I$400,0),MATCH(U$402,$J$396:$R$396,0))</f>
        <v>78</v>
      </c>
      <c r="V449" s="695" cm="1">
        <f t="array" ref="V449">INDEX($H449:$K449,0,MATCH(V$403,$H$403:$K$403,0))*INDEX($J$397:$R$400,MATCH(V$403,$I$397:$I$400,0),MATCH(V$402,$J$396:$R$396,0))</f>
        <v>19</v>
      </c>
      <c r="W449" s="695" cm="1">
        <f t="array" ref="W449">INDEX($H449:$K449,0,MATCH(W$403,$H$403:$K$403,0))*INDEX($J$397:$R$400,MATCH(W$403,$I$397:$I$400,0),MATCH(W$402,$J$396:$R$396,0))</f>
        <v>0</v>
      </c>
      <c r="X449" s="695" cm="1">
        <f t="array" ref="X449">INDEX($H449:$K449,0,MATCH(X$403,$H$403:$K$403,0))*INDEX($J$397:$R$400,MATCH(X$403,$I$397:$I$400,0),MATCH(X$402,$J$396:$R$396,0))</f>
        <v>0</v>
      </c>
      <c r="Y449" s="695" cm="1">
        <f t="array" ref="Y449">INDEX($H449:$K449,0,MATCH(Y$403,$H$403:$K$403,0))*INDEX($J$397:$R$400,MATCH(Y$403,$I$397:$I$400,0),MATCH(Y$402,$J$396:$R$396,0))</f>
        <v>78</v>
      </c>
      <c r="Z449" s="695" cm="1">
        <f t="array" ref="Z449">INDEX($H449:$K449,0,MATCH(Z$403,$H$403:$K$403,0))*INDEX($J$397:$R$400,MATCH(Z$403,$I$397:$I$400,0),MATCH(Z$402,$J$396:$R$396,0))</f>
        <v>19</v>
      </c>
      <c r="AA449" s="695" cm="1">
        <f t="array" ref="AA449">INDEX($H449:$K449,0,MATCH(AA$403,$H$403:$K$403,0))*INDEX($J$397:$R$400,MATCH(AA$403,$I$397:$I$400,0),MATCH(AA$402,$J$396:$R$396,0))</f>
        <v>0</v>
      </c>
      <c r="AB449" s="695" cm="1">
        <f t="array" ref="AB449">INDEX($H449:$K449,0,MATCH(AB$403,$H$403:$K$403,0))*INDEX($J$397:$R$400,MATCH(AB$403,$I$397:$I$400,0),MATCH(AB$402,$J$396:$R$396,0))</f>
        <v>0</v>
      </c>
      <c r="AC449" s="695" cm="1">
        <f t="array" ref="AC449">INDEX($H449:$K449,0,MATCH(AC$403,$H$403:$K$403,0))*INDEX($J$397:$R$400,MATCH(AC$403,$I$397:$I$400,0),MATCH(AC$402,$J$396:$R$396,0))</f>
        <v>78</v>
      </c>
      <c r="AD449" s="695" cm="1">
        <f t="array" ref="AD449">INDEX($H449:$K449,0,MATCH(AD$403,$H$403:$K$403,0))*INDEX($J$397:$R$400,MATCH(AD$403,$I$397:$I$400,0),MATCH(AD$402,$J$396:$R$396,0))</f>
        <v>19</v>
      </c>
      <c r="AE449" s="695" cm="1">
        <f t="array" ref="AE449">INDEX($H449:$K449,0,MATCH(AE$403,$H$403:$K$403,0))*INDEX($J$397:$R$400,MATCH(AE$403,$I$397:$I$400,0),MATCH(AE$402,$J$396:$R$396,0))</f>
        <v>0</v>
      </c>
      <c r="AF449" s="695" cm="1">
        <f t="array" ref="AF449">INDEX($H449:$K449,0,MATCH(AF$403,$H$403:$K$403,0))*INDEX($J$397:$R$400,MATCH(AF$403,$I$397:$I$400,0),MATCH(AF$402,$J$396:$R$396,0))</f>
        <v>0</v>
      </c>
      <c r="AG449" s="695" cm="1">
        <f t="array" ref="AG449">INDEX($H449:$K449,0,MATCH(AG$403,$H$403:$K$403,0))*INDEX($J$397:$R$400,MATCH(AG$403,$I$397:$I$400,0),MATCH(AG$402,$J$396:$R$396,0))</f>
        <v>78</v>
      </c>
      <c r="AH449" s="695" cm="1">
        <f t="array" ref="AH449">INDEX($H449:$K449,0,MATCH(AH$403,$H$403:$K$403,0))*INDEX($J$397:$R$400,MATCH(AH$403,$I$397:$I$400,0),MATCH(AH$402,$J$396:$R$396,0))</f>
        <v>19</v>
      </c>
      <c r="AI449" s="695" cm="1">
        <f t="array" ref="AI449">INDEX($H449:$K449,0,MATCH(AI$403,$H$403:$K$403,0))*INDEX($J$397:$R$400,MATCH(AI$403,$I$397:$I$400,0),MATCH(AI$402,$J$396:$R$396,0))</f>
        <v>0</v>
      </c>
      <c r="AJ449" s="695" cm="1">
        <f t="array" ref="AJ449">INDEX($H449:$K449,0,MATCH(AJ$403,$H$403:$K$403,0))*INDEX($J$397:$R$400,MATCH(AJ$403,$I$397:$I$400,0),MATCH(AJ$402,$J$396:$R$396,0))</f>
        <v>0</v>
      </c>
      <c r="AK449" s="695" cm="1">
        <f t="array" ref="AK449">INDEX($H449:$K449,0,MATCH(AK$403,$H$403:$K$403,0))*INDEX($J$397:$R$400,MATCH(AK$403,$I$397:$I$400,0),MATCH(AK$402,$J$396:$R$396,0))</f>
        <v>78</v>
      </c>
      <c r="AL449" s="695" cm="1">
        <f t="array" ref="AL449">INDEX($H449:$K449,0,MATCH(AL$403,$H$403:$K$403,0))*INDEX($J$397:$R$400,MATCH(AL$403,$I$397:$I$400,0),MATCH(AL$402,$J$396:$R$396,0))</f>
        <v>0</v>
      </c>
      <c r="AM449" s="695" cm="1">
        <f t="array" ref="AM449">INDEX($H449:$K449,0,MATCH(AM$403,$H$403:$K$403,0))*INDEX($J$397:$R$400,MATCH(AM$403,$I$397:$I$400,0),MATCH(AM$402,$J$396:$R$396,0))</f>
        <v>0</v>
      </c>
      <c r="AN449" s="695" cm="1">
        <f t="array" ref="AN449">INDEX($H449:$K449,0,MATCH(AN$403,$H$403:$K$403,0))*INDEX($J$397:$R$400,MATCH(AN$403,$I$397:$I$400,0),MATCH(AN$402,$J$396:$R$396,0))</f>
        <v>0</v>
      </c>
      <c r="AO449" s="695" cm="1">
        <f t="array" ref="AO449">INDEX($H449:$K449,0,MATCH(AO$403,$H$403:$K$403,0))*INDEX($J$397:$R$400,MATCH(AO$403,$I$397:$I$400,0),MATCH(AO$402,$J$396:$R$396,0))</f>
        <v>78</v>
      </c>
      <c r="AP449" s="695" cm="1">
        <f t="array" ref="AP449">INDEX($H449:$K449,0,MATCH(AP$403,$H$403:$K$403,0))*INDEX($J$397:$R$400,MATCH(AP$403,$I$397:$I$400,0),MATCH(AP$402,$J$396:$R$396,0))</f>
        <v>0</v>
      </c>
      <c r="AQ449" s="695" cm="1">
        <f t="array" ref="AQ449">INDEX($H449:$K449,0,MATCH(AQ$403,$H$403:$K$403,0))*INDEX($J$397:$R$400,MATCH(AQ$403,$I$397:$I$400,0),MATCH(AQ$402,$J$396:$R$396,0))</f>
        <v>0</v>
      </c>
      <c r="AR449" s="695" cm="1">
        <f t="array" ref="AR449">INDEX($H449:$K449,0,MATCH(AR$403,$H$403:$K$403,0))*INDEX($J$397:$R$400,MATCH(AR$403,$I$397:$I$400,0),MATCH(AR$402,$J$396:$R$396,0))</f>
        <v>0</v>
      </c>
      <c r="AS449" s="695" cm="1">
        <f t="array" ref="AS449">INDEX($H449:$K449,0,MATCH(AS$403,$H$403:$K$403,0))*INDEX($J$397:$R$400,MATCH(AS$403,$I$397:$I$400,0),MATCH(AS$402,$J$396:$R$396,0))</f>
        <v>78</v>
      </c>
      <c r="AT449" s="695" cm="1">
        <f t="array" ref="AT449">INDEX($H449:$K449,0,MATCH(AT$403,$H$403:$K$403,0))*INDEX($J$397:$R$400,MATCH(AT$403,$I$397:$I$400,0),MATCH(AT$402,$J$396:$R$396,0))</f>
        <v>0</v>
      </c>
      <c r="AU449" s="695" cm="1">
        <f t="array" ref="AU449">INDEX($H449:$K449,0,MATCH(AU$403,$H$403:$K$403,0))*INDEX($J$397:$R$400,MATCH(AU$403,$I$397:$I$400,0),MATCH(AU$402,$J$396:$R$396,0))</f>
        <v>0</v>
      </c>
      <c r="AV449" s="186"/>
      <c r="AW449" s="186"/>
      <c r="AX449" s="16"/>
      <c r="AY449" s="8"/>
      <c r="AZ449" s="8"/>
      <c r="BA449" s="8"/>
    </row>
    <row r="450" spans="1:53" ht="14.5" outlineLevel="1" x14ac:dyDescent="0.35">
      <c r="A450" s="6"/>
      <c r="B450" s="7"/>
      <c r="C450" s="17"/>
      <c r="D450" s="17"/>
      <c r="E450" s="17"/>
      <c r="F450" s="26"/>
      <c r="G450" s="26" t="str">
        <f t="shared" si="167"/>
        <v>YYAA2A1z</v>
      </c>
      <c r="H450" s="222">
        <f t="shared" si="168"/>
        <v>18</v>
      </c>
      <c r="I450" s="222">
        <f t="shared" si="168"/>
        <v>78</v>
      </c>
      <c r="J450" s="878">
        <f>INDEX($Z$223:$AC$236,MATCH($M206,$Y$223:$Y$236,0),MATCH(J$403,$Z$222:$AC$222,0))-13</f>
        <v>12</v>
      </c>
      <c r="K450" s="222">
        <f t="shared" si="165"/>
        <v>0</v>
      </c>
      <c r="L450" s="695" cm="1">
        <f t="array" ref="L450">INDEX($H450:$K450,0,MATCH(L$403,$H$403:$K$403,0))*INDEX($J$397:$R$400,MATCH(L$403,$I$397:$I$400,0),MATCH(L$402,$J$396:$R$396,0))</f>
        <v>18</v>
      </c>
      <c r="M450" s="695" cm="1">
        <f t="array" ref="M450">INDEX($H450:$K450,0,MATCH(M$403,$H$403:$K$403,0))*INDEX($J$397:$R$400,MATCH(M$403,$I$397:$I$400,0),MATCH(M$402,$J$396:$R$396,0))</f>
        <v>78</v>
      </c>
      <c r="N450" s="695" cm="1">
        <f t="array" ref="N450">INDEX($H450:$K450,0,MATCH(N$403,$H$403:$K$403,0))*INDEX($J$397:$R$400,MATCH(N$403,$I$397:$I$400,0),MATCH(N$402,$J$396:$R$396,0))</f>
        <v>24</v>
      </c>
      <c r="O450" s="695" cm="1">
        <f t="array" ref="O450">INDEX($H450:$K450,0,MATCH(O$403,$H$403:$K$403,0))*INDEX($J$397:$R$400,MATCH(O$403,$I$397:$I$400,0),MATCH(O$402,$J$396:$R$396,0))</f>
        <v>0</v>
      </c>
      <c r="P450" s="695" cm="1">
        <f t="array" ref="P450">INDEX($H450:$K450,0,MATCH(P$403,$H$403:$K$403,0))*INDEX($J$397:$R$400,MATCH(P$403,$I$397:$I$400,0),MATCH(P$402,$J$396:$R$396,0))</f>
        <v>18</v>
      </c>
      <c r="Q450" s="695" cm="1">
        <f t="array" ref="Q450">INDEX($H450:$K450,0,MATCH(Q$403,$H$403:$K$403,0))*INDEX($J$397:$R$400,MATCH(Q$403,$I$397:$I$400,0),MATCH(Q$402,$J$396:$R$396,0))</f>
        <v>78</v>
      </c>
      <c r="R450" s="695" cm="1">
        <f t="array" ref="R450">INDEX($H450:$K450,0,MATCH(R$403,$H$403:$K$403,0))*INDEX($J$397:$R$400,MATCH(R$403,$I$397:$I$400,0),MATCH(R$402,$J$396:$R$396,0))</f>
        <v>24</v>
      </c>
      <c r="S450" s="695" cm="1">
        <f t="array" ref="S450">INDEX($H450:$K450,0,MATCH(S$403,$H$403:$K$403,0))*INDEX($J$397:$R$400,MATCH(S$403,$I$397:$I$400,0),MATCH(S$402,$J$396:$R$396,0))</f>
        <v>0</v>
      </c>
      <c r="T450" s="695" cm="1">
        <f t="array" ref="T450">INDEX($H450:$K450,0,MATCH(T$403,$H$403:$K$403,0))*INDEX($J$397:$R$400,MATCH(T$403,$I$397:$I$400,0),MATCH(T$402,$J$396:$R$396,0))</f>
        <v>18</v>
      </c>
      <c r="U450" s="695" cm="1">
        <f t="array" ref="U450">INDEX($H450:$K450,0,MATCH(U$403,$H$403:$K$403,0))*INDEX($J$397:$R$400,MATCH(U$403,$I$397:$I$400,0),MATCH(U$402,$J$396:$R$396,0))</f>
        <v>78</v>
      </c>
      <c r="V450" s="695" cm="1">
        <f t="array" ref="V450">INDEX($H450:$K450,0,MATCH(V$403,$H$403:$K$403,0))*INDEX($J$397:$R$400,MATCH(V$403,$I$397:$I$400,0),MATCH(V$402,$J$396:$R$396,0))</f>
        <v>12</v>
      </c>
      <c r="W450" s="695" cm="1">
        <f t="array" ref="W450">INDEX($H450:$K450,0,MATCH(W$403,$H$403:$K$403,0))*INDEX($J$397:$R$400,MATCH(W$403,$I$397:$I$400,0),MATCH(W$402,$J$396:$R$396,0))</f>
        <v>0</v>
      </c>
      <c r="X450" s="695" cm="1">
        <f t="array" ref="X450">INDEX($H450:$K450,0,MATCH(X$403,$H$403:$K$403,0))*INDEX($J$397:$R$400,MATCH(X$403,$I$397:$I$400,0),MATCH(X$402,$J$396:$R$396,0))</f>
        <v>18</v>
      </c>
      <c r="Y450" s="695" cm="1">
        <f t="array" ref="Y450">INDEX($H450:$K450,0,MATCH(Y$403,$H$403:$K$403,0))*INDEX($J$397:$R$400,MATCH(Y$403,$I$397:$I$400,0),MATCH(Y$402,$J$396:$R$396,0))</f>
        <v>78</v>
      </c>
      <c r="Z450" s="695" cm="1">
        <f t="array" ref="Z450">INDEX($H450:$K450,0,MATCH(Z$403,$H$403:$K$403,0))*INDEX($J$397:$R$400,MATCH(Z$403,$I$397:$I$400,0),MATCH(Z$402,$J$396:$R$396,0))</f>
        <v>12</v>
      </c>
      <c r="AA450" s="695" cm="1">
        <f t="array" ref="AA450">INDEX($H450:$K450,0,MATCH(AA$403,$H$403:$K$403,0))*INDEX($J$397:$R$400,MATCH(AA$403,$I$397:$I$400,0),MATCH(AA$402,$J$396:$R$396,0))</f>
        <v>0</v>
      </c>
      <c r="AB450" s="695" cm="1">
        <f t="array" ref="AB450">INDEX($H450:$K450,0,MATCH(AB$403,$H$403:$K$403,0))*INDEX($J$397:$R$400,MATCH(AB$403,$I$397:$I$400,0),MATCH(AB$402,$J$396:$R$396,0))</f>
        <v>18</v>
      </c>
      <c r="AC450" s="695" cm="1">
        <f t="array" ref="AC450">INDEX($H450:$K450,0,MATCH(AC$403,$H$403:$K$403,0))*INDEX($J$397:$R$400,MATCH(AC$403,$I$397:$I$400,0),MATCH(AC$402,$J$396:$R$396,0))</f>
        <v>78</v>
      </c>
      <c r="AD450" s="695" cm="1">
        <f t="array" ref="AD450">INDEX($H450:$K450,0,MATCH(AD$403,$H$403:$K$403,0))*INDEX($J$397:$R$400,MATCH(AD$403,$I$397:$I$400,0),MATCH(AD$402,$J$396:$R$396,0))</f>
        <v>12</v>
      </c>
      <c r="AE450" s="695" cm="1">
        <f t="array" ref="AE450">INDEX($H450:$K450,0,MATCH(AE$403,$H$403:$K$403,0))*INDEX($J$397:$R$400,MATCH(AE$403,$I$397:$I$400,0),MATCH(AE$402,$J$396:$R$396,0))</f>
        <v>0</v>
      </c>
      <c r="AF450" s="695" cm="1">
        <f t="array" ref="AF450">INDEX($H450:$K450,0,MATCH(AF$403,$H$403:$K$403,0))*INDEX($J$397:$R$400,MATCH(AF$403,$I$397:$I$400,0),MATCH(AF$402,$J$396:$R$396,0))</f>
        <v>18</v>
      </c>
      <c r="AG450" s="695" cm="1">
        <f t="array" ref="AG450">INDEX($H450:$K450,0,MATCH(AG$403,$H$403:$K$403,0))*INDEX($J$397:$R$400,MATCH(AG$403,$I$397:$I$400,0),MATCH(AG$402,$J$396:$R$396,0))</f>
        <v>78</v>
      </c>
      <c r="AH450" s="695" cm="1">
        <f t="array" ref="AH450">INDEX($H450:$K450,0,MATCH(AH$403,$H$403:$K$403,0))*INDEX($J$397:$R$400,MATCH(AH$403,$I$397:$I$400,0),MATCH(AH$402,$J$396:$R$396,0))</f>
        <v>12</v>
      </c>
      <c r="AI450" s="695" cm="1">
        <f t="array" ref="AI450">INDEX($H450:$K450,0,MATCH(AI$403,$H$403:$K$403,0))*INDEX($J$397:$R$400,MATCH(AI$403,$I$397:$I$400,0),MATCH(AI$402,$J$396:$R$396,0))</f>
        <v>0</v>
      </c>
      <c r="AJ450" s="695" cm="1">
        <f t="array" ref="AJ450">INDEX($H450:$K450,0,MATCH(AJ$403,$H$403:$K$403,0))*INDEX($J$397:$R$400,MATCH(AJ$403,$I$397:$I$400,0),MATCH(AJ$402,$J$396:$R$396,0))</f>
        <v>18</v>
      </c>
      <c r="AK450" s="695" cm="1">
        <f t="array" ref="AK450">INDEX($H450:$K450,0,MATCH(AK$403,$H$403:$K$403,0))*INDEX($J$397:$R$400,MATCH(AK$403,$I$397:$I$400,0),MATCH(AK$402,$J$396:$R$396,0))</f>
        <v>78</v>
      </c>
      <c r="AL450" s="695" cm="1">
        <f t="array" ref="AL450">INDEX($H450:$K450,0,MATCH(AL$403,$H$403:$K$403,0))*INDEX($J$397:$R$400,MATCH(AL$403,$I$397:$I$400,0),MATCH(AL$402,$J$396:$R$396,0))</f>
        <v>0</v>
      </c>
      <c r="AM450" s="695" cm="1">
        <f t="array" ref="AM450">INDEX($H450:$K450,0,MATCH(AM$403,$H$403:$K$403,0))*INDEX($J$397:$R$400,MATCH(AM$403,$I$397:$I$400,0),MATCH(AM$402,$J$396:$R$396,0))</f>
        <v>0</v>
      </c>
      <c r="AN450" s="695" cm="1">
        <f t="array" ref="AN450">INDEX($H450:$K450,0,MATCH(AN$403,$H$403:$K$403,0))*INDEX($J$397:$R$400,MATCH(AN$403,$I$397:$I$400,0),MATCH(AN$402,$J$396:$R$396,0))</f>
        <v>18</v>
      </c>
      <c r="AO450" s="695" cm="1">
        <f t="array" ref="AO450">INDEX($H450:$K450,0,MATCH(AO$403,$H$403:$K$403,0))*INDEX($J$397:$R$400,MATCH(AO$403,$I$397:$I$400,0),MATCH(AO$402,$J$396:$R$396,0))</f>
        <v>78</v>
      </c>
      <c r="AP450" s="695" cm="1">
        <f t="array" ref="AP450">INDEX($H450:$K450,0,MATCH(AP$403,$H$403:$K$403,0))*INDEX($J$397:$R$400,MATCH(AP$403,$I$397:$I$400,0),MATCH(AP$402,$J$396:$R$396,0))</f>
        <v>0</v>
      </c>
      <c r="AQ450" s="695" cm="1">
        <f t="array" ref="AQ450">INDEX($H450:$K450,0,MATCH(AQ$403,$H$403:$K$403,0))*INDEX($J$397:$R$400,MATCH(AQ$403,$I$397:$I$400,0),MATCH(AQ$402,$J$396:$R$396,0))</f>
        <v>0</v>
      </c>
      <c r="AR450" s="695" cm="1">
        <f t="array" ref="AR450">INDEX($H450:$K450,0,MATCH(AR$403,$H$403:$K$403,0))*INDEX($J$397:$R$400,MATCH(AR$403,$I$397:$I$400,0),MATCH(AR$402,$J$396:$R$396,0))</f>
        <v>18</v>
      </c>
      <c r="AS450" s="695" cm="1">
        <f t="array" ref="AS450">INDEX($H450:$K450,0,MATCH(AS$403,$H$403:$K$403,0))*INDEX($J$397:$R$400,MATCH(AS$403,$I$397:$I$400,0),MATCH(AS$402,$J$396:$R$396,0))</f>
        <v>78</v>
      </c>
      <c r="AT450" s="695" cm="1">
        <f t="array" ref="AT450">INDEX($H450:$K450,0,MATCH(AT$403,$H$403:$K$403,0))*INDEX($J$397:$R$400,MATCH(AT$403,$I$397:$I$400,0),MATCH(AT$402,$J$396:$R$396,0))</f>
        <v>0</v>
      </c>
      <c r="AU450" s="695" cm="1">
        <f t="array" ref="AU450">INDEX($H450:$K450,0,MATCH(AU$403,$H$403:$K$403,0))*INDEX($J$397:$R$400,MATCH(AU$403,$I$397:$I$400,0),MATCH(AU$402,$J$396:$R$396,0))</f>
        <v>0</v>
      </c>
      <c r="AV450" s="186"/>
      <c r="AW450" s="186"/>
      <c r="AX450" s="16"/>
      <c r="AY450" s="8"/>
      <c r="AZ450" s="8"/>
      <c r="BA450" s="8"/>
    </row>
    <row r="451" spans="1:53" ht="14.5" outlineLevel="1" x14ac:dyDescent="0.35">
      <c r="A451" s="6"/>
      <c r="B451" s="7"/>
      <c r="C451" s="17"/>
      <c r="D451" s="17"/>
      <c r="E451" s="17"/>
      <c r="F451" s="26"/>
      <c r="G451" s="26" t="str">
        <f t="shared" si="167"/>
        <v>YYAA2A1zd</v>
      </c>
      <c r="H451" s="222">
        <f t="shared" si="168"/>
        <v>18</v>
      </c>
      <c r="I451" s="222">
        <f t="shared" si="168"/>
        <v>78</v>
      </c>
      <c r="J451" s="878">
        <f>INDEX($Z$223:$AC$236,MATCH($M207,$Y$223:$Y$236,0),MATCH(J$403,$Z$222:$AC$222,0))-13</f>
        <v>12</v>
      </c>
      <c r="K451" s="222">
        <f t="shared" si="165"/>
        <v>0</v>
      </c>
      <c r="L451" s="695" cm="1">
        <f t="array" ref="L451">INDEX($H451:$K451,0,MATCH(L$403,$H$403:$K$403,0))*INDEX($J$397:$R$400,MATCH(L$403,$I$397:$I$400,0),MATCH(L$402,$J$396:$R$396,0))</f>
        <v>18</v>
      </c>
      <c r="M451" s="695" cm="1">
        <f t="array" ref="M451">INDEX($H451:$K451,0,MATCH(M$403,$H$403:$K$403,0))*INDEX($J$397:$R$400,MATCH(M$403,$I$397:$I$400,0),MATCH(M$402,$J$396:$R$396,0))</f>
        <v>78</v>
      </c>
      <c r="N451" s="695" cm="1">
        <f t="array" ref="N451">INDEX($H451:$K451,0,MATCH(N$403,$H$403:$K$403,0))*INDEX($J$397:$R$400,MATCH(N$403,$I$397:$I$400,0),MATCH(N$402,$J$396:$R$396,0))</f>
        <v>24</v>
      </c>
      <c r="O451" s="695" cm="1">
        <f t="array" ref="O451">INDEX($H451:$K451,0,MATCH(O$403,$H$403:$K$403,0))*INDEX($J$397:$R$400,MATCH(O$403,$I$397:$I$400,0),MATCH(O$402,$J$396:$R$396,0))</f>
        <v>0</v>
      </c>
      <c r="P451" s="695" cm="1">
        <f t="array" ref="P451">INDEX($H451:$K451,0,MATCH(P$403,$H$403:$K$403,0))*INDEX($J$397:$R$400,MATCH(P$403,$I$397:$I$400,0),MATCH(P$402,$J$396:$R$396,0))</f>
        <v>18</v>
      </c>
      <c r="Q451" s="695" cm="1">
        <f t="array" ref="Q451">INDEX($H451:$K451,0,MATCH(Q$403,$H$403:$K$403,0))*INDEX($J$397:$R$400,MATCH(Q$403,$I$397:$I$400,0),MATCH(Q$402,$J$396:$R$396,0))</f>
        <v>78</v>
      </c>
      <c r="R451" s="695" cm="1">
        <f t="array" ref="R451">INDEX($H451:$K451,0,MATCH(R$403,$H$403:$K$403,0))*INDEX($J$397:$R$400,MATCH(R$403,$I$397:$I$400,0),MATCH(R$402,$J$396:$R$396,0))</f>
        <v>24</v>
      </c>
      <c r="S451" s="695" cm="1">
        <f t="array" ref="S451">INDEX($H451:$K451,0,MATCH(S$403,$H$403:$K$403,0))*INDEX($J$397:$R$400,MATCH(S$403,$I$397:$I$400,0),MATCH(S$402,$J$396:$R$396,0))</f>
        <v>0</v>
      </c>
      <c r="T451" s="695" cm="1">
        <f t="array" ref="T451">INDEX($H451:$K451,0,MATCH(T$403,$H$403:$K$403,0))*INDEX($J$397:$R$400,MATCH(T$403,$I$397:$I$400,0),MATCH(T$402,$J$396:$R$396,0))</f>
        <v>18</v>
      </c>
      <c r="U451" s="695" cm="1">
        <f t="array" ref="U451">INDEX($H451:$K451,0,MATCH(U$403,$H$403:$K$403,0))*INDEX($J$397:$R$400,MATCH(U$403,$I$397:$I$400,0),MATCH(U$402,$J$396:$R$396,0))</f>
        <v>78</v>
      </c>
      <c r="V451" s="695" cm="1">
        <f t="array" ref="V451">INDEX($H451:$K451,0,MATCH(V$403,$H$403:$K$403,0))*INDEX($J$397:$R$400,MATCH(V$403,$I$397:$I$400,0),MATCH(V$402,$J$396:$R$396,0))</f>
        <v>12</v>
      </c>
      <c r="W451" s="695" cm="1">
        <f t="array" ref="W451">INDEX($H451:$K451,0,MATCH(W$403,$H$403:$K$403,0))*INDEX($J$397:$R$400,MATCH(W$403,$I$397:$I$400,0),MATCH(W$402,$J$396:$R$396,0))</f>
        <v>0</v>
      </c>
      <c r="X451" s="695" cm="1">
        <f t="array" ref="X451">INDEX($H451:$K451,0,MATCH(X$403,$H$403:$K$403,0))*INDEX($J$397:$R$400,MATCH(X$403,$I$397:$I$400,0),MATCH(X$402,$J$396:$R$396,0))</f>
        <v>18</v>
      </c>
      <c r="Y451" s="695" cm="1">
        <f t="array" ref="Y451">INDEX($H451:$K451,0,MATCH(Y$403,$H$403:$K$403,0))*INDEX($J$397:$R$400,MATCH(Y$403,$I$397:$I$400,0),MATCH(Y$402,$J$396:$R$396,0))</f>
        <v>78</v>
      </c>
      <c r="Z451" s="695" cm="1">
        <f t="array" ref="Z451">INDEX($H451:$K451,0,MATCH(Z$403,$H$403:$K$403,0))*INDEX($J$397:$R$400,MATCH(Z$403,$I$397:$I$400,0),MATCH(Z$402,$J$396:$R$396,0))</f>
        <v>12</v>
      </c>
      <c r="AA451" s="695" cm="1">
        <f t="array" ref="AA451">INDEX($H451:$K451,0,MATCH(AA$403,$H$403:$K$403,0))*INDEX($J$397:$R$400,MATCH(AA$403,$I$397:$I$400,0),MATCH(AA$402,$J$396:$R$396,0))</f>
        <v>0</v>
      </c>
      <c r="AB451" s="695" cm="1">
        <f t="array" ref="AB451">INDEX($H451:$K451,0,MATCH(AB$403,$H$403:$K$403,0))*INDEX($J$397:$R$400,MATCH(AB$403,$I$397:$I$400,0),MATCH(AB$402,$J$396:$R$396,0))</f>
        <v>18</v>
      </c>
      <c r="AC451" s="695" cm="1">
        <f t="array" ref="AC451">INDEX($H451:$K451,0,MATCH(AC$403,$H$403:$K$403,0))*INDEX($J$397:$R$400,MATCH(AC$403,$I$397:$I$400,0),MATCH(AC$402,$J$396:$R$396,0))</f>
        <v>78</v>
      </c>
      <c r="AD451" s="695" cm="1">
        <f t="array" ref="AD451">INDEX($H451:$K451,0,MATCH(AD$403,$H$403:$K$403,0))*INDEX($J$397:$R$400,MATCH(AD$403,$I$397:$I$400,0),MATCH(AD$402,$J$396:$R$396,0))</f>
        <v>12</v>
      </c>
      <c r="AE451" s="695" cm="1">
        <f t="array" ref="AE451">INDEX($H451:$K451,0,MATCH(AE$403,$H$403:$K$403,0))*INDEX($J$397:$R$400,MATCH(AE$403,$I$397:$I$400,0),MATCH(AE$402,$J$396:$R$396,0))</f>
        <v>0</v>
      </c>
      <c r="AF451" s="695" cm="1">
        <f t="array" ref="AF451">INDEX($H451:$K451,0,MATCH(AF$403,$H$403:$K$403,0))*INDEX($J$397:$R$400,MATCH(AF$403,$I$397:$I$400,0),MATCH(AF$402,$J$396:$R$396,0))</f>
        <v>18</v>
      </c>
      <c r="AG451" s="695" cm="1">
        <f t="array" ref="AG451">INDEX($H451:$K451,0,MATCH(AG$403,$H$403:$K$403,0))*INDEX($J$397:$R$400,MATCH(AG$403,$I$397:$I$400,0),MATCH(AG$402,$J$396:$R$396,0))</f>
        <v>78</v>
      </c>
      <c r="AH451" s="695" cm="1">
        <f t="array" ref="AH451">INDEX($H451:$K451,0,MATCH(AH$403,$H$403:$K$403,0))*INDEX($J$397:$R$400,MATCH(AH$403,$I$397:$I$400,0),MATCH(AH$402,$J$396:$R$396,0))</f>
        <v>12</v>
      </c>
      <c r="AI451" s="695" cm="1">
        <f t="array" ref="AI451">INDEX($H451:$K451,0,MATCH(AI$403,$H$403:$K$403,0))*INDEX($J$397:$R$400,MATCH(AI$403,$I$397:$I$400,0),MATCH(AI$402,$J$396:$R$396,0))</f>
        <v>0</v>
      </c>
      <c r="AJ451" s="695" cm="1">
        <f t="array" ref="AJ451">INDEX($H451:$K451,0,MATCH(AJ$403,$H$403:$K$403,0))*INDEX($J$397:$R$400,MATCH(AJ$403,$I$397:$I$400,0),MATCH(AJ$402,$J$396:$R$396,0))</f>
        <v>18</v>
      </c>
      <c r="AK451" s="695" cm="1">
        <f t="array" ref="AK451">INDEX($H451:$K451,0,MATCH(AK$403,$H$403:$K$403,0))*INDEX($J$397:$R$400,MATCH(AK$403,$I$397:$I$400,0),MATCH(AK$402,$J$396:$R$396,0))</f>
        <v>78</v>
      </c>
      <c r="AL451" s="695" cm="1">
        <f t="array" ref="AL451">INDEX($H451:$K451,0,MATCH(AL$403,$H$403:$K$403,0))*INDEX($J$397:$R$400,MATCH(AL$403,$I$397:$I$400,0),MATCH(AL$402,$J$396:$R$396,0))</f>
        <v>0</v>
      </c>
      <c r="AM451" s="695" cm="1">
        <f t="array" ref="AM451">INDEX($H451:$K451,0,MATCH(AM$403,$H$403:$K$403,0))*INDEX($J$397:$R$400,MATCH(AM$403,$I$397:$I$400,0),MATCH(AM$402,$J$396:$R$396,0))</f>
        <v>0</v>
      </c>
      <c r="AN451" s="695" cm="1">
        <f t="array" ref="AN451">INDEX($H451:$K451,0,MATCH(AN$403,$H$403:$K$403,0))*INDEX($J$397:$R$400,MATCH(AN$403,$I$397:$I$400,0),MATCH(AN$402,$J$396:$R$396,0))</f>
        <v>18</v>
      </c>
      <c r="AO451" s="695" cm="1">
        <f t="array" ref="AO451">INDEX($H451:$K451,0,MATCH(AO$403,$H$403:$K$403,0))*INDEX($J$397:$R$400,MATCH(AO$403,$I$397:$I$400,0),MATCH(AO$402,$J$396:$R$396,0))</f>
        <v>78</v>
      </c>
      <c r="AP451" s="695" cm="1">
        <f t="array" ref="AP451">INDEX($H451:$K451,0,MATCH(AP$403,$H$403:$K$403,0))*INDEX($J$397:$R$400,MATCH(AP$403,$I$397:$I$400,0),MATCH(AP$402,$J$396:$R$396,0))</f>
        <v>0</v>
      </c>
      <c r="AQ451" s="695" cm="1">
        <f t="array" ref="AQ451">INDEX($H451:$K451,0,MATCH(AQ$403,$H$403:$K$403,0))*INDEX($J$397:$R$400,MATCH(AQ$403,$I$397:$I$400,0),MATCH(AQ$402,$J$396:$R$396,0))</f>
        <v>0</v>
      </c>
      <c r="AR451" s="695" cm="1">
        <f t="array" ref="AR451">INDEX($H451:$K451,0,MATCH(AR$403,$H$403:$K$403,0))*INDEX($J$397:$R$400,MATCH(AR$403,$I$397:$I$400,0),MATCH(AR$402,$J$396:$R$396,0))</f>
        <v>18</v>
      </c>
      <c r="AS451" s="695" cm="1">
        <f t="array" ref="AS451">INDEX($H451:$K451,0,MATCH(AS$403,$H$403:$K$403,0))*INDEX($J$397:$R$400,MATCH(AS$403,$I$397:$I$400,0),MATCH(AS$402,$J$396:$R$396,0))</f>
        <v>78</v>
      </c>
      <c r="AT451" s="695" cm="1">
        <f t="array" ref="AT451">INDEX($H451:$K451,0,MATCH(AT$403,$H$403:$K$403,0))*INDEX($J$397:$R$400,MATCH(AT$403,$I$397:$I$400,0),MATCH(AT$402,$J$396:$R$396,0))</f>
        <v>0</v>
      </c>
      <c r="AU451" s="695" cm="1">
        <f t="array" ref="AU451">INDEX($H451:$K451,0,MATCH(AU$403,$H$403:$K$403,0))*INDEX($J$397:$R$400,MATCH(AU$403,$I$397:$I$400,0),MATCH(AU$402,$J$396:$R$396,0))</f>
        <v>0</v>
      </c>
      <c r="AV451" s="186"/>
      <c r="AW451" s="186"/>
      <c r="AX451" s="16"/>
      <c r="AY451" s="8"/>
      <c r="AZ451" s="8"/>
      <c r="BA451" s="8"/>
    </row>
    <row r="452" spans="1:53" ht="14.5" outlineLevel="1" x14ac:dyDescent="0.35">
      <c r="A452" s="6"/>
      <c r="B452" s="7"/>
      <c r="C452" s="17"/>
      <c r="D452" s="17"/>
      <c r="E452" s="17"/>
      <c r="F452" s="26"/>
      <c r="G452" s="26" t="str">
        <f t="shared" si="167"/>
        <v>AYWA2A1a</v>
      </c>
      <c r="H452" s="222">
        <f t="shared" si="168"/>
        <v>0</v>
      </c>
      <c r="I452" s="222">
        <f t="shared" si="168"/>
        <v>20</v>
      </c>
      <c r="J452" s="222">
        <f>INDEX($Z$223:$AC$236,MATCH($M208,$Y$223:$Y$236,0),MATCH(J$403,$Z$222:$AC$222,0))</f>
        <v>0</v>
      </c>
      <c r="K452" s="222">
        <f t="shared" si="165"/>
        <v>0</v>
      </c>
      <c r="L452" s="695" cm="1">
        <f t="array" ref="L452">INDEX($H452:$K452,0,MATCH(L$403,$H$403:$K$403,0))*INDEX($J$397:$R$400,MATCH(L$403,$I$397:$I$400,0),MATCH(L$402,$J$396:$R$396,0))</f>
        <v>0</v>
      </c>
      <c r="M452" s="695" cm="1">
        <f t="array" ref="M452">INDEX($H452:$K452,0,MATCH(M$403,$H$403:$K$403,0))*INDEX($J$397:$R$400,MATCH(M$403,$I$397:$I$400,0),MATCH(M$402,$J$396:$R$396,0))</f>
        <v>20</v>
      </c>
      <c r="N452" s="695" cm="1">
        <f t="array" ref="N452">INDEX($H452:$K452,0,MATCH(N$403,$H$403:$K$403,0))*INDEX($J$397:$R$400,MATCH(N$403,$I$397:$I$400,0),MATCH(N$402,$J$396:$R$396,0))</f>
        <v>0</v>
      </c>
      <c r="O452" s="695" cm="1">
        <f t="array" ref="O452">INDEX($H452:$K452,0,MATCH(O$403,$H$403:$K$403,0))*INDEX($J$397:$R$400,MATCH(O$403,$I$397:$I$400,0),MATCH(O$402,$J$396:$R$396,0))</f>
        <v>0</v>
      </c>
      <c r="P452" s="695" cm="1">
        <f t="array" ref="P452">INDEX($H452:$K452,0,MATCH(P$403,$H$403:$K$403,0))*INDEX($J$397:$R$400,MATCH(P$403,$I$397:$I$400,0),MATCH(P$402,$J$396:$R$396,0))</f>
        <v>0</v>
      </c>
      <c r="Q452" s="695" cm="1">
        <f t="array" ref="Q452">INDEX($H452:$K452,0,MATCH(Q$403,$H$403:$K$403,0))*INDEX($J$397:$R$400,MATCH(Q$403,$I$397:$I$400,0),MATCH(Q$402,$J$396:$R$396,0))</f>
        <v>20</v>
      </c>
      <c r="R452" s="695" cm="1">
        <f t="array" ref="R452">INDEX($H452:$K452,0,MATCH(R$403,$H$403:$K$403,0))*INDEX($J$397:$R$400,MATCH(R$403,$I$397:$I$400,0),MATCH(R$402,$J$396:$R$396,0))</f>
        <v>0</v>
      </c>
      <c r="S452" s="695" cm="1">
        <f t="array" ref="S452">INDEX($H452:$K452,0,MATCH(S$403,$H$403:$K$403,0))*INDEX($J$397:$R$400,MATCH(S$403,$I$397:$I$400,0),MATCH(S$402,$J$396:$R$396,0))</f>
        <v>0</v>
      </c>
      <c r="T452" s="695" cm="1">
        <f t="array" ref="T452">INDEX($H452:$K452,0,MATCH(T$403,$H$403:$K$403,0))*INDEX($J$397:$R$400,MATCH(T$403,$I$397:$I$400,0),MATCH(T$402,$J$396:$R$396,0))</f>
        <v>0</v>
      </c>
      <c r="U452" s="695" cm="1">
        <f t="array" ref="U452">INDEX($H452:$K452,0,MATCH(U$403,$H$403:$K$403,0))*INDEX($J$397:$R$400,MATCH(U$403,$I$397:$I$400,0),MATCH(U$402,$J$396:$R$396,0))</f>
        <v>20</v>
      </c>
      <c r="V452" s="695" cm="1">
        <f t="array" ref="V452">INDEX($H452:$K452,0,MATCH(V$403,$H$403:$K$403,0))*INDEX($J$397:$R$400,MATCH(V$403,$I$397:$I$400,0),MATCH(V$402,$J$396:$R$396,0))</f>
        <v>0</v>
      </c>
      <c r="W452" s="695" cm="1">
        <f t="array" ref="W452">INDEX($H452:$K452,0,MATCH(W$403,$H$403:$K$403,0))*INDEX($J$397:$R$400,MATCH(W$403,$I$397:$I$400,0),MATCH(W$402,$J$396:$R$396,0))</f>
        <v>0</v>
      </c>
      <c r="X452" s="695" cm="1">
        <f t="array" ref="X452">INDEX($H452:$K452,0,MATCH(X$403,$H$403:$K$403,0))*INDEX($J$397:$R$400,MATCH(X$403,$I$397:$I$400,0),MATCH(X$402,$J$396:$R$396,0))</f>
        <v>0</v>
      </c>
      <c r="Y452" s="695" cm="1">
        <f t="array" ref="Y452">INDEX($H452:$K452,0,MATCH(Y$403,$H$403:$K$403,0))*INDEX($J$397:$R$400,MATCH(Y$403,$I$397:$I$400,0),MATCH(Y$402,$J$396:$R$396,0))</f>
        <v>20</v>
      </c>
      <c r="Z452" s="695" cm="1">
        <f t="array" ref="Z452">INDEX($H452:$K452,0,MATCH(Z$403,$H$403:$K$403,0))*INDEX($J$397:$R$400,MATCH(Z$403,$I$397:$I$400,0),MATCH(Z$402,$J$396:$R$396,0))</f>
        <v>0</v>
      </c>
      <c r="AA452" s="695" cm="1">
        <f t="array" ref="AA452">INDEX($H452:$K452,0,MATCH(AA$403,$H$403:$K$403,0))*INDEX($J$397:$R$400,MATCH(AA$403,$I$397:$I$400,0),MATCH(AA$402,$J$396:$R$396,0))</f>
        <v>0</v>
      </c>
      <c r="AB452" s="695" cm="1">
        <f t="array" ref="AB452">INDEX($H452:$K452,0,MATCH(AB$403,$H$403:$K$403,0))*INDEX($J$397:$R$400,MATCH(AB$403,$I$397:$I$400,0),MATCH(AB$402,$J$396:$R$396,0))</f>
        <v>0</v>
      </c>
      <c r="AC452" s="695" cm="1">
        <f t="array" ref="AC452">INDEX($H452:$K452,0,MATCH(AC$403,$H$403:$K$403,0))*INDEX($J$397:$R$400,MATCH(AC$403,$I$397:$I$400,0),MATCH(AC$402,$J$396:$R$396,0))</f>
        <v>20</v>
      </c>
      <c r="AD452" s="695" cm="1">
        <f t="array" ref="AD452">INDEX($H452:$K452,0,MATCH(AD$403,$H$403:$K$403,0))*INDEX($J$397:$R$400,MATCH(AD$403,$I$397:$I$400,0),MATCH(AD$402,$J$396:$R$396,0))</f>
        <v>0</v>
      </c>
      <c r="AE452" s="695" cm="1">
        <f t="array" ref="AE452">INDEX($H452:$K452,0,MATCH(AE$403,$H$403:$K$403,0))*INDEX($J$397:$R$400,MATCH(AE$403,$I$397:$I$400,0),MATCH(AE$402,$J$396:$R$396,0))</f>
        <v>0</v>
      </c>
      <c r="AF452" s="695" cm="1">
        <f t="array" ref="AF452">INDEX($H452:$K452,0,MATCH(AF$403,$H$403:$K$403,0))*INDEX($J$397:$R$400,MATCH(AF$403,$I$397:$I$400,0),MATCH(AF$402,$J$396:$R$396,0))</f>
        <v>0</v>
      </c>
      <c r="AG452" s="695" cm="1">
        <f t="array" ref="AG452">INDEX($H452:$K452,0,MATCH(AG$403,$H$403:$K$403,0))*INDEX($J$397:$R$400,MATCH(AG$403,$I$397:$I$400,0),MATCH(AG$402,$J$396:$R$396,0))</f>
        <v>20</v>
      </c>
      <c r="AH452" s="695" cm="1">
        <f t="array" ref="AH452">INDEX($H452:$K452,0,MATCH(AH$403,$H$403:$K$403,0))*INDEX($J$397:$R$400,MATCH(AH$403,$I$397:$I$400,0),MATCH(AH$402,$J$396:$R$396,0))</f>
        <v>0</v>
      </c>
      <c r="AI452" s="695" cm="1">
        <f t="array" ref="AI452">INDEX($H452:$K452,0,MATCH(AI$403,$H$403:$K$403,0))*INDEX($J$397:$R$400,MATCH(AI$403,$I$397:$I$400,0),MATCH(AI$402,$J$396:$R$396,0))</f>
        <v>0</v>
      </c>
      <c r="AJ452" s="695" cm="1">
        <f t="array" ref="AJ452">INDEX($H452:$K452,0,MATCH(AJ$403,$H$403:$K$403,0))*INDEX($J$397:$R$400,MATCH(AJ$403,$I$397:$I$400,0),MATCH(AJ$402,$J$396:$R$396,0))</f>
        <v>0</v>
      </c>
      <c r="AK452" s="695" cm="1">
        <f t="array" ref="AK452">INDEX($H452:$K452,0,MATCH(AK$403,$H$403:$K$403,0))*INDEX($J$397:$R$400,MATCH(AK$403,$I$397:$I$400,0),MATCH(AK$402,$J$396:$R$396,0))</f>
        <v>20</v>
      </c>
      <c r="AL452" s="695" cm="1">
        <f t="array" ref="AL452">INDEX($H452:$K452,0,MATCH(AL$403,$H$403:$K$403,0))*INDEX($J$397:$R$400,MATCH(AL$403,$I$397:$I$400,0),MATCH(AL$402,$J$396:$R$396,0))</f>
        <v>0</v>
      </c>
      <c r="AM452" s="695" cm="1">
        <f t="array" ref="AM452">INDEX($H452:$K452,0,MATCH(AM$403,$H$403:$K$403,0))*INDEX($J$397:$R$400,MATCH(AM$403,$I$397:$I$400,0),MATCH(AM$402,$J$396:$R$396,0))</f>
        <v>0</v>
      </c>
      <c r="AN452" s="695" cm="1">
        <f t="array" ref="AN452">INDEX($H452:$K452,0,MATCH(AN$403,$H$403:$K$403,0))*INDEX($J$397:$R$400,MATCH(AN$403,$I$397:$I$400,0),MATCH(AN$402,$J$396:$R$396,0))</f>
        <v>0</v>
      </c>
      <c r="AO452" s="695" cm="1">
        <f t="array" ref="AO452">INDEX($H452:$K452,0,MATCH(AO$403,$H$403:$K$403,0))*INDEX($J$397:$R$400,MATCH(AO$403,$I$397:$I$400,0),MATCH(AO$402,$J$396:$R$396,0))</f>
        <v>20</v>
      </c>
      <c r="AP452" s="695" cm="1">
        <f t="array" ref="AP452">INDEX($H452:$K452,0,MATCH(AP$403,$H$403:$K$403,0))*INDEX($J$397:$R$400,MATCH(AP$403,$I$397:$I$400,0),MATCH(AP$402,$J$396:$R$396,0))</f>
        <v>0</v>
      </c>
      <c r="AQ452" s="695" cm="1">
        <f t="array" ref="AQ452">INDEX($H452:$K452,0,MATCH(AQ$403,$H$403:$K$403,0))*INDEX($J$397:$R$400,MATCH(AQ$403,$I$397:$I$400,0),MATCH(AQ$402,$J$396:$R$396,0))</f>
        <v>0</v>
      </c>
      <c r="AR452" s="695" cm="1">
        <f t="array" ref="AR452">INDEX($H452:$K452,0,MATCH(AR$403,$H$403:$K$403,0))*INDEX($J$397:$R$400,MATCH(AR$403,$I$397:$I$400,0),MATCH(AR$402,$J$396:$R$396,0))</f>
        <v>0</v>
      </c>
      <c r="AS452" s="695" cm="1">
        <f t="array" ref="AS452">INDEX($H452:$K452,0,MATCH(AS$403,$H$403:$K$403,0))*INDEX($J$397:$R$400,MATCH(AS$403,$I$397:$I$400,0),MATCH(AS$402,$J$396:$R$396,0))</f>
        <v>20</v>
      </c>
      <c r="AT452" s="695" cm="1">
        <f t="array" ref="AT452">INDEX($H452:$K452,0,MATCH(AT$403,$H$403:$K$403,0))*INDEX($J$397:$R$400,MATCH(AT$403,$I$397:$I$400,0),MATCH(AT$402,$J$396:$R$396,0))</f>
        <v>0</v>
      </c>
      <c r="AU452" s="695" cm="1">
        <f t="array" ref="AU452">INDEX($H452:$K452,0,MATCH(AU$403,$H$403:$K$403,0))*INDEX($J$397:$R$400,MATCH(AU$403,$I$397:$I$400,0),MATCH(AU$402,$J$396:$R$396,0))</f>
        <v>0</v>
      </c>
      <c r="AV452" s="186"/>
      <c r="AW452" s="186"/>
      <c r="AX452" s="16"/>
      <c r="AY452" s="8"/>
      <c r="AZ452" s="8"/>
      <c r="BA452" s="8"/>
    </row>
    <row r="453" spans="1:53" ht="14.5" outlineLevel="1" x14ac:dyDescent="0.35">
      <c r="A453" s="6"/>
      <c r="B453" s="7"/>
      <c r="C453" s="17"/>
      <c r="D453" s="17"/>
      <c r="E453" s="17"/>
      <c r="F453" s="26"/>
      <c r="G453" s="26" t="str">
        <f t="shared" si="167"/>
        <v>AANWA1a</v>
      </c>
      <c r="H453" s="222">
        <f t="shared" si="168"/>
        <v>0</v>
      </c>
      <c r="I453" s="222">
        <f t="shared" si="168"/>
        <v>20</v>
      </c>
      <c r="J453" s="222">
        <f>INDEX($Z$223:$AC$236,MATCH($M209,$Y$223:$Y$236,0),MATCH(J$403,$Z$222:$AC$222,0))</f>
        <v>0</v>
      </c>
      <c r="K453" s="222">
        <f t="shared" si="165"/>
        <v>0</v>
      </c>
      <c r="L453" s="695" cm="1">
        <f t="array" ref="L453">INDEX($H453:$K453,0,MATCH(L$403,$H$403:$K$403,0))*INDEX($J$397:$R$400,MATCH(L$403,$I$397:$I$400,0),MATCH(L$402,$J$396:$R$396,0))</f>
        <v>0</v>
      </c>
      <c r="M453" s="695" cm="1">
        <f t="array" ref="M453">INDEX($H453:$K453,0,MATCH(M$403,$H$403:$K$403,0))*INDEX($J$397:$R$400,MATCH(M$403,$I$397:$I$400,0),MATCH(M$402,$J$396:$R$396,0))</f>
        <v>20</v>
      </c>
      <c r="N453" s="695" cm="1">
        <f t="array" ref="N453">INDEX($H453:$K453,0,MATCH(N$403,$H$403:$K$403,0))*INDEX($J$397:$R$400,MATCH(N$403,$I$397:$I$400,0),MATCH(N$402,$J$396:$R$396,0))</f>
        <v>0</v>
      </c>
      <c r="O453" s="695" cm="1">
        <f t="array" ref="O453">INDEX($H453:$K453,0,MATCH(O$403,$H$403:$K$403,0))*INDEX($J$397:$R$400,MATCH(O$403,$I$397:$I$400,0),MATCH(O$402,$J$396:$R$396,0))</f>
        <v>0</v>
      </c>
      <c r="P453" s="695" cm="1">
        <f t="array" ref="P453">INDEX($H453:$K453,0,MATCH(P$403,$H$403:$K$403,0))*INDEX($J$397:$R$400,MATCH(P$403,$I$397:$I$400,0),MATCH(P$402,$J$396:$R$396,0))</f>
        <v>0</v>
      </c>
      <c r="Q453" s="695" cm="1">
        <f t="array" ref="Q453">INDEX($H453:$K453,0,MATCH(Q$403,$H$403:$K$403,0))*INDEX($J$397:$R$400,MATCH(Q$403,$I$397:$I$400,0),MATCH(Q$402,$J$396:$R$396,0))</f>
        <v>20</v>
      </c>
      <c r="R453" s="695" cm="1">
        <f t="array" ref="R453">INDEX($H453:$K453,0,MATCH(R$403,$H$403:$K$403,0))*INDEX($J$397:$R$400,MATCH(R$403,$I$397:$I$400,0),MATCH(R$402,$J$396:$R$396,0))</f>
        <v>0</v>
      </c>
      <c r="S453" s="695" cm="1">
        <f t="array" ref="S453">INDEX($H453:$K453,0,MATCH(S$403,$H$403:$K$403,0))*INDEX($J$397:$R$400,MATCH(S$403,$I$397:$I$400,0),MATCH(S$402,$J$396:$R$396,0))</f>
        <v>0</v>
      </c>
      <c r="T453" s="695" cm="1">
        <f t="array" ref="T453">INDEX($H453:$K453,0,MATCH(T$403,$H$403:$K$403,0))*INDEX($J$397:$R$400,MATCH(T$403,$I$397:$I$400,0),MATCH(T$402,$J$396:$R$396,0))</f>
        <v>0</v>
      </c>
      <c r="U453" s="695" cm="1">
        <f t="array" ref="U453">INDEX($H453:$K453,0,MATCH(U$403,$H$403:$K$403,0))*INDEX($J$397:$R$400,MATCH(U$403,$I$397:$I$400,0),MATCH(U$402,$J$396:$R$396,0))</f>
        <v>20</v>
      </c>
      <c r="V453" s="695" cm="1">
        <f t="array" ref="V453">INDEX($H453:$K453,0,MATCH(V$403,$H$403:$K$403,0))*INDEX($J$397:$R$400,MATCH(V$403,$I$397:$I$400,0),MATCH(V$402,$J$396:$R$396,0))</f>
        <v>0</v>
      </c>
      <c r="W453" s="695" cm="1">
        <f t="array" ref="W453">INDEX($H453:$K453,0,MATCH(W$403,$H$403:$K$403,0))*INDEX($J$397:$R$400,MATCH(W$403,$I$397:$I$400,0),MATCH(W$402,$J$396:$R$396,0))</f>
        <v>0</v>
      </c>
      <c r="X453" s="695" cm="1">
        <f t="array" ref="X453">INDEX($H453:$K453,0,MATCH(X$403,$H$403:$K$403,0))*INDEX($J$397:$R$400,MATCH(X$403,$I$397:$I$400,0),MATCH(X$402,$J$396:$R$396,0))</f>
        <v>0</v>
      </c>
      <c r="Y453" s="695" cm="1">
        <f t="array" ref="Y453">INDEX($H453:$K453,0,MATCH(Y$403,$H$403:$K$403,0))*INDEX($J$397:$R$400,MATCH(Y$403,$I$397:$I$400,0),MATCH(Y$402,$J$396:$R$396,0))</f>
        <v>20</v>
      </c>
      <c r="Z453" s="695" cm="1">
        <f t="array" ref="Z453">INDEX($H453:$K453,0,MATCH(Z$403,$H$403:$K$403,0))*INDEX($J$397:$R$400,MATCH(Z$403,$I$397:$I$400,0),MATCH(Z$402,$J$396:$R$396,0))</f>
        <v>0</v>
      </c>
      <c r="AA453" s="695" cm="1">
        <f t="array" ref="AA453">INDEX($H453:$K453,0,MATCH(AA$403,$H$403:$K$403,0))*INDEX($J$397:$R$400,MATCH(AA$403,$I$397:$I$400,0),MATCH(AA$402,$J$396:$R$396,0))</f>
        <v>0</v>
      </c>
      <c r="AB453" s="695" cm="1">
        <f t="array" ref="AB453">INDEX($H453:$K453,0,MATCH(AB$403,$H$403:$K$403,0))*INDEX($J$397:$R$400,MATCH(AB$403,$I$397:$I$400,0),MATCH(AB$402,$J$396:$R$396,0))</f>
        <v>0</v>
      </c>
      <c r="AC453" s="695" cm="1">
        <f t="array" ref="AC453">INDEX($H453:$K453,0,MATCH(AC$403,$H$403:$K$403,0))*INDEX($J$397:$R$400,MATCH(AC$403,$I$397:$I$400,0),MATCH(AC$402,$J$396:$R$396,0))</f>
        <v>20</v>
      </c>
      <c r="AD453" s="695" cm="1">
        <f t="array" ref="AD453">INDEX($H453:$K453,0,MATCH(AD$403,$H$403:$K$403,0))*INDEX($J$397:$R$400,MATCH(AD$403,$I$397:$I$400,0),MATCH(AD$402,$J$396:$R$396,0))</f>
        <v>0</v>
      </c>
      <c r="AE453" s="695" cm="1">
        <f t="array" ref="AE453">INDEX($H453:$K453,0,MATCH(AE$403,$H$403:$K$403,0))*INDEX($J$397:$R$400,MATCH(AE$403,$I$397:$I$400,0),MATCH(AE$402,$J$396:$R$396,0))</f>
        <v>0</v>
      </c>
      <c r="AF453" s="695" cm="1">
        <f t="array" ref="AF453">INDEX($H453:$K453,0,MATCH(AF$403,$H$403:$K$403,0))*INDEX($J$397:$R$400,MATCH(AF$403,$I$397:$I$400,0),MATCH(AF$402,$J$396:$R$396,0))</f>
        <v>0</v>
      </c>
      <c r="AG453" s="695" cm="1">
        <f t="array" ref="AG453">INDEX($H453:$K453,0,MATCH(AG$403,$H$403:$K$403,0))*INDEX($J$397:$R$400,MATCH(AG$403,$I$397:$I$400,0),MATCH(AG$402,$J$396:$R$396,0))</f>
        <v>20</v>
      </c>
      <c r="AH453" s="695" cm="1">
        <f t="array" ref="AH453">INDEX($H453:$K453,0,MATCH(AH$403,$H$403:$K$403,0))*INDEX($J$397:$R$400,MATCH(AH$403,$I$397:$I$400,0),MATCH(AH$402,$J$396:$R$396,0))</f>
        <v>0</v>
      </c>
      <c r="AI453" s="695" cm="1">
        <f t="array" ref="AI453">INDEX($H453:$K453,0,MATCH(AI$403,$H$403:$K$403,0))*INDEX($J$397:$R$400,MATCH(AI$403,$I$397:$I$400,0),MATCH(AI$402,$J$396:$R$396,0))</f>
        <v>0</v>
      </c>
      <c r="AJ453" s="695" cm="1">
        <f t="array" ref="AJ453">INDEX($H453:$K453,0,MATCH(AJ$403,$H$403:$K$403,0))*INDEX($J$397:$R$400,MATCH(AJ$403,$I$397:$I$400,0),MATCH(AJ$402,$J$396:$R$396,0))</f>
        <v>0</v>
      </c>
      <c r="AK453" s="695" cm="1">
        <f t="array" ref="AK453">INDEX($H453:$K453,0,MATCH(AK$403,$H$403:$K$403,0))*INDEX($J$397:$R$400,MATCH(AK$403,$I$397:$I$400,0),MATCH(AK$402,$J$396:$R$396,0))</f>
        <v>20</v>
      </c>
      <c r="AL453" s="695" cm="1">
        <f t="array" ref="AL453">INDEX($H453:$K453,0,MATCH(AL$403,$H$403:$K$403,0))*INDEX($J$397:$R$400,MATCH(AL$403,$I$397:$I$400,0),MATCH(AL$402,$J$396:$R$396,0))</f>
        <v>0</v>
      </c>
      <c r="AM453" s="695" cm="1">
        <f t="array" ref="AM453">INDEX($H453:$K453,0,MATCH(AM$403,$H$403:$K$403,0))*INDEX($J$397:$R$400,MATCH(AM$403,$I$397:$I$400,0),MATCH(AM$402,$J$396:$R$396,0))</f>
        <v>0</v>
      </c>
      <c r="AN453" s="695" cm="1">
        <f t="array" ref="AN453">INDEX($H453:$K453,0,MATCH(AN$403,$H$403:$K$403,0))*INDEX($J$397:$R$400,MATCH(AN$403,$I$397:$I$400,0),MATCH(AN$402,$J$396:$R$396,0))</f>
        <v>0</v>
      </c>
      <c r="AO453" s="695" cm="1">
        <f t="array" ref="AO453">INDEX($H453:$K453,0,MATCH(AO$403,$H$403:$K$403,0))*INDEX($J$397:$R$400,MATCH(AO$403,$I$397:$I$400,0),MATCH(AO$402,$J$396:$R$396,0))</f>
        <v>20</v>
      </c>
      <c r="AP453" s="695" cm="1">
        <f t="array" ref="AP453">INDEX($H453:$K453,0,MATCH(AP$403,$H$403:$K$403,0))*INDEX($J$397:$R$400,MATCH(AP$403,$I$397:$I$400,0),MATCH(AP$402,$J$396:$R$396,0))</f>
        <v>0</v>
      </c>
      <c r="AQ453" s="695" cm="1">
        <f t="array" ref="AQ453">INDEX($H453:$K453,0,MATCH(AQ$403,$H$403:$K$403,0))*INDEX($J$397:$R$400,MATCH(AQ$403,$I$397:$I$400,0),MATCH(AQ$402,$J$396:$R$396,0))</f>
        <v>0</v>
      </c>
      <c r="AR453" s="695" cm="1">
        <f t="array" ref="AR453">INDEX($H453:$K453,0,MATCH(AR$403,$H$403:$K$403,0))*INDEX($J$397:$R$400,MATCH(AR$403,$I$397:$I$400,0),MATCH(AR$402,$J$396:$R$396,0))</f>
        <v>0</v>
      </c>
      <c r="AS453" s="695" cm="1">
        <f t="array" ref="AS453">INDEX($H453:$K453,0,MATCH(AS$403,$H$403:$K$403,0))*INDEX($J$397:$R$400,MATCH(AS$403,$I$397:$I$400,0),MATCH(AS$402,$J$396:$R$396,0))</f>
        <v>20</v>
      </c>
      <c r="AT453" s="695" cm="1">
        <f t="array" ref="AT453">INDEX($H453:$K453,0,MATCH(AT$403,$H$403:$K$403,0))*INDEX($J$397:$R$400,MATCH(AT$403,$I$397:$I$400,0),MATCH(AT$402,$J$396:$R$396,0))</f>
        <v>0</v>
      </c>
      <c r="AU453" s="695" cm="1">
        <f t="array" ref="AU453">INDEX($H453:$K453,0,MATCH(AU$403,$H$403:$K$403,0))*INDEX($J$397:$R$400,MATCH(AU$403,$I$397:$I$400,0),MATCH(AU$402,$J$396:$R$396,0))</f>
        <v>0</v>
      </c>
      <c r="AV453" s="186"/>
      <c r="AW453" s="186"/>
      <c r="AX453" s="16"/>
      <c r="AY453" s="8"/>
      <c r="AZ453" s="8"/>
      <c r="BA453" s="8"/>
    </row>
    <row r="454" spans="1:53" ht="14.5" outlineLevel="1" x14ac:dyDescent="0.35">
      <c r="A454" s="6"/>
      <c r="B454" s="7"/>
      <c r="C454" s="17"/>
      <c r="D454" s="17"/>
      <c r="E454" s="17"/>
      <c r="F454" s="26"/>
      <c r="G454" s="26" t="str">
        <f t="shared" ref="G454" si="169">_xlfn.CONCAT(H210:M210)</f>
        <v>AAANWa</v>
      </c>
      <c r="H454" s="222">
        <f t="shared" si="168"/>
        <v>0</v>
      </c>
      <c r="I454" s="222">
        <f t="shared" si="168"/>
        <v>20</v>
      </c>
      <c r="J454" s="222">
        <f>INDEX($Z$223:$AC$236,MATCH($M210,$Y$223:$Y$236,0),MATCH(J$403,$Z$222:$AC$222,0))</f>
        <v>0</v>
      </c>
      <c r="K454" s="222">
        <f t="shared" si="165"/>
        <v>0</v>
      </c>
      <c r="L454" s="695" cm="1">
        <f t="array" ref="L454">INDEX($H454:$K454,0,MATCH(L$403,$H$403:$K$403,0))*INDEX($J$397:$R$400,MATCH(L$403,$I$397:$I$400,0),MATCH(L$402,$J$396:$R$396,0))</f>
        <v>0</v>
      </c>
      <c r="M454" s="695" cm="1">
        <f t="array" ref="M454">INDEX($H454:$K454,0,MATCH(M$403,$H$403:$K$403,0))*INDEX($J$397:$R$400,MATCH(M$403,$I$397:$I$400,0),MATCH(M$402,$J$396:$R$396,0))</f>
        <v>20</v>
      </c>
      <c r="N454" s="695" cm="1">
        <f t="array" ref="N454">INDEX($H454:$K454,0,MATCH(N$403,$H$403:$K$403,0))*INDEX($J$397:$R$400,MATCH(N$403,$I$397:$I$400,0),MATCH(N$402,$J$396:$R$396,0))</f>
        <v>0</v>
      </c>
      <c r="O454" s="695" cm="1">
        <f t="array" ref="O454">INDEX($H454:$K454,0,MATCH(O$403,$H$403:$K$403,0))*INDEX($J$397:$R$400,MATCH(O$403,$I$397:$I$400,0),MATCH(O$402,$J$396:$R$396,0))</f>
        <v>0</v>
      </c>
      <c r="P454" s="695" cm="1">
        <f t="array" ref="P454">INDEX($H454:$K454,0,MATCH(P$403,$H$403:$K$403,0))*INDEX($J$397:$R$400,MATCH(P$403,$I$397:$I$400,0),MATCH(P$402,$J$396:$R$396,0))</f>
        <v>0</v>
      </c>
      <c r="Q454" s="695" cm="1">
        <f t="array" ref="Q454">INDEX($H454:$K454,0,MATCH(Q$403,$H$403:$K$403,0))*INDEX($J$397:$R$400,MATCH(Q$403,$I$397:$I$400,0),MATCH(Q$402,$J$396:$R$396,0))</f>
        <v>20</v>
      </c>
      <c r="R454" s="695" cm="1">
        <f t="array" ref="R454">INDEX($H454:$K454,0,MATCH(R$403,$H$403:$K$403,0))*INDEX($J$397:$R$400,MATCH(R$403,$I$397:$I$400,0),MATCH(R$402,$J$396:$R$396,0))</f>
        <v>0</v>
      </c>
      <c r="S454" s="695" cm="1">
        <f t="array" ref="S454">INDEX($H454:$K454,0,MATCH(S$403,$H$403:$K$403,0))*INDEX($J$397:$R$400,MATCH(S$403,$I$397:$I$400,0),MATCH(S$402,$J$396:$R$396,0))</f>
        <v>0</v>
      </c>
      <c r="T454" s="695" cm="1">
        <f t="array" ref="T454">INDEX($H454:$K454,0,MATCH(T$403,$H$403:$K$403,0))*INDEX($J$397:$R$400,MATCH(T$403,$I$397:$I$400,0),MATCH(T$402,$J$396:$R$396,0))</f>
        <v>0</v>
      </c>
      <c r="U454" s="695" cm="1">
        <f t="array" ref="U454">INDEX($H454:$K454,0,MATCH(U$403,$H$403:$K$403,0))*INDEX($J$397:$R$400,MATCH(U$403,$I$397:$I$400,0),MATCH(U$402,$J$396:$R$396,0))</f>
        <v>20</v>
      </c>
      <c r="V454" s="695" cm="1">
        <f t="array" ref="V454">INDEX($H454:$K454,0,MATCH(V$403,$H$403:$K$403,0))*INDEX($J$397:$R$400,MATCH(V$403,$I$397:$I$400,0),MATCH(V$402,$J$396:$R$396,0))</f>
        <v>0</v>
      </c>
      <c r="W454" s="695" cm="1">
        <f t="array" ref="W454">INDEX($H454:$K454,0,MATCH(W$403,$H$403:$K$403,0))*INDEX($J$397:$R$400,MATCH(W$403,$I$397:$I$400,0),MATCH(W$402,$J$396:$R$396,0))</f>
        <v>0</v>
      </c>
      <c r="X454" s="695" cm="1">
        <f t="array" ref="X454">INDEX($H454:$K454,0,MATCH(X$403,$H$403:$K$403,0))*INDEX($J$397:$R$400,MATCH(X$403,$I$397:$I$400,0),MATCH(X$402,$J$396:$R$396,0))</f>
        <v>0</v>
      </c>
      <c r="Y454" s="695" cm="1">
        <f t="array" ref="Y454">INDEX($H454:$K454,0,MATCH(Y$403,$H$403:$K$403,0))*INDEX($J$397:$R$400,MATCH(Y$403,$I$397:$I$400,0),MATCH(Y$402,$J$396:$R$396,0))</f>
        <v>20</v>
      </c>
      <c r="Z454" s="695" cm="1">
        <f t="array" ref="Z454">INDEX($H454:$K454,0,MATCH(Z$403,$H$403:$K$403,0))*INDEX($J$397:$R$400,MATCH(Z$403,$I$397:$I$400,0),MATCH(Z$402,$J$396:$R$396,0))</f>
        <v>0</v>
      </c>
      <c r="AA454" s="695" cm="1">
        <f t="array" ref="AA454">INDEX($H454:$K454,0,MATCH(AA$403,$H$403:$K$403,0))*INDEX($J$397:$R$400,MATCH(AA$403,$I$397:$I$400,0),MATCH(AA$402,$J$396:$R$396,0))</f>
        <v>0</v>
      </c>
      <c r="AB454" s="695" cm="1">
        <f t="array" ref="AB454">INDEX($H454:$K454,0,MATCH(AB$403,$H$403:$K$403,0))*INDEX($J$397:$R$400,MATCH(AB$403,$I$397:$I$400,0),MATCH(AB$402,$J$396:$R$396,0))</f>
        <v>0</v>
      </c>
      <c r="AC454" s="695" cm="1">
        <f t="array" ref="AC454">INDEX($H454:$K454,0,MATCH(AC$403,$H$403:$K$403,0))*INDEX($J$397:$R$400,MATCH(AC$403,$I$397:$I$400,0),MATCH(AC$402,$J$396:$R$396,0))</f>
        <v>20</v>
      </c>
      <c r="AD454" s="695" cm="1">
        <f t="array" ref="AD454">INDEX($H454:$K454,0,MATCH(AD$403,$H$403:$K$403,0))*INDEX($J$397:$R$400,MATCH(AD$403,$I$397:$I$400,0),MATCH(AD$402,$J$396:$R$396,0))</f>
        <v>0</v>
      </c>
      <c r="AE454" s="695" cm="1">
        <f t="array" ref="AE454">INDEX($H454:$K454,0,MATCH(AE$403,$H$403:$K$403,0))*INDEX($J$397:$R$400,MATCH(AE$403,$I$397:$I$400,0),MATCH(AE$402,$J$396:$R$396,0))</f>
        <v>0</v>
      </c>
      <c r="AF454" s="695" cm="1">
        <f t="array" ref="AF454">INDEX($H454:$K454,0,MATCH(AF$403,$H$403:$K$403,0))*INDEX($J$397:$R$400,MATCH(AF$403,$I$397:$I$400,0),MATCH(AF$402,$J$396:$R$396,0))</f>
        <v>0</v>
      </c>
      <c r="AG454" s="695" cm="1">
        <f t="array" ref="AG454">INDEX($H454:$K454,0,MATCH(AG$403,$H$403:$K$403,0))*INDEX($J$397:$R$400,MATCH(AG$403,$I$397:$I$400,0),MATCH(AG$402,$J$396:$R$396,0))</f>
        <v>20</v>
      </c>
      <c r="AH454" s="695" cm="1">
        <f t="array" ref="AH454">INDEX($H454:$K454,0,MATCH(AH$403,$H$403:$K$403,0))*INDEX($J$397:$R$400,MATCH(AH$403,$I$397:$I$400,0),MATCH(AH$402,$J$396:$R$396,0))</f>
        <v>0</v>
      </c>
      <c r="AI454" s="695" cm="1">
        <f t="array" ref="AI454">INDEX($H454:$K454,0,MATCH(AI$403,$H$403:$K$403,0))*INDEX($J$397:$R$400,MATCH(AI$403,$I$397:$I$400,0),MATCH(AI$402,$J$396:$R$396,0))</f>
        <v>0</v>
      </c>
      <c r="AJ454" s="695" cm="1">
        <f t="array" ref="AJ454">INDEX($H454:$K454,0,MATCH(AJ$403,$H$403:$K$403,0))*INDEX($J$397:$R$400,MATCH(AJ$403,$I$397:$I$400,0),MATCH(AJ$402,$J$396:$R$396,0))</f>
        <v>0</v>
      </c>
      <c r="AK454" s="695" cm="1">
        <f t="array" ref="AK454">INDEX($H454:$K454,0,MATCH(AK$403,$H$403:$K$403,0))*INDEX($J$397:$R$400,MATCH(AK$403,$I$397:$I$400,0),MATCH(AK$402,$J$396:$R$396,0))</f>
        <v>20</v>
      </c>
      <c r="AL454" s="695" cm="1">
        <f t="array" ref="AL454">INDEX($H454:$K454,0,MATCH(AL$403,$H$403:$K$403,0))*INDEX($J$397:$R$400,MATCH(AL$403,$I$397:$I$400,0),MATCH(AL$402,$J$396:$R$396,0))</f>
        <v>0</v>
      </c>
      <c r="AM454" s="695" cm="1">
        <f t="array" ref="AM454">INDEX($H454:$K454,0,MATCH(AM$403,$H$403:$K$403,0))*INDEX($J$397:$R$400,MATCH(AM$403,$I$397:$I$400,0),MATCH(AM$402,$J$396:$R$396,0))</f>
        <v>0</v>
      </c>
      <c r="AN454" s="695" cm="1">
        <f t="array" ref="AN454">INDEX($H454:$K454,0,MATCH(AN$403,$H$403:$K$403,0))*INDEX($J$397:$R$400,MATCH(AN$403,$I$397:$I$400,0),MATCH(AN$402,$J$396:$R$396,0))</f>
        <v>0</v>
      </c>
      <c r="AO454" s="695" cm="1">
        <f t="array" ref="AO454">INDEX($H454:$K454,0,MATCH(AO$403,$H$403:$K$403,0))*INDEX($J$397:$R$400,MATCH(AO$403,$I$397:$I$400,0),MATCH(AO$402,$J$396:$R$396,0))</f>
        <v>20</v>
      </c>
      <c r="AP454" s="695" cm="1">
        <f t="array" ref="AP454">INDEX($H454:$K454,0,MATCH(AP$403,$H$403:$K$403,0))*INDEX($J$397:$R$400,MATCH(AP$403,$I$397:$I$400,0),MATCH(AP$402,$J$396:$R$396,0))</f>
        <v>0</v>
      </c>
      <c r="AQ454" s="695" cm="1">
        <f t="array" ref="AQ454">INDEX($H454:$K454,0,MATCH(AQ$403,$H$403:$K$403,0))*INDEX($J$397:$R$400,MATCH(AQ$403,$I$397:$I$400,0),MATCH(AQ$402,$J$396:$R$396,0))</f>
        <v>0</v>
      </c>
      <c r="AR454" s="695" cm="1">
        <f t="array" ref="AR454">INDEX($H454:$K454,0,MATCH(AR$403,$H$403:$K$403,0))*INDEX($J$397:$R$400,MATCH(AR$403,$I$397:$I$400,0),MATCH(AR$402,$J$396:$R$396,0))</f>
        <v>0</v>
      </c>
      <c r="AS454" s="695" cm="1">
        <f t="array" ref="AS454">INDEX($H454:$K454,0,MATCH(AS$403,$H$403:$K$403,0))*INDEX($J$397:$R$400,MATCH(AS$403,$I$397:$I$400,0),MATCH(AS$402,$J$396:$R$396,0))</f>
        <v>20</v>
      </c>
      <c r="AT454" s="695" cm="1">
        <f t="array" ref="AT454">INDEX($H454:$K454,0,MATCH(AT$403,$H$403:$K$403,0))*INDEX($J$397:$R$400,MATCH(AT$403,$I$397:$I$400,0),MATCH(AT$402,$J$396:$R$396,0))</f>
        <v>0</v>
      </c>
      <c r="AU454" s="695" cm="1">
        <f t="array" ref="AU454">INDEX($H454:$K454,0,MATCH(AU$403,$H$403:$K$403,0))*INDEX($J$397:$R$400,MATCH(AU$403,$I$397:$I$400,0),MATCH(AU$402,$J$396:$R$396,0))</f>
        <v>0</v>
      </c>
      <c r="AV454" s="186"/>
      <c r="AW454" s="186"/>
      <c r="AX454" s="16"/>
      <c r="AY454" s="8"/>
      <c r="AZ454" s="8"/>
      <c r="BA454" s="8"/>
    </row>
    <row r="455" spans="1:53" ht="14.5" outlineLevel="1" x14ac:dyDescent="0.35">
      <c r="A455" s="6"/>
      <c r="B455" s="7"/>
      <c r="C455" s="17"/>
      <c r="D455" s="17"/>
      <c r="E455" s="17"/>
      <c r="F455" s="26"/>
      <c r="G455" s="26" t="str">
        <f t="shared" ref="G455" si="170">_xlfn.CONCAT(H211:M211)</f>
        <v>MSMSMSMSMSms</v>
      </c>
      <c r="H455" s="222">
        <f t="shared" si="168"/>
        <v>0</v>
      </c>
      <c r="I455" s="222">
        <f t="shared" si="168"/>
        <v>58</v>
      </c>
      <c r="J455" s="222">
        <f>INDEX($Z$223:$AC$236,MATCH($M211,$Y$223:$Y$236,0),MATCH(J$403,$Z$222:$AC$222,0))</f>
        <v>0</v>
      </c>
      <c r="K455" s="222">
        <f t="shared" si="165"/>
        <v>0</v>
      </c>
      <c r="L455" s="695" cm="1">
        <f t="array" ref="L455">INDEX($H455:$K455,0,MATCH(L$403,$H$403:$K$403,0))*INDEX($J$397:$R$400,MATCH(L$403,$I$397:$I$400,0),MATCH(L$402,$J$396:$R$396,0))</f>
        <v>0</v>
      </c>
      <c r="M455" s="695" cm="1">
        <f t="array" ref="M455">INDEX($H455:$K455,0,MATCH(M$403,$H$403:$K$403,0))*INDEX($J$397:$R$400,MATCH(M$403,$I$397:$I$400,0),MATCH(M$402,$J$396:$R$396,0))</f>
        <v>58</v>
      </c>
      <c r="N455" s="695" cm="1">
        <f t="array" ref="N455">INDEX($H455:$K455,0,MATCH(N$403,$H$403:$K$403,0))*INDEX($J$397:$R$400,MATCH(N$403,$I$397:$I$400,0),MATCH(N$402,$J$396:$R$396,0))</f>
        <v>0</v>
      </c>
      <c r="O455" s="695" cm="1">
        <f t="array" ref="O455">INDEX($H455:$K455,0,MATCH(O$403,$H$403:$K$403,0))*INDEX($J$397:$R$400,MATCH(O$403,$I$397:$I$400,0),MATCH(O$402,$J$396:$R$396,0))</f>
        <v>0</v>
      </c>
      <c r="P455" s="695" cm="1">
        <f t="array" ref="P455">INDEX($H455:$K455,0,MATCH(P$403,$H$403:$K$403,0))*INDEX($J$397:$R$400,MATCH(P$403,$I$397:$I$400,0),MATCH(P$402,$J$396:$R$396,0))</f>
        <v>0</v>
      </c>
      <c r="Q455" s="695" cm="1">
        <f t="array" ref="Q455">INDEX($H455:$K455,0,MATCH(Q$403,$H$403:$K$403,0))*INDEX($J$397:$R$400,MATCH(Q$403,$I$397:$I$400,0),MATCH(Q$402,$J$396:$R$396,0))</f>
        <v>58</v>
      </c>
      <c r="R455" s="695" cm="1">
        <f t="array" ref="R455">INDEX($H455:$K455,0,MATCH(R$403,$H$403:$K$403,0))*INDEX($J$397:$R$400,MATCH(R$403,$I$397:$I$400,0),MATCH(R$402,$J$396:$R$396,0))</f>
        <v>0</v>
      </c>
      <c r="S455" s="695" cm="1">
        <f t="array" ref="S455">INDEX($H455:$K455,0,MATCH(S$403,$H$403:$K$403,0))*INDEX($J$397:$R$400,MATCH(S$403,$I$397:$I$400,0),MATCH(S$402,$J$396:$R$396,0))</f>
        <v>0</v>
      </c>
      <c r="T455" s="695" cm="1">
        <f t="array" ref="T455">INDEX($H455:$K455,0,MATCH(T$403,$H$403:$K$403,0))*INDEX($J$397:$R$400,MATCH(T$403,$I$397:$I$400,0),MATCH(T$402,$J$396:$R$396,0))</f>
        <v>0</v>
      </c>
      <c r="U455" s="695" cm="1">
        <f t="array" ref="U455">INDEX($H455:$K455,0,MATCH(U$403,$H$403:$K$403,0))*INDEX($J$397:$R$400,MATCH(U$403,$I$397:$I$400,0),MATCH(U$402,$J$396:$R$396,0))</f>
        <v>58</v>
      </c>
      <c r="V455" s="695" cm="1">
        <f t="array" ref="V455">INDEX($H455:$K455,0,MATCH(V$403,$H$403:$K$403,0))*INDEX($J$397:$R$400,MATCH(V$403,$I$397:$I$400,0),MATCH(V$402,$J$396:$R$396,0))</f>
        <v>0</v>
      </c>
      <c r="W455" s="695" cm="1">
        <f t="array" ref="W455">INDEX($H455:$K455,0,MATCH(W$403,$H$403:$K$403,0))*INDEX($J$397:$R$400,MATCH(W$403,$I$397:$I$400,0),MATCH(W$402,$J$396:$R$396,0))</f>
        <v>0</v>
      </c>
      <c r="X455" s="695" cm="1">
        <f t="array" ref="X455">INDEX($H455:$K455,0,MATCH(X$403,$H$403:$K$403,0))*INDEX($J$397:$R$400,MATCH(X$403,$I$397:$I$400,0),MATCH(X$402,$J$396:$R$396,0))</f>
        <v>0</v>
      </c>
      <c r="Y455" s="695" cm="1">
        <f t="array" ref="Y455">INDEX($H455:$K455,0,MATCH(Y$403,$H$403:$K$403,0))*INDEX($J$397:$R$400,MATCH(Y$403,$I$397:$I$400,0),MATCH(Y$402,$J$396:$R$396,0))</f>
        <v>58</v>
      </c>
      <c r="Z455" s="695" cm="1">
        <f t="array" ref="Z455">INDEX($H455:$K455,0,MATCH(Z$403,$H$403:$K$403,0))*INDEX($J$397:$R$400,MATCH(Z$403,$I$397:$I$400,0),MATCH(Z$402,$J$396:$R$396,0))</f>
        <v>0</v>
      </c>
      <c r="AA455" s="695" cm="1">
        <f t="array" ref="AA455">INDEX($H455:$K455,0,MATCH(AA$403,$H$403:$K$403,0))*INDEX($J$397:$R$400,MATCH(AA$403,$I$397:$I$400,0),MATCH(AA$402,$J$396:$R$396,0))</f>
        <v>0</v>
      </c>
      <c r="AB455" s="695" cm="1">
        <f t="array" ref="AB455">INDEX($H455:$K455,0,MATCH(AB$403,$H$403:$K$403,0))*INDEX($J$397:$R$400,MATCH(AB$403,$I$397:$I$400,0),MATCH(AB$402,$J$396:$R$396,0))</f>
        <v>0</v>
      </c>
      <c r="AC455" s="695" cm="1">
        <f t="array" ref="AC455">INDEX($H455:$K455,0,MATCH(AC$403,$H$403:$K$403,0))*INDEX($J$397:$R$400,MATCH(AC$403,$I$397:$I$400,0),MATCH(AC$402,$J$396:$R$396,0))</f>
        <v>58</v>
      </c>
      <c r="AD455" s="695" cm="1">
        <f t="array" ref="AD455">INDEX($H455:$K455,0,MATCH(AD$403,$H$403:$K$403,0))*INDEX($J$397:$R$400,MATCH(AD$403,$I$397:$I$400,0),MATCH(AD$402,$J$396:$R$396,0))</f>
        <v>0</v>
      </c>
      <c r="AE455" s="695" cm="1">
        <f t="array" ref="AE455">INDEX($H455:$K455,0,MATCH(AE$403,$H$403:$K$403,0))*INDEX($J$397:$R$400,MATCH(AE$403,$I$397:$I$400,0),MATCH(AE$402,$J$396:$R$396,0))</f>
        <v>0</v>
      </c>
      <c r="AF455" s="695" cm="1">
        <f t="array" ref="AF455">INDEX($H455:$K455,0,MATCH(AF$403,$H$403:$K$403,0))*INDEX($J$397:$R$400,MATCH(AF$403,$I$397:$I$400,0),MATCH(AF$402,$J$396:$R$396,0))</f>
        <v>0</v>
      </c>
      <c r="AG455" s="695" cm="1">
        <f t="array" ref="AG455">INDEX($H455:$K455,0,MATCH(AG$403,$H$403:$K$403,0))*INDEX($J$397:$R$400,MATCH(AG$403,$I$397:$I$400,0),MATCH(AG$402,$J$396:$R$396,0))</f>
        <v>58</v>
      </c>
      <c r="AH455" s="695" cm="1">
        <f t="array" ref="AH455">INDEX($H455:$K455,0,MATCH(AH$403,$H$403:$K$403,0))*INDEX($J$397:$R$400,MATCH(AH$403,$I$397:$I$400,0),MATCH(AH$402,$J$396:$R$396,0))</f>
        <v>0</v>
      </c>
      <c r="AI455" s="695" cm="1">
        <f t="array" ref="AI455">INDEX($H455:$K455,0,MATCH(AI$403,$H$403:$K$403,0))*INDEX($J$397:$R$400,MATCH(AI$403,$I$397:$I$400,0),MATCH(AI$402,$J$396:$R$396,0))</f>
        <v>0</v>
      </c>
      <c r="AJ455" s="695" cm="1">
        <f t="array" ref="AJ455">INDEX($H455:$K455,0,MATCH(AJ$403,$H$403:$K$403,0))*INDEX($J$397:$R$400,MATCH(AJ$403,$I$397:$I$400,0),MATCH(AJ$402,$J$396:$R$396,0))</f>
        <v>0</v>
      </c>
      <c r="AK455" s="695" cm="1">
        <f t="array" ref="AK455">INDEX($H455:$K455,0,MATCH(AK$403,$H$403:$K$403,0))*INDEX($J$397:$R$400,MATCH(AK$403,$I$397:$I$400,0),MATCH(AK$402,$J$396:$R$396,0))</f>
        <v>58</v>
      </c>
      <c r="AL455" s="695" cm="1">
        <f t="array" ref="AL455">INDEX($H455:$K455,0,MATCH(AL$403,$H$403:$K$403,0))*INDEX($J$397:$R$400,MATCH(AL$403,$I$397:$I$400,0),MATCH(AL$402,$J$396:$R$396,0))</f>
        <v>0</v>
      </c>
      <c r="AM455" s="695" cm="1">
        <f t="array" ref="AM455">INDEX($H455:$K455,0,MATCH(AM$403,$H$403:$K$403,0))*INDEX($J$397:$R$400,MATCH(AM$403,$I$397:$I$400,0),MATCH(AM$402,$J$396:$R$396,0))</f>
        <v>0</v>
      </c>
      <c r="AN455" s="695" cm="1">
        <f t="array" ref="AN455">INDEX($H455:$K455,0,MATCH(AN$403,$H$403:$K$403,0))*INDEX($J$397:$R$400,MATCH(AN$403,$I$397:$I$400,0),MATCH(AN$402,$J$396:$R$396,0))</f>
        <v>0</v>
      </c>
      <c r="AO455" s="695" cm="1">
        <f t="array" ref="AO455">INDEX($H455:$K455,0,MATCH(AO$403,$H$403:$K$403,0))*INDEX($J$397:$R$400,MATCH(AO$403,$I$397:$I$400,0),MATCH(AO$402,$J$396:$R$396,0))</f>
        <v>58</v>
      </c>
      <c r="AP455" s="695" cm="1">
        <f t="array" ref="AP455">INDEX($H455:$K455,0,MATCH(AP$403,$H$403:$K$403,0))*INDEX($J$397:$R$400,MATCH(AP$403,$I$397:$I$400,0),MATCH(AP$402,$J$396:$R$396,0))</f>
        <v>0</v>
      </c>
      <c r="AQ455" s="695" cm="1">
        <f t="array" ref="AQ455">INDEX($H455:$K455,0,MATCH(AQ$403,$H$403:$K$403,0))*INDEX($J$397:$R$400,MATCH(AQ$403,$I$397:$I$400,0),MATCH(AQ$402,$J$396:$R$396,0))</f>
        <v>0</v>
      </c>
      <c r="AR455" s="695" cm="1">
        <f t="array" ref="AR455">INDEX($H455:$K455,0,MATCH(AR$403,$H$403:$K$403,0))*INDEX($J$397:$R$400,MATCH(AR$403,$I$397:$I$400,0),MATCH(AR$402,$J$396:$R$396,0))</f>
        <v>0</v>
      </c>
      <c r="AS455" s="695" cm="1">
        <f t="array" ref="AS455">INDEX($H455:$K455,0,MATCH(AS$403,$H$403:$K$403,0))*INDEX($J$397:$R$400,MATCH(AS$403,$I$397:$I$400,0),MATCH(AS$402,$J$396:$R$396,0))</f>
        <v>58</v>
      </c>
      <c r="AT455" s="695" cm="1">
        <f t="array" ref="AT455">INDEX($H455:$K455,0,MATCH(AT$403,$H$403:$K$403,0))*INDEX($J$397:$R$400,MATCH(AT$403,$I$397:$I$400,0),MATCH(AT$402,$J$396:$R$396,0))</f>
        <v>0</v>
      </c>
      <c r="AU455" s="695" cm="1">
        <f t="array" ref="AU455">INDEX($H455:$K455,0,MATCH(AU$403,$H$403:$K$403,0))*INDEX($J$397:$R$400,MATCH(AU$403,$I$397:$I$400,0),MATCH(AU$402,$J$396:$R$396,0))</f>
        <v>0</v>
      </c>
      <c r="AV455" s="186"/>
      <c r="AW455" s="186"/>
      <c r="AX455" s="16"/>
      <c r="AY455" s="8"/>
      <c r="AZ455" s="8"/>
      <c r="BA455" s="8"/>
    </row>
    <row r="456" spans="1:53" ht="14.5" outlineLevel="1" x14ac:dyDescent="0.35">
      <c r="A456" s="6"/>
      <c r="B456" s="7"/>
      <c r="C456" s="17"/>
      <c r="D456" s="17"/>
      <c r="E456" s="17"/>
      <c r="F456" s="26"/>
      <c r="G456" s="26"/>
      <c r="I456" s="26"/>
      <c r="J456" s="26"/>
      <c r="K456" s="26"/>
      <c r="L456" s="26"/>
      <c r="M456" s="26"/>
      <c r="N456" s="26"/>
      <c r="O456" s="26"/>
      <c r="P456" s="26"/>
      <c r="Q456" s="26"/>
      <c r="R456" s="26"/>
      <c r="S456" s="26"/>
      <c r="T456" s="26"/>
      <c r="U456" s="26"/>
      <c r="V456" s="26"/>
      <c r="W456" s="26"/>
      <c r="X456" s="26"/>
      <c r="Y456" s="186"/>
      <c r="Z456" s="186"/>
      <c r="AA456" s="186"/>
      <c r="AB456" s="186"/>
      <c r="AC456" s="186"/>
      <c r="AD456" s="186"/>
      <c r="AE456" s="186"/>
      <c r="AF456" s="186"/>
      <c r="AG456" s="186"/>
      <c r="AH456" s="186"/>
      <c r="AI456" s="186"/>
      <c r="AJ456" s="186"/>
      <c r="AK456" s="186"/>
      <c r="AL456" s="186"/>
      <c r="AM456" s="186"/>
      <c r="AN456" s="186"/>
      <c r="AO456" s="186"/>
      <c r="AP456" s="186"/>
      <c r="AQ456" s="186"/>
      <c r="AR456" s="186"/>
      <c r="AS456" s="186"/>
      <c r="AT456" s="186"/>
      <c r="AU456" s="186"/>
      <c r="AV456" s="186"/>
      <c r="AW456" s="186"/>
      <c r="AX456" s="16"/>
      <c r="AY456" s="8"/>
      <c r="AZ456" s="8"/>
      <c r="BA456" s="8"/>
    </row>
    <row r="457" spans="1:53" ht="14.5" outlineLevel="1" x14ac:dyDescent="0.35">
      <c r="A457" s="6"/>
      <c r="B457" s="7"/>
      <c r="C457" s="17"/>
      <c r="D457" s="17"/>
      <c r="E457" s="17"/>
      <c r="F457" s="26"/>
      <c r="G457" s="26"/>
      <c r="I457" s="26"/>
      <c r="J457" s="26"/>
      <c r="K457" s="26"/>
      <c r="L457" s="26"/>
      <c r="M457" s="26"/>
      <c r="N457" s="26"/>
      <c r="O457" s="26"/>
      <c r="P457" s="26"/>
      <c r="Q457" s="26"/>
      <c r="R457" s="26"/>
      <c r="S457" s="26"/>
      <c r="T457" s="26"/>
      <c r="U457" s="26"/>
      <c r="V457" s="26"/>
      <c r="W457" s="26"/>
      <c r="X457" s="26"/>
      <c r="Y457" s="186"/>
      <c r="Z457" s="186"/>
      <c r="AA457" s="186"/>
      <c r="AB457" s="186"/>
      <c r="AC457" s="186"/>
      <c r="AD457" s="186"/>
      <c r="AE457" s="186"/>
      <c r="AF457" s="186"/>
      <c r="AG457" s="186"/>
      <c r="AH457" s="186"/>
      <c r="AI457" s="186"/>
      <c r="AJ457" s="186"/>
      <c r="AK457" s="186"/>
      <c r="AL457" s="186"/>
      <c r="AM457" s="186"/>
      <c r="AN457" s="186"/>
      <c r="AO457" s="186"/>
      <c r="AP457" s="186"/>
      <c r="AQ457" s="186"/>
      <c r="AR457" s="186"/>
      <c r="AS457" s="186"/>
      <c r="AT457" s="186"/>
      <c r="AU457" s="186"/>
      <c r="AV457" s="186"/>
      <c r="AW457" s="186"/>
      <c r="AX457" s="16"/>
      <c r="AY457" s="8"/>
      <c r="AZ457" s="8"/>
      <c r="BA457" s="8"/>
    </row>
    <row r="458" spans="1:53" ht="14.5" outlineLevel="1" x14ac:dyDescent="0.35">
      <c r="A458" s="6"/>
      <c r="B458" s="7"/>
      <c r="C458" s="17"/>
      <c r="D458" s="17"/>
      <c r="E458" s="17"/>
      <c r="F458" s="26"/>
      <c r="G458" s="495" t="s">
        <v>787</v>
      </c>
      <c r="J458" s="693" t="s">
        <v>379</v>
      </c>
      <c r="K458" s="693" t="s">
        <v>776</v>
      </c>
      <c r="L458" s="693" t="s">
        <v>777</v>
      </c>
      <c r="M458" s="693" t="s">
        <v>778</v>
      </c>
      <c r="N458" s="693" t="s">
        <v>779</v>
      </c>
      <c r="O458" s="693" t="s">
        <v>780</v>
      </c>
      <c r="P458" s="693" t="s">
        <v>781</v>
      </c>
      <c r="Q458" s="693" t="s">
        <v>782</v>
      </c>
      <c r="R458" s="693" t="s">
        <v>783</v>
      </c>
      <c r="S458" s="26"/>
      <c r="T458" s="26"/>
      <c r="U458" s="26"/>
      <c r="V458" s="26"/>
      <c r="W458" s="26"/>
      <c r="X458" s="26"/>
      <c r="Y458" s="186"/>
      <c r="Z458" s="186"/>
      <c r="AA458" s="186"/>
      <c r="AB458" s="186"/>
      <c r="AC458" s="186"/>
      <c r="AD458" s="186"/>
      <c r="AE458" s="186"/>
      <c r="AF458" s="186"/>
      <c r="AG458" s="186"/>
      <c r="AH458" s="186"/>
      <c r="AI458" s="186"/>
      <c r="AJ458" s="186"/>
      <c r="AK458" s="186"/>
      <c r="AL458" s="186"/>
      <c r="AM458" s="186"/>
      <c r="AN458" s="186"/>
      <c r="AO458" s="186"/>
      <c r="AP458" s="186"/>
      <c r="AQ458" s="186"/>
      <c r="AR458" s="186"/>
      <c r="AS458" s="186"/>
      <c r="AT458" s="186"/>
      <c r="AU458" s="186"/>
      <c r="AV458" s="186"/>
      <c r="AW458" s="186"/>
      <c r="AX458" s="16"/>
      <c r="AY458" s="8"/>
      <c r="AZ458" s="8"/>
      <c r="BA458" s="8"/>
    </row>
    <row r="459" spans="1:53" ht="14.5" outlineLevel="1" x14ac:dyDescent="0.35">
      <c r="A459" s="6"/>
      <c r="B459" s="7"/>
      <c r="C459" s="17"/>
      <c r="D459" s="17"/>
      <c r="E459" s="17"/>
      <c r="F459" s="26"/>
      <c r="G459" s="495"/>
      <c r="I459" t="s">
        <v>1005</v>
      </c>
      <c r="J459" s="694">
        <v>1</v>
      </c>
      <c r="K459" s="694">
        <v>1</v>
      </c>
      <c r="L459" s="694">
        <v>1</v>
      </c>
      <c r="M459" s="694">
        <v>1</v>
      </c>
      <c r="N459" s="694">
        <v>1</v>
      </c>
      <c r="O459" s="694">
        <v>1</v>
      </c>
      <c r="P459" s="694">
        <v>1</v>
      </c>
      <c r="Q459" s="694">
        <v>1</v>
      </c>
      <c r="R459" s="694">
        <v>1</v>
      </c>
      <c r="S459" s="26"/>
      <c r="T459" s="26"/>
      <c r="U459" s="26"/>
      <c r="V459" s="26"/>
      <c r="W459" s="26"/>
      <c r="X459" s="26"/>
      <c r="Y459" s="186"/>
      <c r="Z459" s="186"/>
      <c r="AA459" s="186"/>
      <c r="AB459" s="186"/>
      <c r="AC459" s="186"/>
      <c r="AD459" s="186"/>
      <c r="AE459" s="186"/>
      <c r="AF459" s="186"/>
      <c r="AG459" s="186"/>
      <c r="AH459" s="186"/>
      <c r="AI459" s="186"/>
      <c r="AJ459" s="186"/>
      <c r="AK459" s="186"/>
      <c r="AL459" s="186"/>
      <c r="AM459" s="186"/>
      <c r="AN459" s="186"/>
      <c r="AO459" s="186"/>
      <c r="AP459" s="186"/>
      <c r="AQ459" s="186"/>
      <c r="AR459" s="186"/>
      <c r="AS459" s="186"/>
      <c r="AT459" s="186"/>
      <c r="AU459" s="186"/>
      <c r="AV459" s="186"/>
      <c r="AW459" s="186"/>
      <c r="AX459" s="16"/>
      <c r="AY459" s="8"/>
      <c r="AZ459" s="8"/>
      <c r="BA459" s="8"/>
    </row>
    <row r="460" spans="1:53" ht="14.5" outlineLevel="1" x14ac:dyDescent="0.35">
      <c r="A460" s="6"/>
      <c r="B460" s="7"/>
      <c r="C460" s="17"/>
      <c r="D460" s="17"/>
      <c r="E460" s="17"/>
      <c r="F460" s="26"/>
      <c r="G460" s="495"/>
      <c r="I460" s="26"/>
      <c r="J460" s="26"/>
      <c r="K460" s="26"/>
      <c r="L460" s="26"/>
      <c r="M460" s="26"/>
      <c r="N460" s="26"/>
      <c r="O460" s="26"/>
      <c r="P460" s="26"/>
      <c r="Q460" s="26"/>
      <c r="R460" s="26"/>
      <c r="S460" s="26"/>
      <c r="T460" s="26"/>
      <c r="U460" s="26"/>
      <c r="V460" s="26"/>
      <c r="W460" s="26"/>
      <c r="X460" s="26"/>
      <c r="Y460" s="186"/>
      <c r="Z460" s="186"/>
      <c r="AA460" s="186"/>
      <c r="AB460" s="186"/>
      <c r="AC460" s="186"/>
      <c r="AD460" s="186"/>
      <c r="AE460" s="186"/>
      <c r="AF460" s="186"/>
      <c r="AG460" s="186"/>
      <c r="AH460" s="186"/>
      <c r="AI460" s="186"/>
      <c r="AJ460" s="186"/>
      <c r="AK460" s="186"/>
      <c r="AL460" s="186"/>
      <c r="AM460" s="186"/>
      <c r="AN460" s="186"/>
      <c r="AO460" s="186"/>
      <c r="AP460" s="186"/>
      <c r="AQ460" s="186"/>
      <c r="AR460" s="186"/>
      <c r="AS460" s="186"/>
      <c r="AT460" s="186"/>
      <c r="AU460" s="186"/>
      <c r="AV460" s="186"/>
      <c r="AW460" s="186"/>
      <c r="AX460" s="16"/>
      <c r="AY460" s="8"/>
      <c r="AZ460" s="8"/>
      <c r="BA460" s="8"/>
    </row>
    <row r="461" spans="1:53" ht="14.5" outlineLevel="1" x14ac:dyDescent="0.35">
      <c r="A461" s="6"/>
      <c r="B461" s="7"/>
      <c r="C461" s="17"/>
      <c r="D461" s="17"/>
      <c r="E461" s="17"/>
      <c r="F461" s="26"/>
      <c r="G461" s="26" t="s">
        <v>789</v>
      </c>
      <c r="H461" t="s">
        <v>804</v>
      </c>
      <c r="I461" t="s">
        <v>804</v>
      </c>
      <c r="J461" t="s">
        <v>804</v>
      </c>
      <c r="K461" t="s">
        <v>804</v>
      </c>
      <c r="L461" t="s">
        <v>379</v>
      </c>
      <c r="M461" t="s">
        <v>379</v>
      </c>
      <c r="N461" t="s">
        <v>379</v>
      </c>
      <c r="O461" t="s">
        <v>379</v>
      </c>
      <c r="P461" t="s">
        <v>776</v>
      </c>
      <c r="Q461" t="s">
        <v>776</v>
      </c>
      <c r="R461" t="s">
        <v>776</v>
      </c>
      <c r="S461" t="s">
        <v>776</v>
      </c>
      <c r="T461" t="s">
        <v>777</v>
      </c>
      <c r="U461" t="s">
        <v>777</v>
      </c>
      <c r="V461" t="s">
        <v>777</v>
      </c>
      <c r="W461" t="s">
        <v>777</v>
      </c>
      <c r="X461" t="s">
        <v>778</v>
      </c>
      <c r="Y461" t="s">
        <v>778</v>
      </c>
      <c r="Z461" t="s">
        <v>778</v>
      </c>
      <c r="AA461" t="s">
        <v>778</v>
      </c>
      <c r="AB461" t="s">
        <v>779</v>
      </c>
      <c r="AC461" t="s">
        <v>779</v>
      </c>
      <c r="AD461" t="s">
        <v>779</v>
      </c>
      <c r="AE461" t="s">
        <v>779</v>
      </c>
      <c r="AF461" t="s">
        <v>780</v>
      </c>
      <c r="AG461" t="s">
        <v>780</v>
      </c>
      <c r="AH461" t="s">
        <v>780</v>
      </c>
      <c r="AI461" t="s">
        <v>780</v>
      </c>
      <c r="AJ461" t="s">
        <v>781</v>
      </c>
      <c r="AK461" t="s">
        <v>781</v>
      </c>
      <c r="AL461" t="s">
        <v>781</v>
      </c>
      <c r="AM461" t="s">
        <v>781</v>
      </c>
      <c r="AN461" t="s">
        <v>782</v>
      </c>
      <c r="AO461" t="s">
        <v>782</v>
      </c>
      <c r="AP461" t="s">
        <v>782</v>
      </c>
      <c r="AQ461" t="s">
        <v>782</v>
      </c>
      <c r="AR461" t="s">
        <v>783</v>
      </c>
      <c r="AS461" t="s">
        <v>783</v>
      </c>
      <c r="AT461" t="s">
        <v>783</v>
      </c>
      <c r="AU461" t="s">
        <v>783</v>
      </c>
      <c r="AV461" s="186"/>
      <c r="AW461" s="186"/>
      <c r="AX461" s="16"/>
      <c r="AY461" s="8"/>
      <c r="AZ461" s="8"/>
      <c r="BA461" s="8"/>
    </row>
    <row r="462" spans="1:53" ht="14.5" outlineLevel="1" x14ac:dyDescent="0.35">
      <c r="A462" s="6"/>
      <c r="B462" s="7"/>
      <c r="C462" s="17"/>
      <c r="D462" s="17"/>
      <c r="E462" s="17"/>
      <c r="F462" s="26"/>
      <c r="G462" s="26" t="s">
        <v>790</v>
      </c>
      <c r="H462" t="s">
        <v>753</v>
      </c>
      <c r="I462" t="s">
        <v>1127</v>
      </c>
      <c r="J462" t="s">
        <v>1128</v>
      </c>
      <c r="K462" t="s">
        <v>755</v>
      </c>
      <c r="L462" t="str">
        <f t="shared" ref="L462:AU462" si="171">H462</f>
        <v>early</v>
      </c>
      <c r="M462" t="str">
        <f t="shared" si="171"/>
        <v>at_seeding</v>
      </c>
      <c r="N462" t="str">
        <f t="shared" si="171"/>
        <v>mid</v>
      </c>
      <c r="O462" t="str">
        <f t="shared" si="171"/>
        <v>late</v>
      </c>
      <c r="P462" t="str">
        <f t="shared" si="171"/>
        <v>early</v>
      </c>
      <c r="Q462" t="str">
        <f t="shared" si="171"/>
        <v>at_seeding</v>
      </c>
      <c r="R462" t="str">
        <f t="shared" si="171"/>
        <v>mid</v>
      </c>
      <c r="S462" t="str">
        <f t="shared" si="171"/>
        <v>late</v>
      </c>
      <c r="T462" t="str">
        <f t="shared" si="171"/>
        <v>early</v>
      </c>
      <c r="U462" t="str">
        <f t="shared" si="171"/>
        <v>at_seeding</v>
      </c>
      <c r="V462" t="str">
        <f t="shared" si="171"/>
        <v>mid</v>
      </c>
      <c r="W462" t="str">
        <f t="shared" si="171"/>
        <v>late</v>
      </c>
      <c r="X462" t="str">
        <f>T462</f>
        <v>early</v>
      </c>
      <c r="Y462" t="str">
        <f>U462</f>
        <v>at_seeding</v>
      </c>
      <c r="Z462" t="str">
        <f>V462</f>
        <v>mid</v>
      </c>
      <c r="AA462" t="str">
        <f>W462</f>
        <v>late</v>
      </c>
      <c r="AB462" t="str">
        <f t="shared" si="171"/>
        <v>early</v>
      </c>
      <c r="AC462" t="str">
        <f t="shared" si="171"/>
        <v>at_seeding</v>
      </c>
      <c r="AD462" t="str">
        <f>Z462</f>
        <v>mid</v>
      </c>
      <c r="AE462" t="str">
        <f>AA462</f>
        <v>late</v>
      </c>
      <c r="AF462" t="str">
        <f>AB462</f>
        <v>early</v>
      </c>
      <c r="AG462" t="str">
        <f>AC462</f>
        <v>at_seeding</v>
      </c>
      <c r="AH462" t="str">
        <f t="shared" si="171"/>
        <v>mid</v>
      </c>
      <c r="AI462" t="str">
        <f t="shared" si="171"/>
        <v>late</v>
      </c>
      <c r="AJ462" t="str">
        <f t="shared" si="171"/>
        <v>early</v>
      </c>
      <c r="AK462" t="str">
        <f t="shared" si="171"/>
        <v>at_seeding</v>
      </c>
      <c r="AL462" t="str">
        <f t="shared" si="171"/>
        <v>mid</v>
      </c>
      <c r="AM462" t="str">
        <f t="shared" si="171"/>
        <v>late</v>
      </c>
      <c r="AN462" t="str">
        <f t="shared" si="171"/>
        <v>early</v>
      </c>
      <c r="AO462" t="str">
        <f t="shared" si="171"/>
        <v>at_seeding</v>
      </c>
      <c r="AP462" t="str">
        <f>AL462</f>
        <v>mid</v>
      </c>
      <c r="AQ462" t="str">
        <f>AM462</f>
        <v>late</v>
      </c>
      <c r="AR462" t="str">
        <f>AN462</f>
        <v>early</v>
      </c>
      <c r="AS462" t="str">
        <f>AO462</f>
        <v>at_seeding</v>
      </c>
      <c r="AT462" t="str">
        <f t="shared" si="171"/>
        <v>mid</v>
      </c>
      <c r="AU462" t="str">
        <f t="shared" si="171"/>
        <v>late</v>
      </c>
      <c r="AV462" s="186"/>
      <c r="AW462" s="186"/>
      <c r="AX462" s="16"/>
      <c r="AY462" s="8"/>
      <c r="AZ462" s="8"/>
      <c r="BA462" s="8"/>
    </row>
    <row r="463" spans="1:53" ht="14.5" outlineLevel="1" x14ac:dyDescent="0.35">
      <c r="A463" s="6"/>
      <c r="B463" s="7"/>
      <c r="C463" s="17"/>
      <c r="D463" s="17"/>
      <c r="E463" s="17"/>
      <c r="F463" s="26"/>
      <c r="G463" s="26" t="str">
        <f t="shared" ref="G463:G494" si="172">_xlfn.CONCAT(H160:M160)</f>
        <v>AAAA2A1a</v>
      </c>
      <c r="H463" s="222">
        <f t="shared" ref="H463:K472" si="173">IF(H404&gt;0,1,0)</f>
        <v>0</v>
      </c>
      <c r="I463" s="222">
        <f t="shared" si="173"/>
        <v>1</v>
      </c>
      <c r="J463" s="222">
        <f t="shared" si="173"/>
        <v>0</v>
      </c>
      <c r="K463" s="222">
        <f t="shared" si="173"/>
        <v>0</v>
      </c>
      <c r="L463" s="695" cm="1">
        <f t="array" ref="L463">INDEX($H463:$K463,0,MATCH(L$462,$H$462:$K$462,0))*HLOOKUP(L$461,$J$458:$R$459,2)</f>
        <v>0</v>
      </c>
      <c r="M463" s="695" cm="1">
        <f t="array" ref="M463">INDEX($H463:$K463,0,MATCH(M$462,$H$462:$K$462,0))*HLOOKUP(M$461,$J$458:$R$459,2)</f>
        <v>1</v>
      </c>
      <c r="N463" s="695" cm="1">
        <f t="array" ref="N463">INDEX($H463:$K463,0,MATCH(N$462,$H$462:$K$462,0))*HLOOKUP(N$461,$J$458:$R$459,2)</f>
        <v>0</v>
      </c>
      <c r="O463" s="695" cm="1">
        <f t="array" ref="O463">INDEX($H463:$K463,0,MATCH(O$462,$H$462:$K$462,0))*HLOOKUP(O$461,$J$458:$R$459,2)</f>
        <v>0</v>
      </c>
      <c r="P463" s="695" cm="1">
        <f t="array" ref="P463">INDEX($H463:$K463,0,MATCH(P$462,$H$462:$K$462,0))*HLOOKUP(P$461,$J$458:$R$459,2)</f>
        <v>0</v>
      </c>
      <c r="Q463" s="695" cm="1">
        <f t="array" ref="Q463">INDEX($H463:$K463,0,MATCH(Q$462,$H$462:$K$462,0))*HLOOKUP(Q$461,$J$458:$R$459,2)</f>
        <v>1</v>
      </c>
      <c r="R463" s="695" cm="1">
        <f t="array" ref="R463">INDEX($H463:$K463,0,MATCH(R$462,$H$462:$K$462,0))*HLOOKUP(R$461,$J$458:$R$459,2)</f>
        <v>0</v>
      </c>
      <c r="S463" s="695" cm="1">
        <f t="array" ref="S463">INDEX($H463:$K463,0,MATCH(S$462,$H$462:$K$462,0))*HLOOKUP(S$461,$J$458:$R$459,2)</f>
        <v>0</v>
      </c>
      <c r="T463" s="695" cm="1">
        <f t="array" ref="T463">INDEX($H463:$K463,0,MATCH(T$462,$H$462:$K$462,0))*HLOOKUP(T$461,$J$458:$R$459,2)</f>
        <v>0</v>
      </c>
      <c r="U463" s="695" cm="1">
        <f t="array" ref="U463">INDEX($H463:$K463,0,MATCH(U$462,$H$462:$K$462,0))*HLOOKUP(U$461,$J$458:$R$459,2)</f>
        <v>1</v>
      </c>
      <c r="V463" s="695" cm="1">
        <f t="array" ref="V463">INDEX($H463:$K463,0,MATCH(V$462,$H$462:$K$462,0))*HLOOKUP(V$461,$J$458:$R$459,2)</f>
        <v>0</v>
      </c>
      <c r="W463" s="695" cm="1">
        <f t="array" ref="W463">INDEX($H463:$K463,0,MATCH(W$462,$H$462:$K$462,0))*HLOOKUP(W$461,$J$458:$R$459,2)</f>
        <v>0</v>
      </c>
      <c r="X463" s="695" cm="1">
        <f t="array" ref="X463">INDEX($H463:$K463,0,MATCH(X$462,$H$462:$K$462,0))*HLOOKUP(X$461,$J$458:$R$459,2)</f>
        <v>0</v>
      </c>
      <c r="Y463" s="695" cm="1">
        <f t="array" ref="Y463">INDEX($H463:$K463,0,MATCH(Y$462,$H$462:$K$462,0))*HLOOKUP(Y$461,$J$458:$R$459,2)</f>
        <v>1</v>
      </c>
      <c r="Z463" s="695" cm="1">
        <f t="array" ref="Z463">INDEX($H463:$K463,0,MATCH(Z$462,$H$462:$K$462,0))*HLOOKUP(Z$461,$J$458:$R$459,2)</f>
        <v>0</v>
      </c>
      <c r="AA463" s="695" cm="1">
        <f t="array" ref="AA463">INDEX($H463:$K463,0,MATCH(AA$462,$H$462:$K$462,0))*HLOOKUP(AA$461,$J$458:$R$459,2)</f>
        <v>0</v>
      </c>
      <c r="AB463" s="695" cm="1">
        <f t="array" ref="AB463">INDEX($H463:$K463,0,MATCH(AB$462,$H$462:$K$462,0))*HLOOKUP(AB$461,$J$458:$R$459,2)</f>
        <v>0</v>
      </c>
      <c r="AC463" s="695" cm="1">
        <f t="array" ref="AC463">INDEX($H463:$K463,0,MATCH(AC$462,$H$462:$K$462,0))*HLOOKUP(AC$461,$J$458:$R$459,2)</f>
        <v>1</v>
      </c>
      <c r="AD463" s="695" cm="1">
        <f t="array" ref="AD463">INDEX($H463:$K463,0,MATCH(AD$462,$H$462:$K$462,0))*HLOOKUP(AD$461,$J$458:$R$459,2)</f>
        <v>0</v>
      </c>
      <c r="AE463" s="695" cm="1">
        <f t="array" ref="AE463">INDEX($H463:$K463,0,MATCH(AE$462,$H$462:$K$462,0))*HLOOKUP(AE$461,$J$458:$R$459,2)</f>
        <v>0</v>
      </c>
      <c r="AF463" s="695" cm="1">
        <f t="array" ref="AF463">INDEX($H463:$K463,0,MATCH(AF$462,$H$462:$K$462,0))*HLOOKUP(AF$461,$J$458:$R$459,2)</f>
        <v>0</v>
      </c>
      <c r="AG463" s="695" cm="1">
        <f t="array" ref="AG463">INDEX($H463:$K463,0,MATCH(AG$462,$H$462:$K$462,0))*HLOOKUP(AG$461,$J$458:$R$459,2)</f>
        <v>1</v>
      </c>
      <c r="AH463" s="695" cm="1">
        <f t="array" ref="AH463">INDEX($H463:$K463,0,MATCH(AH$462,$H$462:$K$462,0))*HLOOKUP(AH$461,$J$458:$R$459,2)</f>
        <v>0</v>
      </c>
      <c r="AI463" s="695" cm="1">
        <f t="array" ref="AI463">INDEX($H463:$K463,0,MATCH(AI$462,$H$462:$K$462,0))*HLOOKUP(AI$461,$J$458:$R$459,2)</f>
        <v>0</v>
      </c>
      <c r="AJ463" s="695" cm="1">
        <f t="array" ref="AJ463">INDEX($H463:$K463,0,MATCH(AJ$462,$H$462:$K$462,0))*HLOOKUP(AJ$461,$J$458:$R$459,2)</f>
        <v>0</v>
      </c>
      <c r="AK463" s="695" cm="1">
        <f t="array" ref="AK463">INDEX($H463:$K463,0,MATCH(AK$462,$H$462:$K$462,0))*HLOOKUP(AK$461,$J$458:$R$459,2)</f>
        <v>1</v>
      </c>
      <c r="AL463" s="695" cm="1">
        <f t="array" ref="AL463">INDEX($H463:$K463,0,MATCH(AL$462,$H$462:$K$462,0))*HLOOKUP(AL$461,$J$458:$R$459,2)</f>
        <v>0</v>
      </c>
      <c r="AM463" s="695" cm="1">
        <f t="array" ref="AM463">INDEX($H463:$K463,0,MATCH(AM$462,$H$462:$K$462,0))*HLOOKUP(AM$461,$J$458:$R$459,2)</f>
        <v>0</v>
      </c>
      <c r="AN463" s="695" cm="1">
        <f t="array" ref="AN463">INDEX($H463:$K463,0,MATCH(AN$462,$H$462:$K$462,0))*HLOOKUP(AN$461,$J$458:$R$459,2)</f>
        <v>0</v>
      </c>
      <c r="AO463" s="695" cm="1">
        <f t="array" ref="AO463">INDEX($H463:$K463,0,MATCH(AO$462,$H$462:$K$462,0))*HLOOKUP(AO$461,$J$458:$R$459,2)</f>
        <v>1</v>
      </c>
      <c r="AP463" s="695" cm="1">
        <f t="array" ref="AP463">INDEX($H463:$K463,0,MATCH(AP$462,$H$462:$K$462,0))*HLOOKUP(AP$461,$J$458:$R$459,2)</f>
        <v>0</v>
      </c>
      <c r="AQ463" s="695" cm="1">
        <f t="array" ref="AQ463">INDEX($H463:$K463,0,MATCH(AQ$462,$H$462:$K$462,0))*HLOOKUP(AQ$461,$J$458:$R$459,2)</f>
        <v>0</v>
      </c>
      <c r="AR463" s="695" cm="1">
        <f t="array" ref="AR463">INDEX($H463:$K463,0,MATCH(AR$462,$H$462:$K$462,0))*HLOOKUP(AR$461,$J$458:$R$459,2)</f>
        <v>0</v>
      </c>
      <c r="AS463" s="695" cm="1">
        <f t="array" ref="AS463">INDEX($H463:$K463,0,MATCH(AS$462,$H$462:$K$462,0))*HLOOKUP(AS$461,$J$458:$R$459,2)</f>
        <v>1</v>
      </c>
      <c r="AT463" s="695" cm="1">
        <f t="array" ref="AT463">INDEX($H463:$K463,0,MATCH(AT$462,$H$462:$K$462,0))*HLOOKUP(AT$461,$J$458:$R$459,2)</f>
        <v>0</v>
      </c>
      <c r="AU463" s="695" cm="1">
        <f t="array" ref="AU463">INDEX($H463:$K463,0,MATCH(AU$462,$H$462:$K$462,0))*HLOOKUP(AU$461,$J$458:$R$459,2)</f>
        <v>0</v>
      </c>
      <c r="AV463" s="186"/>
      <c r="AW463" s="186"/>
      <c r="AX463" s="16"/>
      <c r="AY463" s="8"/>
      <c r="AZ463" s="8"/>
      <c r="BA463" s="8"/>
    </row>
    <row r="464" spans="1:53" ht="14.5" outlineLevel="1" x14ac:dyDescent="0.35">
      <c r="A464" s="6"/>
      <c r="B464" s="7"/>
      <c r="C464" s="17"/>
      <c r="D464" s="17"/>
      <c r="E464" s="17"/>
      <c r="F464" s="26"/>
      <c r="G464" s="26" t="str">
        <f t="shared" si="172"/>
        <v>GGGGAg1a2</v>
      </c>
      <c r="H464" s="222">
        <f t="shared" si="173"/>
        <v>0</v>
      </c>
      <c r="I464" s="222">
        <f t="shared" si="173"/>
        <v>0</v>
      </c>
      <c r="J464" s="222">
        <f t="shared" si="173"/>
        <v>0</v>
      </c>
      <c r="K464" s="222">
        <f t="shared" si="173"/>
        <v>0</v>
      </c>
      <c r="L464" s="695" cm="1">
        <f t="array" ref="L464">INDEX($H464:$K464,0,MATCH(L$462,$H$462:$K$462,0))*HLOOKUP(L$461,$J$458:$R$459,2)</f>
        <v>0</v>
      </c>
      <c r="M464" s="695" cm="1">
        <f t="array" ref="M464">INDEX($H464:$K464,0,MATCH(M$462,$H$462:$K$462,0))*HLOOKUP(M$461,$J$458:$R$459,2)</f>
        <v>0</v>
      </c>
      <c r="N464" s="695" cm="1">
        <f t="array" ref="N464">INDEX($H464:$K464,0,MATCH(N$462,$H$462:$K$462,0))*HLOOKUP(N$461,$J$458:$R$459,2)</f>
        <v>0</v>
      </c>
      <c r="O464" s="695" cm="1">
        <f t="array" ref="O464">INDEX($H464:$K464,0,MATCH(O$462,$H$462:$K$462,0))*HLOOKUP(O$461,$J$458:$R$459,2)</f>
        <v>0</v>
      </c>
      <c r="P464" s="695" cm="1">
        <f t="array" ref="P464">INDEX($H464:$K464,0,MATCH(P$462,$H$462:$K$462,0))*HLOOKUP(P$461,$J$458:$R$459,2)</f>
        <v>0</v>
      </c>
      <c r="Q464" s="695" cm="1">
        <f t="array" ref="Q464">INDEX($H464:$K464,0,MATCH(Q$462,$H$462:$K$462,0))*HLOOKUP(Q$461,$J$458:$R$459,2)</f>
        <v>0</v>
      </c>
      <c r="R464" s="695" cm="1">
        <f t="array" ref="R464">INDEX($H464:$K464,0,MATCH(R$462,$H$462:$K$462,0))*HLOOKUP(R$461,$J$458:$R$459,2)</f>
        <v>0</v>
      </c>
      <c r="S464" s="695" cm="1">
        <f t="array" ref="S464">INDEX($H464:$K464,0,MATCH(S$462,$H$462:$K$462,0))*HLOOKUP(S$461,$J$458:$R$459,2)</f>
        <v>0</v>
      </c>
      <c r="T464" s="695" cm="1">
        <f t="array" ref="T464">INDEX($H464:$K464,0,MATCH(T$462,$H$462:$K$462,0))*HLOOKUP(T$461,$J$458:$R$459,2)</f>
        <v>0</v>
      </c>
      <c r="U464" s="695" cm="1">
        <f t="array" ref="U464">INDEX($H464:$K464,0,MATCH(U$462,$H$462:$K$462,0))*HLOOKUP(U$461,$J$458:$R$459,2)</f>
        <v>0</v>
      </c>
      <c r="V464" s="695" cm="1">
        <f t="array" ref="V464">INDEX($H464:$K464,0,MATCH(V$462,$H$462:$K$462,0))*HLOOKUP(V$461,$J$458:$R$459,2)</f>
        <v>0</v>
      </c>
      <c r="W464" s="695" cm="1">
        <f t="array" ref="W464">INDEX($H464:$K464,0,MATCH(W$462,$H$462:$K$462,0))*HLOOKUP(W$461,$J$458:$R$459,2)</f>
        <v>0</v>
      </c>
      <c r="X464" s="695" cm="1">
        <f t="array" ref="X464">INDEX($H464:$K464,0,MATCH(X$462,$H$462:$K$462,0))*HLOOKUP(X$461,$J$458:$R$459,2)</f>
        <v>0</v>
      </c>
      <c r="Y464" s="695" cm="1">
        <f t="array" ref="Y464">INDEX($H464:$K464,0,MATCH(Y$462,$H$462:$K$462,0))*HLOOKUP(Y$461,$J$458:$R$459,2)</f>
        <v>0</v>
      </c>
      <c r="Z464" s="695" cm="1">
        <f t="array" ref="Z464">INDEX($H464:$K464,0,MATCH(Z$462,$H$462:$K$462,0))*HLOOKUP(Z$461,$J$458:$R$459,2)</f>
        <v>0</v>
      </c>
      <c r="AA464" s="695" cm="1">
        <f t="array" ref="AA464">INDEX($H464:$K464,0,MATCH(AA$462,$H$462:$K$462,0))*HLOOKUP(AA$461,$J$458:$R$459,2)</f>
        <v>0</v>
      </c>
      <c r="AB464" s="695" cm="1">
        <f t="array" ref="AB464">INDEX($H464:$K464,0,MATCH(AB$462,$H$462:$K$462,0))*HLOOKUP(AB$461,$J$458:$R$459,2)</f>
        <v>0</v>
      </c>
      <c r="AC464" s="695" cm="1">
        <f t="array" ref="AC464">INDEX($H464:$K464,0,MATCH(AC$462,$H$462:$K$462,0))*HLOOKUP(AC$461,$J$458:$R$459,2)</f>
        <v>0</v>
      </c>
      <c r="AD464" s="695" cm="1">
        <f t="array" ref="AD464">INDEX($H464:$K464,0,MATCH(AD$462,$H$462:$K$462,0))*HLOOKUP(AD$461,$J$458:$R$459,2)</f>
        <v>0</v>
      </c>
      <c r="AE464" s="695" cm="1">
        <f t="array" ref="AE464">INDEX($H464:$K464,0,MATCH(AE$462,$H$462:$K$462,0))*HLOOKUP(AE$461,$J$458:$R$459,2)</f>
        <v>0</v>
      </c>
      <c r="AF464" s="695" cm="1">
        <f t="array" ref="AF464">INDEX($H464:$K464,0,MATCH(AF$462,$H$462:$K$462,0))*HLOOKUP(AF$461,$J$458:$R$459,2)</f>
        <v>0</v>
      </c>
      <c r="AG464" s="695" cm="1">
        <f t="array" ref="AG464">INDEX($H464:$K464,0,MATCH(AG$462,$H$462:$K$462,0))*HLOOKUP(AG$461,$J$458:$R$459,2)</f>
        <v>0</v>
      </c>
      <c r="AH464" s="695" cm="1">
        <f t="array" ref="AH464">INDEX($H464:$K464,0,MATCH(AH$462,$H$462:$K$462,0))*HLOOKUP(AH$461,$J$458:$R$459,2)</f>
        <v>0</v>
      </c>
      <c r="AI464" s="695" cm="1">
        <f t="array" ref="AI464">INDEX($H464:$K464,0,MATCH(AI$462,$H$462:$K$462,0))*HLOOKUP(AI$461,$J$458:$R$459,2)</f>
        <v>0</v>
      </c>
      <c r="AJ464" s="695" cm="1">
        <f t="array" ref="AJ464">INDEX($H464:$K464,0,MATCH(AJ$462,$H$462:$K$462,0))*HLOOKUP(AJ$461,$J$458:$R$459,2)</f>
        <v>0</v>
      </c>
      <c r="AK464" s="695" cm="1">
        <f t="array" ref="AK464">INDEX($H464:$K464,0,MATCH(AK$462,$H$462:$K$462,0))*HLOOKUP(AK$461,$J$458:$R$459,2)</f>
        <v>0</v>
      </c>
      <c r="AL464" s="695" cm="1">
        <f t="array" ref="AL464">INDEX($H464:$K464,0,MATCH(AL$462,$H$462:$K$462,0))*HLOOKUP(AL$461,$J$458:$R$459,2)</f>
        <v>0</v>
      </c>
      <c r="AM464" s="695" cm="1">
        <f t="array" ref="AM464">INDEX($H464:$K464,0,MATCH(AM$462,$H$462:$K$462,0))*HLOOKUP(AM$461,$J$458:$R$459,2)</f>
        <v>0</v>
      </c>
      <c r="AN464" s="695" cm="1">
        <f t="array" ref="AN464">INDEX($H464:$K464,0,MATCH(AN$462,$H$462:$K$462,0))*HLOOKUP(AN$461,$J$458:$R$459,2)</f>
        <v>0</v>
      </c>
      <c r="AO464" s="695" cm="1">
        <f t="array" ref="AO464">INDEX($H464:$K464,0,MATCH(AO$462,$H$462:$K$462,0))*HLOOKUP(AO$461,$J$458:$R$459,2)</f>
        <v>0</v>
      </c>
      <c r="AP464" s="695" cm="1">
        <f t="array" ref="AP464">INDEX($H464:$K464,0,MATCH(AP$462,$H$462:$K$462,0))*HLOOKUP(AP$461,$J$458:$R$459,2)</f>
        <v>0</v>
      </c>
      <c r="AQ464" s="695" cm="1">
        <f t="array" ref="AQ464">INDEX($H464:$K464,0,MATCH(AQ$462,$H$462:$K$462,0))*HLOOKUP(AQ$461,$J$458:$R$459,2)</f>
        <v>0</v>
      </c>
      <c r="AR464" s="695" cm="1">
        <f t="array" ref="AR464">INDEX($H464:$K464,0,MATCH(AR$462,$H$462:$K$462,0))*HLOOKUP(AR$461,$J$458:$R$459,2)</f>
        <v>0</v>
      </c>
      <c r="AS464" s="695" cm="1">
        <f t="array" ref="AS464">INDEX($H464:$K464,0,MATCH(AS$462,$H$462:$K$462,0))*HLOOKUP(AS$461,$J$458:$R$459,2)</f>
        <v>0</v>
      </c>
      <c r="AT464" s="695" cm="1">
        <f t="array" ref="AT464">INDEX($H464:$K464,0,MATCH(AT$462,$H$462:$K$462,0))*HLOOKUP(AT$461,$J$458:$R$459,2)</f>
        <v>0</v>
      </c>
      <c r="AU464" s="695" cm="1">
        <f t="array" ref="AU464">INDEX($H464:$K464,0,MATCH(AU$462,$H$462:$K$462,0))*HLOOKUP(AU$461,$J$458:$R$459,2)</f>
        <v>0</v>
      </c>
      <c r="AV464" s="186"/>
      <c r="AW464" s="186"/>
      <c r="AX464" s="16"/>
      <c r="AY464" s="8"/>
      <c r="AZ464" s="8"/>
      <c r="BA464" s="8"/>
    </row>
    <row r="465" spans="1:53" ht="14.5" outlineLevel="1" x14ac:dyDescent="0.35">
      <c r="A465" s="6"/>
      <c r="B465" s="7"/>
      <c r="C465" s="17"/>
      <c r="D465" s="17"/>
      <c r="E465" s="17"/>
      <c r="F465" s="26"/>
      <c r="G465" s="26" t="str">
        <f t="shared" si="172"/>
        <v>GGGGSg1a2</v>
      </c>
      <c r="H465" s="222">
        <f t="shared" si="173"/>
        <v>0</v>
      </c>
      <c r="I465" s="222">
        <f t="shared" si="173"/>
        <v>0</v>
      </c>
      <c r="J465" s="222">
        <f t="shared" si="173"/>
        <v>0</v>
      </c>
      <c r="K465" s="222">
        <f t="shared" si="173"/>
        <v>0</v>
      </c>
      <c r="L465" s="695" cm="1">
        <f t="array" ref="L465">INDEX($H465:$K465,0,MATCH(L$462,$H$462:$K$462,0))*HLOOKUP(L$461,$J$458:$R$459,2)</f>
        <v>0</v>
      </c>
      <c r="M465" s="695" cm="1">
        <f t="array" ref="M465">INDEX($H465:$K465,0,MATCH(M$462,$H$462:$K$462,0))*HLOOKUP(M$461,$J$458:$R$459,2)</f>
        <v>0</v>
      </c>
      <c r="N465" s="695" cm="1">
        <f t="array" ref="N465">INDEX($H465:$K465,0,MATCH(N$462,$H$462:$K$462,0))*HLOOKUP(N$461,$J$458:$R$459,2)</f>
        <v>0</v>
      </c>
      <c r="O465" s="695" cm="1">
        <f t="array" ref="O465">INDEX($H465:$K465,0,MATCH(O$462,$H$462:$K$462,0))*HLOOKUP(O$461,$J$458:$R$459,2)</f>
        <v>0</v>
      </c>
      <c r="P465" s="695" cm="1">
        <f t="array" ref="P465">INDEX($H465:$K465,0,MATCH(P$462,$H$462:$K$462,0))*HLOOKUP(P$461,$J$458:$R$459,2)</f>
        <v>0</v>
      </c>
      <c r="Q465" s="695" cm="1">
        <f t="array" ref="Q465">INDEX($H465:$K465,0,MATCH(Q$462,$H$462:$K$462,0))*HLOOKUP(Q$461,$J$458:$R$459,2)</f>
        <v>0</v>
      </c>
      <c r="R465" s="695" cm="1">
        <f t="array" ref="R465">INDEX($H465:$K465,0,MATCH(R$462,$H$462:$K$462,0))*HLOOKUP(R$461,$J$458:$R$459,2)</f>
        <v>0</v>
      </c>
      <c r="S465" s="695" cm="1">
        <f t="array" ref="S465">INDEX($H465:$K465,0,MATCH(S$462,$H$462:$K$462,0))*HLOOKUP(S$461,$J$458:$R$459,2)</f>
        <v>0</v>
      </c>
      <c r="T465" s="695" cm="1">
        <f t="array" ref="T465">INDEX($H465:$K465,0,MATCH(T$462,$H$462:$K$462,0))*HLOOKUP(T$461,$J$458:$R$459,2)</f>
        <v>0</v>
      </c>
      <c r="U465" s="695" cm="1">
        <f t="array" ref="U465">INDEX($H465:$K465,0,MATCH(U$462,$H$462:$K$462,0))*HLOOKUP(U$461,$J$458:$R$459,2)</f>
        <v>0</v>
      </c>
      <c r="V465" s="695" cm="1">
        <f t="array" ref="V465">INDEX($H465:$K465,0,MATCH(V$462,$H$462:$K$462,0))*HLOOKUP(V$461,$J$458:$R$459,2)</f>
        <v>0</v>
      </c>
      <c r="W465" s="695" cm="1">
        <f t="array" ref="W465">INDEX($H465:$K465,0,MATCH(W$462,$H$462:$K$462,0))*HLOOKUP(W$461,$J$458:$R$459,2)</f>
        <v>0</v>
      </c>
      <c r="X465" s="695" cm="1">
        <f t="array" ref="X465">INDEX($H465:$K465,0,MATCH(X$462,$H$462:$K$462,0))*HLOOKUP(X$461,$J$458:$R$459,2)</f>
        <v>0</v>
      </c>
      <c r="Y465" s="695" cm="1">
        <f t="array" ref="Y465">INDEX($H465:$K465,0,MATCH(Y$462,$H$462:$K$462,0))*HLOOKUP(Y$461,$J$458:$R$459,2)</f>
        <v>0</v>
      </c>
      <c r="Z465" s="695" cm="1">
        <f t="array" ref="Z465">INDEX($H465:$K465,0,MATCH(Z$462,$H$462:$K$462,0))*HLOOKUP(Z$461,$J$458:$R$459,2)</f>
        <v>0</v>
      </c>
      <c r="AA465" s="695" cm="1">
        <f t="array" ref="AA465">INDEX($H465:$K465,0,MATCH(AA$462,$H$462:$K$462,0))*HLOOKUP(AA$461,$J$458:$R$459,2)</f>
        <v>0</v>
      </c>
      <c r="AB465" s="695" cm="1">
        <f t="array" ref="AB465">INDEX($H465:$K465,0,MATCH(AB$462,$H$462:$K$462,0))*HLOOKUP(AB$461,$J$458:$R$459,2)</f>
        <v>0</v>
      </c>
      <c r="AC465" s="695" cm="1">
        <f t="array" ref="AC465">INDEX($H465:$K465,0,MATCH(AC$462,$H$462:$K$462,0))*HLOOKUP(AC$461,$J$458:$R$459,2)</f>
        <v>0</v>
      </c>
      <c r="AD465" s="695" cm="1">
        <f t="array" ref="AD465">INDEX($H465:$K465,0,MATCH(AD$462,$H$462:$K$462,0))*HLOOKUP(AD$461,$J$458:$R$459,2)</f>
        <v>0</v>
      </c>
      <c r="AE465" s="695" cm="1">
        <f t="array" ref="AE465">INDEX($H465:$K465,0,MATCH(AE$462,$H$462:$K$462,0))*HLOOKUP(AE$461,$J$458:$R$459,2)</f>
        <v>0</v>
      </c>
      <c r="AF465" s="695" cm="1">
        <f t="array" ref="AF465">INDEX($H465:$K465,0,MATCH(AF$462,$H$462:$K$462,0))*HLOOKUP(AF$461,$J$458:$R$459,2)</f>
        <v>0</v>
      </c>
      <c r="AG465" s="695" cm="1">
        <f t="array" ref="AG465">INDEX($H465:$K465,0,MATCH(AG$462,$H$462:$K$462,0))*HLOOKUP(AG$461,$J$458:$R$459,2)</f>
        <v>0</v>
      </c>
      <c r="AH465" s="695" cm="1">
        <f t="array" ref="AH465">INDEX($H465:$K465,0,MATCH(AH$462,$H$462:$K$462,0))*HLOOKUP(AH$461,$J$458:$R$459,2)</f>
        <v>0</v>
      </c>
      <c r="AI465" s="695" cm="1">
        <f t="array" ref="AI465">INDEX($H465:$K465,0,MATCH(AI$462,$H$462:$K$462,0))*HLOOKUP(AI$461,$J$458:$R$459,2)</f>
        <v>0</v>
      </c>
      <c r="AJ465" s="695" cm="1">
        <f t="array" ref="AJ465">INDEX($H465:$K465,0,MATCH(AJ$462,$H$462:$K$462,0))*HLOOKUP(AJ$461,$J$458:$R$459,2)</f>
        <v>0</v>
      </c>
      <c r="AK465" s="695" cm="1">
        <f t="array" ref="AK465">INDEX($H465:$K465,0,MATCH(AK$462,$H$462:$K$462,0))*HLOOKUP(AK$461,$J$458:$R$459,2)</f>
        <v>0</v>
      </c>
      <c r="AL465" s="695" cm="1">
        <f t="array" ref="AL465">INDEX($H465:$K465,0,MATCH(AL$462,$H$462:$K$462,0))*HLOOKUP(AL$461,$J$458:$R$459,2)</f>
        <v>0</v>
      </c>
      <c r="AM465" s="695" cm="1">
        <f t="array" ref="AM465">INDEX($H465:$K465,0,MATCH(AM$462,$H$462:$K$462,0))*HLOOKUP(AM$461,$J$458:$R$459,2)</f>
        <v>0</v>
      </c>
      <c r="AN465" s="695" cm="1">
        <f t="array" ref="AN465">INDEX($H465:$K465,0,MATCH(AN$462,$H$462:$K$462,0))*HLOOKUP(AN$461,$J$458:$R$459,2)</f>
        <v>0</v>
      </c>
      <c r="AO465" s="695" cm="1">
        <f t="array" ref="AO465">INDEX($H465:$K465,0,MATCH(AO$462,$H$462:$K$462,0))*HLOOKUP(AO$461,$J$458:$R$459,2)</f>
        <v>0</v>
      </c>
      <c r="AP465" s="695" cm="1">
        <f t="array" ref="AP465">INDEX($H465:$K465,0,MATCH(AP$462,$H$462:$K$462,0))*HLOOKUP(AP$461,$J$458:$R$459,2)</f>
        <v>0</v>
      </c>
      <c r="AQ465" s="695" cm="1">
        <f t="array" ref="AQ465">INDEX($H465:$K465,0,MATCH(AQ$462,$H$462:$K$462,0))*HLOOKUP(AQ$461,$J$458:$R$459,2)</f>
        <v>0</v>
      </c>
      <c r="AR465" s="695" cm="1">
        <f t="array" ref="AR465">INDEX($H465:$K465,0,MATCH(AR$462,$H$462:$K$462,0))*HLOOKUP(AR$461,$J$458:$R$459,2)</f>
        <v>0</v>
      </c>
      <c r="AS465" s="695" cm="1">
        <f t="array" ref="AS465">INDEX($H465:$K465,0,MATCH(AS$462,$H$462:$K$462,0))*HLOOKUP(AS$461,$J$458:$R$459,2)</f>
        <v>0</v>
      </c>
      <c r="AT465" s="695" cm="1">
        <f t="array" ref="AT465">INDEX($H465:$K465,0,MATCH(AT$462,$H$462:$K$462,0))*HLOOKUP(AT$461,$J$458:$R$459,2)</f>
        <v>0</v>
      </c>
      <c r="AU465" s="695" cm="1">
        <f t="array" ref="AU465">INDEX($H465:$K465,0,MATCH(AU$462,$H$462:$K$462,0))*HLOOKUP(AU$461,$J$458:$R$459,2)</f>
        <v>0</v>
      </c>
      <c r="AV465" s="186"/>
      <c r="AW465" s="186"/>
      <c r="AX465" s="16"/>
      <c r="AY465" s="8"/>
      <c r="AZ465" s="8"/>
      <c r="BA465" s="8"/>
    </row>
    <row r="466" spans="1:53" ht="14.5" outlineLevel="1" x14ac:dyDescent="0.35">
      <c r="A466" s="6"/>
      <c r="B466" s="7"/>
      <c r="C466" s="17"/>
      <c r="D466" s="17"/>
      <c r="E466" s="17"/>
      <c r="F466" s="26"/>
      <c r="G466" s="26" t="str">
        <f t="shared" si="172"/>
        <v>GGGAg2Na2</v>
      </c>
      <c r="H466" s="222">
        <f t="shared" si="173"/>
        <v>0</v>
      </c>
      <c r="I466" s="222">
        <f t="shared" si="173"/>
        <v>0</v>
      </c>
      <c r="J466" s="222">
        <f t="shared" si="173"/>
        <v>0</v>
      </c>
      <c r="K466" s="222">
        <f t="shared" si="173"/>
        <v>0</v>
      </c>
      <c r="L466" s="695" cm="1">
        <f t="array" ref="L466">INDEX($H466:$K466,0,MATCH(L$462,$H$462:$K$462,0))*HLOOKUP(L$461,$J$458:$R$459,2)</f>
        <v>0</v>
      </c>
      <c r="M466" s="695" cm="1">
        <f t="array" ref="M466">INDEX($H466:$K466,0,MATCH(M$462,$H$462:$K$462,0))*HLOOKUP(M$461,$J$458:$R$459,2)</f>
        <v>0</v>
      </c>
      <c r="N466" s="695" cm="1">
        <f t="array" ref="N466">INDEX($H466:$K466,0,MATCH(N$462,$H$462:$K$462,0))*HLOOKUP(N$461,$J$458:$R$459,2)</f>
        <v>0</v>
      </c>
      <c r="O466" s="695" cm="1">
        <f t="array" ref="O466">INDEX($H466:$K466,0,MATCH(O$462,$H$462:$K$462,0))*HLOOKUP(O$461,$J$458:$R$459,2)</f>
        <v>0</v>
      </c>
      <c r="P466" s="695" cm="1">
        <f t="array" ref="P466">INDEX($H466:$K466,0,MATCH(P$462,$H$462:$K$462,0))*HLOOKUP(P$461,$J$458:$R$459,2)</f>
        <v>0</v>
      </c>
      <c r="Q466" s="695" cm="1">
        <f t="array" ref="Q466">INDEX($H466:$K466,0,MATCH(Q$462,$H$462:$K$462,0))*HLOOKUP(Q$461,$J$458:$R$459,2)</f>
        <v>0</v>
      </c>
      <c r="R466" s="695" cm="1">
        <f t="array" ref="R466">INDEX($H466:$K466,0,MATCH(R$462,$H$462:$K$462,0))*HLOOKUP(R$461,$J$458:$R$459,2)</f>
        <v>0</v>
      </c>
      <c r="S466" s="695" cm="1">
        <f t="array" ref="S466">INDEX($H466:$K466,0,MATCH(S$462,$H$462:$K$462,0))*HLOOKUP(S$461,$J$458:$R$459,2)</f>
        <v>0</v>
      </c>
      <c r="T466" s="695" cm="1">
        <f t="array" ref="T466">INDEX($H466:$K466,0,MATCH(T$462,$H$462:$K$462,0))*HLOOKUP(T$461,$J$458:$R$459,2)</f>
        <v>0</v>
      </c>
      <c r="U466" s="695" cm="1">
        <f t="array" ref="U466">INDEX($H466:$K466,0,MATCH(U$462,$H$462:$K$462,0))*HLOOKUP(U$461,$J$458:$R$459,2)</f>
        <v>0</v>
      </c>
      <c r="V466" s="695" cm="1">
        <f t="array" ref="V466">INDEX($H466:$K466,0,MATCH(V$462,$H$462:$K$462,0))*HLOOKUP(V$461,$J$458:$R$459,2)</f>
        <v>0</v>
      </c>
      <c r="W466" s="695" cm="1">
        <f t="array" ref="W466">INDEX($H466:$K466,0,MATCH(W$462,$H$462:$K$462,0))*HLOOKUP(W$461,$J$458:$R$459,2)</f>
        <v>0</v>
      </c>
      <c r="X466" s="695" cm="1">
        <f t="array" ref="X466">INDEX($H466:$K466,0,MATCH(X$462,$H$462:$K$462,0))*HLOOKUP(X$461,$J$458:$R$459,2)</f>
        <v>0</v>
      </c>
      <c r="Y466" s="695" cm="1">
        <f t="array" ref="Y466">INDEX($H466:$K466,0,MATCH(Y$462,$H$462:$K$462,0))*HLOOKUP(Y$461,$J$458:$R$459,2)</f>
        <v>0</v>
      </c>
      <c r="Z466" s="695" cm="1">
        <f t="array" ref="Z466">INDEX($H466:$K466,0,MATCH(Z$462,$H$462:$K$462,0))*HLOOKUP(Z$461,$J$458:$R$459,2)</f>
        <v>0</v>
      </c>
      <c r="AA466" s="695" cm="1">
        <f t="array" ref="AA466">INDEX($H466:$K466,0,MATCH(AA$462,$H$462:$K$462,0))*HLOOKUP(AA$461,$J$458:$R$459,2)</f>
        <v>0</v>
      </c>
      <c r="AB466" s="695" cm="1">
        <f t="array" ref="AB466">INDEX($H466:$K466,0,MATCH(AB$462,$H$462:$K$462,0))*HLOOKUP(AB$461,$J$458:$R$459,2)</f>
        <v>0</v>
      </c>
      <c r="AC466" s="695" cm="1">
        <f t="array" ref="AC466">INDEX($H466:$K466,0,MATCH(AC$462,$H$462:$K$462,0))*HLOOKUP(AC$461,$J$458:$R$459,2)</f>
        <v>0</v>
      </c>
      <c r="AD466" s="695" cm="1">
        <f t="array" ref="AD466">INDEX($H466:$K466,0,MATCH(AD$462,$H$462:$K$462,0))*HLOOKUP(AD$461,$J$458:$R$459,2)</f>
        <v>0</v>
      </c>
      <c r="AE466" s="695" cm="1">
        <f t="array" ref="AE466">INDEX($H466:$K466,0,MATCH(AE$462,$H$462:$K$462,0))*HLOOKUP(AE$461,$J$458:$R$459,2)</f>
        <v>0</v>
      </c>
      <c r="AF466" s="695" cm="1">
        <f t="array" ref="AF466">INDEX($H466:$K466,0,MATCH(AF$462,$H$462:$K$462,0))*HLOOKUP(AF$461,$J$458:$R$459,2)</f>
        <v>0</v>
      </c>
      <c r="AG466" s="695" cm="1">
        <f t="array" ref="AG466">INDEX($H466:$K466,0,MATCH(AG$462,$H$462:$K$462,0))*HLOOKUP(AG$461,$J$458:$R$459,2)</f>
        <v>0</v>
      </c>
      <c r="AH466" s="695" cm="1">
        <f t="array" ref="AH466">INDEX($H466:$K466,0,MATCH(AH$462,$H$462:$K$462,0))*HLOOKUP(AH$461,$J$458:$R$459,2)</f>
        <v>0</v>
      </c>
      <c r="AI466" s="695" cm="1">
        <f t="array" ref="AI466">INDEX($H466:$K466,0,MATCH(AI$462,$H$462:$K$462,0))*HLOOKUP(AI$461,$J$458:$R$459,2)</f>
        <v>0</v>
      </c>
      <c r="AJ466" s="695" cm="1">
        <f t="array" ref="AJ466">INDEX($H466:$K466,0,MATCH(AJ$462,$H$462:$K$462,0))*HLOOKUP(AJ$461,$J$458:$R$459,2)</f>
        <v>0</v>
      </c>
      <c r="AK466" s="695" cm="1">
        <f t="array" ref="AK466">INDEX($H466:$K466,0,MATCH(AK$462,$H$462:$K$462,0))*HLOOKUP(AK$461,$J$458:$R$459,2)</f>
        <v>0</v>
      </c>
      <c r="AL466" s="695" cm="1">
        <f t="array" ref="AL466">INDEX($H466:$K466,0,MATCH(AL$462,$H$462:$K$462,0))*HLOOKUP(AL$461,$J$458:$R$459,2)</f>
        <v>0</v>
      </c>
      <c r="AM466" s="695" cm="1">
        <f t="array" ref="AM466">INDEX($H466:$K466,0,MATCH(AM$462,$H$462:$K$462,0))*HLOOKUP(AM$461,$J$458:$R$459,2)</f>
        <v>0</v>
      </c>
      <c r="AN466" s="695" cm="1">
        <f t="array" ref="AN466">INDEX($H466:$K466,0,MATCH(AN$462,$H$462:$K$462,0))*HLOOKUP(AN$461,$J$458:$R$459,2)</f>
        <v>0</v>
      </c>
      <c r="AO466" s="695" cm="1">
        <f t="array" ref="AO466">INDEX($H466:$K466,0,MATCH(AO$462,$H$462:$K$462,0))*HLOOKUP(AO$461,$J$458:$R$459,2)</f>
        <v>0</v>
      </c>
      <c r="AP466" s="695" cm="1">
        <f t="array" ref="AP466">INDEX($H466:$K466,0,MATCH(AP$462,$H$462:$K$462,0))*HLOOKUP(AP$461,$J$458:$R$459,2)</f>
        <v>0</v>
      </c>
      <c r="AQ466" s="695" cm="1">
        <f t="array" ref="AQ466">INDEX($H466:$K466,0,MATCH(AQ$462,$H$462:$K$462,0))*HLOOKUP(AQ$461,$J$458:$R$459,2)</f>
        <v>0</v>
      </c>
      <c r="AR466" s="695" cm="1">
        <f t="array" ref="AR466">INDEX($H466:$K466,0,MATCH(AR$462,$H$462:$K$462,0))*HLOOKUP(AR$461,$J$458:$R$459,2)</f>
        <v>0</v>
      </c>
      <c r="AS466" s="695" cm="1">
        <f t="array" ref="AS466">INDEX($H466:$K466,0,MATCH(AS$462,$H$462:$K$462,0))*HLOOKUP(AS$461,$J$458:$R$459,2)</f>
        <v>0</v>
      </c>
      <c r="AT466" s="695" cm="1">
        <f t="array" ref="AT466">INDEX($H466:$K466,0,MATCH(AT$462,$H$462:$K$462,0))*HLOOKUP(AT$461,$J$458:$R$459,2)</f>
        <v>0</v>
      </c>
      <c r="AU466" s="695" cm="1">
        <f t="array" ref="AU466">INDEX($H466:$K466,0,MATCH(AU$462,$H$462:$K$462,0))*HLOOKUP(AU$461,$J$458:$R$459,2)</f>
        <v>0</v>
      </c>
      <c r="AV466" s="186"/>
      <c r="AW466" s="186"/>
      <c r="AX466" s="16"/>
      <c r="AY466" s="8"/>
      <c r="AZ466" s="8"/>
      <c r="BA466" s="8"/>
    </row>
    <row r="467" spans="1:53" ht="14.5" outlineLevel="1" x14ac:dyDescent="0.35">
      <c r="A467" s="6"/>
      <c r="B467" s="7"/>
      <c r="C467" s="17"/>
      <c r="D467" s="17"/>
      <c r="E467" s="17"/>
      <c r="F467" s="26"/>
      <c r="G467" s="26" t="str">
        <f t="shared" si="172"/>
        <v>GGGAg2Ea2</v>
      </c>
      <c r="H467" s="222">
        <f t="shared" si="173"/>
        <v>0</v>
      </c>
      <c r="I467" s="222">
        <f t="shared" si="173"/>
        <v>0</v>
      </c>
      <c r="J467" s="222">
        <f t="shared" si="173"/>
        <v>0</v>
      </c>
      <c r="K467" s="222">
        <f t="shared" si="173"/>
        <v>0</v>
      </c>
      <c r="L467" s="695" cm="1">
        <f t="array" ref="L467">INDEX($H467:$K467,0,MATCH(L$462,$H$462:$K$462,0))*HLOOKUP(L$461,$J$458:$R$459,2)</f>
        <v>0</v>
      </c>
      <c r="M467" s="695" cm="1">
        <f t="array" ref="M467">INDEX($H467:$K467,0,MATCH(M$462,$H$462:$K$462,0))*HLOOKUP(M$461,$J$458:$R$459,2)</f>
        <v>0</v>
      </c>
      <c r="N467" s="695" cm="1">
        <f t="array" ref="N467">INDEX($H467:$K467,0,MATCH(N$462,$H$462:$K$462,0))*HLOOKUP(N$461,$J$458:$R$459,2)</f>
        <v>0</v>
      </c>
      <c r="O467" s="695" cm="1">
        <f t="array" ref="O467">INDEX($H467:$K467,0,MATCH(O$462,$H$462:$K$462,0))*HLOOKUP(O$461,$J$458:$R$459,2)</f>
        <v>0</v>
      </c>
      <c r="P467" s="695" cm="1">
        <f t="array" ref="P467">INDEX($H467:$K467,0,MATCH(P$462,$H$462:$K$462,0))*HLOOKUP(P$461,$J$458:$R$459,2)</f>
        <v>0</v>
      </c>
      <c r="Q467" s="695" cm="1">
        <f t="array" ref="Q467">INDEX($H467:$K467,0,MATCH(Q$462,$H$462:$K$462,0))*HLOOKUP(Q$461,$J$458:$R$459,2)</f>
        <v>0</v>
      </c>
      <c r="R467" s="695" cm="1">
        <f t="array" ref="R467">INDEX($H467:$K467,0,MATCH(R$462,$H$462:$K$462,0))*HLOOKUP(R$461,$J$458:$R$459,2)</f>
        <v>0</v>
      </c>
      <c r="S467" s="695" cm="1">
        <f t="array" ref="S467">INDEX($H467:$K467,0,MATCH(S$462,$H$462:$K$462,0))*HLOOKUP(S$461,$J$458:$R$459,2)</f>
        <v>0</v>
      </c>
      <c r="T467" s="695" cm="1">
        <f t="array" ref="T467">INDEX($H467:$K467,0,MATCH(T$462,$H$462:$K$462,0))*HLOOKUP(T$461,$J$458:$R$459,2)</f>
        <v>0</v>
      </c>
      <c r="U467" s="695" cm="1">
        <f t="array" ref="U467">INDEX($H467:$K467,0,MATCH(U$462,$H$462:$K$462,0))*HLOOKUP(U$461,$J$458:$R$459,2)</f>
        <v>0</v>
      </c>
      <c r="V467" s="695" cm="1">
        <f t="array" ref="V467">INDEX($H467:$K467,0,MATCH(V$462,$H$462:$K$462,0))*HLOOKUP(V$461,$J$458:$R$459,2)</f>
        <v>0</v>
      </c>
      <c r="W467" s="695" cm="1">
        <f t="array" ref="W467">INDEX($H467:$K467,0,MATCH(W$462,$H$462:$K$462,0))*HLOOKUP(W$461,$J$458:$R$459,2)</f>
        <v>0</v>
      </c>
      <c r="X467" s="695" cm="1">
        <f t="array" ref="X467">INDEX($H467:$K467,0,MATCH(X$462,$H$462:$K$462,0))*HLOOKUP(X$461,$J$458:$R$459,2)</f>
        <v>0</v>
      </c>
      <c r="Y467" s="695" cm="1">
        <f t="array" ref="Y467">INDEX($H467:$K467,0,MATCH(Y$462,$H$462:$K$462,0))*HLOOKUP(Y$461,$J$458:$R$459,2)</f>
        <v>0</v>
      </c>
      <c r="Z467" s="695" cm="1">
        <f t="array" ref="Z467">INDEX($H467:$K467,0,MATCH(Z$462,$H$462:$K$462,0))*HLOOKUP(Z$461,$J$458:$R$459,2)</f>
        <v>0</v>
      </c>
      <c r="AA467" s="695" cm="1">
        <f t="array" ref="AA467">INDEX($H467:$K467,0,MATCH(AA$462,$H$462:$K$462,0))*HLOOKUP(AA$461,$J$458:$R$459,2)</f>
        <v>0</v>
      </c>
      <c r="AB467" s="695" cm="1">
        <f t="array" ref="AB467">INDEX($H467:$K467,0,MATCH(AB$462,$H$462:$K$462,0))*HLOOKUP(AB$461,$J$458:$R$459,2)</f>
        <v>0</v>
      </c>
      <c r="AC467" s="695" cm="1">
        <f t="array" ref="AC467">INDEX($H467:$K467,0,MATCH(AC$462,$H$462:$K$462,0))*HLOOKUP(AC$461,$J$458:$R$459,2)</f>
        <v>0</v>
      </c>
      <c r="AD467" s="695" cm="1">
        <f t="array" ref="AD467">INDEX($H467:$K467,0,MATCH(AD$462,$H$462:$K$462,0))*HLOOKUP(AD$461,$J$458:$R$459,2)</f>
        <v>0</v>
      </c>
      <c r="AE467" s="695" cm="1">
        <f t="array" ref="AE467">INDEX($H467:$K467,0,MATCH(AE$462,$H$462:$K$462,0))*HLOOKUP(AE$461,$J$458:$R$459,2)</f>
        <v>0</v>
      </c>
      <c r="AF467" s="695" cm="1">
        <f t="array" ref="AF467">INDEX($H467:$K467,0,MATCH(AF$462,$H$462:$K$462,0))*HLOOKUP(AF$461,$J$458:$R$459,2)</f>
        <v>0</v>
      </c>
      <c r="AG467" s="695" cm="1">
        <f t="array" ref="AG467">INDEX($H467:$K467,0,MATCH(AG$462,$H$462:$K$462,0))*HLOOKUP(AG$461,$J$458:$R$459,2)</f>
        <v>0</v>
      </c>
      <c r="AH467" s="695" cm="1">
        <f t="array" ref="AH467">INDEX($H467:$K467,0,MATCH(AH$462,$H$462:$K$462,0))*HLOOKUP(AH$461,$J$458:$R$459,2)</f>
        <v>0</v>
      </c>
      <c r="AI467" s="695" cm="1">
        <f t="array" ref="AI467">INDEX($H467:$K467,0,MATCH(AI$462,$H$462:$K$462,0))*HLOOKUP(AI$461,$J$458:$R$459,2)</f>
        <v>0</v>
      </c>
      <c r="AJ467" s="695" cm="1">
        <f t="array" ref="AJ467">INDEX($H467:$K467,0,MATCH(AJ$462,$H$462:$K$462,0))*HLOOKUP(AJ$461,$J$458:$R$459,2)</f>
        <v>0</v>
      </c>
      <c r="AK467" s="695" cm="1">
        <f t="array" ref="AK467">INDEX($H467:$K467,0,MATCH(AK$462,$H$462:$K$462,0))*HLOOKUP(AK$461,$J$458:$R$459,2)</f>
        <v>0</v>
      </c>
      <c r="AL467" s="695" cm="1">
        <f t="array" ref="AL467">INDEX($H467:$K467,0,MATCH(AL$462,$H$462:$K$462,0))*HLOOKUP(AL$461,$J$458:$R$459,2)</f>
        <v>0</v>
      </c>
      <c r="AM467" s="695" cm="1">
        <f t="array" ref="AM467">INDEX($H467:$K467,0,MATCH(AM$462,$H$462:$K$462,0))*HLOOKUP(AM$461,$J$458:$R$459,2)</f>
        <v>0</v>
      </c>
      <c r="AN467" s="695" cm="1">
        <f t="array" ref="AN467">INDEX($H467:$K467,0,MATCH(AN$462,$H$462:$K$462,0))*HLOOKUP(AN$461,$J$458:$R$459,2)</f>
        <v>0</v>
      </c>
      <c r="AO467" s="695" cm="1">
        <f t="array" ref="AO467">INDEX($H467:$K467,0,MATCH(AO$462,$H$462:$K$462,0))*HLOOKUP(AO$461,$J$458:$R$459,2)</f>
        <v>0</v>
      </c>
      <c r="AP467" s="695" cm="1">
        <f t="array" ref="AP467">INDEX($H467:$K467,0,MATCH(AP$462,$H$462:$K$462,0))*HLOOKUP(AP$461,$J$458:$R$459,2)</f>
        <v>0</v>
      </c>
      <c r="AQ467" s="695" cm="1">
        <f t="array" ref="AQ467">INDEX($H467:$K467,0,MATCH(AQ$462,$H$462:$K$462,0))*HLOOKUP(AQ$461,$J$458:$R$459,2)</f>
        <v>0</v>
      </c>
      <c r="AR467" s="695" cm="1">
        <f t="array" ref="AR467">INDEX($H467:$K467,0,MATCH(AR$462,$H$462:$K$462,0))*HLOOKUP(AR$461,$J$458:$R$459,2)</f>
        <v>0</v>
      </c>
      <c r="AS467" s="695" cm="1">
        <f t="array" ref="AS467">INDEX($H467:$K467,0,MATCH(AS$462,$H$462:$K$462,0))*HLOOKUP(AS$461,$J$458:$R$459,2)</f>
        <v>0</v>
      </c>
      <c r="AT467" s="695" cm="1">
        <f t="array" ref="AT467">INDEX($H467:$K467,0,MATCH(AT$462,$H$462:$K$462,0))*HLOOKUP(AT$461,$J$458:$R$459,2)</f>
        <v>0</v>
      </c>
      <c r="AU467" s="695" cm="1">
        <f t="array" ref="AU467">INDEX($H467:$K467,0,MATCH(AU$462,$H$462:$K$462,0))*HLOOKUP(AU$461,$J$458:$R$459,2)</f>
        <v>0</v>
      </c>
      <c r="AV467" s="186"/>
      <c r="AW467" s="186"/>
      <c r="AX467" s="16"/>
      <c r="AY467" s="8"/>
      <c r="AZ467" s="8"/>
      <c r="BA467" s="8"/>
    </row>
    <row r="468" spans="1:53" ht="14.5" outlineLevel="1" x14ac:dyDescent="0.35">
      <c r="A468" s="6"/>
      <c r="B468" s="7"/>
      <c r="C468" s="17"/>
      <c r="D468" s="17"/>
      <c r="E468" s="17"/>
      <c r="F468" s="26"/>
      <c r="G468" s="26" t="str">
        <f t="shared" si="172"/>
        <v>GGGAg2OFa2</v>
      </c>
      <c r="H468" s="222">
        <f t="shared" si="173"/>
        <v>0</v>
      </c>
      <c r="I468" s="222">
        <f t="shared" si="173"/>
        <v>0</v>
      </c>
      <c r="J468" s="222">
        <f t="shared" si="173"/>
        <v>0</v>
      </c>
      <c r="K468" s="222">
        <f t="shared" si="173"/>
        <v>0</v>
      </c>
      <c r="L468" s="695" cm="1">
        <f t="array" ref="L468">INDEX($H468:$K468,0,MATCH(L$462,$H$462:$K$462,0))*HLOOKUP(L$461,$J$458:$R$459,2)</f>
        <v>0</v>
      </c>
      <c r="M468" s="695" cm="1">
        <f t="array" ref="M468">INDEX($H468:$K468,0,MATCH(M$462,$H$462:$K$462,0))*HLOOKUP(M$461,$J$458:$R$459,2)</f>
        <v>0</v>
      </c>
      <c r="N468" s="695" cm="1">
        <f t="array" ref="N468">INDEX($H468:$K468,0,MATCH(N$462,$H$462:$K$462,0))*HLOOKUP(N$461,$J$458:$R$459,2)</f>
        <v>0</v>
      </c>
      <c r="O468" s="695" cm="1">
        <f t="array" ref="O468">INDEX($H468:$K468,0,MATCH(O$462,$H$462:$K$462,0))*HLOOKUP(O$461,$J$458:$R$459,2)</f>
        <v>0</v>
      </c>
      <c r="P468" s="695" cm="1">
        <f t="array" ref="P468">INDEX($H468:$K468,0,MATCH(P$462,$H$462:$K$462,0))*HLOOKUP(P$461,$J$458:$R$459,2)</f>
        <v>0</v>
      </c>
      <c r="Q468" s="695" cm="1">
        <f t="array" ref="Q468">INDEX($H468:$K468,0,MATCH(Q$462,$H$462:$K$462,0))*HLOOKUP(Q$461,$J$458:$R$459,2)</f>
        <v>0</v>
      </c>
      <c r="R468" s="695" cm="1">
        <f t="array" ref="R468">INDEX($H468:$K468,0,MATCH(R$462,$H$462:$K$462,0))*HLOOKUP(R$461,$J$458:$R$459,2)</f>
        <v>0</v>
      </c>
      <c r="S468" s="695" cm="1">
        <f t="array" ref="S468">INDEX($H468:$K468,0,MATCH(S$462,$H$462:$K$462,0))*HLOOKUP(S$461,$J$458:$R$459,2)</f>
        <v>0</v>
      </c>
      <c r="T468" s="695" cm="1">
        <f t="array" ref="T468">INDEX($H468:$K468,0,MATCH(T$462,$H$462:$K$462,0))*HLOOKUP(T$461,$J$458:$R$459,2)</f>
        <v>0</v>
      </c>
      <c r="U468" s="695" cm="1">
        <f t="array" ref="U468">INDEX($H468:$K468,0,MATCH(U$462,$H$462:$K$462,0))*HLOOKUP(U$461,$J$458:$R$459,2)</f>
        <v>0</v>
      </c>
      <c r="V468" s="695" cm="1">
        <f t="array" ref="V468">INDEX($H468:$K468,0,MATCH(V$462,$H$462:$K$462,0))*HLOOKUP(V$461,$J$458:$R$459,2)</f>
        <v>0</v>
      </c>
      <c r="W468" s="695" cm="1">
        <f t="array" ref="W468">INDEX($H468:$K468,0,MATCH(W$462,$H$462:$K$462,0))*HLOOKUP(W$461,$J$458:$R$459,2)</f>
        <v>0</v>
      </c>
      <c r="X468" s="695" cm="1">
        <f t="array" ref="X468">INDEX($H468:$K468,0,MATCH(X$462,$H$462:$K$462,0))*HLOOKUP(X$461,$J$458:$R$459,2)</f>
        <v>0</v>
      </c>
      <c r="Y468" s="695" cm="1">
        <f t="array" ref="Y468">INDEX($H468:$K468,0,MATCH(Y$462,$H$462:$K$462,0))*HLOOKUP(Y$461,$J$458:$R$459,2)</f>
        <v>0</v>
      </c>
      <c r="Z468" s="695" cm="1">
        <f t="array" ref="Z468">INDEX($H468:$K468,0,MATCH(Z$462,$H$462:$K$462,0))*HLOOKUP(Z$461,$J$458:$R$459,2)</f>
        <v>0</v>
      </c>
      <c r="AA468" s="695" cm="1">
        <f t="array" ref="AA468">INDEX($H468:$K468,0,MATCH(AA$462,$H$462:$K$462,0))*HLOOKUP(AA$461,$J$458:$R$459,2)</f>
        <v>0</v>
      </c>
      <c r="AB468" s="695" cm="1">
        <f t="array" ref="AB468">INDEX($H468:$K468,0,MATCH(AB$462,$H$462:$K$462,0))*HLOOKUP(AB$461,$J$458:$R$459,2)</f>
        <v>0</v>
      </c>
      <c r="AC468" s="695" cm="1">
        <f t="array" ref="AC468">INDEX($H468:$K468,0,MATCH(AC$462,$H$462:$K$462,0))*HLOOKUP(AC$461,$J$458:$R$459,2)</f>
        <v>0</v>
      </c>
      <c r="AD468" s="695" cm="1">
        <f t="array" ref="AD468">INDEX($H468:$K468,0,MATCH(AD$462,$H$462:$K$462,0))*HLOOKUP(AD$461,$J$458:$R$459,2)</f>
        <v>0</v>
      </c>
      <c r="AE468" s="695" cm="1">
        <f t="array" ref="AE468">INDEX($H468:$K468,0,MATCH(AE$462,$H$462:$K$462,0))*HLOOKUP(AE$461,$J$458:$R$459,2)</f>
        <v>0</v>
      </c>
      <c r="AF468" s="695" cm="1">
        <f t="array" ref="AF468">INDEX($H468:$K468,0,MATCH(AF$462,$H$462:$K$462,0))*HLOOKUP(AF$461,$J$458:$R$459,2)</f>
        <v>0</v>
      </c>
      <c r="AG468" s="695" cm="1">
        <f t="array" ref="AG468">INDEX($H468:$K468,0,MATCH(AG$462,$H$462:$K$462,0))*HLOOKUP(AG$461,$J$458:$R$459,2)</f>
        <v>0</v>
      </c>
      <c r="AH468" s="695" cm="1">
        <f t="array" ref="AH468">INDEX($H468:$K468,0,MATCH(AH$462,$H$462:$K$462,0))*HLOOKUP(AH$461,$J$458:$R$459,2)</f>
        <v>0</v>
      </c>
      <c r="AI468" s="695" cm="1">
        <f t="array" ref="AI468">INDEX($H468:$K468,0,MATCH(AI$462,$H$462:$K$462,0))*HLOOKUP(AI$461,$J$458:$R$459,2)</f>
        <v>0</v>
      </c>
      <c r="AJ468" s="695" cm="1">
        <f t="array" ref="AJ468">INDEX($H468:$K468,0,MATCH(AJ$462,$H$462:$K$462,0))*HLOOKUP(AJ$461,$J$458:$R$459,2)</f>
        <v>0</v>
      </c>
      <c r="AK468" s="695" cm="1">
        <f t="array" ref="AK468">INDEX($H468:$K468,0,MATCH(AK$462,$H$462:$K$462,0))*HLOOKUP(AK$461,$J$458:$R$459,2)</f>
        <v>0</v>
      </c>
      <c r="AL468" s="695" cm="1">
        <f t="array" ref="AL468">INDEX($H468:$K468,0,MATCH(AL$462,$H$462:$K$462,0))*HLOOKUP(AL$461,$J$458:$R$459,2)</f>
        <v>0</v>
      </c>
      <c r="AM468" s="695" cm="1">
        <f t="array" ref="AM468">INDEX($H468:$K468,0,MATCH(AM$462,$H$462:$K$462,0))*HLOOKUP(AM$461,$J$458:$R$459,2)</f>
        <v>0</v>
      </c>
      <c r="AN468" s="695" cm="1">
        <f t="array" ref="AN468">INDEX($H468:$K468,0,MATCH(AN$462,$H$462:$K$462,0))*HLOOKUP(AN$461,$J$458:$R$459,2)</f>
        <v>0</v>
      </c>
      <c r="AO468" s="695" cm="1">
        <f t="array" ref="AO468">INDEX($H468:$K468,0,MATCH(AO$462,$H$462:$K$462,0))*HLOOKUP(AO$461,$J$458:$R$459,2)</f>
        <v>0</v>
      </c>
      <c r="AP468" s="695" cm="1">
        <f t="array" ref="AP468">INDEX($H468:$K468,0,MATCH(AP$462,$H$462:$K$462,0))*HLOOKUP(AP$461,$J$458:$R$459,2)</f>
        <v>0</v>
      </c>
      <c r="AQ468" s="695" cm="1">
        <f t="array" ref="AQ468">INDEX($H468:$K468,0,MATCH(AQ$462,$H$462:$K$462,0))*HLOOKUP(AQ$461,$J$458:$R$459,2)</f>
        <v>0</v>
      </c>
      <c r="AR468" s="695" cm="1">
        <f t="array" ref="AR468">INDEX($H468:$K468,0,MATCH(AR$462,$H$462:$K$462,0))*HLOOKUP(AR$461,$J$458:$R$459,2)</f>
        <v>0</v>
      </c>
      <c r="AS468" s="695" cm="1">
        <f t="array" ref="AS468">INDEX($H468:$K468,0,MATCH(AS$462,$H$462:$K$462,0))*HLOOKUP(AS$461,$J$458:$R$459,2)</f>
        <v>0</v>
      </c>
      <c r="AT468" s="695" cm="1">
        <f t="array" ref="AT468">INDEX($H468:$K468,0,MATCH(AT$462,$H$462:$K$462,0))*HLOOKUP(AT$461,$J$458:$R$459,2)</f>
        <v>0</v>
      </c>
      <c r="AU468" s="695" cm="1">
        <f t="array" ref="AU468">INDEX($H468:$K468,0,MATCH(AU$462,$H$462:$K$462,0))*HLOOKUP(AU$461,$J$458:$R$459,2)</f>
        <v>0</v>
      </c>
      <c r="AV468" s="186"/>
      <c r="AW468" s="186"/>
      <c r="AX468" s="16"/>
      <c r="AY468" s="8"/>
      <c r="AZ468" s="8"/>
      <c r="BA468" s="8"/>
    </row>
    <row r="469" spans="1:53" ht="14.5" outlineLevel="1" x14ac:dyDescent="0.35">
      <c r="A469" s="6"/>
      <c r="B469" s="7"/>
      <c r="C469" s="17"/>
      <c r="D469" s="17"/>
      <c r="E469" s="17"/>
      <c r="F469" s="26"/>
      <c r="G469" s="26" t="str">
        <f t="shared" si="172"/>
        <v>GGGC1Na2</v>
      </c>
      <c r="H469" s="222">
        <f t="shared" si="173"/>
        <v>0</v>
      </c>
      <c r="I469" s="222">
        <f t="shared" si="173"/>
        <v>0</v>
      </c>
      <c r="J469" s="222">
        <f t="shared" si="173"/>
        <v>0</v>
      </c>
      <c r="K469" s="222">
        <f t="shared" si="173"/>
        <v>0</v>
      </c>
      <c r="L469" s="695" cm="1">
        <f t="array" ref="L469">INDEX($H469:$K469,0,MATCH(L$462,$H$462:$K$462,0))*HLOOKUP(L$461,$J$458:$R$459,2)</f>
        <v>0</v>
      </c>
      <c r="M469" s="695" cm="1">
        <f t="array" ref="M469">INDEX($H469:$K469,0,MATCH(M$462,$H$462:$K$462,0))*HLOOKUP(M$461,$J$458:$R$459,2)</f>
        <v>0</v>
      </c>
      <c r="N469" s="695" cm="1">
        <f t="array" ref="N469">INDEX($H469:$K469,0,MATCH(N$462,$H$462:$K$462,0))*HLOOKUP(N$461,$J$458:$R$459,2)</f>
        <v>0</v>
      </c>
      <c r="O469" s="695" cm="1">
        <f t="array" ref="O469">INDEX($H469:$K469,0,MATCH(O$462,$H$462:$K$462,0))*HLOOKUP(O$461,$J$458:$R$459,2)</f>
        <v>0</v>
      </c>
      <c r="P469" s="695" cm="1">
        <f t="array" ref="P469">INDEX($H469:$K469,0,MATCH(P$462,$H$462:$K$462,0))*HLOOKUP(P$461,$J$458:$R$459,2)</f>
        <v>0</v>
      </c>
      <c r="Q469" s="695" cm="1">
        <f t="array" ref="Q469">INDEX($H469:$K469,0,MATCH(Q$462,$H$462:$K$462,0))*HLOOKUP(Q$461,$J$458:$R$459,2)</f>
        <v>0</v>
      </c>
      <c r="R469" s="695" cm="1">
        <f t="array" ref="R469">INDEX($H469:$K469,0,MATCH(R$462,$H$462:$K$462,0))*HLOOKUP(R$461,$J$458:$R$459,2)</f>
        <v>0</v>
      </c>
      <c r="S469" s="695" cm="1">
        <f t="array" ref="S469">INDEX($H469:$K469,0,MATCH(S$462,$H$462:$K$462,0))*HLOOKUP(S$461,$J$458:$R$459,2)</f>
        <v>0</v>
      </c>
      <c r="T469" s="695" cm="1">
        <f t="array" ref="T469">INDEX($H469:$K469,0,MATCH(T$462,$H$462:$K$462,0))*HLOOKUP(T$461,$J$458:$R$459,2)</f>
        <v>0</v>
      </c>
      <c r="U469" s="695" cm="1">
        <f t="array" ref="U469">INDEX($H469:$K469,0,MATCH(U$462,$H$462:$K$462,0))*HLOOKUP(U$461,$J$458:$R$459,2)</f>
        <v>0</v>
      </c>
      <c r="V469" s="695" cm="1">
        <f t="array" ref="V469">INDEX($H469:$K469,0,MATCH(V$462,$H$462:$K$462,0))*HLOOKUP(V$461,$J$458:$R$459,2)</f>
        <v>0</v>
      </c>
      <c r="W469" s="695" cm="1">
        <f t="array" ref="W469">INDEX($H469:$K469,0,MATCH(W$462,$H$462:$K$462,0))*HLOOKUP(W$461,$J$458:$R$459,2)</f>
        <v>0</v>
      </c>
      <c r="X469" s="695" cm="1">
        <f t="array" ref="X469">INDEX($H469:$K469,0,MATCH(X$462,$H$462:$K$462,0))*HLOOKUP(X$461,$J$458:$R$459,2)</f>
        <v>0</v>
      </c>
      <c r="Y469" s="695" cm="1">
        <f t="array" ref="Y469">INDEX($H469:$K469,0,MATCH(Y$462,$H$462:$K$462,0))*HLOOKUP(Y$461,$J$458:$R$459,2)</f>
        <v>0</v>
      </c>
      <c r="Z469" s="695" cm="1">
        <f t="array" ref="Z469">INDEX($H469:$K469,0,MATCH(Z$462,$H$462:$K$462,0))*HLOOKUP(Z$461,$J$458:$R$459,2)</f>
        <v>0</v>
      </c>
      <c r="AA469" s="695" cm="1">
        <f t="array" ref="AA469">INDEX($H469:$K469,0,MATCH(AA$462,$H$462:$K$462,0))*HLOOKUP(AA$461,$J$458:$R$459,2)</f>
        <v>0</v>
      </c>
      <c r="AB469" s="695" cm="1">
        <f t="array" ref="AB469">INDEX($H469:$K469,0,MATCH(AB$462,$H$462:$K$462,0))*HLOOKUP(AB$461,$J$458:$R$459,2)</f>
        <v>0</v>
      </c>
      <c r="AC469" s="695" cm="1">
        <f t="array" ref="AC469">INDEX($H469:$K469,0,MATCH(AC$462,$H$462:$K$462,0))*HLOOKUP(AC$461,$J$458:$R$459,2)</f>
        <v>0</v>
      </c>
      <c r="AD469" s="695" cm="1">
        <f t="array" ref="AD469">INDEX($H469:$K469,0,MATCH(AD$462,$H$462:$K$462,0))*HLOOKUP(AD$461,$J$458:$R$459,2)</f>
        <v>0</v>
      </c>
      <c r="AE469" s="695" cm="1">
        <f t="array" ref="AE469">INDEX($H469:$K469,0,MATCH(AE$462,$H$462:$K$462,0))*HLOOKUP(AE$461,$J$458:$R$459,2)</f>
        <v>0</v>
      </c>
      <c r="AF469" s="695" cm="1">
        <f t="array" ref="AF469">INDEX($H469:$K469,0,MATCH(AF$462,$H$462:$K$462,0))*HLOOKUP(AF$461,$J$458:$R$459,2)</f>
        <v>0</v>
      </c>
      <c r="AG469" s="695" cm="1">
        <f t="array" ref="AG469">INDEX($H469:$K469,0,MATCH(AG$462,$H$462:$K$462,0))*HLOOKUP(AG$461,$J$458:$R$459,2)</f>
        <v>0</v>
      </c>
      <c r="AH469" s="695" cm="1">
        <f t="array" ref="AH469">INDEX($H469:$K469,0,MATCH(AH$462,$H$462:$K$462,0))*HLOOKUP(AH$461,$J$458:$R$459,2)</f>
        <v>0</v>
      </c>
      <c r="AI469" s="695" cm="1">
        <f t="array" ref="AI469">INDEX($H469:$K469,0,MATCH(AI$462,$H$462:$K$462,0))*HLOOKUP(AI$461,$J$458:$R$459,2)</f>
        <v>0</v>
      </c>
      <c r="AJ469" s="695" cm="1">
        <f t="array" ref="AJ469">INDEX($H469:$K469,0,MATCH(AJ$462,$H$462:$K$462,0))*HLOOKUP(AJ$461,$J$458:$R$459,2)</f>
        <v>0</v>
      </c>
      <c r="AK469" s="695" cm="1">
        <f t="array" ref="AK469">INDEX($H469:$K469,0,MATCH(AK$462,$H$462:$K$462,0))*HLOOKUP(AK$461,$J$458:$R$459,2)</f>
        <v>0</v>
      </c>
      <c r="AL469" s="695" cm="1">
        <f t="array" ref="AL469">INDEX($H469:$K469,0,MATCH(AL$462,$H$462:$K$462,0))*HLOOKUP(AL$461,$J$458:$R$459,2)</f>
        <v>0</v>
      </c>
      <c r="AM469" s="695" cm="1">
        <f t="array" ref="AM469">INDEX($H469:$K469,0,MATCH(AM$462,$H$462:$K$462,0))*HLOOKUP(AM$461,$J$458:$R$459,2)</f>
        <v>0</v>
      </c>
      <c r="AN469" s="695" cm="1">
        <f t="array" ref="AN469">INDEX($H469:$K469,0,MATCH(AN$462,$H$462:$K$462,0))*HLOOKUP(AN$461,$J$458:$R$459,2)</f>
        <v>0</v>
      </c>
      <c r="AO469" s="695" cm="1">
        <f t="array" ref="AO469">INDEX($H469:$K469,0,MATCH(AO$462,$H$462:$K$462,0))*HLOOKUP(AO$461,$J$458:$R$459,2)</f>
        <v>0</v>
      </c>
      <c r="AP469" s="695" cm="1">
        <f t="array" ref="AP469">INDEX($H469:$K469,0,MATCH(AP$462,$H$462:$K$462,0))*HLOOKUP(AP$461,$J$458:$R$459,2)</f>
        <v>0</v>
      </c>
      <c r="AQ469" s="695" cm="1">
        <f t="array" ref="AQ469">INDEX($H469:$K469,0,MATCH(AQ$462,$H$462:$K$462,0))*HLOOKUP(AQ$461,$J$458:$R$459,2)</f>
        <v>0</v>
      </c>
      <c r="AR469" s="695" cm="1">
        <f t="array" ref="AR469">INDEX($H469:$K469,0,MATCH(AR$462,$H$462:$K$462,0))*HLOOKUP(AR$461,$J$458:$R$459,2)</f>
        <v>0</v>
      </c>
      <c r="AS469" s="695" cm="1">
        <f t="array" ref="AS469">INDEX($H469:$K469,0,MATCH(AS$462,$H$462:$K$462,0))*HLOOKUP(AS$461,$J$458:$R$459,2)</f>
        <v>0</v>
      </c>
      <c r="AT469" s="695" cm="1">
        <f t="array" ref="AT469">INDEX($H469:$K469,0,MATCH(AT$462,$H$462:$K$462,0))*HLOOKUP(AT$461,$J$458:$R$459,2)</f>
        <v>0</v>
      </c>
      <c r="AU469" s="695" cm="1">
        <f t="array" ref="AU469">INDEX($H469:$K469,0,MATCH(AU$462,$H$462:$K$462,0))*HLOOKUP(AU$461,$J$458:$R$459,2)</f>
        <v>0</v>
      </c>
      <c r="AV469" s="186"/>
      <c r="AW469" s="186"/>
      <c r="AX469" s="16"/>
      <c r="AY469" s="8"/>
      <c r="AZ469" s="8"/>
      <c r="BA469" s="8"/>
    </row>
    <row r="470" spans="1:53" ht="14.5" outlineLevel="1" x14ac:dyDescent="0.35">
      <c r="A470" s="6"/>
      <c r="B470" s="7"/>
      <c r="C470" s="17"/>
      <c r="D470" s="17"/>
      <c r="E470" s="17"/>
      <c r="F470" s="26"/>
      <c r="G470" s="26" t="str">
        <f t="shared" si="172"/>
        <v>GGGC1Ea2</v>
      </c>
      <c r="H470" s="222">
        <f t="shared" si="173"/>
        <v>0</v>
      </c>
      <c r="I470" s="222">
        <f t="shared" si="173"/>
        <v>0</v>
      </c>
      <c r="J470" s="222">
        <f t="shared" si="173"/>
        <v>0</v>
      </c>
      <c r="K470" s="222">
        <f t="shared" si="173"/>
        <v>0</v>
      </c>
      <c r="L470" s="695" cm="1">
        <f t="array" ref="L470">INDEX($H470:$K470,0,MATCH(L$462,$H$462:$K$462,0))*HLOOKUP(L$461,$J$458:$R$459,2)</f>
        <v>0</v>
      </c>
      <c r="M470" s="695" cm="1">
        <f t="array" ref="M470">INDEX($H470:$K470,0,MATCH(M$462,$H$462:$K$462,0))*HLOOKUP(M$461,$J$458:$R$459,2)</f>
        <v>0</v>
      </c>
      <c r="N470" s="695" cm="1">
        <f t="array" ref="N470">INDEX($H470:$K470,0,MATCH(N$462,$H$462:$K$462,0))*HLOOKUP(N$461,$J$458:$R$459,2)</f>
        <v>0</v>
      </c>
      <c r="O470" s="695" cm="1">
        <f t="array" ref="O470">INDEX($H470:$K470,0,MATCH(O$462,$H$462:$K$462,0))*HLOOKUP(O$461,$J$458:$R$459,2)</f>
        <v>0</v>
      </c>
      <c r="P470" s="695" cm="1">
        <f t="array" ref="P470">INDEX($H470:$K470,0,MATCH(P$462,$H$462:$K$462,0))*HLOOKUP(P$461,$J$458:$R$459,2)</f>
        <v>0</v>
      </c>
      <c r="Q470" s="695" cm="1">
        <f t="array" ref="Q470">INDEX($H470:$K470,0,MATCH(Q$462,$H$462:$K$462,0))*HLOOKUP(Q$461,$J$458:$R$459,2)</f>
        <v>0</v>
      </c>
      <c r="R470" s="695" cm="1">
        <f t="array" ref="R470">INDEX($H470:$K470,0,MATCH(R$462,$H$462:$K$462,0))*HLOOKUP(R$461,$J$458:$R$459,2)</f>
        <v>0</v>
      </c>
      <c r="S470" s="695" cm="1">
        <f t="array" ref="S470">INDEX($H470:$K470,0,MATCH(S$462,$H$462:$K$462,0))*HLOOKUP(S$461,$J$458:$R$459,2)</f>
        <v>0</v>
      </c>
      <c r="T470" s="695" cm="1">
        <f t="array" ref="T470">INDEX($H470:$K470,0,MATCH(T$462,$H$462:$K$462,0))*HLOOKUP(T$461,$J$458:$R$459,2)</f>
        <v>0</v>
      </c>
      <c r="U470" s="695" cm="1">
        <f t="array" ref="U470">INDEX($H470:$K470,0,MATCH(U$462,$H$462:$K$462,0))*HLOOKUP(U$461,$J$458:$R$459,2)</f>
        <v>0</v>
      </c>
      <c r="V470" s="695" cm="1">
        <f t="array" ref="V470">INDEX($H470:$K470,0,MATCH(V$462,$H$462:$K$462,0))*HLOOKUP(V$461,$J$458:$R$459,2)</f>
        <v>0</v>
      </c>
      <c r="W470" s="695" cm="1">
        <f t="array" ref="W470">INDEX($H470:$K470,0,MATCH(W$462,$H$462:$K$462,0))*HLOOKUP(W$461,$J$458:$R$459,2)</f>
        <v>0</v>
      </c>
      <c r="X470" s="695" cm="1">
        <f t="array" ref="X470">INDEX($H470:$K470,0,MATCH(X$462,$H$462:$K$462,0))*HLOOKUP(X$461,$J$458:$R$459,2)</f>
        <v>0</v>
      </c>
      <c r="Y470" s="695" cm="1">
        <f t="array" ref="Y470">INDEX($H470:$K470,0,MATCH(Y$462,$H$462:$K$462,0))*HLOOKUP(Y$461,$J$458:$R$459,2)</f>
        <v>0</v>
      </c>
      <c r="Z470" s="695" cm="1">
        <f t="array" ref="Z470">INDEX($H470:$K470,0,MATCH(Z$462,$H$462:$K$462,0))*HLOOKUP(Z$461,$J$458:$R$459,2)</f>
        <v>0</v>
      </c>
      <c r="AA470" s="695" cm="1">
        <f t="array" ref="AA470">INDEX($H470:$K470,0,MATCH(AA$462,$H$462:$K$462,0))*HLOOKUP(AA$461,$J$458:$R$459,2)</f>
        <v>0</v>
      </c>
      <c r="AB470" s="695" cm="1">
        <f t="array" ref="AB470">INDEX($H470:$K470,0,MATCH(AB$462,$H$462:$K$462,0))*HLOOKUP(AB$461,$J$458:$R$459,2)</f>
        <v>0</v>
      </c>
      <c r="AC470" s="695" cm="1">
        <f t="array" ref="AC470">INDEX($H470:$K470,0,MATCH(AC$462,$H$462:$K$462,0))*HLOOKUP(AC$461,$J$458:$R$459,2)</f>
        <v>0</v>
      </c>
      <c r="AD470" s="695" cm="1">
        <f t="array" ref="AD470">INDEX($H470:$K470,0,MATCH(AD$462,$H$462:$K$462,0))*HLOOKUP(AD$461,$J$458:$R$459,2)</f>
        <v>0</v>
      </c>
      <c r="AE470" s="695" cm="1">
        <f t="array" ref="AE470">INDEX($H470:$K470,0,MATCH(AE$462,$H$462:$K$462,0))*HLOOKUP(AE$461,$J$458:$R$459,2)</f>
        <v>0</v>
      </c>
      <c r="AF470" s="695" cm="1">
        <f t="array" ref="AF470">INDEX($H470:$K470,0,MATCH(AF$462,$H$462:$K$462,0))*HLOOKUP(AF$461,$J$458:$R$459,2)</f>
        <v>0</v>
      </c>
      <c r="AG470" s="695" cm="1">
        <f t="array" ref="AG470">INDEX($H470:$K470,0,MATCH(AG$462,$H$462:$K$462,0))*HLOOKUP(AG$461,$J$458:$R$459,2)</f>
        <v>0</v>
      </c>
      <c r="AH470" s="695" cm="1">
        <f t="array" ref="AH470">INDEX($H470:$K470,0,MATCH(AH$462,$H$462:$K$462,0))*HLOOKUP(AH$461,$J$458:$R$459,2)</f>
        <v>0</v>
      </c>
      <c r="AI470" s="695" cm="1">
        <f t="array" ref="AI470">INDEX($H470:$K470,0,MATCH(AI$462,$H$462:$K$462,0))*HLOOKUP(AI$461,$J$458:$R$459,2)</f>
        <v>0</v>
      </c>
      <c r="AJ470" s="695" cm="1">
        <f t="array" ref="AJ470">INDEX($H470:$K470,0,MATCH(AJ$462,$H$462:$K$462,0))*HLOOKUP(AJ$461,$J$458:$R$459,2)</f>
        <v>0</v>
      </c>
      <c r="AK470" s="695" cm="1">
        <f t="array" ref="AK470">INDEX($H470:$K470,0,MATCH(AK$462,$H$462:$K$462,0))*HLOOKUP(AK$461,$J$458:$R$459,2)</f>
        <v>0</v>
      </c>
      <c r="AL470" s="695" cm="1">
        <f t="array" ref="AL470">INDEX($H470:$K470,0,MATCH(AL$462,$H$462:$K$462,0))*HLOOKUP(AL$461,$J$458:$R$459,2)</f>
        <v>0</v>
      </c>
      <c r="AM470" s="695" cm="1">
        <f t="array" ref="AM470">INDEX($H470:$K470,0,MATCH(AM$462,$H$462:$K$462,0))*HLOOKUP(AM$461,$J$458:$R$459,2)</f>
        <v>0</v>
      </c>
      <c r="AN470" s="695" cm="1">
        <f t="array" ref="AN470">INDEX($H470:$K470,0,MATCH(AN$462,$H$462:$K$462,0))*HLOOKUP(AN$461,$J$458:$R$459,2)</f>
        <v>0</v>
      </c>
      <c r="AO470" s="695" cm="1">
        <f t="array" ref="AO470">INDEX($H470:$K470,0,MATCH(AO$462,$H$462:$K$462,0))*HLOOKUP(AO$461,$J$458:$R$459,2)</f>
        <v>0</v>
      </c>
      <c r="AP470" s="695" cm="1">
        <f t="array" ref="AP470">INDEX($H470:$K470,0,MATCH(AP$462,$H$462:$K$462,0))*HLOOKUP(AP$461,$J$458:$R$459,2)</f>
        <v>0</v>
      </c>
      <c r="AQ470" s="695" cm="1">
        <f t="array" ref="AQ470">INDEX($H470:$K470,0,MATCH(AQ$462,$H$462:$K$462,0))*HLOOKUP(AQ$461,$J$458:$R$459,2)</f>
        <v>0</v>
      </c>
      <c r="AR470" s="695" cm="1">
        <f t="array" ref="AR470">INDEX($H470:$K470,0,MATCH(AR$462,$H$462:$K$462,0))*HLOOKUP(AR$461,$J$458:$R$459,2)</f>
        <v>0</v>
      </c>
      <c r="AS470" s="695" cm="1">
        <f t="array" ref="AS470">INDEX($H470:$K470,0,MATCH(AS$462,$H$462:$K$462,0))*HLOOKUP(AS$461,$J$458:$R$459,2)</f>
        <v>0</v>
      </c>
      <c r="AT470" s="695" cm="1">
        <f t="array" ref="AT470">INDEX($H470:$K470,0,MATCH(AT$462,$H$462:$K$462,0))*HLOOKUP(AT$461,$J$458:$R$459,2)</f>
        <v>0</v>
      </c>
      <c r="AU470" s="695" cm="1">
        <f t="array" ref="AU470">INDEX($H470:$K470,0,MATCH(AU$462,$H$462:$K$462,0))*HLOOKUP(AU$461,$J$458:$R$459,2)</f>
        <v>0</v>
      </c>
      <c r="AV470" s="186"/>
      <c r="AW470" s="186"/>
      <c r="AX470" s="16"/>
      <c r="AY470" s="8"/>
      <c r="AZ470" s="8"/>
      <c r="BA470" s="8"/>
    </row>
    <row r="471" spans="1:53" ht="14.5" outlineLevel="1" x14ac:dyDescent="0.35">
      <c r="A471" s="6"/>
      <c r="B471" s="7"/>
      <c r="C471" s="17"/>
      <c r="D471" s="17"/>
      <c r="E471" s="17"/>
      <c r="F471" s="26"/>
      <c r="G471" s="26" t="str">
        <f t="shared" si="172"/>
        <v>GGGC1Pa2</v>
      </c>
      <c r="H471" s="222">
        <f t="shared" si="173"/>
        <v>0</v>
      </c>
      <c r="I471" s="222">
        <f t="shared" si="173"/>
        <v>0</v>
      </c>
      <c r="J471" s="222">
        <f t="shared" si="173"/>
        <v>0</v>
      </c>
      <c r="K471" s="222">
        <f t="shared" si="173"/>
        <v>0</v>
      </c>
      <c r="L471" s="695" cm="1">
        <f t="array" ref="L471">INDEX($H471:$K471,0,MATCH(L$462,$H$462:$K$462,0))*HLOOKUP(L$461,$J$458:$R$459,2)</f>
        <v>0</v>
      </c>
      <c r="M471" s="695" cm="1">
        <f t="array" ref="M471">INDEX($H471:$K471,0,MATCH(M$462,$H$462:$K$462,0))*HLOOKUP(M$461,$J$458:$R$459,2)</f>
        <v>0</v>
      </c>
      <c r="N471" s="695" cm="1">
        <f t="array" ref="N471">INDEX($H471:$K471,0,MATCH(N$462,$H$462:$K$462,0))*HLOOKUP(N$461,$J$458:$R$459,2)</f>
        <v>0</v>
      </c>
      <c r="O471" s="695" cm="1">
        <f t="array" ref="O471">INDEX($H471:$K471,0,MATCH(O$462,$H$462:$K$462,0))*HLOOKUP(O$461,$J$458:$R$459,2)</f>
        <v>0</v>
      </c>
      <c r="P471" s="695" cm="1">
        <f t="array" ref="P471">INDEX($H471:$K471,0,MATCH(P$462,$H$462:$K$462,0))*HLOOKUP(P$461,$J$458:$R$459,2)</f>
        <v>0</v>
      </c>
      <c r="Q471" s="695" cm="1">
        <f t="array" ref="Q471">INDEX($H471:$K471,0,MATCH(Q$462,$H$462:$K$462,0))*HLOOKUP(Q$461,$J$458:$R$459,2)</f>
        <v>0</v>
      </c>
      <c r="R471" s="695" cm="1">
        <f t="array" ref="R471">INDEX($H471:$K471,0,MATCH(R$462,$H$462:$K$462,0))*HLOOKUP(R$461,$J$458:$R$459,2)</f>
        <v>0</v>
      </c>
      <c r="S471" s="695" cm="1">
        <f t="array" ref="S471">INDEX($H471:$K471,0,MATCH(S$462,$H$462:$K$462,0))*HLOOKUP(S$461,$J$458:$R$459,2)</f>
        <v>0</v>
      </c>
      <c r="T471" s="695" cm="1">
        <f t="array" ref="T471">INDEX($H471:$K471,0,MATCH(T$462,$H$462:$K$462,0))*HLOOKUP(T$461,$J$458:$R$459,2)</f>
        <v>0</v>
      </c>
      <c r="U471" s="695" cm="1">
        <f t="array" ref="U471">INDEX($H471:$K471,0,MATCH(U$462,$H$462:$K$462,0))*HLOOKUP(U$461,$J$458:$R$459,2)</f>
        <v>0</v>
      </c>
      <c r="V471" s="695" cm="1">
        <f t="array" ref="V471">INDEX($H471:$K471,0,MATCH(V$462,$H$462:$K$462,0))*HLOOKUP(V$461,$J$458:$R$459,2)</f>
        <v>0</v>
      </c>
      <c r="W471" s="695" cm="1">
        <f t="array" ref="W471">INDEX($H471:$K471,0,MATCH(W$462,$H$462:$K$462,0))*HLOOKUP(W$461,$J$458:$R$459,2)</f>
        <v>0</v>
      </c>
      <c r="X471" s="695" cm="1">
        <f t="array" ref="X471">INDEX($H471:$K471,0,MATCH(X$462,$H$462:$K$462,0))*HLOOKUP(X$461,$J$458:$R$459,2)</f>
        <v>0</v>
      </c>
      <c r="Y471" s="695" cm="1">
        <f t="array" ref="Y471">INDEX($H471:$K471,0,MATCH(Y$462,$H$462:$K$462,0))*HLOOKUP(Y$461,$J$458:$R$459,2)</f>
        <v>0</v>
      </c>
      <c r="Z471" s="695" cm="1">
        <f t="array" ref="Z471">INDEX($H471:$K471,0,MATCH(Z$462,$H$462:$K$462,0))*HLOOKUP(Z$461,$J$458:$R$459,2)</f>
        <v>0</v>
      </c>
      <c r="AA471" s="695" cm="1">
        <f t="array" ref="AA471">INDEX($H471:$K471,0,MATCH(AA$462,$H$462:$K$462,0))*HLOOKUP(AA$461,$J$458:$R$459,2)</f>
        <v>0</v>
      </c>
      <c r="AB471" s="695" cm="1">
        <f t="array" ref="AB471">INDEX($H471:$K471,0,MATCH(AB$462,$H$462:$K$462,0))*HLOOKUP(AB$461,$J$458:$R$459,2)</f>
        <v>0</v>
      </c>
      <c r="AC471" s="695" cm="1">
        <f t="array" ref="AC471">INDEX($H471:$K471,0,MATCH(AC$462,$H$462:$K$462,0))*HLOOKUP(AC$461,$J$458:$R$459,2)</f>
        <v>0</v>
      </c>
      <c r="AD471" s="695" cm="1">
        <f t="array" ref="AD471">INDEX($H471:$K471,0,MATCH(AD$462,$H$462:$K$462,0))*HLOOKUP(AD$461,$J$458:$R$459,2)</f>
        <v>0</v>
      </c>
      <c r="AE471" s="695" cm="1">
        <f t="array" ref="AE471">INDEX($H471:$K471,0,MATCH(AE$462,$H$462:$K$462,0))*HLOOKUP(AE$461,$J$458:$R$459,2)</f>
        <v>0</v>
      </c>
      <c r="AF471" s="695" cm="1">
        <f t="array" ref="AF471">INDEX($H471:$K471,0,MATCH(AF$462,$H$462:$K$462,0))*HLOOKUP(AF$461,$J$458:$R$459,2)</f>
        <v>0</v>
      </c>
      <c r="AG471" s="695" cm="1">
        <f t="array" ref="AG471">INDEX($H471:$K471,0,MATCH(AG$462,$H$462:$K$462,0))*HLOOKUP(AG$461,$J$458:$R$459,2)</f>
        <v>0</v>
      </c>
      <c r="AH471" s="695" cm="1">
        <f t="array" ref="AH471">INDEX($H471:$K471,0,MATCH(AH$462,$H$462:$K$462,0))*HLOOKUP(AH$461,$J$458:$R$459,2)</f>
        <v>0</v>
      </c>
      <c r="AI471" s="695" cm="1">
        <f t="array" ref="AI471">INDEX($H471:$K471,0,MATCH(AI$462,$H$462:$K$462,0))*HLOOKUP(AI$461,$J$458:$R$459,2)</f>
        <v>0</v>
      </c>
      <c r="AJ471" s="695" cm="1">
        <f t="array" ref="AJ471">INDEX($H471:$K471,0,MATCH(AJ$462,$H$462:$K$462,0))*HLOOKUP(AJ$461,$J$458:$R$459,2)</f>
        <v>0</v>
      </c>
      <c r="AK471" s="695" cm="1">
        <f t="array" ref="AK471">INDEX($H471:$K471,0,MATCH(AK$462,$H$462:$K$462,0))*HLOOKUP(AK$461,$J$458:$R$459,2)</f>
        <v>0</v>
      </c>
      <c r="AL471" s="695" cm="1">
        <f t="array" ref="AL471">INDEX($H471:$K471,0,MATCH(AL$462,$H$462:$K$462,0))*HLOOKUP(AL$461,$J$458:$R$459,2)</f>
        <v>0</v>
      </c>
      <c r="AM471" s="695" cm="1">
        <f t="array" ref="AM471">INDEX($H471:$K471,0,MATCH(AM$462,$H$462:$K$462,0))*HLOOKUP(AM$461,$J$458:$R$459,2)</f>
        <v>0</v>
      </c>
      <c r="AN471" s="695" cm="1">
        <f t="array" ref="AN471">INDEX($H471:$K471,0,MATCH(AN$462,$H$462:$K$462,0))*HLOOKUP(AN$461,$J$458:$R$459,2)</f>
        <v>0</v>
      </c>
      <c r="AO471" s="695" cm="1">
        <f t="array" ref="AO471">INDEX($H471:$K471,0,MATCH(AO$462,$H$462:$K$462,0))*HLOOKUP(AO$461,$J$458:$R$459,2)</f>
        <v>0</v>
      </c>
      <c r="AP471" s="695" cm="1">
        <f t="array" ref="AP471">INDEX($H471:$K471,0,MATCH(AP$462,$H$462:$K$462,0))*HLOOKUP(AP$461,$J$458:$R$459,2)</f>
        <v>0</v>
      </c>
      <c r="AQ471" s="695" cm="1">
        <f t="array" ref="AQ471">INDEX($H471:$K471,0,MATCH(AQ$462,$H$462:$K$462,0))*HLOOKUP(AQ$461,$J$458:$R$459,2)</f>
        <v>0</v>
      </c>
      <c r="AR471" s="695" cm="1">
        <f t="array" ref="AR471">INDEX($H471:$K471,0,MATCH(AR$462,$H$462:$K$462,0))*HLOOKUP(AR$461,$J$458:$R$459,2)</f>
        <v>0</v>
      </c>
      <c r="AS471" s="695" cm="1">
        <f t="array" ref="AS471">INDEX($H471:$K471,0,MATCH(AS$462,$H$462:$K$462,0))*HLOOKUP(AS$461,$J$458:$R$459,2)</f>
        <v>0</v>
      </c>
      <c r="AT471" s="695" cm="1">
        <f t="array" ref="AT471">INDEX($H471:$K471,0,MATCH(AT$462,$H$462:$K$462,0))*HLOOKUP(AT$461,$J$458:$R$459,2)</f>
        <v>0</v>
      </c>
      <c r="AU471" s="695" cm="1">
        <f t="array" ref="AU471">INDEX($H471:$K471,0,MATCH(AU$462,$H$462:$K$462,0))*HLOOKUP(AU$461,$J$458:$R$459,2)</f>
        <v>0</v>
      </c>
      <c r="AV471" s="186"/>
      <c r="AW471" s="186"/>
      <c r="AX471" s="16"/>
      <c r="AY471" s="8"/>
      <c r="AZ471" s="8"/>
      <c r="BA471" s="8"/>
    </row>
    <row r="472" spans="1:53" ht="14.5" outlineLevel="1" x14ac:dyDescent="0.35">
      <c r="A472" s="6"/>
      <c r="B472" s="7"/>
      <c r="C472" s="17"/>
      <c r="D472" s="17"/>
      <c r="E472" s="17"/>
      <c r="F472" s="26"/>
      <c r="G472" s="26" t="str">
        <f t="shared" si="172"/>
        <v>GGGC1OFa2</v>
      </c>
      <c r="H472" s="222">
        <f t="shared" si="173"/>
        <v>0</v>
      </c>
      <c r="I472" s="222">
        <f t="shared" si="173"/>
        <v>0</v>
      </c>
      <c r="J472" s="222">
        <f t="shared" si="173"/>
        <v>0</v>
      </c>
      <c r="K472" s="222">
        <f t="shared" si="173"/>
        <v>0</v>
      </c>
      <c r="L472" s="695" cm="1">
        <f t="array" ref="L472">INDEX($H472:$K472,0,MATCH(L$462,$H$462:$K$462,0))*HLOOKUP(L$461,$J$458:$R$459,2)</f>
        <v>0</v>
      </c>
      <c r="M472" s="695" cm="1">
        <f t="array" ref="M472">INDEX($H472:$K472,0,MATCH(M$462,$H$462:$K$462,0))*HLOOKUP(M$461,$J$458:$R$459,2)</f>
        <v>0</v>
      </c>
      <c r="N472" s="695" cm="1">
        <f t="array" ref="N472">INDEX($H472:$K472,0,MATCH(N$462,$H$462:$K$462,0))*HLOOKUP(N$461,$J$458:$R$459,2)</f>
        <v>0</v>
      </c>
      <c r="O472" s="695" cm="1">
        <f t="array" ref="O472">INDEX($H472:$K472,0,MATCH(O$462,$H$462:$K$462,0))*HLOOKUP(O$461,$J$458:$R$459,2)</f>
        <v>0</v>
      </c>
      <c r="P472" s="695" cm="1">
        <f t="array" ref="P472">INDEX($H472:$K472,0,MATCH(P$462,$H$462:$K$462,0))*HLOOKUP(P$461,$J$458:$R$459,2)</f>
        <v>0</v>
      </c>
      <c r="Q472" s="695" cm="1">
        <f t="array" ref="Q472">INDEX($H472:$K472,0,MATCH(Q$462,$H$462:$K$462,0))*HLOOKUP(Q$461,$J$458:$R$459,2)</f>
        <v>0</v>
      </c>
      <c r="R472" s="695" cm="1">
        <f t="array" ref="R472">INDEX($H472:$K472,0,MATCH(R$462,$H$462:$K$462,0))*HLOOKUP(R$461,$J$458:$R$459,2)</f>
        <v>0</v>
      </c>
      <c r="S472" s="695" cm="1">
        <f t="array" ref="S472">INDEX($H472:$K472,0,MATCH(S$462,$H$462:$K$462,0))*HLOOKUP(S$461,$J$458:$R$459,2)</f>
        <v>0</v>
      </c>
      <c r="T472" s="695" cm="1">
        <f t="array" ref="T472">INDEX($H472:$K472,0,MATCH(T$462,$H$462:$K$462,0))*HLOOKUP(T$461,$J$458:$R$459,2)</f>
        <v>0</v>
      </c>
      <c r="U472" s="695" cm="1">
        <f t="array" ref="U472">INDEX($H472:$K472,0,MATCH(U$462,$H$462:$K$462,0))*HLOOKUP(U$461,$J$458:$R$459,2)</f>
        <v>0</v>
      </c>
      <c r="V472" s="695" cm="1">
        <f t="array" ref="V472">INDEX($H472:$K472,0,MATCH(V$462,$H$462:$K$462,0))*HLOOKUP(V$461,$J$458:$R$459,2)</f>
        <v>0</v>
      </c>
      <c r="W472" s="695" cm="1">
        <f t="array" ref="W472">INDEX($H472:$K472,0,MATCH(W$462,$H$462:$K$462,0))*HLOOKUP(W$461,$J$458:$R$459,2)</f>
        <v>0</v>
      </c>
      <c r="X472" s="695" cm="1">
        <f t="array" ref="X472">INDEX($H472:$K472,0,MATCH(X$462,$H$462:$K$462,0))*HLOOKUP(X$461,$J$458:$R$459,2)</f>
        <v>0</v>
      </c>
      <c r="Y472" s="695" cm="1">
        <f t="array" ref="Y472">INDEX($H472:$K472,0,MATCH(Y$462,$H$462:$K$462,0))*HLOOKUP(Y$461,$J$458:$R$459,2)</f>
        <v>0</v>
      </c>
      <c r="Z472" s="695" cm="1">
        <f t="array" ref="Z472">INDEX($H472:$K472,0,MATCH(Z$462,$H$462:$K$462,0))*HLOOKUP(Z$461,$J$458:$R$459,2)</f>
        <v>0</v>
      </c>
      <c r="AA472" s="695" cm="1">
        <f t="array" ref="AA472">INDEX($H472:$K472,0,MATCH(AA$462,$H$462:$K$462,0))*HLOOKUP(AA$461,$J$458:$R$459,2)</f>
        <v>0</v>
      </c>
      <c r="AB472" s="695" cm="1">
        <f t="array" ref="AB472">INDEX($H472:$K472,0,MATCH(AB$462,$H$462:$K$462,0))*HLOOKUP(AB$461,$J$458:$R$459,2)</f>
        <v>0</v>
      </c>
      <c r="AC472" s="695" cm="1">
        <f t="array" ref="AC472">INDEX($H472:$K472,0,MATCH(AC$462,$H$462:$K$462,0))*HLOOKUP(AC$461,$J$458:$R$459,2)</f>
        <v>0</v>
      </c>
      <c r="AD472" s="695" cm="1">
        <f t="array" ref="AD472">INDEX($H472:$K472,0,MATCH(AD$462,$H$462:$K$462,0))*HLOOKUP(AD$461,$J$458:$R$459,2)</f>
        <v>0</v>
      </c>
      <c r="AE472" s="695" cm="1">
        <f t="array" ref="AE472">INDEX($H472:$K472,0,MATCH(AE$462,$H$462:$K$462,0))*HLOOKUP(AE$461,$J$458:$R$459,2)</f>
        <v>0</v>
      </c>
      <c r="AF472" s="695" cm="1">
        <f t="array" ref="AF472">INDEX($H472:$K472,0,MATCH(AF$462,$H$462:$K$462,0))*HLOOKUP(AF$461,$J$458:$R$459,2)</f>
        <v>0</v>
      </c>
      <c r="AG472" s="695" cm="1">
        <f t="array" ref="AG472">INDEX($H472:$K472,0,MATCH(AG$462,$H$462:$K$462,0))*HLOOKUP(AG$461,$J$458:$R$459,2)</f>
        <v>0</v>
      </c>
      <c r="AH472" s="695" cm="1">
        <f t="array" ref="AH472">INDEX($H472:$K472,0,MATCH(AH$462,$H$462:$K$462,0))*HLOOKUP(AH$461,$J$458:$R$459,2)</f>
        <v>0</v>
      </c>
      <c r="AI472" s="695" cm="1">
        <f t="array" ref="AI472">INDEX($H472:$K472,0,MATCH(AI$462,$H$462:$K$462,0))*HLOOKUP(AI$461,$J$458:$R$459,2)</f>
        <v>0</v>
      </c>
      <c r="AJ472" s="695" cm="1">
        <f t="array" ref="AJ472">INDEX($H472:$K472,0,MATCH(AJ$462,$H$462:$K$462,0))*HLOOKUP(AJ$461,$J$458:$R$459,2)</f>
        <v>0</v>
      </c>
      <c r="AK472" s="695" cm="1">
        <f t="array" ref="AK472">INDEX($H472:$K472,0,MATCH(AK$462,$H$462:$K$462,0))*HLOOKUP(AK$461,$J$458:$R$459,2)</f>
        <v>0</v>
      </c>
      <c r="AL472" s="695" cm="1">
        <f t="array" ref="AL472">INDEX($H472:$K472,0,MATCH(AL$462,$H$462:$K$462,0))*HLOOKUP(AL$461,$J$458:$R$459,2)</f>
        <v>0</v>
      </c>
      <c r="AM472" s="695" cm="1">
        <f t="array" ref="AM472">INDEX($H472:$K472,0,MATCH(AM$462,$H$462:$K$462,0))*HLOOKUP(AM$461,$J$458:$R$459,2)</f>
        <v>0</v>
      </c>
      <c r="AN472" s="695" cm="1">
        <f t="array" ref="AN472">INDEX($H472:$K472,0,MATCH(AN$462,$H$462:$K$462,0))*HLOOKUP(AN$461,$J$458:$R$459,2)</f>
        <v>0</v>
      </c>
      <c r="AO472" s="695" cm="1">
        <f t="array" ref="AO472">INDEX($H472:$K472,0,MATCH(AO$462,$H$462:$K$462,0))*HLOOKUP(AO$461,$J$458:$R$459,2)</f>
        <v>0</v>
      </c>
      <c r="AP472" s="695" cm="1">
        <f t="array" ref="AP472">INDEX($H472:$K472,0,MATCH(AP$462,$H$462:$K$462,0))*HLOOKUP(AP$461,$J$458:$R$459,2)</f>
        <v>0</v>
      </c>
      <c r="AQ472" s="695" cm="1">
        <f t="array" ref="AQ472">INDEX($H472:$K472,0,MATCH(AQ$462,$H$462:$K$462,0))*HLOOKUP(AQ$461,$J$458:$R$459,2)</f>
        <v>0</v>
      </c>
      <c r="AR472" s="695" cm="1">
        <f t="array" ref="AR472">INDEX($H472:$K472,0,MATCH(AR$462,$H$462:$K$462,0))*HLOOKUP(AR$461,$J$458:$R$459,2)</f>
        <v>0</v>
      </c>
      <c r="AS472" s="695" cm="1">
        <f t="array" ref="AS472">INDEX($H472:$K472,0,MATCH(AS$462,$H$462:$K$462,0))*HLOOKUP(AS$461,$J$458:$R$459,2)</f>
        <v>0</v>
      </c>
      <c r="AT472" s="695" cm="1">
        <f t="array" ref="AT472">INDEX($H472:$K472,0,MATCH(AT$462,$H$462:$K$462,0))*HLOOKUP(AT$461,$J$458:$R$459,2)</f>
        <v>0</v>
      </c>
      <c r="AU472" s="695" cm="1">
        <f t="array" ref="AU472">INDEX($H472:$K472,0,MATCH(AU$462,$H$462:$K$462,0))*HLOOKUP(AU$461,$J$458:$R$459,2)</f>
        <v>0</v>
      </c>
      <c r="AV472" s="186"/>
      <c r="AW472" s="186"/>
      <c r="AX472" s="16"/>
      <c r="AY472" s="8"/>
      <c r="AZ472" s="8"/>
      <c r="BA472" s="8"/>
    </row>
    <row r="473" spans="1:53" ht="14.5" outlineLevel="1" x14ac:dyDescent="0.35">
      <c r="A473" s="6"/>
      <c r="B473" s="7"/>
      <c r="C473" s="17"/>
      <c r="D473" s="17"/>
      <c r="E473" s="17"/>
      <c r="F473" s="26"/>
      <c r="G473" s="26" t="str">
        <f t="shared" si="172"/>
        <v>SPSPSPSPSPsp</v>
      </c>
      <c r="H473" s="222">
        <f t="shared" ref="H473:K473" si="174">IF(H414&gt;0,1,0)</f>
        <v>0</v>
      </c>
      <c r="I473" s="222">
        <f t="shared" si="174"/>
        <v>0</v>
      </c>
      <c r="J473" s="222">
        <f t="shared" si="174"/>
        <v>0</v>
      </c>
      <c r="K473" s="222">
        <f t="shared" si="174"/>
        <v>0</v>
      </c>
      <c r="L473" s="695" cm="1">
        <f t="array" ref="L473">INDEX($H473:$K473,0,MATCH(L$462,$H$462:$K$462,0))*HLOOKUP(L$461,$J$458:$R$459,2)</f>
        <v>0</v>
      </c>
      <c r="M473" s="695" cm="1">
        <f t="array" ref="M473">INDEX($H473:$K473,0,MATCH(M$462,$H$462:$K$462,0))*HLOOKUP(M$461,$J$458:$R$459,2)</f>
        <v>0</v>
      </c>
      <c r="N473" s="695" cm="1">
        <f t="array" ref="N473">INDEX($H473:$K473,0,MATCH(N$462,$H$462:$K$462,0))*HLOOKUP(N$461,$J$458:$R$459,2)</f>
        <v>0</v>
      </c>
      <c r="O473" s="695" cm="1">
        <f t="array" ref="O473">INDEX($H473:$K473,0,MATCH(O$462,$H$462:$K$462,0))*HLOOKUP(O$461,$J$458:$R$459,2)</f>
        <v>0</v>
      </c>
      <c r="P473" s="695" cm="1">
        <f t="array" ref="P473">INDEX($H473:$K473,0,MATCH(P$462,$H$462:$K$462,0))*HLOOKUP(P$461,$J$458:$R$459,2)</f>
        <v>0</v>
      </c>
      <c r="Q473" s="695" cm="1">
        <f t="array" ref="Q473">INDEX($H473:$K473,0,MATCH(Q$462,$H$462:$K$462,0))*HLOOKUP(Q$461,$J$458:$R$459,2)</f>
        <v>0</v>
      </c>
      <c r="R473" s="695" cm="1">
        <f t="array" ref="R473">INDEX($H473:$K473,0,MATCH(R$462,$H$462:$K$462,0))*HLOOKUP(R$461,$J$458:$R$459,2)</f>
        <v>0</v>
      </c>
      <c r="S473" s="695" cm="1">
        <f t="array" ref="S473">INDEX($H473:$K473,0,MATCH(S$462,$H$462:$K$462,0))*HLOOKUP(S$461,$J$458:$R$459,2)</f>
        <v>0</v>
      </c>
      <c r="T473" s="695" cm="1">
        <f t="array" ref="T473">INDEX($H473:$K473,0,MATCH(T$462,$H$462:$K$462,0))*HLOOKUP(T$461,$J$458:$R$459,2)</f>
        <v>0</v>
      </c>
      <c r="U473" s="695" cm="1">
        <f t="array" ref="U473">INDEX($H473:$K473,0,MATCH(U$462,$H$462:$K$462,0))*HLOOKUP(U$461,$J$458:$R$459,2)</f>
        <v>0</v>
      </c>
      <c r="V473" s="695" cm="1">
        <f t="array" ref="V473">INDEX($H473:$K473,0,MATCH(V$462,$H$462:$K$462,0))*HLOOKUP(V$461,$J$458:$R$459,2)</f>
        <v>0</v>
      </c>
      <c r="W473" s="695" cm="1">
        <f t="array" ref="W473">INDEX($H473:$K473,0,MATCH(W$462,$H$462:$K$462,0))*HLOOKUP(W$461,$J$458:$R$459,2)</f>
        <v>0</v>
      </c>
      <c r="X473" s="695" cm="1">
        <f t="array" ref="X473">INDEX($H473:$K473,0,MATCH(X$462,$H$462:$K$462,0))*HLOOKUP(X$461,$J$458:$R$459,2)</f>
        <v>0</v>
      </c>
      <c r="Y473" s="695" cm="1">
        <f t="array" ref="Y473">INDEX($H473:$K473,0,MATCH(Y$462,$H$462:$K$462,0))*HLOOKUP(Y$461,$J$458:$R$459,2)</f>
        <v>0</v>
      </c>
      <c r="Z473" s="695" cm="1">
        <f t="array" ref="Z473">INDEX($H473:$K473,0,MATCH(Z$462,$H$462:$K$462,0))*HLOOKUP(Z$461,$J$458:$R$459,2)</f>
        <v>0</v>
      </c>
      <c r="AA473" s="695" cm="1">
        <f t="array" ref="AA473">INDEX($H473:$K473,0,MATCH(AA$462,$H$462:$K$462,0))*HLOOKUP(AA$461,$J$458:$R$459,2)</f>
        <v>0</v>
      </c>
      <c r="AB473" s="695" cm="1">
        <f t="array" ref="AB473">INDEX($H473:$K473,0,MATCH(AB$462,$H$462:$K$462,0))*HLOOKUP(AB$461,$J$458:$R$459,2)</f>
        <v>0</v>
      </c>
      <c r="AC473" s="695" cm="1">
        <f t="array" ref="AC473">INDEX($H473:$K473,0,MATCH(AC$462,$H$462:$K$462,0))*HLOOKUP(AC$461,$J$458:$R$459,2)</f>
        <v>0</v>
      </c>
      <c r="AD473" s="695" cm="1">
        <f t="array" ref="AD473">INDEX($H473:$K473,0,MATCH(AD$462,$H$462:$K$462,0))*HLOOKUP(AD$461,$J$458:$R$459,2)</f>
        <v>0</v>
      </c>
      <c r="AE473" s="695" cm="1">
        <f t="array" ref="AE473">INDEX($H473:$K473,0,MATCH(AE$462,$H$462:$K$462,0))*HLOOKUP(AE$461,$J$458:$R$459,2)</f>
        <v>0</v>
      </c>
      <c r="AF473" s="695" cm="1">
        <f t="array" ref="AF473">INDEX($H473:$K473,0,MATCH(AF$462,$H$462:$K$462,0))*HLOOKUP(AF$461,$J$458:$R$459,2)</f>
        <v>0</v>
      </c>
      <c r="AG473" s="695" cm="1">
        <f t="array" ref="AG473">INDEX($H473:$K473,0,MATCH(AG$462,$H$462:$K$462,0))*HLOOKUP(AG$461,$J$458:$R$459,2)</f>
        <v>0</v>
      </c>
      <c r="AH473" s="695" cm="1">
        <f t="array" ref="AH473">INDEX($H473:$K473,0,MATCH(AH$462,$H$462:$K$462,0))*HLOOKUP(AH$461,$J$458:$R$459,2)</f>
        <v>0</v>
      </c>
      <c r="AI473" s="695" cm="1">
        <f t="array" ref="AI473">INDEX($H473:$K473,0,MATCH(AI$462,$H$462:$K$462,0))*HLOOKUP(AI$461,$J$458:$R$459,2)</f>
        <v>0</v>
      </c>
      <c r="AJ473" s="695" cm="1">
        <f t="array" ref="AJ473">INDEX($H473:$K473,0,MATCH(AJ$462,$H$462:$K$462,0))*HLOOKUP(AJ$461,$J$458:$R$459,2)</f>
        <v>0</v>
      </c>
      <c r="AK473" s="695" cm="1">
        <f t="array" ref="AK473">INDEX($H473:$K473,0,MATCH(AK$462,$H$462:$K$462,0))*HLOOKUP(AK$461,$J$458:$R$459,2)</f>
        <v>0</v>
      </c>
      <c r="AL473" s="695" cm="1">
        <f t="array" ref="AL473">INDEX($H473:$K473,0,MATCH(AL$462,$H$462:$K$462,0))*HLOOKUP(AL$461,$J$458:$R$459,2)</f>
        <v>0</v>
      </c>
      <c r="AM473" s="695" cm="1">
        <f t="array" ref="AM473">INDEX($H473:$K473,0,MATCH(AM$462,$H$462:$K$462,0))*HLOOKUP(AM$461,$J$458:$R$459,2)</f>
        <v>0</v>
      </c>
      <c r="AN473" s="695" cm="1">
        <f t="array" ref="AN473">INDEX($H473:$K473,0,MATCH(AN$462,$H$462:$K$462,0))*HLOOKUP(AN$461,$J$458:$R$459,2)</f>
        <v>0</v>
      </c>
      <c r="AO473" s="695" cm="1">
        <f t="array" ref="AO473">INDEX($H473:$K473,0,MATCH(AO$462,$H$462:$K$462,0))*HLOOKUP(AO$461,$J$458:$R$459,2)</f>
        <v>0</v>
      </c>
      <c r="AP473" s="695" cm="1">
        <f t="array" ref="AP473">INDEX($H473:$K473,0,MATCH(AP$462,$H$462:$K$462,0))*HLOOKUP(AP$461,$J$458:$R$459,2)</f>
        <v>0</v>
      </c>
      <c r="AQ473" s="695" cm="1">
        <f t="array" ref="AQ473">INDEX($H473:$K473,0,MATCH(AQ$462,$H$462:$K$462,0))*HLOOKUP(AQ$461,$J$458:$R$459,2)</f>
        <v>0</v>
      </c>
      <c r="AR473" s="695" cm="1">
        <f t="array" ref="AR473">INDEX($H473:$K473,0,MATCH(AR$462,$H$462:$K$462,0))*HLOOKUP(AR$461,$J$458:$R$459,2)</f>
        <v>0</v>
      </c>
      <c r="AS473" s="695" cm="1">
        <f t="array" ref="AS473">INDEX($H473:$K473,0,MATCH(AS$462,$H$462:$K$462,0))*HLOOKUP(AS$461,$J$458:$R$459,2)</f>
        <v>0</v>
      </c>
      <c r="AT473" s="695" cm="1">
        <f t="array" ref="AT473">INDEX($H473:$K473,0,MATCH(AT$462,$H$462:$K$462,0))*HLOOKUP(AT$461,$J$458:$R$459,2)</f>
        <v>0</v>
      </c>
      <c r="AU473" s="695" cm="1">
        <f t="array" ref="AU473">INDEX($H473:$K473,0,MATCH(AU$462,$H$462:$K$462,0))*HLOOKUP(AU$461,$J$458:$R$459,2)</f>
        <v>0</v>
      </c>
      <c r="AV473" s="186"/>
      <c r="AW473" s="186"/>
      <c r="AX473" s="16"/>
      <c r="AY473" s="8"/>
      <c r="AZ473" s="8"/>
      <c r="BA473" s="8"/>
    </row>
    <row r="474" spans="1:53" ht="14.5" outlineLevel="1" x14ac:dyDescent="0.35">
      <c r="A474" s="6"/>
      <c r="B474" s="7"/>
      <c r="C474" s="17"/>
      <c r="D474" s="17"/>
      <c r="E474" s="17"/>
      <c r="F474" s="26"/>
      <c r="G474" s="26" t="str">
        <f t="shared" si="172"/>
        <v>YYWNWl</v>
      </c>
      <c r="H474" s="222">
        <f t="shared" ref="H474:K474" si="175">IF(H415&gt;0,1,0)</f>
        <v>0</v>
      </c>
      <c r="I474" s="222">
        <f t="shared" si="175"/>
        <v>1</v>
      </c>
      <c r="J474" s="222">
        <f t="shared" si="175"/>
        <v>0</v>
      </c>
      <c r="K474" s="222">
        <f t="shared" si="175"/>
        <v>0</v>
      </c>
      <c r="L474" s="695" cm="1">
        <f t="array" ref="L474">INDEX($H474:$K474,0,MATCH(L$462,$H$462:$K$462,0))*HLOOKUP(L$461,$J$458:$R$459,2)</f>
        <v>0</v>
      </c>
      <c r="M474" s="695" cm="1">
        <f t="array" ref="M474">INDEX($H474:$K474,0,MATCH(M$462,$H$462:$K$462,0))*HLOOKUP(M$461,$J$458:$R$459,2)</f>
        <v>1</v>
      </c>
      <c r="N474" s="695" cm="1">
        <f t="array" ref="N474">INDEX($H474:$K474,0,MATCH(N$462,$H$462:$K$462,0))*HLOOKUP(N$461,$J$458:$R$459,2)</f>
        <v>0</v>
      </c>
      <c r="O474" s="695" cm="1">
        <f t="array" ref="O474">INDEX($H474:$K474,0,MATCH(O$462,$H$462:$K$462,0))*HLOOKUP(O$461,$J$458:$R$459,2)</f>
        <v>0</v>
      </c>
      <c r="P474" s="695" cm="1">
        <f t="array" ref="P474">INDEX($H474:$K474,0,MATCH(P$462,$H$462:$K$462,0))*HLOOKUP(P$461,$J$458:$R$459,2)</f>
        <v>0</v>
      </c>
      <c r="Q474" s="695" cm="1">
        <f t="array" ref="Q474">INDEX($H474:$K474,0,MATCH(Q$462,$H$462:$K$462,0))*HLOOKUP(Q$461,$J$458:$R$459,2)</f>
        <v>1</v>
      </c>
      <c r="R474" s="695" cm="1">
        <f t="array" ref="R474">INDEX($H474:$K474,0,MATCH(R$462,$H$462:$K$462,0))*HLOOKUP(R$461,$J$458:$R$459,2)</f>
        <v>0</v>
      </c>
      <c r="S474" s="695" cm="1">
        <f t="array" ref="S474">INDEX($H474:$K474,0,MATCH(S$462,$H$462:$K$462,0))*HLOOKUP(S$461,$J$458:$R$459,2)</f>
        <v>0</v>
      </c>
      <c r="T474" s="695" cm="1">
        <f t="array" ref="T474">INDEX($H474:$K474,0,MATCH(T$462,$H$462:$K$462,0))*HLOOKUP(T$461,$J$458:$R$459,2)</f>
        <v>0</v>
      </c>
      <c r="U474" s="695" cm="1">
        <f t="array" ref="U474">INDEX($H474:$K474,0,MATCH(U$462,$H$462:$K$462,0))*HLOOKUP(U$461,$J$458:$R$459,2)</f>
        <v>1</v>
      </c>
      <c r="V474" s="695" cm="1">
        <f t="array" ref="V474">INDEX($H474:$K474,0,MATCH(V$462,$H$462:$K$462,0))*HLOOKUP(V$461,$J$458:$R$459,2)</f>
        <v>0</v>
      </c>
      <c r="W474" s="695" cm="1">
        <f t="array" ref="W474">INDEX($H474:$K474,0,MATCH(W$462,$H$462:$K$462,0))*HLOOKUP(W$461,$J$458:$R$459,2)</f>
        <v>0</v>
      </c>
      <c r="X474" s="695" cm="1">
        <f t="array" ref="X474">INDEX($H474:$K474,0,MATCH(X$462,$H$462:$K$462,0))*HLOOKUP(X$461,$J$458:$R$459,2)</f>
        <v>0</v>
      </c>
      <c r="Y474" s="695" cm="1">
        <f t="array" ref="Y474">INDEX($H474:$K474,0,MATCH(Y$462,$H$462:$K$462,0))*HLOOKUP(Y$461,$J$458:$R$459,2)</f>
        <v>1</v>
      </c>
      <c r="Z474" s="695" cm="1">
        <f t="array" ref="Z474">INDEX($H474:$K474,0,MATCH(Z$462,$H$462:$K$462,0))*HLOOKUP(Z$461,$J$458:$R$459,2)</f>
        <v>0</v>
      </c>
      <c r="AA474" s="695" cm="1">
        <f t="array" ref="AA474">INDEX($H474:$K474,0,MATCH(AA$462,$H$462:$K$462,0))*HLOOKUP(AA$461,$J$458:$R$459,2)</f>
        <v>0</v>
      </c>
      <c r="AB474" s="695" cm="1">
        <f t="array" ref="AB474">INDEX($H474:$K474,0,MATCH(AB$462,$H$462:$K$462,0))*HLOOKUP(AB$461,$J$458:$R$459,2)</f>
        <v>0</v>
      </c>
      <c r="AC474" s="695" cm="1">
        <f t="array" ref="AC474">INDEX($H474:$K474,0,MATCH(AC$462,$H$462:$K$462,0))*HLOOKUP(AC$461,$J$458:$R$459,2)</f>
        <v>1</v>
      </c>
      <c r="AD474" s="695" cm="1">
        <f t="array" ref="AD474">INDEX($H474:$K474,0,MATCH(AD$462,$H$462:$K$462,0))*HLOOKUP(AD$461,$J$458:$R$459,2)</f>
        <v>0</v>
      </c>
      <c r="AE474" s="695" cm="1">
        <f t="array" ref="AE474">INDEX($H474:$K474,0,MATCH(AE$462,$H$462:$K$462,0))*HLOOKUP(AE$461,$J$458:$R$459,2)</f>
        <v>0</v>
      </c>
      <c r="AF474" s="695" cm="1">
        <f t="array" ref="AF474">INDEX($H474:$K474,0,MATCH(AF$462,$H$462:$K$462,0))*HLOOKUP(AF$461,$J$458:$R$459,2)</f>
        <v>0</v>
      </c>
      <c r="AG474" s="695" cm="1">
        <f t="array" ref="AG474">INDEX($H474:$K474,0,MATCH(AG$462,$H$462:$K$462,0))*HLOOKUP(AG$461,$J$458:$R$459,2)</f>
        <v>1</v>
      </c>
      <c r="AH474" s="695" cm="1">
        <f t="array" ref="AH474">INDEX($H474:$K474,0,MATCH(AH$462,$H$462:$K$462,0))*HLOOKUP(AH$461,$J$458:$R$459,2)</f>
        <v>0</v>
      </c>
      <c r="AI474" s="695" cm="1">
        <f t="array" ref="AI474">INDEX($H474:$K474,0,MATCH(AI$462,$H$462:$K$462,0))*HLOOKUP(AI$461,$J$458:$R$459,2)</f>
        <v>0</v>
      </c>
      <c r="AJ474" s="695" cm="1">
        <f t="array" ref="AJ474">INDEX($H474:$K474,0,MATCH(AJ$462,$H$462:$K$462,0))*HLOOKUP(AJ$461,$J$458:$R$459,2)</f>
        <v>0</v>
      </c>
      <c r="AK474" s="695" cm="1">
        <f t="array" ref="AK474">INDEX($H474:$K474,0,MATCH(AK$462,$H$462:$K$462,0))*HLOOKUP(AK$461,$J$458:$R$459,2)</f>
        <v>1</v>
      </c>
      <c r="AL474" s="695" cm="1">
        <f t="array" ref="AL474">INDEX($H474:$K474,0,MATCH(AL$462,$H$462:$K$462,0))*HLOOKUP(AL$461,$J$458:$R$459,2)</f>
        <v>0</v>
      </c>
      <c r="AM474" s="695" cm="1">
        <f t="array" ref="AM474">INDEX($H474:$K474,0,MATCH(AM$462,$H$462:$K$462,0))*HLOOKUP(AM$461,$J$458:$R$459,2)</f>
        <v>0</v>
      </c>
      <c r="AN474" s="695" cm="1">
        <f t="array" ref="AN474">INDEX($H474:$K474,0,MATCH(AN$462,$H$462:$K$462,0))*HLOOKUP(AN$461,$J$458:$R$459,2)</f>
        <v>0</v>
      </c>
      <c r="AO474" s="695" cm="1">
        <f t="array" ref="AO474">INDEX($H474:$K474,0,MATCH(AO$462,$H$462:$K$462,0))*HLOOKUP(AO$461,$J$458:$R$459,2)</f>
        <v>1</v>
      </c>
      <c r="AP474" s="695" cm="1">
        <f t="array" ref="AP474">INDEX($H474:$K474,0,MATCH(AP$462,$H$462:$K$462,0))*HLOOKUP(AP$461,$J$458:$R$459,2)</f>
        <v>0</v>
      </c>
      <c r="AQ474" s="695" cm="1">
        <f t="array" ref="AQ474">INDEX($H474:$K474,0,MATCH(AQ$462,$H$462:$K$462,0))*HLOOKUP(AQ$461,$J$458:$R$459,2)</f>
        <v>0</v>
      </c>
      <c r="AR474" s="695" cm="1">
        <f t="array" ref="AR474">INDEX($H474:$K474,0,MATCH(AR$462,$H$462:$K$462,0))*HLOOKUP(AR$461,$J$458:$R$459,2)</f>
        <v>0</v>
      </c>
      <c r="AS474" s="695" cm="1">
        <f t="array" ref="AS474">INDEX($H474:$K474,0,MATCH(AS$462,$H$462:$K$462,0))*HLOOKUP(AS$461,$J$458:$R$459,2)</f>
        <v>1</v>
      </c>
      <c r="AT474" s="695" cm="1">
        <f t="array" ref="AT474">INDEX($H474:$K474,0,MATCH(AT$462,$H$462:$K$462,0))*HLOOKUP(AT$461,$J$458:$R$459,2)</f>
        <v>0</v>
      </c>
      <c r="AU474" s="695" cm="1">
        <f t="array" ref="AU474">INDEX($H474:$K474,0,MATCH(AU$462,$H$462:$K$462,0))*HLOOKUP(AU$461,$J$458:$R$459,2)</f>
        <v>0</v>
      </c>
      <c r="AV474" s="186"/>
      <c r="AW474" s="186"/>
      <c r="AX474" s="16"/>
      <c r="AY474" s="8"/>
      <c r="AZ474" s="8"/>
      <c r="BA474" s="8"/>
    </row>
    <row r="475" spans="1:53" ht="14.5" outlineLevel="1" x14ac:dyDescent="0.35">
      <c r="A475" s="6"/>
      <c r="B475" s="7"/>
      <c r="C475" s="17"/>
      <c r="D475" s="17"/>
      <c r="E475" s="17"/>
      <c r="F475" s="26"/>
      <c r="G475" s="26" t="str">
        <f t="shared" si="172"/>
        <v>YYLWNw</v>
      </c>
      <c r="H475" s="222">
        <f t="shared" ref="H475:K475" si="176">IF(H416&gt;0,1,0)</f>
        <v>0</v>
      </c>
      <c r="I475" s="222">
        <f t="shared" si="176"/>
        <v>1</v>
      </c>
      <c r="J475" s="222">
        <f t="shared" si="176"/>
        <v>1</v>
      </c>
      <c r="K475" s="222">
        <f t="shared" si="176"/>
        <v>0</v>
      </c>
      <c r="L475" s="695" cm="1">
        <f t="array" ref="L475">INDEX($H475:$K475,0,MATCH(L$462,$H$462:$K$462,0))*HLOOKUP(L$461,$J$458:$R$459,2)</f>
        <v>0</v>
      </c>
      <c r="M475" s="695" cm="1">
        <f t="array" ref="M475">INDEX($H475:$K475,0,MATCH(M$462,$H$462:$K$462,0))*HLOOKUP(M$461,$J$458:$R$459,2)</f>
        <v>1</v>
      </c>
      <c r="N475" s="695" cm="1">
        <f t="array" ref="N475">INDEX($H475:$K475,0,MATCH(N$462,$H$462:$K$462,0))*HLOOKUP(N$461,$J$458:$R$459,2)</f>
        <v>1</v>
      </c>
      <c r="O475" s="695" cm="1">
        <f t="array" ref="O475">INDEX($H475:$K475,0,MATCH(O$462,$H$462:$K$462,0))*HLOOKUP(O$461,$J$458:$R$459,2)</f>
        <v>0</v>
      </c>
      <c r="P475" s="695" cm="1">
        <f t="array" ref="P475">INDEX($H475:$K475,0,MATCH(P$462,$H$462:$K$462,0))*HLOOKUP(P$461,$J$458:$R$459,2)</f>
        <v>0</v>
      </c>
      <c r="Q475" s="695" cm="1">
        <f t="array" ref="Q475">INDEX($H475:$K475,0,MATCH(Q$462,$H$462:$K$462,0))*HLOOKUP(Q$461,$J$458:$R$459,2)</f>
        <v>1</v>
      </c>
      <c r="R475" s="695" cm="1">
        <f t="array" ref="R475">INDEX($H475:$K475,0,MATCH(R$462,$H$462:$K$462,0))*HLOOKUP(R$461,$J$458:$R$459,2)</f>
        <v>1</v>
      </c>
      <c r="S475" s="695" cm="1">
        <f t="array" ref="S475">INDEX($H475:$K475,0,MATCH(S$462,$H$462:$K$462,0))*HLOOKUP(S$461,$J$458:$R$459,2)</f>
        <v>0</v>
      </c>
      <c r="T475" s="695" cm="1">
        <f t="array" ref="T475">INDEX($H475:$K475,0,MATCH(T$462,$H$462:$K$462,0))*HLOOKUP(T$461,$J$458:$R$459,2)</f>
        <v>0</v>
      </c>
      <c r="U475" s="695" cm="1">
        <f t="array" ref="U475">INDEX($H475:$K475,0,MATCH(U$462,$H$462:$K$462,0))*HLOOKUP(U$461,$J$458:$R$459,2)</f>
        <v>1</v>
      </c>
      <c r="V475" s="695" cm="1">
        <f t="array" ref="V475">INDEX($H475:$K475,0,MATCH(V$462,$H$462:$K$462,0))*HLOOKUP(V$461,$J$458:$R$459,2)</f>
        <v>1</v>
      </c>
      <c r="W475" s="695" cm="1">
        <f t="array" ref="W475">INDEX($H475:$K475,0,MATCH(W$462,$H$462:$K$462,0))*HLOOKUP(W$461,$J$458:$R$459,2)</f>
        <v>0</v>
      </c>
      <c r="X475" s="695" cm="1">
        <f t="array" ref="X475">INDEX($H475:$K475,0,MATCH(X$462,$H$462:$K$462,0))*HLOOKUP(X$461,$J$458:$R$459,2)</f>
        <v>0</v>
      </c>
      <c r="Y475" s="695" cm="1">
        <f t="array" ref="Y475">INDEX($H475:$K475,0,MATCH(Y$462,$H$462:$K$462,0))*HLOOKUP(Y$461,$J$458:$R$459,2)</f>
        <v>1</v>
      </c>
      <c r="Z475" s="695" cm="1">
        <f t="array" ref="Z475">INDEX($H475:$K475,0,MATCH(Z$462,$H$462:$K$462,0))*HLOOKUP(Z$461,$J$458:$R$459,2)</f>
        <v>1</v>
      </c>
      <c r="AA475" s="695" cm="1">
        <f t="array" ref="AA475">INDEX($H475:$K475,0,MATCH(AA$462,$H$462:$K$462,0))*HLOOKUP(AA$461,$J$458:$R$459,2)</f>
        <v>0</v>
      </c>
      <c r="AB475" s="695" cm="1">
        <f t="array" ref="AB475">INDEX($H475:$K475,0,MATCH(AB$462,$H$462:$K$462,0))*HLOOKUP(AB$461,$J$458:$R$459,2)</f>
        <v>0</v>
      </c>
      <c r="AC475" s="695" cm="1">
        <f t="array" ref="AC475">INDEX($H475:$K475,0,MATCH(AC$462,$H$462:$K$462,0))*HLOOKUP(AC$461,$J$458:$R$459,2)</f>
        <v>1</v>
      </c>
      <c r="AD475" s="695" cm="1">
        <f t="array" ref="AD475">INDEX($H475:$K475,0,MATCH(AD$462,$H$462:$K$462,0))*HLOOKUP(AD$461,$J$458:$R$459,2)</f>
        <v>1</v>
      </c>
      <c r="AE475" s="695" cm="1">
        <f t="array" ref="AE475">INDEX($H475:$K475,0,MATCH(AE$462,$H$462:$K$462,0))*HLOOKUP(AE$461,$J$458:$R$459,2)</f>
        <v>0</v>
      </c>
      <c r="AF475" s="695" cm="1">
        <f t="array" ref="AF475">INDEX($H475:$K475,0,MATCH(AF$462,$H$462:$K$462,0))*HLOOKUP(AF$461,$J$458:$R$459,2)</f>
        <v>0</v>
      </c>
      <c r="AG475" s="695" cm="1">
        <f t="array" ref="AG475">INDEX($H475:$K475,0,MATCH(AG$462,$H$462:$K$462,0))*HLOOKUP(AG$461,$J$458:$R$459,2)</f>
        <v>1</v>
      </c>
      <c r="AH475" s="695" cm="1">
        <f t="array" ref="AH475">INDEX($H475:$K475,0,MATCH(AH$462,$H$462:$K$462,0))*HLOOKUP(AH$461,$J$458:$R$459,2)</f>
        <v>1</v>
      </c>
      <c r="AI475" s="695" cm="1">
        <f t="array" ref="AI475">INDEX($H475:$K475,0,MATCH(AI$462,$H$462:$K$462,0))*HLOOKUP(AI$461,$J$458:$R$459,2)</f>
        <v>0</v>
      </c>
      <c r="AJ475" s="695" cm="1">
        <f t="array" ref="AJ475">INDEX($H475:$K475,0,MATCH(AJ$462,$H$462:$K$462,0))*HLOOKUP(AJ$461,$J$458:$R$459,2)</f>
        <v>0</v>
      </c>
      <c r="AK475" s="695" cm="1">
        <f t="array" ref="AK475">INDEX($H475:$K475,0,MATCH(AK$462,$H$462:$K$462,0))*HLOOKUP(AK$461,$J$458:$R$459,2)</f>
        <v>1</v>
      </c>
      <c r="AL475" s="695" cm="1">
        <f t="array" ref="AL475">INDEX($H475:$K475,0,MATCH(AL$462,$H$462:$K$462,0))*HLOOKUP(AL$461,$J$458:$R$459,2)</f>
        <v>1</v>
      </c>
      <c r="AM475" s="695" cm="1">
        <f t="array" ref="AM475">INDEX($H475:$K475,0,MATCH(AM$462,$H$462:$K$462,0))*HLOOKUP(AM$461,$J$458:$R$459,2)</f>
        <v>0</v>
      </c>
      <c r="AN475" s="695" cm="1">
        <f t="array" ref="AN475">INDEX($H475:$K475,0,MATCH(AN$462,$H$462:$K$462,0))*HLOOKUP(AN$461,$J$458:$R$459,2)</f>
        <v>0</v>
      </c>
      <c r="AO475" s="695" cm="1">
        <f t="array" ref="AO475">INDEX($H475:$K475,0,MATCH(AO$462,$H$462:$K$462,0))*HLOOKUP(AO$461,$J$458:$R$459,2)</f>
        <v>1</v>
      </c>
      <c r="AP475" s="695" cm="1">
        <f t="array" ref="AP475">INDEX($H475:$K475,0,MATCH(AP$462,$H$462:$K$462,0))*HLOOKUP(AP$461,$J$458:$R$459,2)</f>
        <v>1</v>
      </c>
      <c r="AQ475" s="695" cm="1">
        <f t="array" ref="AQ475">INDEX($H475:$K475,0,MATCH(AQ$462,$H$462:$K$462,0))*HLOOKUP(AQ$461,$J$458:$R$459,2)</f>
        <v>0</v>
      </c>
      <c r="AR475" s="695" cm="1">
        <f t="array" ref="AR475">INDEX($H475:$K475,0,MATCH(AR$462,$H$462:$K$462,0))*HLOOKUP(AR$461,$J$458:$R$459,2)</f>
        <v>0</v>
      </c>
      <c r="AS475" s="695" cm="1">
        <f t="array" ref="AS475">INDEX($H475:$K475,0,MATCH(AS$462,$H$462:$K$462,0))*HLOOKUP(AS$461,$J$458:$R$459,2)</f>
        <v>1</v>
      </c>
      <c r="AT475" s="695" cm="1">
        <f t="array" ref="AT475">INDEX($H475:$K475,0,MATCH(AT$462,$H$462:$K$462,0))*HLOOKUP(AT$461,$J$458:$R$459,2)</f>
        <v>1</v>
      </c>
      <c r="AU475" s="695" cm="1">
        <f t="array" ref="AU475">INDEX($H475:$K475,0,MATCH(AU$462,$H$462:$K$462,0))*HLOOKUP(AU$461,$J$458:$R$459,2)</f>
        <v>0</v>
      </c>
      <c r="AV475" s="186"/>
      <c r="AW475" s="186"/>
      <c r="AX475" s="16"/>
      <c r="AY475" s="8"/>
      <c r="AZ475" s="8"/>
      <c r="BA475" s="8"/>
    </row>
    <row r="476" spans="1:53" ht="14.5" outlineLevel="1" x14ac:dyDescent="0.35">
      <c r="A476" s="6"/>
      <c r="B476" s="7"/>
      <c r="C476" s="17"/>
      <c r="D476" s="17"/>
      <c r="E476" s="17"/>
      <c r="F476" s="26"/>
      <c r="G476" s="26" t="str">
        <f t="shared" si="172"/>
        <v>YYLWNwd</v>
      </c>
      <c r="H476" s="222">
        <f t="shared" ref="H476:K476" si="177">IF(H417&gt;0,1,0)</f>
        <v>0</v>
      </c>
      <c r="I476" s="222">
        <f t="shared" si="177"/>
        <v>1</v>
      </c>
      <c r="J476" s="222">
        <f t="shared" si="177"/>
        <v>1</v>
      </c>
      <c r="K476" s="222">
        <f t="shared" si="177"/>
        <v>0</v>
      </c>
      <c r="L476" s="695" cm="1">
        <f t="array" ref="L476">INDEX($H476:$K476,0,MATCH(L$462,$H$462:$K$462,0))*HLOOKUP(L$461,$J$458:$R$459,2)</f>
        <v>0</v>
      </c>
      <c r="M476" s="695" cm="1">
        <f t="array" ref="M476">INDEX($H476:$K476,0,MATCH(M$462,$H$462:$K$462,0))*HLOOKUP(M$461,$J$458:$R$459,2)</f>
        <v>1</v>
      </c>
      <c r="N476" s="695" cm="1">
        <f t="array" ref="N476">INDEX($H476:$K476,0,MATCH(N$462,$H$462:$K$462,0))*HLOOKUP(N$461,$J$458:$R$459,2)</f>
        <v>1</v>
      </c>
      <c r="O476" s="695" cm="1">
        <f t="array" ref="O476">INDEX($H476:$K476,0,MATCH(O$462,$H$462:$K$462,0))*HLOOKUP(O$461,$J$458:$R$459,2)</f>
        <v>0</v>
      </c>
      <c r="P476" s="695" cm="1">
        <f t="array" ref="P476">INDEX($H476:$K476,0,MATCH(P$462,$H$462:$K$462,0))*HLOOKUP(P$461,$J$458:$R$459,2)</f>
        <v>0</v>
      </c>
      <c r="Q476" s="695" cm="1">
        <f t="array" ref="Q476">INDEX($H476:$K476,0,MATCH(Q$462,$H$462:$K$462,0))*HLOOKUP(Q$461,$J$458:$R$459,2)</f>
        <v>1</v>
      </c>
      <c r="R476" s="695" cm="1">
        <f t="array" ref="R476">INDEX($H476:$K476,0,MATCH(R$462,$H$462:$K$462,0))*HLOOKUP(R$461,$J$458:$R$459,2)</f>
        <v>1</v>
      </c>
      <c r="S476" s="695" cm="1">
        <f t="array" ref="S476">INDEX($H476:$K476,0,MATCH(S$462,$H$462:$K$462,0))*HLOOKUP(S$461,$J$458:$R$459,2)</f>
        <v>0</v>
      </c>
      <c r="T476" s="695" cm="1">
        <f t="array" ref="T476">INDEX($H476:$K476,0,MATCH(T$462,$H$462:$K$462,0))*HLOOKUP(T$461,$J$458:$R$459,2)</f>
        <v>0</v>
      </c>
      <c r="U476" s="695" cm="1">
        <f t="array" ref="U476">INDEX($H476:$K476,0,MATCH(U$462,$H$462:$K$462,0))*HLOOKUP(U$461,$J$458:$R$459,2)</f>
        <v>1</v>
      </c>
      <c r="V476" s="695" cm="1">
        <f t="array" ref="V476">INDEX($H476:$K476,0,MATCH(V$462,$H$462:$K$462,0))*HLOOKUP(V$461,$J$458:$R$459,2)</f>
        <v>1</v>
      </c>
      <c r="W476" s="695" cm="1">
        <f t="array" ref="W476">INDEX($H476:$K476,0,MATCH(W$462,$H$462:$K$462,0))*HLOOKUP(W$461,$J$458:$R$459,2)</f>
        <v>0</v>
      </c>
      <c r="X476" s="695" cm="1">
        <f t="array" ref="X476">INDEX($H476:$K476,0,MATCH(X$462,$H$462:$K$462,0))*HLOOKUP(X$461,$J$458:$R$459,2)</f>
        <v>0</v>
      </c>
      <c r="Y476" s="695" cm="1">
        <f t="array" ref="Y476">INDEX($H476:$K476,0,MATCH(Y$462,$H$462:$K$462,0))*HLOOKUP(Y$461,$J$458:$R$459,2)</f>
        <v>1</v>
      </c>
      <c r="Z476" s="695" cm="1">
        <f t="array" ref="Z476">INDEX($H476:$K476,0,MATCH(Z$462,$H$462:$K$462,0))*HLOOKUP(Z$461,$J$458:$R$459,2)</f>
        <v>1</v>
      </c>
      <c r="AA476" s="695" cm="1">
        <f t="array" ref="AA476">INDEX($H476:$K476,0,MATCH(AA$462,$H$462:$K$462,0))*HLOOKUP(AA$461,$J$458:$R$459,2)</f>
        <v>0</v>
      </c>
      <c r="AB476" s="695" cm="1">
        <f t="array" ref="AB476">INDEX($H476:$K476,0,MATCH(AB$462,$H$462:$K$462,0))*HLOOKUP(AB$461,$J$458:$R$459,2)</f>
        <v>0</v>
      </c>
      <c r="AC476" s="695" cm="1">
        <f t="array" ref="AC476">INDEX($H476:$K476,0,MATCH(AC$462,$H$462:$K$462,0))*HLOOKUP(AC$461,$J$458:$R$459,2)</f>
        <v>1</v>
      </c>
      <c r="AD476" s="695" cm="1">
        <f t="array" ref="AD476">INDEX($H476:$K476,0,MATCH(AD$462,$H$462:$K$462,0))*HLOOKUP(AD$461,$J$458:$R$459,2)</f>
        <v>1</v>
      </c>
      <c r="AE476" s="695" cm="1">
        <f t="array" ref="AE476">INDEX($H476:$K476,0,MATCH(AE$462,$H$462:$K$462,0))*HLOOKUP(AE$461,$J$458:$R$459,2)</f>
        <v>0</v>
      </c>
      <c r="AF476" s="695" cm="1">
        <f t="array" ref="AF476">INDEX($H476:$K476,0,MATCH(AF$462,$H$462:$K$462,0))*HLOOKUP(AF$461,$J$458:$R$459,2)</f>
        <v>0</v>
      </c>
      <c r="AG476" s="695" cm="1">
        <f t="array" ref="AG476">INDEX($H476:$K476,0,MATCH(AG$462,$H$462:$K$462,0))*HLOOKUP(AG$461,$J$458:$R$459,2)</f>
        <v>1</v>
      </c>
      <c r="AH476" s="695" cm="1">
        <f t="array" ref="AH476">INDEX($H476:$K476,0,MATCH(AH$462,$H$462:$K$462,0))*HLOOKUP(AH$461,$J$458:$R$459,2)</f>
        <v>1</v>
      </c>
      <c r="AI476" s="695" cm="1">
        <f t="array" ref="AI476">INDEX($H476:$K476,0,MATCH(AI$462,$H$462:$K$462,0))*HLOOKUP(AI$461,$J$458:$R$459,2)</f>
        <v>0</v>
      </c>
      <c r="AJ476" s="695" cm="1">
        <f t="array" ref="AJ476">INDEX($H476:$K476,0,MATCH(AJ$462,$H$462:$K$462,0))*HLOOKUP(AJ$461,$J$458:$R$459,2)</f>
        <v>0</v>
      </c>
      <c r="AK476" s="695" cm="1">
        <f t="array" ref="AK476">INDEX($H476:$K476,0,MATCH(AK$462,$H$462:$K$462,0))*HLOOKUP(AK$461,$J$458:$R$459,2)</f>
        <v>1</v>
      </c>
      <c r="AL476" s="695" cm="1">
        <f t="array" ref="AL476">INDEX($H476:$K476,0,MATCH(AL$462,$H$462:$K$462,0))*HLOOKUP(AL$461,$J$458:$R$459,2)</f>
        <v>1</v>
      </c>
      <c r="AM476" s="695" cm="1">
        <f t="array" ref="AM476">INDEX($H476:$K476,0,MATCH(AM$462,$H$462:$K$462,0))*HLOOKUP(AM$461,$J$458:$R$459,2)</f>
        <v>0</v>
      </c>
      <c r="AN476" s="695" cm="1">
        <f t="array" ref="AN476">INDEX($H476:$K476,0,MATCH(AN$462,$H$462:$K$462,0))*HLOOKUP(AN$461,$J$458:$R$459,2)</f>
        <v>0</v>
      </c>
      <c r="AO476" s="695" cm="1">
        <f t="array" ref="AO476">INDEX($H476:$K476,0,MATCH(AO$462,$H$462:$K$462,0))*HLOOKUP(AO$461,$J$458:$R$459,2)</f>
        <v>1</v>
      </c>
      <c r="AP476" s="695" cm="1">
        <f t="array" ref="AP476">INDEX($H476:$K476,0,MATCH(AP$462,$H$462:$K$462,0))*HLOOKUP(AP$461,$J$458:$R$459,2)</f>
        <v>1</v>
      </c>
      <c r="AQ476" s="695" cm="1">
        <f t="array" ref="AQ476">INDEX($H476:$K476,0,MATCH(AQ$462,$H$462:$K$462,0))*HLOOKUP(AQ$461,$J$458:$R$459,2)</f>
        <v>0</v>
      </c>
      <c r="AR476" s="695" cm="1">
        <f t="array" ref="AR476">INDEX($H476:$K476,0,MATCH(AR$462,$H$462:$K$462,0))*HLOOKUP(AR$461,$J$458:$R$459,2)</f>
        <v>0</v>
      </c>
      <c r="AS476" s="695" cm="1">
        <f t="array" ref="AS476">INDEX($H476:$K476,0,MATCH(AS$462,$H$462:$K$462,0))*HLOOKUP(AS$461,$J$458:$R$459,2)</f>
        <v>1</v>
      </c>
      <c r="AT476" s="695" cm="1">
        <f t="array" ref="AT476">INDEX($H476:$K476,0,MATCH(AT$462,$H$462:$K$462,0))*HLOOKUP(AT$461,$J$458:$R$459,2)</f>
        <v>1</v>
      </c>
      <c r="AU476" s="695" cm="1">
        <f t="array" ref="AU476">INDEX($H476:$K476,0,MATCH(AU$462,$H$462:$K$462,0))*HLOOKUP(AU$461,$J$458:$R$459,2)</f>
        <v>0</v>
      </c>
      <c r="AV476" s="186"/>
      <c r="AW476" s="186"/>
      <c r="AX476" s="16"/>
      <c r="AY476" s="8"/>
      <c r="AZ476" s="8"/>
      <c r="BA476" s="8"/>
    </row>
    <row r="477" spans="1:53" ht="14.5" outlineLevel="1" x14ac:dyDescent="0.35">
      <c r="A477" s="6"/>
      <c r="B477" s="7"/>
      <c r="C477" s="17"/>
      <c r="D477" s="17"/>
      <c r="E477" s="17"/>
      <c r="F477" s="26"/>
      <c r="G477" s="26" t="str">
        <f t="shared" si="172"/>
        <v>YYWLWz</v>
      </c>
      <c r="H477" s="222">
        <f t="shared" ref="H477:K477" si="178">IF(H418&gt;0,1,0)</f>
        <v>1</v>
      </c>
      <c r="I477" s="222">
        <f t="shared" si="178"/>
        <v>1</v>
      </c>
      <c r="J477" s="222">
        <f t="shared" si="178"/>
        <v>1</v>
      </c>
      <c r="K477" s="222">
        <f t="shared" si="178"/>
        <v>0</v>
      </c>
      <c r="L477" s="695" cm="1">
        <f t="array" ref="L477">INDEX($H477:$K477,0,MATCH(L$462,$H$462:$K$462,0))*HLOOKUP(L$461,$J$458:$R$459,2)</f>
        <v>1</v>
      </c>
      <c r="M477" s="695" cm="1">
        <f t="array" ref="M477">INDEX($H477:$K477,0,MATCH(M$462,$H$462:$K$462,0))*HLOOKUP(M$461,$J$458:$R$459,2)</f>
        <v>1</v>
      </c>
      <c r="N477" s="695" cm="1">
        <f t="array" ref="N477">INDEX($H477:$K477,0,MATCH(N$462,$H$462:$K$462,0))*HLOOKUP(N$461,$J$458:$R$459,2)</f>
        <v>1</v>
      </c>
      <c r="O477" s="695" cm="1">
        <f t="array" ref="O477">INDEX($H477:$K477,0,MATCH(O$462,$H$462:$K$462,0))*HLOOKUP(O$461,$J$458:$R$459,2)</f>
        <v>0</v>
      </c>
      <c r="P477" s="695" cm="1">
        <f t="array" ref="P477">INDEX($H477:$K477,0,MATCH(P$462,$H$462:$K$462,0))*HLOOKUP(P$461,$J$458:$R$459,2)</f>
        <v>1</v>
      </c>
      <c r="Q477" s="695" cm="1">
        <f t="array" ref="Q477">INDEX($H477:$K477,0,MATCH(Q$462,$H$462:$K$462,0))*HLOOKUP(Q$461,$J$458:$R$459,2)</f>
        <v>1</v>
      </c>
      <c r="R477" s="695" cm="1">
        <f t="array" ref="R477">INDEX($H477:$K477,0,MATCH(R$462,$H$462:$K$462,0))*HLOOKUP(R$461,$J$458:$R$459,2)</f>
        <v>1</v>
      </c>
      <c r="S477" s="695" cm="1">
        <f t="array" ref="S477">INDEX($H477:$K477,0,MATCH(S$462,$H$462:$K$462,0))*HLOOKUP(S$461,$J$458:$R$459,2)</f>
        <v>0</v>
      </c>
      <c r="T477" s="695" cm="1">
        <f t="array" ref="T477">INDEX($H477:$K477,0,MATCH(T$462,$H$462:$K$462,0))*HLOOKUP(T$461,$J$458:$R$459,2)</f>
        <v>1</v>
      </c>
      <c r="U477" s="695" cm="1">
        <f t="array" ref="U477">INDEX($H477:$K477,0,MATCH(U$462,$H$462:$K$462,0))*HLOOKUP(U$461,$J$458:$R$459,2)</f>
        <v>1</v>
      </c>
      <c r="V477" s="695" cm="1">
        <f t="array" ref="V477">INDEX($H477:$K477,0,MATCH(V$462,$H$462:$K$462,0))*HLOOKUP(V$461,$J$458:$R$459,2)</f>
        <v>1</v>
      </c>
      <c r="W477" s="695" cm="1">
        <f t="array" ref="W477">INDEX($H477:$K477,0,MATCH(W$462,$H$462:$K$462,0))*HLOOKUP(W$461,$J$458:$R$459,2)</f>
        <v>0</v>
      </c>
      <c r="X477" s="695" cm="1">
        <f t="array" ref="X477">INDEX($H477:$K477,0,MATCH(X$462,$H$462:$K$462,0))*HLOOKUP(X$461,$J$458:$R$459,2)</f>
        <v>1</v>
      </c>
      <c r="Y477" s="695" cm="1">
        <f t="array" ref="Y477">INDEX($H477:$K477,0,MATCH(Y$462,$H$462:$K$462,0))*HLOOKUP(Y$461,$J$458:$R$459,2)</f>
        <v>1</v>
      </c>
      <c r="Z477" s="695" cm="1">
        <f t="array" ref="Z477">INDEX($H477:$K477,0,MATCH(Z$462,$H$462:$K$462,0))*HLOOKUP(Z$461,$J$458:$R$459,2)</f>
        <v>1</v>
      </c>
      <c r="AA477" s="695" cm="1">
        <f t="array" ref="AA477">INDEX($H477:$K477,0,MATCH(AA$462,$H$462:$K$462,0))*HLOOKUP(AA$461,$J$458:$R$459,2)</f>
        <v>0</v>
      </c>
      <c r="AB477" s="695" cm="1">
        <f t="array" ref="AB477">INDEX($H477:$K477,0,MATCH(AB$462,$H$462:$K$462,0))*HLOOKUP(AB$461,$J$458:$R$459,2)</f>
        <v>1</v>
      </c>
      <c r="AC477" s="695" cm="1">
        <f t="array" ref="AC477">INDEX($H477:$K477,0,MATCH(AC$462,$H$462:$K$462,0))*HLOOKUP(AC$461,$J$458:$R$459,2)</f>
        <v>1</v>
      </c>
      <c r="AD477" s="695" cm="1">
        <f t="array" ref="AD477">INDEX($H477:$K477,0,MATCH(AD$462,$H$462:$K$462,0))*HLOOKUP(AD$461,$J$458:$R$459,2)</f>
        <v>1</v>
      </c>
      <c r="AE477" s="695" cm="1">
        <f t="array" ref="AE477">INDEX($H477:$K477,0,MATCH(AE$462,$H$462:$K$462,0))*HLOOKUP(AE$461,$J$458:$R$459,2)</f>
        <v>0</v>
      </c>
      <c r="AF477" s="695" cm="1">
        <f t="array" ref="AF477">INDEX($H477:$K477,0,MATCH(AF$462,$H$462:$K$462,0))*HLOOKUP(AF$461,$J$458:$R$459,2)</f>
        <v>1</v>
      </c>
      <c r="AG477" s="695" cm="1">
        <f t="array" ref="AG477">INDEX($H477:$K477,0,MATCH(AG$462,$H$462:$K$462,0))*HLOOKUP(AG$461,$J$458:$R$459,2)</f>
        <v>1</v>
      </c>
      <c r="AH477" s="695" cm="1">
        <f t="array" ref="AH477">INDEX($H477:$K477,0,MATCH(AH$462,$H$462:$K$462,0))*HLOOKUP(AH$461,$J$458:$R$459,2)</f>
        <v>1</v>
      </c>
      <c r="AI477" s="695" cm="1">
        <f t="array" ref="AI477">INDEX($H477:$K477,0,MATCH(AI$462,$H$462:$K$462,0))*HLOOKUP(AI$461,$J$458:$R$459,2)</f>
        <v>0</v>
      </c>
      <c r="AJ477" s="695" cm="1">
        <f t="array" ref="AJ477">INDEX($H477:$K477,0,MATCH(AJ$462,$H$462:$K$462,0))*HLOOKUP(AJ$461,$J$458:$R$459,2)</f>
        <v>1</v>
      </c>
      <c r="AK477" s="695" cm="1">
        <f t="array" ref="AK477">INDEX($H477:$K477,0,MATCH(AK$462,$H$462:$K$462,0))*HLOOKUP(AK$461,$J$458:$R$459,2)</f>
        <v>1</v>
      </c>
      <c r="AL477" s="695" cm="1">
        <f t="array" ref="AL477">INDEX($H477:$K477,0,MATCH(AL$462,$H$462:$K$462,0))*HLOOKUP(AL$461,$J$458:$R$459,2)</f>
        <v>1</v>
      </c>
      <c r="AM477" s="695" cm="1">
        <f t="array" ref="AM477">INDEX($H477:$K477,0,MATCH(AM$462,$H$462:$K$462,0))*HLOOKUP(AM$461,$J$458:$R$459,2)</f>
        <v>0</v>
      </c>
      <c r="AN477" s="695" cm="1">
        <f t="array" ref="AN477">INDEX($H477:$K477,0,MATCH(AN$462,$H$462:$K$462,0))*HLOOKUP(AN$461,$J$458:$R$459,2)</f>
        <v>1</v>
      </c>
      <c r="AO477" s="695" cm="1">
        <f t="array" ref="AO477">INDEX($H477:$K477,0,MATCH(AO$462,$H$462:$K$462,0))*HLOOKUP(AO$461,$J$458:$R$459,2)</f>
        <v>1</v>
      </c>
      <c r="AP477" s="695" cm="1">
        <f t="array" ref="AP477">INDEX($H477:$K477,0,MATCH(AP$462,$H$462:$K$462,0))*HLOOKUP(AP$461,$J$458:$R$459,2)</f>
        <v>1</v>
      </c>
      <c r="AQ477" s="695" cm="1">
        <f t="array" ref="AQ477">INDEX($H477:$K477,0,MATCH(AQ$462,$H$462:$K$462,0))*HLOOKUP(AQ$461,$J$458:$R$459,2)</f>
        <v>0</v>
      </c>
      <c r="AR477" s="695" cm="1">
        <f t="array" ref="AR477">INDEX($H477:$K477,0,MATCH(AR$462,$H$462:$K$462,0))*HLOOKUP(AR$461,$J$458:$R$459,2)</f>
        <v>1</v>
      </c>
      <c r="AS477" s="695" cm="1">
        <f t="array" ref="AS477">INDEX($H477:$K477,0,MATCH(AS$462,$H$462:$K$462,0))*HLOOKUP(AS$461,$J$458:$R$459,2)</f>
        <v>1</v>
      </c>
      <c r="AT477" s="695" cm="1">
        <f t="array" ref="AT477">INDEX($H477:$K477,0,MATCH(AT$462,$H$462:$K$462,0))*HLOOKUP(AT$461,$J$458:$R$459,2)</f>
        <v>1</v>
      </c>
      <c r="AU477" s="695" cm="1">
        <f t="array" ref="AU477">INDEX($H477:$K477,0,MATCH(AU$462,$H$462:$K$462,0))*HLOOKUP(AU$461,$J$458:$R$459,2)</f>
        <v>0</v>
      </c>
      <c r="AV477" s="186"/>
      <c r="AW477" s="186"/>
      <c r="AX477" s="16"/>
      <c r="AY477" s="8"/>
      <c r="AZ477" s="8"/>
      <c r="BA477" s="8"/>
    </row>
    <row r="478" spans="1:53" ht="14.5" outlineLevel="1" x14ac:dyDescent="0.35">
      <c r="A478" s="6"/>
      <c r="B478" s="7"/>
      <c r="C478" s="17"/>
      <c r="D478" s="17"/>
      <c r="E478" s="17"/>
      <c r="F478" s="26"/>
      <c r="G478" s="26" t="str">
        <f t="shared" si="172"/>
        <v>YYWLWzd</v>
      </c>
      <c r="H478" s="222">
        <f t="shared" ref="H478:K478" si="179">IF(H419&gt;0,1,0)</f>
        <v>1</v>
      </c>
      <c r="I478" s="222">
        <f t="shared" si="179"/>
        <v>1</v>
      </c>
      <c r="J478" s="222">
        <f t="shared" si="179"/>
        <v>1</v>
      </c>
      <c r="K478" s="222">
        <f t="shared" si="179"/>
        <v>0</v>
      </c>
      <c r="L478" s="695" cm="1">
        <f t="array" ref="L478">INDEX($H478:$K478,0,MATCH(L$462,$H$462:$K$462,0))*HLOOKUP(L$461,$J$458:$R$459,2)</f>
        <v>1</v>
      </c>
      <c r="M478" s="695" cm="1">
        <f t="array" ref="M478">INDEX($H478:$K478,0,MATCH(M$462,$H$462:$K$462,0))*HLOOKUP(M$461,$J$458:$R$459,2)</f>
        <v>1</v>
      </c>
      <c r="N478" s="695" cm="1">
        <f t="array" ref="N478">INDEX($H478:$K478,0,MATCH(N$462,$H$462:$K$462,0))*HLOOKUP(N$461,$J$458:$R$459,2)</f>
        <v>1</v>
      </c>
      <c r="O478" s="695" cm="1">
        <f t="array" ref="O478">INDEX($H478:$K478,0,MATCH(O$462,$H$462:$K$462,0))*HLOOKUP(O$461,$J$458:$R$459,2)</f>
        <v>0</v>
      </c>
      <c r="P478" s="695" cm="1">
        <f t="array" ref="P478">INDEX($H478:$K478,0,MATCH(P$462,$H$462:$K$462,0))*HLOOKUP(P$461,$J$458:$R$459,2)</f>
        <v>1</v>
      </c>
      <c r="Q478" s="695" cm="1">
        <f t="array" ref="Q478">INDEX($H478:$K478,0,MATCH(Q$462,$H$462:$K$462,0))*HLOOKUP(Q$461,$J$458:$R$459,2)</f>
        <v>1</v>
      </c>
      <c r="R478" s="695" cm="1">
        <f t="array" ref="R478">INDEX($H478:$K478,0,MATCH(R$462,$H$462:$K$462,0))*HLOOKUP(R$461,$J$458:$R$459,2)</f>
        <v>1</v>
      </c>
      <c r="S478" s="695" cm="1">
        <f t="array" ref="S478">INDEX($H478:$K478,0,MATCH(S$462,$H$462:$K$462,0))*HLOOKUP(S$461,$J$458:$R$459,2)</f>
        <v>0</v>
      </c>
      <c r="T478" s="695" cm="1">
        <f t="array" ref="T478">INDEX($H478:$K478,0,MATCH(T$462,$H$462:$K$462,0))*HLOOKUP(T$461,$J$458:$R$459,2)</f>
        <v>1</v>
      </c>
      <c r="U478" s="695" cm="1">
        <f t="array" ref="U478">INDEX($H478:$K478,0,MATCH(U$462,$H$462:$K$462,0))*HLOOKUP(U$461,$J$458:$R$459,2)</f>
        <v>1</v>
      </c>
      <c r="V478" s="695" cm="1">
        <f t="array" ref="V478">INDEX($H478:$K478,0,MATCH(V$462,$H$462:$K$462,0))*HLOOKUP(V$461,$J$458:$R$459,2)</f>
        <v>1</v>
      </c>
      <c r="W478" s="695" cm="1">
        <f t="array" ref="W478">INDEX($H478:$K478,0,MATCH(W$462,$H$462:$K$462,0))*HLOOKUP(W$461,$J$458:$R$459,2)</f>
        <v>0</v>
      </c>
      <c r="X478" s="695" cm="1">
        <f t="array" ref="X478">INDEX($H478:$K478,0,MATCH(X$462,$H$462:$K$462,0))*HLOOKUP(X$461,$J$458:$R$459,2)</f>
        <v>1</v>
      </c>
      <c r="Y478" s="695" cm="1">
        <f t="array" ref="Y478">INDEX($H478:$K478,0,MATCH(Y$462,$H$462:$K$462,0))*HLOOKUP(Y$461,$J$458:$R$459,2)</f>
        <v>1</v>
      </c>
      <c r="Z478" s="695" cm="1">
        <f t="array" ref="Z478">INDEX($H478:$K478,0,MATCH(Z$462,$H$462:$K$462,0))*HLOOKUP(Z$461,$J$458:$R$459,2)</f>
        <v>1</v>
      </c>
      <c r="AA478" s="695" cm="1">
        <f t="array" ref="AA478">INDEX($H478:$K478,0,MATCH(AA$462,$H$462:$K$462,0))*HLOOKUP(AA$461,$J$458:$R$459,2)</f>
        <v>0</v>
      </c>
      <c r="AB478" s="695" cm="1">
        <f t="array" ref="AB478">INDEX($H478:$K478,0,MATCH(AB$462,$H$462:$K$462,0))*HLOOKUP(AB$461,$J$458:$R$459,2)</f>
        <v>1</v>
      </c>
      <c r="AC478" s="695" cm="1">
        <f t="array" ref="AC478">INDEX($H478:$K478,0,MATCH(AC$462,$H$462:$K$462,0))*HLOOKUP(AC$461,$J$458:$R$459,2)</f>
        <v>1</v>
      </c>
      <c r="AD478" s="695" cm="1">
        <f t="array" ref="AD478">INDEX($H478:$K478,0,MATCH(AD$462,$H$462:$K$462,0))*HLOOKUP(AD$461,$J$458:$R$459,2)</f>
        <v>1</v>
      </c>
      <c r="AE478" s="695" cm="1">
        <f t="array" ref="AE478">INDEX($H478:$K478,0,MATCH(AE$462,$H$462:$K$462,0))*HLOOKUP(AE$461,$J$458:$R$459,2)</f>
        <v>0</v>
      </c>
      <c r="AF478" s="695" cm="1">
        <f t="array" ref="AF478">INDEX($H478:$K478,0,MATCH(AF$462,$H$462:$K$462,0))*HLOOKUP(AF$461,$J$458:$R$459,2)</f>
        <v>1</v>
      </c>
      <c r="AG478" s="695" cm="1">
        <f t="array" ref="AG478">INDEX($H478:$K478,0,MATCH(AG$462,$H$462:$K$462,0))*HLOOKUP(AG$461,$J$458:$R$459,2)</f>
        <v>1</v>
      </c>
      <c r="AH478" s="695" cm="1">
        <f t="array" ref="AH478">INDEX($H478:$K478,0,MATCH(AH$462,$H$462:$K$462,0))*HLOOKUP(AH$461,$J$458:$R$459,2)</f>
        <v>1</v>
      </c>
      <c r="AI478" s="695" cm="1">
        <f t="array" ref="AI478">INDEX($H478:$K478,0,MATCH(AI$462,$H$462:$K$462,0))*HLOOKUP(AI$461,$J$458:$R$459,2)</f>
        <v>0</v>
      </c>
      <c r="AJ478" s="695" cm="1">
        <f t="array" ref="AJ478">INDEX($H478:$K478,0,MATCH(AJ$462,$H$462:$K$462,0))*HLOOKUP(AJ$461,$J$458:$R$459,2)</f>
        <v>1</v>
      </c>
      <c r="AK478" s="695" cm="1">
        <f t="array" ref="AK478">INDEX($H478:$K478,0,MATCH(AK$462,$H$462:$K$462,0))*HLOOKUP(AK$461,$J$458:$R$459,2)</f>
        <v>1</v>
      </c>
      <c r="AL478" s="695" cm="1">
        <f t="array" ref="AL478">INDEX($H478:$K478,0,MATCH(AL$462,$H$462:$K$462,0))*HLOOKUP(AL$461,$J$458:$R$459,2)</f>
        <v>1</v>
      </c>
      <c r="AM478" s="695" cm="1">
        <f t="array" ref="AM478">INDEX($H478:$K478,0,MATCH(AM$462,$H$462:$K$462,0))*HLOOKUP(AM$461,$J$458:$R$459,2)</f>
        <v>0</v>
      </c>
      <c r="AN478" s="695" cm="1">
        <f t="array" ref="AN478">INDEX($H478:$K478,0,MATCH(AN$462,$H$462:$K$462,0))*HLOOKUP(AN$461,$J$458:$R$459,2)</f>
        <v>1</v>
      </c>
      <c r="AO478" s="695" cm="1">
        <f t="array" ref="AO478">INDEX($H478:$K478,0,MATCH(AO$462,$H$462:$K$462,0))*HLOOKUP(AO$461,$J$458:$R$459,2)</f>
        <v>1</v>
      </c>
      <c r="AP478" s="695" cm="1">
        <f t="array" ref="AP478">INDEX($H478:$K478,0,MATCH(AP$462,$H$462:$K$462,0))*HLOOKUP(AP$461,$J$458:$R$459,2)</f>
        <v>1</v>
      </c>
      <c r="AQ478" s="695" cm="1">
        <f t="array" ref="AQ478">INDEX($H478:$K478,0,MATCH(AQ$462,$H$462:$K$462,0))*HLOOKUP(AQ$461,$J$458:$R$459,2)</f>
        <v>0</v>
      </c>
      <c r="AR478" s="695" cm="1">
        <f t="array" ref="AR478">INDEX($H478:$K478,0,MATCH(AR$462,$H$462:$K$462,0))*HLOOKUP(AR$461,$J$458:$R$459,2)</f>
        <v>1</v>
      </c>
      <c r="AS478" s="695" cm="1">
        <f t="array" ref="AS478">INDEX($H478:$K478,0,MATCH(AS$462,$H$462:$K$462,0))*HLOOKUP(AS$461,$J$458:$R$459,2)</f>
        <v>1</v>
      </c>
      <c r="AT478" s="695" cm="1">
        <f t="array" ref="AT478">INDEX($H478:$K478,0,MATCH(AT$462,$H$462:$K$462,0))*HLOOKUP(AT$461,$J$458:$R$459,2)</f>
        <v>1</v>
      </c>
      <c r="AU478" s="695" cm="1">
        <f t="array" ref="AU478">INDEX($H478:$K478,0,MATCH(AU$462,$H$462:$K$462,0))*HLOOKUP(AU$461,$J$458:$R$459,2)</f>
        <v>0</v>
      </c>
      <c r="AV478" s="186"/>
      <c r="AW478" s="186"/>
      <c r="AX478" s="16"/>
      <c r="AY478" s="8"/>
      <c r="AZ478" s="8"/>
      <c r="BA478" s="8"/>
    </row>
    <row r="479" spans="1:53" ht="14.5" outlineLevel="1" x14ac:dyDescent="0.35">
      <c r="A479" s="6"/>
      <c r="B479" s="7"/>
      <c r="C479" s="17"/>
      <c r="D479" s="17"/>
      <c r="E479" s="17"/>
      <c r="F479" s="26"/>
      <c r="G479" s="26" t="str">
        <f t="shared" si="172"/>
        <v>YYNWLw</v>
      </c>
      <c r="H479" s="222">
        <f t="shared" ref="H479:K479" si="180">IF(H420&gt;0,1,0)</f>
        <v>0</v>
      </c>
      <c r="I479" s="222">
        <f t="shared" si="180"/>
        <v>1</v>
      </c>
      <c r="J479" s="222">
        <f t="shared" si="180"/>
        <v>1</v>
      </c>
      <c r="K479" s="222">
        <f t="shared" si="180"/>
        <v>0</v>
      </c>
      <c r="L479" s="695" cm="1">
        <f t="array" ref="L479">INDEX($H479:$K479,0,MATCH(L$462,$H$462:$K$462,0))*HLOOKUP(L$461,$J$458:$R$459,2)</f>
        <v>0</v>
      </c>
      <c r="M479" s="695" cm="1">
        <f t="array" ref="M479">INDEX($H479:$K479,0,MATCH(M$462,$H$462:$K$462,0))*HLOOKUP(M$461,$J$458:$R$459,2)</f>
        <v>1</v>
      </c>
      <c r="N479" s="695" cm="1">
        <f t="array" ref="N479">INDEX($H479:$K479,0,MATCH(N$462,$H$462:$K$462,0))*HLOOKUP(N$461,$J$458:$R$459,2)</f>
        <v>1</v>
      </c>
      <c r="O479" s="695" cm="1">
        <f t="array" ref="O479">INDEX($H479:$K479,0,MATCH(O$462,$H$462:$K$462,0))*HLOOKUP(O$461,$J$458:$R$459,2)</f>
        <v>0</v>
      </c>
      <c r="P479" s="695" cm="1">
        <f t="array" ref="P479">INDEX($H479:$K479,0,MATCH(P$462,$H$462:$K$462,0))*HLOOKUP(P$461,$J$458:$R$459,2)</f>
        <v>0</v>
      </c>
      <c r="Q479" s="695" cm="1">
        <f t="array" ref="Q479">INDEX($H479:$K479,0,MATCH(Q$462,$H$462:$K$462,0))*HLOOKUP(Q$461,$J$458:$R$459,2)</f>
        <v>1</v>
      </c>
      <c r="R479" s="695" cm="1">
        <f t="array" ref="R479">INDEX($H479:$K479,0,MATCH(R$462,$H$462:$K$462,0))*HLOOKUP(R$461,$J$458:$R$459,2)</f>
        <v>1</v>
      </c>
      <c r="S479" s="695" cm="1">
        <f t="array" ref="S479">INDEX($H479:$K479,0,MATCH(S$462,$H$462:$K$462,0))*HLOOKUP(S$461,$J$458:$R$459,2)</f>
        <v>0</v>
      </c>
      <c r="T479" s="695" cm="1">
        <f t="array" ref="T479">INDEX($H479:$K479,0,MATCH(T$462,$H$462:$K$462,0))*HLOOKUP(T$461,$J$458:$R$459,2)</f>
        <v>0</v>
      </c>
      <c r="U479" s="695" cm="1">
        <f t="array" ref="U479">INDEX($H479:$K479,0,MATCH(U$462,$H$462:$K$462,0))*HLOOKUP(U$461,$J$458:$R$459,2)</f>
        <v>1</v>
      </c>
      <c r="V479" s="695" cm="1">
        <f t="array" ref="V479">INDEX($H479:$K479,0,MATCH(V$462,$H$462:$K$462,0))*HLOOKUP(V$461,$J$458:$R$459,2)</f>
        <v>1</v>
      </c>
      <c r="W479" s="695" cm="1">
        <f t="array" ref="W479">INDEX($H479:$K479,0,MATCH(W$462,$H$462:$K$462,0))*HLOOKUP(W$461,$J$458:$R$459,2)</f>
        <v>0</v>
      </c>
      <c r="X479" s="695" cm="1">
        <f t="array" ref="X479">INDEX($H479:$K479,0,MATCH(X$462,$H$462:$K$462,0))*HLOOKUP(X$461,$J$458:$R$459,2)</f>
        <v>0</v>
      </c>
      <c r="Y479" s="695" cm="1">
        <f t="array" ref="Y479">INDEX($H479:$K479,0,MATCH(Y$462,$H$462:$K$462,0))*HLOOKUP(Y$461,$J$458:$R$459,2)</f>
        <v>1</v>
      </c>
      <c r="Z479" s="695" cm="1">
        <f t="array" ref="Z479">INDEX($H479:$K479,0,MATCH(Z$462,$H$462:$K$462,0))*HLOOKUP(Z$461,$J$458:$R$459,2)</f>
        <v>1</v>
      </c>
      <c r="AA479" s="695" cm="1">
        <f t="array" ref="AA479">INDEX($H479:$K479,0,MATCH(AA$462,$H$462:$K$462,0))*HLOOKUP(AA$461,$J$458:$R$459,2)</f>
        <v>0</v>
      </c>
      <c r="AB479" s="695" cm="1">
        <f t="array" ref="AB479">INDEX($H479:$K479,0,MATCH(AB$462,$H$462:$K$462,0))*HLOOKUP(AB$461,$J$458:$R$459,2)</f>
        <v>0</v>
      </c>
      <c r="AC479" s="695" cm="1">
        <f t="array" ref="AC479">INDEX($H479:$K479,0,MATCH(AC$462,$H$462:$K$462,0))*HLOOKUP(AC$461,$J$458:$R$459,2)</f>
        <v>1</v>
      </c>
      <c r="AD479" s="695" cm="1">
        <f t="array" ref="AD479">INDEX($H479:$K479,0,MATCH(AD$462,$H$462:$K$462,0))*HLOOKUP(AD$461,$J$458:$R$459,2)</f>
        <v>1</v>
      </c>
      <c r="AE479" s="695" cm="1">
        <f t="array" ref="AE479">INDEX($H479:$K479,0,MATCH(AE$462,$H$462:$K$462,0))*HLOOKUP(AE$461,$J$458:$R$459,2)</f>
        <v>0</v>
      </c>
      <c r="AF479" s="695" cm="1">
        <f t="array" ref="AF479">INDEX($H479:$K479,0,MATCH(AF$462,$H$462:$K$462,0))*HLOOKUP(AF$461,$J$458:$R$459,2)</f>
        <v>0</v>
      </c>
      <c r="AG479" s="695" cm="1">
        <f t="array" ref="AG479">INDEX($H479:$K479,0,MATCH(AG$462,$H$462:$K$462,0))*HLOOKUP(AG$461,$J$458:$R$459,2)</f>
        <v>1</v>
      </c>
      <c r="AH479" s="695" cm="1">
        <f t="array" ref="AH479">INDEX($H479:$K479,0,MATCH(AH$462,$H$462:$K$462,0))*HLOOKUP(AH$461,$J$458:$R$459,2)</f>
        <v>1</v>
      </c>
      <c r="AI479" s="695" cm="1">
        <f t="array" ref="AI479">INDEX($H479:$K479,0,MATCH(AI$462,$H$462:$K$462,0))*HLOOKUP(AI$461,$J$458:$R$459,2)</f>
        <v>0</v>
      </c>
      <c r="AJ479" s="695" cm="1">
        <f t="array" ref="AJ479">INDEX($H479:$K479,0,MATCH(AJ$462,$H$462:$K$462,0))*HLOOKUP(AJ$461,$J$458:$R$459,2)</f>
        <v>0</v>
      </c>
      <c r="AK479" s="695" cm="1">
        <f t="array" ref="AK479">INDEX($H479:$K479,0,MATCH(AK$462,$H$462:$K$462,0))*HLOOKUP(AK$461,$J$458:$R$459,2)</f>
        <v>1</v>
      </c>
      <c r="AL479" s="695" cm="1">
        <f t="array" ref="AL479">INDEX($H479:$K479,0,MATCH(AL$462,$H$462:$K$462,0))*HLOOKUP(AL$461,$J$458:$R$459,2)</f>
        <v>1</v>
      </c>
      <c r="AM479" s="695" cm="1">
        <f t="array" ref="AM479">INDEX($H479:$K479,0,MATCH(AM$462,$H$462:$K$462,0))*HLOOKUP(AM$461,$J$458:$R$459,2)</f>
        <v>0</v>
      </c>
      <c r="AN479" s="695" cm="1">
        <f t="array" ref="AN479">INDEX($H479:$K479,0,MATCH(AN$462,$H$462:$K$462,0))*HLOOKUP(AN$461,$J$458:$R$459,2)</f>
        <v>0</v>
      </c>
      <c r="AO479" s="695" cm="1">
        <f t="array" ref="AO479">INDEX($H479:$K479,0,MATCH(AO$462,$H$462:$K$462,0))*HLOOKUP(AO$461,$J$458:$R$459,2)</f>
        <v>1</v>
      </c>
      <c r="AP479" s="695" cm="1">
        <f t="array" ref="AP479">INDEX($H479:$K479,0,MATCH(AP$462,$H$462:$K$462,0))*HLOOKUP(AP$461,$J$458:$R$459,2)</f>
        <v>1</v>
      </c>
      <c r="AQ479" s="695" cm="1">
        <f t="array" ref="AQ479">INDEX($H479:$K479,0,MATCH(AQ$462,$H$462:$K$462,0))*HLOOKUP(AQ$461,$J$458:$R$459,2)</f>
        <v>0</v>
      </c>
      <c r="AR479" s="695" cm="1">
        <f t="array" ref="AR479">INDEX($H479:$K479,0,MATCH(AR$462,$H$462:$K$462,0))*HLOOKUP(AR$461,$J$458:$R$459,2)</f>
        <v>0</v>
      </c>
      <c r="AS479" s="695" cm="1">
        <f t="array" ref="AS479">INDEX($H479:$K479,0,MATCH(AS$462,$H$462:$K$462,0))*HLOOKUP(AS$461,$J$458:$R$459,2)</f>
        <v>1</v>
      </c>
      <c r="AT479" s="695" cm="1">
        <f t="array" ref="AT479">INDEX($H479:$K479,0,MATCH(AT$462,$H$462:$K$462,0))*HLOOKUP(AT$461,$J$458:$R$459,2)</f>
        <v>1</v>
      </c>
      <c r="AU479" s="695" cm="1">
        <f t="array" ref="AU479">INDEX($H479:$K479,0,MATCH(AU$462,$H$462:$K$462,0))*HLOOKUP(AU$461,$J$458:$R$459,2)</f>
        <v>0</v>
      </c>
      <c r="AV479" s="186"/>
      <c r="AW479" s="186"/>
      <c r="AX479" s="16"/>
      <c r="AY479" s="8"/>
      <c r="AZ479" s="8"/>
      <c r="BA479" s="8"/>
    </row>
    <row r="480" spans="1:53" ht="14.5" outlineLevel="1" x14ac:dyDescent="0.35">
      <c r="A480" s="6"/>
      <c r="B480" s="7"/>
      <c r="C480" s="17"/>
      <c r="D480" s="17"/>
      <c r="E480" s="17"/>
      <c r="F480" s="26"/>
      <c r="G480" s="26" t="str">
        <f t="shared" si="172"/>
        <v>YYNWLwd</v>
      </c>
      <c r="H480" s="222">
        <f t="shared" ref="H480:K480" si="181">IF(H421&gt;0,1,0)</f>
        <v>0</v>
      </c>
      <c r="I480" s="222">
        <f t="shared" si="181"/>
        <v>1</v>
      </c>
      <c r="J480" s="222">
        <f t="shared" si="181"/>
        <v>1</v>
      </c>
      <c r="K480" s="222">
        <f t="shared" si="181"/>
        <v>0</v>
      </c>
      <c r="L480" s="695" cm="1">
        <f t="array" ref="L480">INDEX($H480:$K480,0,MATCH(L$462,$H$462:$K$462,0))*HLOOKUP(L$461,$J$458:$R$459,2)</f>
        <v>0</v>
      </c>
      <c r="M480" s="695" cm="1">
        <f t="array" ref="M480">INDEX($H480:$K480,0,MATCH(M$462,$H$462:$K$462,0))*HLOOKUP(M$461,$J$458:$R$459,2)</f>
        <v>1</v>
      </c>
      <c r="N480" s="695" cm="1">
        <f t="array" ref="N480">INDEX($H480:$K480,0,MATCH(N$462,$H$462:$K$462,0))*HLOOKUP(N$461,$J$458:$R$459,2)</f>
        <v>1</v>
      </c>
      <c r="O480" s="695" cm="1">
        <f t="array" ref="O480">INDEX($H480:$K480,0,MATCH(O$462,$H$462:$K$462,0))*HLOOKUP(O$461,$J$458:$R$459,2)</f>
        <v>0</v>
      </c>
      <c r="P480" s="695" cm="1">
        <f t="array" ref="P480">INDEX($H480:$K480,0,MATCH(P$462,$H$462:$K$462,0))*HLOOKUP(P$461,$J$458:$R$459,2)</f>
        <v>0</v>
      </c>
      <c r="Q480" s="695" cm="1">
        <f t="array" ref="Q480">INDEX($H480:$K480,0,MATCH(Q$462,$H$462:$K$462,0))*HLOOKUP(Q$461,$J$458:$R$459,2)</f>
        <v>1</v>
      </c>
      <c r="R480" s="695" cm="1">
        <f t="array" ref="R480">INDEX($H480:$K480,0,MATCH(R$462,$H$462:$K$462,0))*HLOOKUP(R$461,$J$458:$R$459,2)</f>
        <v>1</v>
      </c>
      <c r="S480" s="695" cm="1">
        <f t="array" ref="S480">INDEX($H480:$K480,0,MATCH(S$462,$H$462:$K$462,0))*HLOOKUP(S$461,$J$458:$R$459,2)</f>
        <v>0</v>
      </c>
      <c r="T480" s="695" cm="1">
        <f t="array" ref="T480">INDEX($H480:$K480,0,MATCH(T$462,$H$462:$K$462,0))*HLOOKUP(T$461,$J$458:$R$459,2)</f>
        <v>0</v>
      </c>
      <c r="U480" s="695" cm="1">
        <f t="array" ref="U480">INDEX($H480:$K480,0,MATCH(U$462,$H$462:$K$462,0))*HLOOKUP(U$461,$J$458:$R$459,2)</f>
        <v>1</v>
      </c>
      <c r="V480" s="695" cm="1">
        <f t="array" ref="V480">INDEX($H480:$K480,0,MATCH(V$462,$H$462:$K$462,0))*HLOOKUP(V$461,$J$458:$R$459,2)</f>
        <v>1</v>
      </c>
      <c r="W480" s="695" cm="1">
        <f t="array" ref="W480">INDEX($H480:$K480,0,MATCH(W$462,$H$462:$K$462,0))*HLOOKUP(W$461,$J$458:$R$459,2)</f>
        <v>0</v>
      </c>
      <c r="X480" s="695" cm="1">
        <f t="array" ref="X480">INDEX($H480:$K480,0,MATCH(X$462,$H$462:$K$462,0))*HLOOKUP(X$461,$J$458:$R$459,2)</f>
        <v>0</v>
      </c>
      <c r="Y480" s="695" cm="1">
        <f t="array" ref="Y480">INDEX($H480:$K480,0,MATCH(Y$462,$H$462:$K$462,0))*HLOOKUP(Y$461,$J$458:$R$459,2)</f>
        <v>1</v>
      </c>
      <c r="Z480" s="695" cm="1">
        <f t="array" ref="Z480">INDEX($H480:$K480,0,MATCH(Z$462,$H$462:$K$462,0))*HLOOKUP(Z$461,$J$458:$R$459,2)</f>
        <v>1</v>
      </c>
      <c r="AA480" s="695" cm="1">
        <f t="array" ref="AA480">INDEX($H480:$K480,0,MATCH(AA$462,$H$462:$K$462,0))*HLOOKUP(AA$461,$J$458:$R$459,2)</f>
        <v>0</v>
      </c>
      <c r="AB480" s="695" cm="1">
        <f t="array" ref="AB480">INDEX($H480:$K480,0,MATCH(AB$462,$H$462:$K$462,0))*HLOOKUP(AB$461,$J$458:$R$459,2)</f>
        <v>0</v>
      </c>
      <c r="AC480" s="695" cm="1">
        <f t="array" ref="AC480">INDEX($H480:$K480,0,MATCH(AC$462,$H$462:$K$462,0))*HLOOKUP(AC$461,$J$458:$R$459,2)</f>
        <v>1</v>
      </c>
      <c r="AD480" s="695" cm="1">
        <f t="array" ref="AD480">INDEX($H480:$K480,0,MATCH(AD$462,$H$462:$K$462,0))*HLOOKUP(AD$461,$J$458:$R$459,2)</f>
        <v>1</v>
      </c>
      <c r="AE480" s="695" cm="1">
        <f t="array" ref="AE480">INDEX($H480:$K480,0,MATCH(AE$462,$H$462:$K$462,0))*HLOOKUP(AE$461,$J$458:$R$459,2)</f>
        <v>0</v>
      </c>
      <c r="AF480" s="695" cm="1">
        <f t="array" ref="AF480">INDEX($H480:$K480,0,MATCH(AF$462,$H$462:$K$462,0))*HLOOKUP(AF$461,$J$458:$R$459,2)</f>
        <v>0</v>
      </c>
      <c r="AG480" s="695" cm="1">
        <f t="array" ref="AG480">INDEX($H480:$K480,0,MATCH(AG$462,$H$462:$K$462,0))*HLOOKUP(AG$461,$J$458:$R$459,2)</f>
        <v>1</v>
      </c>
      <c r="AH480" s="695" cm="1">
        <f t="array" ref="AH480">INDEX($H480:$K480,0,MATCH(AH$462,$H$462:$K$462,0))*HLOOKUP(AH$461,$J$458:$R$459,2)</f>
        <v>1</v>
      </c>
      <c r="AI480" s="695" cm="1">
        <f t="array" ref="AI480">INDEX($H480:$K480,0,MATCH(AI$462,$H$462:$K$462,0))*HLOOKUP(AI$461,$J$458:$R$459,2)</f>
        <v>0</v>
      </c>
      <c r="AJ480" s="695" cm="1">
        <f t="array" ref="AJ480">INDEX($H480:$K480,0,MATCH(AJ$462,$H$462:$K$462,0))*HLOOKUP(AJ$461,$J$458:$R$459,2)</f>
        <v>0</v>
      </c>
      <c r="AK480" s="695" cm="1">
        <f t="array" ref="AK480">INDEX($H480:$K480,0,MATCH(AK$462,$H$462:$K$462,0))*HLOOKUP(AK$461,$J$458:$R$459,2)</f>
        <v>1</v>
      </c>
      <c r="AL480" s="695" cm="1">
        <f t="array" ref="AL480">INDEX($H480:$K480,0,MATCH(AL$462,$H$462:$K$462,0))*HLOOKUP(AL$461,$J$458:$R$459,2)</f>
        <v>1</v>
      </c>
      <c r="AM480" s="695" cm="1">
        <f t="array" ref="AM480">INDEX($H480:$K480,0,MATCH(AM$462,$H$462:$K$462,0))*HLOOKUP(AM$461,$J$458:$R$459,2)</f>
        <v>0</v>
      </c>
      <c r="AN480" s="695" cm="1">
        <f t="array" ref="AN480">INDEX($H480:$K480,0,MATCH(AN$462,$H$462:$K$462,0))*HLOOKUP(AN$461,$J$458:$R$459,2)</f>
        <v>0</v>
      </c>
      <c r="AO480" s="695" cm="1">
        <f t="array" ref="AO480">INDEX($H480:$K480,0,MATCH(AO$462,$H$462:$K$462,0))*HLOOKUP(AO$461,$J$458:$R$459,2)</f>
        <v>1</v>
      </c>
      <c r="AP480" s="695" cm="1">
        <f t="array" ref="AP480">INDEX($H480:$K480,0,MATCH(AP$462,$H$462:$K$462,0))*HLOOKUP(AP$461,$J$458:$R$459,2)</f>
        <v>1</v>
      </c>
      <c r="AQ480" s="695" cm="1">
        <f t="array" ref="AQ480">INDEX($H480:$K480,0,MATCH(AQ$462,$H$462:$K$462,0))*HLOOKUP(AQ$461,$J$458:$R$459,2)</f>
        <v>0</v>
      </c>
      <c r="AR480" s="695" cm="1">
        <f t="array" ref="AR480">INDEX($H480:$K480,0,MATCH(AR$462,$H$462:$K$462,0))*HLOOKUP(AR$461,$J$458:$R$459,2)</f>
        <v>0</v>
      </c>
      <c r="AS480" s="695" cm="1">
        <f t="array" ref="AS480">INDEX($H480:$K480,0,MATCH(AS$462,$H$462:$K$462,0))*HLOOKUP(AS$461,$J$458:$R$459,2)</f>
        <v>1</v>
      </c>
      <c r="AT480" s="695" cm="1">
        <f t="array" ref="AT480">INDEX($H480:$K480,0,MATCH(AT$462,$H$462:$K$462,0))*HLOOKUP(AT$461,$J$458:$R$459,2)</f>
        <v>1</v>
      </c>
      <c r="AU480" s="695" cm="1">
        <f t="array" ref="AU480">INDEX($H480:$K480,0,MATCH(AU$462,$H$462:$K$462,0))*HLOOKUP(AU$461,$J$458:$R$459,2)</f>
        <v>0</v>
      </c>
      <c r="AV480" s="186"/>
      <c r="AW480" s="186"/>
      <c r="AX480" s="16"/>
      <c r="AY480" s="8"/>
      <c r="AZ480" s="8"/>
      <c r="BA480" s="8"/>
    </row>
    <row r="481" spans="1:53" ht="14.5" outlineLevel="1" x14ac:dyDescent="0.35">
      <c r="A481" s="6"/>
      <c r="B481" s="7"/>
      <c r="C481" s="17"/>
      <c r="D481" s="17"/>
      <c r="E481" s="17"/>
      <c r="F481" s="26"/>
      <c r="G481" s="26" t="str">
        <f t="shared" si="172"/>
        <v>AYAA2A1w</v>
      </c>
      <c r="H481" s="222">
        <f t="shared" ref="H481:K481" si="182">IF(H422&gt;0,1,0)</f>
        <v>0</v>
      </c>
      <c r="I481" s="222">
        <f t="shared" si="182"/>
        <v>1</v>
      </c>
      <c r="J481" s="222">
        <f t="shared" si="182"/>
        <v>1</v>
      </c>
      <c r="K481" s="222">
        <f t="shared" si="182"/>
        <v>0</v>
      </c>
      <c r="L481" s="695" cm="1">
        <f t="array" ref="L481">INDEX($H481:$K481,0,MATCH(L$462,$H$462:$K$462,0))*HLOOKUP(L$461,$J$458:$R$459,2)</f>
        <v>0</v>
      </c>
      <c r="M481" s="695" cm="1">
        <f t="array" ref="M481">INDEX($H481:$K481,0,MATCH(M$462,$H$462:$K$462,0))*HLOOKUP(M$461,$J$458:$R$459,2)</f>
        <v>1</v>
      </c>
      <c r="N481" s="695" cm="1">
        <f t="array" ref="N481">INDEX($H481:$K481,0,MATCH(N$462,$H$462:$K$462,0))*HLOOKUP(N$461,$J$458:$R$459,2)</f>
        <v>1</v>
      </c>
      <c r="O481" s="695" cm="1">
        <f t="array" ref="O481">INDEX($H481:$K481,0,MATCH(O$462,$H$462:$K$462,0))*HLOOKUP(O$461,$J$458:$R$459,2)</f>
        <v>0</v>
      </c>
      <c r="P481" s="695" cm="1">
        <f t="array" ref="P481">INDEX($H481:$K481,0,MATCH(P$462,$H$462:$K$462,0))*HLOOKUP(P$461,$J$458:$R$459,2)</f>
        <v>0</v>
      </c>
      <c r="Q481" s="695" cm="1">
        <f t="array" ref="Q481">INDEX($H481:$K481,0,MATCH(Q$462,$H$462:$K$462,0))*HLOOKUP(Q$461,$J$458:$R$459,2)</f>
        <v>1</v>
      </c>
      <c r="R481" s="695" cm="1">
        <f t="array" ref="R481">INDEX($H481:$K481,0,MATCH(R$462,$H$462:$K$462,0))*HLOOKUP(R$461,$J$458:$R$459,2)</f>
        <v>1</v>
      </c>
      <c r="S481" s="695" cm="1">
        <f t="array" ref="S481">INDEX($H481:$K481,0,MATCH(S$462,$H$462:$K$462,0))*HLOOKUP(S$461,$J$458:$R$459,2)</f>
        <v>0</v>
      </c>
      <c r="T481" s="695" cm="1">
        <f t="array" ref="T481">INDEX($H481:$K481,0,MATCH(T$462,$H$462:$K$462,0))*HLOOKUP(T$461,$J$458:$R$459,2)</f>
        <v>0</v>
      </c>
      <c r="U481" s="695" cm="1">
        <f t="array" ref="U481">INDEX($H481:$K481,0,MATCH(U$462,$H$462:$K$462,0))*HLOOKUP(U$461,$J$458:$R$459,2)</f>
        <v>1</v>
      </c>
      <c r="V481" s="695" cm="1">
        <f t="array" ref="V481">INDEX($H481:$K481,0,MATCH(V$462,$H$462:$K$462,0))*HLOOKUP(V$461,$J$458:$R$459,2)</f>
        <v>1</v>
      </c>
      <c r="W481" s="695" cm="1">
        <f t="array" ref="W481">INDEX($H481:$K481,0,MATCH(W$462,$H$462:$K$462,0))*HLOOKUP(W$461,$J$458:$R$459,2)</f>
        <v>0</v>
      </c>
      <c r="X481" s="695" cm="1">
        <f t="array" ref="X481">INDEX($H481:$K481,0,MATCH(X$462,$H$462:$K$462,0))*HLOOKUP(X$461,$J$458:$R$459,2)</f>
        <v>0</v>
      </c>
      <c r="Y481" s="695" cm="1">
        <f t="array" ref="Y481">INDEX($H481:$K481,0,MATCH(Y$462,$H$462:$K$462,0))*HLOOKUP(Y$461,$J$458:$R$459,2)</f>
        <v>1</v>
      </c>
      <c r="Z481" s="695" cm="1">
        <f t="array" ref="Z481">INDEX($H481:$K481,0,MATCH(Z$462,$H$462:$K$462,0))*HLOOKUP(Z$461,$J$458:$R$459,2)</f>
        <v>1</v>
      </c>
      <c r="AA481" s="695" cm="1">
        <f t="array" ref="AA481">INDEX($H481:$K481,0,MATCH(AA$462,$H$462:$K$462,0))*HLOOKUP(AA$461,$J$458:$R$459,2)</f>
        <v>0</v>
      </c>
      <c r="AB481" s="695" cm="1">
        <f t="array" ref="AB481">INDEX($H481:$K481,0,MATCH(AB$462,$H$462:$K$462,0))*HLOOKUP(AB$461,$J$458:$R$459,2)</f>
        <v>0</v>
      </c>
      <c r="AC481" s="695" cm="1">
        <f t="array" ref="AC481">INDEX($H481:$K481,0,MATCH(AC$462,$H$462:$K$462,0))*HLOOKUP(AC$461,$J$458:$R$459,2)</f>
        <v>1</v>
      </c>
      <c r="AD481" s="695" cm="1">
        <f t="array" ref="AD481">INDEX($H481:$K481,0,MATCH(AD$462,$H$462:$K$462,0))*HLOOKUP(AD$461,$J$458:$R$459,2)</f>
        <v>1</v>
      </c>
      <c r="AE481" s="695" cm="1">
        <f t="array" ref="AE481">INDEX($H481:$K481,0,MATCH(AE$462,$H$462:$K$462,0))*HLOOKUP(AE$461,$J$458:$R$459,2)</f>
        <v>0</v>
      </c>
      <c r="AF481" s="695" cm="1">
        <f t="array" ref="AF481">INDEX($H481:$K481,0,MATCH(AF$462,$H$462:$K$462,0))*HLOOKUP(AF$461,$J$458:$R$459,2)</f>
        <v>0</v>
      </c>
      <c r="AG481" s="695" cm="1">
        <f t="array" ref="AG481">INDEX($H481:$K481,0,MATCH(AG$462,$H$462:$K$462,0))*HLOOKUP(AG$461,$J$458:$R$459,2)</f>
        <v>1</v>
      </c>
      <c r="AH481" s="695" cm="1">
        <f t="array" ref="AH481">INDEX($H481:$K481,0,MATCH(AH$462,$H$462:$K$462,0))*HLOOKUP(AH$461,$J$458:$R$459,2)</f>
        <v>1</v>
      </c>
      <c r="AI481" s="695" cm="1">
        <f t="array" ref="AI481">INDEX($H481:$K481,0,MATCH(AI$462,$H$462:$K$462,0))*HLOOKUP(AI$461,$J$458:$R$459,2)</f>
        <v>0</v>
      </c>
      <c r="AJ481" s="695" cm="1">
        <f t="array" ref="AJ481">INDEX($H481:$K481,0,MATCH(AJ$462,$H$462:$K$462,0))*HLOOKUP(AJ$461,$J$458:$R$459,2)</f>
        <v>0</v>
      </c>
      <c r="AK481" s="695" cm="1">
        <f t="array" ref="AK481">INDEX($H481:$K481,0,MATCH(AK$462,$H$462:$K$462,0))*HLOOKUP(AK$461,$J$458:$R$459,2)</f>
        <v>1</v>
      </c>
      <c r="AL481" s="695" cm="1">
        <f t="array" ref="AL481">INDEX($H481:$K481,0,MATCH(AL$462,$H$462:$K$462,0))*HLOOKUP(AL$461,$J$458:$R$459,2)</f>
        <v>1</v>
      </c>
      <c r="AM481" s="695" cm="1">
        <f t="array" ref="AM481">INDEX($H481:$K481,0,MATCH(AM$462,$H$462:$K$462,0))*HLOOKUP(AM$461,$J$458:$R$459,2)</f>
        <v>0</v>
      </c>
      <c r="AN481" s="695" cm="1">
        <f t="array" ref="AN481">INDEX($H481:$K481,0,MATCH(AN$462,$H$462:$K$462,0))*HLOOKUP(AN$461,$J$458:$R$459,2)</f>
        <v>0</v>
      </c>
      <c r="AO481" s="695" cm="1">
        <f t="array" ref="AO481">INDEX($H481:$K481,0,MATCH(AO$462,$H$462:$K$462,0))*HLOOKUP(AO$461,$J$458:$R$459,2)</f>
        <v>1</v>
      </c>
      <c r="AP481" s="695" cm="1">
        <f t="array" ref="AP481">INDEX($H481:$K481,0,MATCH(AP$462,$H$462:$K$462,0))*HLOOKUP(AP$461,$J$458:$R$459,2)</f>
        <v>1</v>
      </c>
      <c r="AQ481" s="695" cm="1">
        <f t="array" ref="AQ481">INDEX($H481:$K481,0,MATCH(AQ$462,$H$462:$K$462,0))*HLOOKUP(AQ$461,$J$458:$R$459,2)</f>
        <v>0</v>
      </c>
      <c r="AR481" s="695" cm="1">
        <f t="array" ref="AR481">INDEX($H481:$K481,0,MATCH(AR$462,$H$462:$K$462,0))*HLOOKUP(AR$461,$J$458:$R$459,2)</f>
        <v>0</v>
      </c>
      <c r="AS481" s="695" cm="1">
        <f t="array" ref="AS481">INDEX($H481:$K481,0,MATCH(AS$462,$H$462:$K$462,0))*HLOOKUP(AS$461,$J$458:$R$459,2)</f>
        <v>1</v>
      </c>
      <c r="AT481" s="695" cm="1">
        <f t="array" ref="AT481">INDEX($H481:$K481,0,MATCH(AT$462,$H$462:$K$462,0))*HLOOKUP(AT$461,$J$458:$R$459,2)</f>
        <v>1</v>
      </c>
      <c r="AU481" s="695" cm="1">
        <f t="array" ref="AU481">INDEX($H481:$K481,0,MATCH(AU$462,$H$462:$K$462,0))*HLOOKUP(AU$461,$J$458:$R$459,2)</f>
        <v>0</v>
      </c>
      <c r="AV481" s="186"/>
      <c r="AW481" s="186"/>
      <c r="AX481" s="16"/>
      <c r="AY481" s="8"/>
      <c r="AZ481" s="8"/>
      <c r="BA481" s="8"/>
    </row>
    <row r="482" spans="1:53" ht="14.5" outlineLevel="1" x14ac:dyDescent="0.35">
      <c r="A482" s="6"/>
      <c r="B482" s="7"/>
      <c r="C482" s="17"/>
      <c r="D482" s="17"/>
      <c r="E482" s="17"/>
      <c r="F482" s="26"/>
      <c r="G482" s="26" t="str">
        <f t="shared" si="172"/>
        <v>AYAA2A1wd</v>
      </c>
      <c r="H482" s="222">
        <f t="shared" ref="H482:K482" si="183">IF(H423&gt;0,1,0)</f>
        <v>0</v>
      </c>
      <c r="I482" s="222">
        <f t="shared" si="183"/>
        <v>1</v>
      </c>
      <c r="J482" s="222">
        <f t="shared" si="183"/>
        <v>1</v>
      </c>
      <c r="K482" s="222">
        <f t="shared" si="183"/>
        <v>0</v>
      </c>
      <c r="L482" s="695" cm="1">
        <f t="array" ref="L482">INDEX($H482:$K482,0,MATCH(L$462,$H$462:$K$462,0))*HLOOKUP(L$461,$J$458:$R$459,2)</f>
        <v>0</v>
      </c>
      <c r="M482" s="695" cm="1">
        <f t="array" ref="M482">INDEX($H482:$K482,0,MATCH(M$462,$H$462:$K$462,0))*HLOOKUP(M$461,$J$458:$R$459,2)</f>
        <v>1</v>
      </c>
      <c r="N482" s="695" cm="1">
        <f t="array" ref="N482">INDEX($H482:$K482,0,MATCH(N$462,$H$462:$K$462,0))*HLOOKUP(N$461,$J$458:$R$459,2)</f>
        <v>1</v>
      </c>
      <c r="O482" s="695" cm="1">
        <f t="array" ref="O482">INDEX($H482:$K482,0,MATCH(O$462,$H$462:$K$462,0))*HLOOKUP(O$461,$J$458:$R$459,2)</f>
        <v>0</v>
      </c>
      <c r="P482" s="695" cm="1">
        <f t="array" ref="P482">INDEX($H482:$K482,0,MATCH(P$462,$H$462:$K$462,0))*HLOOKUP(P$461,$J$458:$R$459,2)</f>
        <v>0</v>
      </c>
      <c r="Q482" s="695" cm="1">
        <f t="array" ref="Q482">INDEX($H482:$K482,0,MATCH(Q$462,$H$462:$K$462,0))*HLOOKUP(Q$461,$J$458:$R$459,2)</f>
        <v>1</v>
      </c>
      <c r="R482" s="695" cm="1">
        <f t="array" ref="R482">INDEX($H482:$K482,0,MATCH(R$462,$H$462:$K$462,0))*HLOOKUP(R$461,$J$458:$R$459,2)</f>
        <v>1</v>
      </c>
      <c r="S482" s="695" cm="1">
        <f t="array" ref="S482">INDEX($H482:$K482,0,MATCH(S$462,$H$462:$K$462,0))*HLOOKUP(S$461,$J$458:$R$459,2)</f>
        <v>0</v>
      </c>
      <c r="T482" s="695" cm="1">
        <f t="array" ref="T482">INDEX($H482:$K482,0,MATCH(T$462,$H$462:$K$462,0))*HLOOKUP(T$461,$J$458:$R$459,2)</f>
        <v>0</v>
      </c>
      <c r="U482" s="695" cm="1">
        <f t="array" ref="U482">INDEX($H482:$K482,0,MATCH(U$462,$H$462:$K$462,0))*HLOOKUP(U$461,$J$458:$R$459,2)</f>
        <v>1</v>
      </c>
      <c r="V482" s="695" cm="1">
        <f t="array" ref="V482">INDEX($H482:$K482,0,MATCH(V$462,$H$462:$K$462,0))*HLOOKUP(V$461,$J$458:$R$459,2)</f>
        <v>1</v>
      </c>
      <c r="W482" s="695" cm="1">
        <f t="array" ref="W482">INDEX($H482:$K482,0,MATCH(W$462,$H$462:$K$462,0))*HLOOKUP(W$461,$J$458:$R$459,2)</f>
        <v>0</v>
      </c>
      <c r="X482" s="695" cm="1">
        <f t="array" ref="X482">INDEX($H482:$K482,0,MATCH(X$462,$H$462:$K$462,0))*HLOOKUP(X$461,$J$458:$R$459,2)</f>
        <v>0</v>
      </c>
      <c r="Y482" s="695" cm="1">
        <f t="array" ref="Y482">INDEX($H482:$K482,0,MATCH(Y$462,$H$462:$K$462,0))*HLOOKUP(Y$461,$J$458:$R$459,2)</f>
        <v>1</v>
      </c>
      <c r="Z482" s="695" cm="1">
        <f t="array" ref="Z482">INDEX($H482:$K482,0,MATCH(Z$462,$H$462:$K$462,0))*HLOOKUP(Z$461,$J$458:$R$459,2)</f>
        <v>1</v>
      </c>
      <c r="AA482" s="695" cm="1">
        <f t="array" ref="AA482">INDEX($H482:$K482,0,MATCH(AA$462,$H$462:$K$462,0))*HLOOKUP(AA$461,$J$458:$R$459,2)</f>
        <v>0</v>
      </c>
      <c r="AB482" s="695" cm="1">
        <f t="array" ref="AB482">INDEX($H482:$K482,0,MATCH(AB$462,$H$462:$K$462,0))*HLOOKUP(AB$461,$J$458:$R$459,2)</f>
        <v>0</v>
      </c>
      <c r="AC482" s="695" cm="1">
        <f t="array" ref="AC482">INDEX($H482:$K482,0,MATCH(AC$462,$H$462:$K$462,0))*HLOOKUP(AC$461,$J$458:$R$459,2)</f>
        <v>1</v>
      </c>
      <c r="AD482" s="695" cm="1">
        <f t="array" ref="AD482">INDEX($H482:$K482,0,MATCH(AD$462,$H$462:$K$462,0))*HLOOKUP(AD$461,$J$458:$R$459,2)</f>
        <v>1</v>
      </c>
      <c r="AE482" s="695" cm="1">
        <f t="array" ref="AE482">INDEX($H482:$K482,0,MATCH(AE$462,$H$462:$K$462,0))*HLOOKUP(AE$461,$J$458:$R$459,2)</f>
        <v>0</v>
      </c>
      <c r="AF482" s="695" cm="1">
        <f t="array" ref="AF482">INDEX($H482:$K482,0,MATCH(AF$462,$H$462:$K$462,0))*HLOOKUP(AF$461,$J$458:$R$459,2)</f>
        <v>0</v>
      </c>
      <c r="AG482" s="695" cm="1">
        <f t="array" ref="AG482">INDEX($H482:$K482,0,MATCH(AG$462,$H$462:$K$462,0))*HLOOKUP(AG$461,$J$458:$R$459,2)</f>
        <v>1</v>
      </c>
      <c r="AH482" s="695" cm="1">
        <f t="array" ref="AH482">INDEX($H482:$K482,0,MATCH(AH$462,$H$462:$K$462,0))*HLOOKUP(AH$461,$J$458:$R$459,2)</f>
        <v>1</v>
      </c>
      <c r="AI482" s="695" cm="1">
        <f t="array" ref="AI482">INDEX($H482:$K482,0,MATCH(AI$462,$H$462:$K$462,0))*HLOOKUP(AI$461,$J$458:$R$459,2)</f>
        <v>0</v>
      </c>
      <c r="AJ482" s="695" cm="1">
        <f t="array" ref="AJ482">INDEX($H482:$K482,0,MATCH(AJ$462,$H$462:$K$462,0))*HLOOKUP(AJ$461,$J$458:$R$459,2)</f>
        <v>0</v>
      </c>
      <c r="AK482" s="695" cm="1">
        <f t="array" ref="AK482">INDEX($H482:$K482,0,MATCH(AK$462,$H$462:$K$462,0))*HLOOKUP(AK$461,$J$458:$R$459,2)</f>
        <v>1</v>
      </c>
      <c r="AL482" s="695" cm="1">
        <f t="array" ref="AL482">INDEX($H482:$K482,0,MATCH(AL$462,$H$462:$K$462,0))*HLOOKUP(AL$461,$J$458:$R$459,2)</f>
        <v>1</v>
      </c>
      <c r="AM482" s="695" cm="1">
        <f t="array" ref="AM482">INDEX($H482:$K482,0,MATCH(AM$462,$H$462:$K$462,0))*HLOOKUP(AM$461,$J$458:$R$459,2)</f>
        <v>0</v>
      </c>
      <c r="AN482" s="695" cm="1">
        <f t="array" ref="AN482">INDEX($H482:$K482,0,MATCH(AN$462,$H$462:$K$462,0))*HLOOKUP(AN$461,$J$458:$R$459,2)</f>
        <v>0</v>
      </c>
      <c r="AO482" s="695" cm="1">
        <f t="array" ref="AO482">INDEX($H482:$K482,0,MATCH(AO$462,$H$462:$K$462,0))*HLOOKUP(AO$461,$J$458:$R$459,2)</f>
        <v>1</v>
      </c>
      <c r="AP482" s="695" cm="1">
        <f t="array" ref="AP482">INDEX($H482:$K482,0,MATCH(AP$462,$H$462:$K$462,0))*HLOOKUP(AP$461,$J$458:$R$459,2)</f>
        <v>1</v>
      </c>
      <c r="AQ482" s="695" cm="1">
        <f t="array" ref="AQ482">INDEX($H482:$K482,0,MATCH(AQ$462,$H$462:$K$462,0))*HLOOKUP(AQ$461,$J$458:$R$459,2)</f>
        <v>0</v>
      </c>
      <c r="AR482" s="695" cm="1">
        <f t="array" ref="AR482">INDEX($H482:$K482,0,MATCH(AR$462,$H$462:$K$462,0))*HLOOKUP(AR$461,$J$458:$R$459,2)</f>
        <v>0</v>
      </c>
      <c r="AS482" s="695" cm="1">
        <f t="array" ref="AS482">INDEX($H482:$K482,0,MATCH(AS$462,$H$462:$K$462,0))*HLOOKUP(AS$461,$J$458:$R$459,2)</f>
        <v>1</v>
      </c>
      <c r="AT482" s="695" cm="1">
        <f t="array" ref="AT482">INDEX($H482:$K482,0,MATCH(AT$462,$H$462:$K$462,0))*HLOOKUP(AT$461,$J$458:$R$459,2)</f>
        <v>1</v>
      </c>
      <c r="AU482" s="695" cm="1">
        <f t="array" ref="AU482">INDEX($H482:$K482,0,MATCH(AU$462,$H$462:$K$462,0))*HLOOKUP(AU$461,$J$458:$R$459,2)</f>
        <v>0</v>
      </c>
      <c r="AV482" s="186"/>
      <c r="AW482" s="186"/>
      <c r="AX482" s="16"/>
      <c r="AY482" s="8"/>
      <c r="AZ482" s="8"/>
      <c r="BA482" s="8"/>
    </row>
    <row r="483" spans="1:53" ht="14.5" outlineLevel="1" x14ac:dyDescent="0.35">
      <c r="A483" s="6"/>
      <c r="B483" s="7"/>
      <c r="C483" s="17"/>
      <c r="D483" s="17"/>
      <c r="E483" s="17"/>
      <c r="F483" s="26"/>
      <c r="G483" s="26" t="str">
        <f t="shared" si="172"/>
        <v>AAWA2A1a</v>
      </c>
      <c r="H483" s="222">
        <f t="shared" ref="H483:K483" si="184">IF(H424&gt;0,1,0)</f>
        <v>0</v>
      </c>
      <c r="I483" s="222">
        <f t="shared" si="184"/>
        <v>1</v>
      </c>
      <c r="J483" s="222">
        <f t="shared" si="184"/>
        <v>0</v>
      </c>
      <c r="K483" s="222">
        <f t="shared" si="184"/>
        <v>0</v>
      </c>
      <c r="L483" s="695" cm="1">
        <f t="array" ref="L483">INDEX($H483:$K483,0,MATCH(L$462,$H$462:$K$462,0))*HLOOKUP(L$461,$J$458:$R$459,2)</f>
        <v>0</v>
      </c>
      <c r="M483" s="695" cm="1">
        <f t="array" ref="M483">INDEX($H483:$K483,0,MATCH(M$462,$H$462:$K$462,0))*HLOOKUP(M$461,$J$458:$R$459,2)</f>
        <v>1</v>
      </c>
      <c r="N483" s="695" cm="1">
        <f t="array" ref="N483">INDEX($H483:$K483,0,MATCH(N$462,$H$462:$K$462,0))*HLOOKUP(N$461,$J$458:$R$459,2)</f>
        <v>0</v>
      </c>
      <c r="O483" s="695" cm="1">
        <f t="array" ref="O483">INDEX($H483:$K483,0,MATCH(O$462,$H$462:$K$462,0))*HLOOKUP(O$461,$J$458:$R$459,2)</f>
        <v>0</v>
      </c>
      <c r="P483" s="695" cm="1">
        <f t="array" ref="P483">INDEX($H483:$K483,0,MATCH(P$462,$H$462:$K$462,0))*HLOOKUP(P$461,$J$458:$R$459,2)</f>
        <v>0</v>
      </c>
      <c r="Q483" s="695" cm="1">
        <f t="array" ref="Q483">INDEX($H483:$K483,0,MATCH(Q$462,$H$462:$K$462,0))*HLOOKUP(Q$461,$J$458:$R$459,2)</f>
        <v>1</v>
      </c>
      <c r="R483" s="695" cm="1">
        <f t="array" ref="R483">INDEX($H483:$K483,0,MATCH(R$462,$H$462:$K$462,0))*HLOOKUP(R$461,$J$458:$R$459,2)</f>
        <v>0</v>
      </c>
      <c r="S483" s="695" cm="1">
        <f t="array" ref="S483">INDEX($H483:$K483,0,MATCH(S$462,$H$462:$K$462,0))*HLOOKUP(S$461,$J$458:$R$459,2)</f>
        <v>0</v>
      </c>
      <c r="T483" s="695" cm="1">
        <f t="array" ref="T483">INDEX($H483:$K483,0,MATCH(T$462,$H$462:$K$462,0))*HLOOKUP(T$461,$J$458:$R$459,2)</f>
        <v>0</v>
      </c>
      <c r="U483" s="695" cm="1">
        <f t="array" ref="U483">INDEX($H483:$K483,0,MATCH(U$462,$H$462:$K$462,0))*HLOOKUP(U$461,$J$458:$R$459,2)</f>
        <v>1</v>
      </c>
      <c r="V483" s="695" cm="1">
        <f t="array" ref="V483">INDEX($H483:$K483,0,MATCH(V$462,$H$462:$K$462,0))*HLOOKUP(V$461,$J$458:$R$459,2)</f>
        <v>0</v>
      </c>
      <c r="W483" s="695" cm="1">
        <f t="array" ref="W483">INDEX($H483:$K483,0,MATCH(W$462,$H$462:$K$462,0))*HLOOKUP(W$461,$J$458:$R$459,2)</f>
        <v>0</v>
      </c>
      <c r="X483" s="695" cm="1">
        <f t="array" ref="X483">INDEX($H483:$K483,0,MATCH(X$462,$H$462:$K$462,0))*HLOOKUP(X$461,$J$458:$R$459,2)</f>
        <v>0</v>
      </c>
      <c r="Y483" s="695" cm="1">
        <f t="array" ref="Y483">INDEX($H483:$K483,0,MATCH(Y$462,$H$462:$K$462,0))*HLOOKUP(Y$461,$J$458:$R$459,2)</f>
        <v>1</v>
      </c>
      <c r="Z483" s="695" cm="1">
        <f t="array" ref="Z483">INDEX($H483:$K483,0,MATCH(Z$462,$H$462:$K$462,0))*HLOOKUP(Z$461,$J$458:$R$459,2)</f>
        <v>0</v>
      </c>
      <c r="AA483" s="695" cm="1">
        <f t="array" ref="AA483">INDEX($H483:$K483,0,MATCH(AA$462,$H$462:$K$462,0))*HLOOKUP(AA$461,$J$458:$R$459,2)</f>
        <v>0</v>
      </c>
      <c r="AB483" s="695" cm="1">
        <f t="array" ref="AB483">INDEX($H483:$K483,0,MATCH(AB$462,$H$462:$K$462,0))*HLOOKUP(AB$461,$J$458:$R$459,2)</f>
        <v>0</v>
      </c>
      <c r="AC483" s="695" cm="1">
        <f t="array" ref="AC483">INDEX($H483:$K483,0,MATCH(AC$462,$H$462:$K$462,0))*HLOOKUP(AC$461,$J$458:$R$459,2)</f>
        <v>1</v>
      </c>
      <c r="AD483" s="695" cm="1">
        <f t="array" ref="AD483">INDEX($H483:$K483,0,MATCH(AD$462,$H$462:$K$462,0))*HLOOKUP(AD$461,$J$458:$R$459,2)</f>
        <v>0</v>
      </c>
      <c r="AE483" s="695" cm="1">
        <f t="array" ref="AE483">INDEX($H483:$K483,0,MATCH(AE$462,$H$462:$K$462,0))*HLOOKUP(AE$461,$J$458:$R$459,2)</f>
        <v>0</v>
      </c>
      <c r="AF483" s="695" cm="1">
        <f t="array" ref="AF483">INDEX($H483:$K483,0,MATCH(AF$462,$H$462:$K$462,0))*HLOOKUP(AF$461,$J$458:$R$459,2)</f>
        <v>0</v>
      </c>
      <c r="AG483" s="695" cm="1">
        <f t="array" ref="AG483">INDEX($H483:$K483,0,MATCH(AG$462,$H$462:$K$462,0))*HLOOKUP(AG$461,$J$458:$R$459,2)</f>
        <v>1</v>
      </c>
      <c r="AH483" s="695" cm="1">
        <f t="array" ref="AH483">INDEX($H483:$K483,0,MATCH(AH$462,$H$462:$K$462,0))*HLOOKUP(AH$461,$J$458:$R$459,2)</f>
        <v>0</v>
      </c>
      <c r="AI483" s="695" cm="1">
        <f t="array" ref="AI483">INDEX($H483:$K483,0,MATCH(AI$462,$H$462:$K$462,0))*HLOOKUP(AI$461,$J$458:$R$459,2)</f>
        <v>0</v>
      </c>
      <c r="AJ483" s="695" cm="1">
        <f t="array" ref="AJ483">INDEX($H483:$K483,0,MATCH(AJ$462,$H$462:$K$462,0))*HLOOKUP(AJ$461,$J$458:$R$459,2)</f>
        <v>0</v>
      </c>
      <c r="AK483" s="695" cm="1">
        <f t="array" ref="AK483">INDEX($H483:$K483,0,MATCH(AK$462,$H$462:$K$462,0))*HLOOKUP(AK$461,$J$458:$R$459,2)</f>
        <v>1</v>
      </c>
      <c r="AL483" s="695" cm="1">
        <f t="array" ref="AL483">INDEX($H483:$K483,0,MATCH(AL$462,$H$462:$K$462,0))*HLOOKUP(AL$461,$J$458:$R$459,2)</f>
        <v>0</v>
      </c>
      <c r="AM483" s="695" cm="1">
        <f t="array" ref="AM483">INDEX($H483:$K483,0,MATCH(AM$462,$H$462:$K$462,0))*HLOOKUP(AM$461,$J$458:$R$459,2)</f>
        <v>0</v>
      </c>
      <c r="AN483" s="695" cm="1">
        <f t="array" ref="AN483">INDEX($H483:$K483,0,MATCH(AN$462,$H$462:$K$462,0))*HLOOKUP(AN$461,$J$458:$R$459,2)</f>
        <v>0</v>
      </c>
      <c r="AO483" s="695" cm="1">
        <f t="array" ref="AO483">INDEX($H483:$K483,0,MATCH(AO$462,$H$462:$K$462,0))*HLOOKUP(AO$461,$J$458:$R$459,2)</f>
        <v>1</v>
      </c>
      <c r="AP483" s="695" cm="1">
        <f t="array" ref="AP483">INDEX($H483:$K483,0,MATCH(AP$462,$H$462:$K$462,0))*HLOOKUP(AP$461,$J$458:$R$459,2)</f>
        <v>0</v>
      </c>
      <c r="AQ483" s="695" cm="1">
        <f t="array" ref="AQ483">INDEX($H483:$K483,0,MATCH(AQ$462,$H$462:$K$462,0))*HLOOKUP(AQ$461,$J$458:$R$459,2)</f>
        <v>0</v>
      </c>
      <c r="AR483" s="695" cm="1">
        <f t="array" ref="AR483">INDEX($H483:$K483,0,MATCH(AR$462,$H$462:$K$462,0))*HLOOKUP(AR$461,$J$458:$R$459,2)</f>
        <v>0</v>
      </c>
      <c r="AS483" s="695" cm="1">
        <f t="array" ref="AS483">INDEX($H483:$K483,0,MATCH(AS$462,$H$462:$K$462,0))*HLOOKUP(AS$461,$J$458:$R$459,2)</f>
        <v>1</v>
      </c>
      <c r="AT483" s="695" cm="1">
        <f t="array" ref="AT483">INDEX($H483:$K483,0,MATCH(AT$462,$H$462:$K$462,0))*HLOOKUP(AT$461,$J$458:$R$459,2)</f>
        <v>0</v>
      </c>
      <c r="AU483" s="695" cm="1">
        <f t="array" ref="AU483">INDEX($H483:$K483,0,MATCH(AU$462,$H$462:$K$462,0))*HLOOKUP(AU$461,$J$458:$R$459,2)</f>
        <v>0</v>
      </c>
      <c r="AV483" s="186"/>
      <c r="AW483" s="186"/>
      <c r="AX483" s="16"/>
      <c r="AY483" s="8"/>
      <c r="AZ483" s="8"/>
      <c r="BA483" s="8"/>
    </row>
    <row r="484" spans="1:53" ht="14.5" outlineLevel="1" x14ac:dyDescent="0.35">
      <c r="A484" s="6"/>
      <c r="B484" s="7"/>
      <c r="C484" s="17"/>
      <c r="D484" s="17"/>
      <c r="E484" s="17"/>
      <c r="F484" s="26"/>
      <c r="G484" s="26" t="str">
        <f t="shared" si="172"/>
        <v>AAAWA1a</v>
      </c>
      <c r="H484" s="222">
        <f t="shared" ref="H484:K484" si="185">IF(H425&gt;0,1,0)</f>
        <v>0</v>
      </c>
      <c r="I484" s="222">
        <f t="shared" si="185"/>
        <v>1</v>
      </c>
      <c r="J484" s="222">
        <f t="shared" si="185"/>
        <v>0</v>
      </c>
      <c r="K484" s="222">
        <f t="shared" si="185"/>
        <v>0</v>
      </c>
      <c r="L484" s="695" cm="1">
        <f t="array" ref="L484">INDEX($H484:$K484,0,MATCH(L$462,$H$462:$K$462,0))*HLOOKUP(L$461,$J$458:$R$459,2)</f>
        <v>0</v>
      </c>
      <c r="M484" s="695" cm="1">
        <f t="array" ref="M484">INDEX($H484:$K484,0,MATCH(M$462,$H$462:$K$462,0))*HLOOKUP(M$461,$J$458:$R$459,2)</f>
        <v>1</v>
      </c>
      <c r="N484" s="695" cm="1">
        <f t="array" ref="N484">INDEX($H484:$K484,0,MATCH(N$462,$H$462:$K$462,0))*HLOOKUP(N$461,$J$458:$R$459,2)</f>
        <v>0</v>
      </c>
      <c r="O484" s="695" cm="1">
        <f t="array" ref="O484">INDEX($H484:$K484,0,MATCH(O$462,$H$462:$K$462,0))*HLOOKUP(O$461,$J$458:$R$459,2)</f>
        <v>0</v>
      </c>
      <c r="P484" s="695" cm="1">
        <f t="array" ref="P484">INDEX($H484:$K484,0,MATCH(P$462,$H$462:$K$462,0))*HLOOKUP(P$461,$J$458:$R$459,2)</f>
        <v>0</v>
      </c>
      <c r="Q484" s="695" cm="1">
        <f t="array" ref="Q484">INDEX($H484:$K484,0,MATCH(Q$462,$H$462:$K$462,0))*HLOOKUP(Q$461,$J$458:$R$459,2)</f>
        <v>1</v>
      </c>
      <c r="R484" s="695" cm="1">
        <f t="array" ref="R484">INDEX($H484:$K484,0,MATCH(R$462,$H$462:$K$462,0))*HLOOKUP(R$461,$J$458:$R$459,2)</f>
        <v>0</v>
      </c>
      <c r="S484" s="695" cm="1">
        <f t="array" ref="S484">INDEX($H484:$K484,0,MATCH(S$462,$H$462:$K$462,0))*HLOOKUP(S$461,$J$458:$R$459,2)</f>
        <v>0</v>
      </c>
      <c r="T484" s="695" cm="1">
        <f t="array" ref="T484">INDEX($H484:$K484,0,MATCH(T$462,$H$462:$K$462,0))*HLOOKUP(T$461,$J$458:$R$459,2)</f>
        <v>0</v>
      </c>
      <c r="U484" s="695" cm="1">
        <f t="array" ref="U484">INDEX($H484:$K484,0,MATCH(U$462,$H$462:$K$462,0))*HLOOKUP(U$461,$J$458:$R$459,2)</f>
        <v>1</v>
      </c>
      <c r="V484" s="695" cm="1">
        <f t="array" ref="V484">INDEX($H484:$K484,0,MATCH(V$462,$H$462:$K$462,0))*HLOOKUP(V$461,$J$458:$R$459,2)</f>
        <v>0</v>
      </c>
      <c r="W484" s="695" cm="1">
        <f t="array" ref="W484">INDEX($H484:$K484,0,MATCH(W$462,$H$462:$K$462,0))*HLOOKUP(W$461,$J$458:$R$459,2)</f>
        <v>0</v>
      </c>
      <c r="X484" s="695" cm="1">
        <f t="array" ref="X484">INDEX($H484:$K484,0,MATCH(X$462,$H$462:$K$462,0))*HLOOKUP(X$461,$J$458:$R$459,2)</f>
        <v>0</v>
      </c>
      <c r="Y484" s="695" cm="1">
        <f t="array" ref="Y484">INDEX($H484:$K484,0,MATCH(Y$462,$H$462:$K$462,0))*HLOOKUP(Y$461,$J$458:$R$459,2)</f>
        <v>1</v>
      </c>
      <c r="Z484" s="695" cm="1">
        <f t="array" ref="Z484">INDEX($H484:$K484,0,MATCH(Z$462,$H$462:$K$462,0))*HLOOKUP(Z$461,$J$458:$R$459,2)</f>
        <v>0</v>
      </c>
      <c r="AA484" s="695" cm="1">
        <f t="array" ref="AA484">INDEX($H484:$K484,0,MATCH(AA$462,$H$462:$K$462,0))*HLOOKUP(AA$461,$J$458:$R$459,2)</f>
        <v>0</v>
      </c>
      <c r="AB484" s="695" cm="1">
        <f t="array" ref="AB484">INDEX($H484:$K484,0,MATCH(AB$462,$H$462:$K$462,0))*HLOOKUP(AB$461,$J$458:$R$459,2)</f>
        <v>0</v>
      </c>
      <c r="AC484" s="695" cm="1">
        <f t="array" ref="AC484">INDEX($H484:$K484,0,MATCH(AC$462,$H$462:$K$462,0))*HLOOKUP(AC$461,$J$458:$R$459,2)</f>
        <v>1</v>
      </c>
      <c r="AD484" s="695" cm="1">
        <f t="array" ref="AD484">INDEX($H484:$K484,0,MATCH(AD$462,$H$462:$K$462,0))*HLOOKUP(AD$461,$J$458:$R$459,2)</f>
        <v>0</v>
      </c>
      <c r="AE484" s="695" cm="1">
        <f t="array" ref="AE484">INDEX($H484:$K484,0,MATCH(AE$462,$H$462:$K$462,0))*HLOOKUP(AE$461,$J$458:$R$459,2)</f>
        <v>0</v>
      </c>
      <c r="AF484" s="695" cm="1">
        <f t="array" ref="AF484">INDEX($H484:$K484,0,MATCH(AF$462,$H$462:$K$462,0))*HLOOKUP(AF$461,$J$458:$R$459,2)</f>
        <v>0</v>
      </c>
      <c r="AG484" s="695" cm="1">
        <f t="array" ref="AG484">INDEX($H484:$K484,0,MATCH(AG$462,$H$462:$K$462,0))*HLOOKUP(AG$461,$J$458:$R$459,2)</f>
        <v>1</v>
      </c>
      <c r="AH484" s="695" cm="1">
        <f t="array" ref="AH484">INDEX($H484:$K484,0,MATCH(AH$462,$H$462:$K$462,0))*HLOOKUP(AH$461,$J$458:$R$459,2)</f>
        <v>0</v>
      </c>
      <c r="AI484" s="695" cm="1">
        <f t="array" ref="AI484">INDEX($H484:$K484,0,MATCH(AI$462,$H$462:$K$462,0))*HLOOKUP(AI$461,$J$458:$R$459,2)</f>
        <v>0</v>
      </c>
      <c r="AJ484" s="695" cm="1">
        <f t="array" ref="AJ484">INDEX($H484:$K484,0,MATCH(AJ$462,$H$462:$K$462,0))*HLOOKUP(AJ$461,$J$458:$R$459,2)</f>
        <v>0</v>
      </c>
      <c r="AK484" s="695" cm="1">
        <f t="array" ref="AK484">INDEX($H484:$K484,0,MATCH(AK$462,$H$462:$K$462,0))*HLOOKUP(AK$461,$J$458:$R$459,2)</f>
        <v>1</v>
      </c>
      <c r="AL484" s="695" cm="1">
        <f t="array" ref="AL484">INDEX($H484:$K484,0,MATCH(AL$462,$H$462:$K$462,0))*HLOOKUP(AL$461,$J$458:$R$459,2)</f>
        <v>0</v>
      </c>
      <c r="AM484" s="695" cm="1">
        <f t="array" ref="AM484">INDEX($H484:$K484,0,MATCH(AM$462,$H$462:$K$462,0))*HLOOKUP(AM$461,$J$458:$R$459,2)</f>
        <v>0</v>
      </c>
      <c r="AN484" s="695" cm="1">
        <f t="array" ref="AN484">INDEX($H484:$K484,0,MATCH(AN$462,$H$462:$K$462,0))*HLOOKUP(AN$461,$J$458:$R$459,2)</f>
        <v>0</v>
      </c>
      <c r="AO484" s="695" cm="1">
        <f t="array" ref="AO484">INDEX($H484:$K484,0,MATCH(AO$462,$H$462:$K$462,0))*HLOOKUP(AO$461,$J$458:$R$459,2)</f>
        <v>1</v>
      </c>
      <c r="AP484" s="695" cm="1">
        <f t="array" ref="AP484">INDEX($H484:$K484,0,MATCH(AP$462,$H$462:$K$462,0))*HLOOKUP(AP$461,$J$458:$R$459,2)</f>
        <v>0</v>
      </c>
      <c r="AQ484" s="695" cm="1">
        <f t="array" ref="AQ484">INDEX($H484:$K484,0,MATCH(AQ$462,$H$462:$K$462,0))*HLOOKUP(AQ$461,$J$458:$R$459,2)</f>
        <v>0</v>
      </c>
      <c r="AR484" s="695" cm="1">
        <f t="array" ref="AR484">INDEX($H484:$K484,0,MATCH(AR$462,$H$462:$K$462,0))*HLOOKUP(AR$461,$J$458:$R$459,2)</f>
        <v>0</v>
      </c>
      <c r="AS484" s="695" cm="1">
        <f t="array" ref="AS484">INDEX($H484:$K484,0,MATCH(AS$462,$H$462:$K$462,0))*HLOOKUP(AS$461,$J$458:$R$459,2)</f>
        <v>1</v>
      </c>
      <c r="AT484" s="695" cm="1">
        <f t="array" ref="AT484">INDEX($H484:$K484,0,MATCH(AT$462,$H$462:$K$462,0))*HLOOKUP(AT$461,$J$458:$R$459,2)</f>
        <v>0</v>
      </c>
      <c r="AU484" s="695" cm="1">
        <f t="array" ref="AU484">INDEX($H484:$K484,0,MATCH(AU$462,$H$462:$K$462,0))*HLOOKUP(AU$461,$J$458:$R$459,2)</f>
        <v>0</v>
      </c>
      <c r="AV484" s="186"/>
      <c r="AW484" s="186"/>
      <c r="AX484" s="16"/>
      <c r="AY484" s="8"/>
      <c r="AZ484" s="8"/>
      <c r="BA484" s="8"/>
    </row>
    <row r="485" spans="1:53" ht="14.5" outlineLevel="1" x14ac:dyDescent="0.35">
      <c r="A485" s="6"/>
      <c r="B485" s="7"/>
      <c r="C485" s="17"/>
      <c r="D485" s="17"/>
      <c r="E485" s="17"/>
      <c r="F485" s="26"/>
      <c r="G485" s="26" t="str">
        <f t="shared" si="172"/>
        <v>YAAA2Wa</v>
      </c>
      <c r="H485" s="222">
        <f t="shared" ref="H485:K485" si="186">IF(H426&gt;0,1,0)</f>
        <v>0</v>
      </c>
      <c r="I485" s="222">
        <f t="shared" si="186"/>
        <v>1</v>
      </c>
      <c r="J485" s="222">
        <f t="shared" si="186"/>
        <v>0</v>
      </c>
      <c r="K485" s="222">
        <f t="shared" si="186"/>
        <v>0</v>
      </c>
      <c r="L485" s="695" cm="1">
        <f t="array" ref="L485">INDEX($H485:$K485,0,MATCH(L$462,$H$462:$K$462,0))*HLOOKUP(L$461,$J$458:$R$459,2)</f>
        <v>0</v>
      </c>
      <c r="M485" s="695" cm="1">
        <f t="array" ref="M485">INDEX($H485:$K485,0,MATCH(M$462,$H$462:$K$462,0))*HLOOKUP(M$461,$J$458:$R$459,2)</f>
        <v>1</v>
      </c>
      <c r="N485" s="695" cm="1">
        <f t="array" ref="N485">INDEX($H485:$K485,0,MATCH(N$462,$H$462:$K$462,0))*HLOOKUP(N$461,$J$458:$R$459,2)</f>
        <v>0</v>
      </c>
      <c r="O485" s="695" cm="1">
        <f t="array" ref="O485">INDEX($H485:$K485,0,MATCH(O$462,$H$462:$K$462,0))*HLOOKUP(O$461,$J$458:$R$459,2)</f>
        <v>0</v>
      </c>
      <c r="P485" s="695" cm="1">
        <f t="array" ref="P485">INDEX($H485:$K485,0,MATCH(P$462,$H$462:$K$462,0))*HLOOKUP(P$461,$J$458:$R$459,2)</f>
        <v>0</v>
      </c>
      <c r="Q485" s="695" cm="1">
        <f t="array" ref="Q485">INDEX($H485:$K485,0,MATCH(Q$462,$H$462:$K$462,0))*HLOOKUP(Q$461,$J$458:$R$459,2)</f>
        <v>1</v>
      </c>
      <c r="R485" s="695" cm="1">
        <f t="array" ref="R485">INDEX($H485:$K485,0,MATCH(R$462,$H$462:$K$462,0))*HLOOKUP(R$461,$J$458:$R$459,2)</f>
        <v>0</v>
      </c>
      <c r="S485" s="695" cm="1">
        <f t="array" ref="S485">INDEX($H485:$K485,0,MATCH(S$462,$H$462:$K$462,0))*HLOOKUP(S$461,$J$458:$R$459,2)</f>
        <v>0</v>
      </c>
      <c r="T485" s="695" cm="1">
        <f t="array" ref="T485">INDEX($H485:$K485,0,MATCH(T$462,$H$462:$K$462,0))*HLOOKUP(T$461,$J$458:$R$459,2)</f>
        <v>0</v>
      </c>
      <c r="U485" s="695" cm="1">
        <f t="array" ref="U485">INDEX($H485:$K485,0,MATCH(U$462,$H$462:$K$462,0))*HLOOKUP(U$461,$J$458:$R$459,2)</f>
        <v>1</v>
      </c>
      <c r="V485" s="695" cm="1">
        <f t="array" ref="V485">INDEX($H485:$K485,0,MATCH(V$462,$H$462:$K$462,0))*HLOOKUP(V$461,$J$458:$R$459,2)</f>
        <v>0</v>
      </c>
      <c r="W485" s="695" cm="1">
        <f t="array" ref="W485">INDEX($H485:$K485,0,MATCH(W$462,$H$462:$K$462,0))*HLOOKUP(W$461,$J$458:$R$459,2)</f>
        <v>0</v>
      </c>
      <c r="X485" s="695" cm="1">
        <f t="array" ref="X485">INDEX($H485:$K485,0,MATCH(X$462,$H$462:$K$462,0))*HLOOKUP(X$461,$J$458:$R$459,2)</f>
        <v>0</v>
      </c>
      <c r="Y485" s="695" cm="1">
        <f t="array" ref="Y485">INDEX($H485:$K485,0,MATCH(Y$462,$H$462:$K$462,0))*HLOOKUP(Y$461,$J$458:$R$459,2)</f>
        <v>1</v>
      </c>
      <c r="Z485" s="695" cm="1">
        <f t="array" ref="Z485">INDEX($H485:$K485,0,MATCH(Z$462,$H$462:$K$462,0))*HLOOKUP(Z$461,$J$458:$R$459,2)</f>
        <v>0</v>
      </c>
      <c r="AA485" s="695" cm="1">
        <f t="array" ref="AA485">INDEX($H485:$K485,0,MATCH(AA$462,$H$462:$K$462,0))*HLOOKUP(AA$461,$J$458:$R$459,2)</f>
        <v>0</v>
      </c>
      <c r="AB485" s="695" cm="1">
        <f t="array" ref="AB485">INDEX($H485:$K485,0,MATCH(AB$462,$H$462:$K$462,0))*HLOOKUP(AB$461,$J$458:$R$459,2)</f>
        <v>0</v>
      </c>
      <c r="AC485" s="695" cm="1">
        <f t="array" ref="AC485">INDEX($H485:$K485,0,MATCH(AC$462,$H$462:$K$462,0))*HLOOKUP(AC$461,$J$458:$R$459,2)</f>
        <v>1</v>
      </c>
      <c r="AD485" s="695" cm="1">
        <f t="array" ref="AD485">INDEX($H485:$K485,0,MATCH(AD$462,$H$462:$K$462,0))*HLOOKUP(AD$461,$J$458:$R$459,2)</f>
        <v>0</v>
      </c>
      <c r="AE485" s="695" cm="1">
        <f t="array" ref="AE485">INDEX($H485:$K485,0,MATCH(AE$462,$H$462:$K$462,0))*HLOOKUP(AE$461,$J$458:$R$459,2)</f>
        <v>0</v>
      </c>
      <c r="AF485" s="695" cm="1">
        <f t="array" ref="AF485">INDEX($H485:$K485,0,MATCH(AF$462,$H$462:$K$462,0))*HLOOKUP(AF$461,$J$458:$R$459,2)</f>
        <v>0</v>
      </c>
      <c r="AG485" s="695" cm="1">
        <f t="array" ref="AG485">INDEX($H485:$K485,0,MATCH(AG$462,$H$462:$K$462,0))*HLOOKUP(AG$461,$J$458:$R$459,2)</f>
        <v>1</v>
      </c>
      <c r="AH485" s="695" cm="1">
        <f t="array" ref="AH485">INDEX($H485:$K485,0,MATCH(AH$462,$H$462:$K$462,0))*HLOOKUP(AH$461,$J$458:$R$459,2)</f>
        <v>0</v>
      </c>
      <c r="AI485" s="695" cm="1">
        <f t="array" ref="AI485">INDEX($H485:$K485,0,MATCH(AI$462,$H$462:$K$462,0))*HLOOKUP(AI$461,$J$458:$R$459,2)</f>
        <v>0</v>
      </c>
      <c r="AJ485" s="695" cm="1">
        <f t="array" ref="AJ485">INDEX($H485:$K485,0,MATCH(AJ$462,$H$462:$K$462,0))*HLOOKUP(AJ$461,$J$458:$R$459,2)</f>
        <v>0</v>
      </c>
      <c r="AK485" s="695" cm="1">
        <f t="array" ref="AK485">INDEX($H485:$K485,0,MATCH(AK$462,$H$462:$K$462,0))*HLOOKUP(AK$461,$J$458:$R$459,2)</f>
        <v>1</v>
      </c>
      <c r="AL485" s="695" cm="1">
        <f t="array" ref="AL485">INDEX($H485:$K485,0,MATCH(AL$462,$H$462:$K$462,0))*HLOOKUP(AL$461,$J$458:$R$459,2)</f>
        <v>0</v>
      </c>
      <c r="AM485" s="695" cm="1">
        <f t="array" ref="AM485">INDEX($H485:$K485,0,MATCH(AM$462,$H$462:$K$462,0))*HLOOKUP(AM$461,$J$458:$R$459,2)</f>
        <v>0</v>
      </c>
      <c r="AN485" s="695" cm="1">
        <f t="array" ref="AN485">INDEX($H485:$K485,0,MATCH(AN$462,$H$462:$K$462,0))*HLOOKUP(AN$461,$J$458:$R$459,2)</f>
        <v>0</v>
      </c>
      <c r="AO485" s="695" cm="1">
        <f t="array" ref="AO485">INDEX($H485:$K485,0,MATCH(AO$462,$H$462:$K$462,0))*HLOOKUP(AO$461,$J$458:$R$459,2)</f>
        <v>1</v>
      </c>
      <c r="AP485" s="695" cm="1">
        <f t="array" ref="AP485">INDEX($H485:$K485,0,MATCH(AP$462,$H$462:$K$462,0))*HLOOKUP(AP$461,$J$458:$R$459,2)</f>
        <v>0</v>
      </c>
      <c r="AQ485" s="695" cm="1">
        <f t="array" ref="AQ485">INDEX($H485:$K485,0,MATCH(AQ$462,$H$462:$K$462,0))*HLOOKUP(AQ$461,$J$458:$R$459,2)</f>
        <v>0</v>
      </c>
      <c r="AR485" s="695" cm="1">
        <f t="array" ref="AR485">INDEX($H485:$K485,0,MATCH(AR$462,$H$462:$K$462,0))*HLOOKUP(AR$461,$J$458:$R$459,2)</f>
        <v>0</v>
      </c>
      <c r="AS485" s="695" cm="1">
        <f t="array" ref="AS485">INDEX($H485:$K485,0,MATCH(AS$462,$H$462:$K$462,0))*HLOOKUP(AS$461,$J$458:$R$459,2)</f>
        <v>1</v>
      </c>
      <c r="AT485" s="695" cm="1">
        <f t="array" ref="AT485">INDEX($H485:$K485,0,MATCH(AT$462,$H$462:$K$462,0))*HLOOKUP(AT$461,$J$458:$R$459,2)</f>
        <v>0</v>
      </c>
      <c r="AU485" s="695" cm="1">
        <f t="array" ref="AU485">INDEX($H485:$K485,0,MATCH(AU$462,$H$462:$K$462,0))*HLOOKUP(AU$461,$J$458:$R$459,2)</f>
        <v>0</v>
      </c>
      <c r="AV485" s="186"/>
      <c r="AW485" s="186"/>
      <c r="AX485" s="16"/>
      <c r="AY485" s="8"/>
      <c r="AZ485" s="8"/>
      <c r="BA485" s="8"/>
    </row>
    <row r="486" spans="1:53" ht="14.5" outlineLevel="1" x14ac:dyDescent="0.35">
      <c r="A486" s="6"/>
      <c r="B486" s="7"/>
      <c r="C486" s="17"/>
      <c r="D486" s="17"/>
      <c r="E486" s="17"/>
      <c r="F486" s="26"/>
      <c r="G486" s="26" t="str">
        <f t="shared" si="172"/>
        <v>AYAWA1w</v>
      </c>
      <c r="H486" s="222">
        <f t="shared" ref="H486:K486" si="187">IF(H427&gt;0,1,0)</f>
        <v>0</v>
      </c>
      <c r="I486" s="222">
        <f t="shared" si="187"/>
        <v>1</v>
      </c>
      <c r="J486" s="222">
        <f t="shared" si="187"/>
        <v>1</v>
      </c>
      <c r="K486" s="222">
        <f t="shared" si="187"/>
        <v>0</v>
      </c>
      <c r="L486" s="695" cm="1">
        <f t="array" ref="L486">INDEX($H486:$K486,0,MATCH(L$462,$H$462:$K$462,0))*HLOOKUP(L$461,$J$458:$R$459,2)</f>
        <v>0</v>
      </c>
      <c r="M486" s="695" cm="1">
        <f t="array" ref="M486">INDEX($H486:$K486,0,MATCH(M$462,$H$462:$K$462,0))*HLOOKUP(M$461,$J$458:$R$459,2)</f>
        <v>1</v>
      </c>
      <c r="N486" s="695" cm="1">
        <f t="array" ref="N486">INDEX($H486:$K486,0,MATCH(N$462,$H$462:$K$462,0))*HLOOKUP(N$461,$J$458:$R$459,2)</f>
        <v>1</v>
      </c>
      <c r="O486" s="695" cm="1">
        <f t="array" ref="O486">INDEX($H486:$K486,0,MATCH(O$462,$H$462:$K$462,0))*HLOOKUP(O$461,$J$458:$R$459,2)</f>
        <v>0</v>
      </c>
      <c r="P486" s="695" cm="1">
        <f t="array" ref="P486">INDEX($H486:$K486,0,MATCH(P$462,$H$462:$K$462,0))*HLOOKUP(P$461,$J$458:$R$459,2)</f>
        <v>0</v>
      </c>
      <c r="Q486" s="695" cm="1">
        <f t="array" ref="Q486">INDEX($H486:$K486,0,MATCH(Q$462,$H$462:$K$462,0))*HLOOKUP(Q$461,$J$458:$R$459,2)</f>
        <v>1</v>
      </c>
      <c r="R486" s="695" cm="1">
        <f t="array" ref="R486">INDEX($H486:$K486,0,MATCH(R$462,$H$462:$K$462,0))*HLOOKUP(R$461,$J$458:$R$459,2)</f>
        <v>1</v>
      </c>
      <c r="S486" s="695" cm="1">
        <f t="array" ref="S486">INDEX($H486:$K486,0,MATCH(S$462,$H$462:$K$462,0))*HLOOKUP(S$461,$J$458:$R$459,2)</f>
        <v>0</v>
      </c>
      <c r="T486" s="695" cm="1">
        <f t="array" ref="T486">INDEX($H486:$K486,0,MATCH(T$462,$H$462:$K$462,0))*HLOOKUP(T$461,$J$458:$R$459,2)</f>
        <v>0</v>
      </c>
      <c r="U486" s="695" cm="1">
        <f t="array" ref="U486">INDEX($H486:$K486,0,MATCH(U$462,$H$462:$K$462,0))*HLOOKUP(U$461,$J$458:$R$459,2)</f>
        <v>1</v>
      </c>
      <c r="V486" s="695" cm="1">
        <f t="array" ref="V486">INDEX($H486:$K486,0,MATCH(V$462,$H$462:$K$462,0))*HLOOKUP(V$461,$J$458:$R$459,2)</f>
        <v>1</v>
      </c>
      <c r="W486" s="695" cm="1">
        <f t="array" ref="W486">INDEX($H486:$K486,0,MATCH(W$462,$H$462:$K$462,0))*HLOOKUP(W$461,$J$458:$R$459,2)</f>
        <v>0</v>
      </c>
      <c r="X486" s="695" cm="1">
        <f t="array" ref="X486">INDEX($H486:$K486,0,MATCH(X$462,$H$462:$K$462,0))*HLOOKUP(X$461,$J$458:$R$459,2)</f>
        <v>0</v>
      </c>
      <c r="Y486" s="695" cm="1">
        <f t="array" ref="Y486">INDEX($H486:$K486,0,MATCH(Y$462,$H$462:$K$462,0))*HLOOKUP(Y$461,$J$458:$R$459,2)</f>
        <v>1</v>
      </c>
      <c r="Z486" s="695" cm="1">
        <f t="array" ref="Z486">INDEX($H486:$K486,0,MATCH(Z$462,$H$462:$K$462,0))*HLOOKUP(Z$461,$J$458:$R$459,2)</f>
        <v>1</v>
      </c>
      <c r="AA486" s="695" cm="1">
        <f t="array" ref="AA486">INDEX($H486:$K486,0,MATCH(AA$462,$H$462:$K$462,0))*HLOOKUP(AA$461,$J$458:$R$459,2)</f>
        <v>0</v>
      </c>
      <c r="AB486" s="695" cm="1">
        <f t="array" ref="AB486">INDEX($H486:$K486,0,MATCH(AB$462,$H$462:$K$462,0))*HLOOKUP(AB$461,$J$458:$R$459,2)</f>
        <v>0</v>
      </c>
      <c r="AC486" s="695" cm="1">
        <f t="array" ref="AC486">INDEX($H486:$K486,0,MATCH(AC$462,$H$462:$K$462,0))*HLOOKUP(AC$461,$J$458:$R$459,2)</f>
        <v>1</v>
      </c>
      <c r="AD486" s="695" cm="1">
        <f t="array" ref="AD486">INDEX($H486:$K486,0,MATCH(AD$462,$H$462:$K$462,0))*HLOOKUP(AD$461,$J$458:$R$459,2)</f>
        <v>1</v>
      </c>
      <c r="AE486" s="695" cm="1">
        <f t="array" ref="AE486">INDEX($H486:$K486,0,MATCH(AE$462,$H$462:$K$462,0))*HLOOKUP(AE$461,$J$458:$R$459,2)</f>
        <v>0</v>
      </c>
      <c r="AF486" s="695" cm="1">
        <f t="array" ref="AF486">INDEX($H486:$K486,0,MATCH(AF$462,$H$462:$K$462,0))*HLOOKUP(AF$461,$J$458:$R$459,2)</f>
        <v>0</v>
      </c>
      <c r="AG486" s="695" cm="1">
        <f t="array" ref="AG486">INDEX($H486:$K486,0,MATCH(AG$462,$H$462:$K$462,0))*HLOOKUP(AG$461,$J$458:$R$459,2)</f>
        <v>1</v>
      </c>
      <c r="AH486" s="695" cm="1">
        <f t="array" ref="AH486">INDEX($H486:$K486,0,MATCH(AH$462,$H$462:$K$462,0))*HLOOKUP(AH$461,$J$458:$R$459,2)</f>
        <v>1</v>
      </c>
      <c r="AI486" s="695" cm="1">
        <f t="array" ref="AI486">INDEX($H486:$K486,0,MATCH(AI$462,$H$462:$K$462,0))*HLOOKUP(AI$461,$J$458:$R$459,2)</f>
        <v>0</v>
      </c>
      <c r="AJ486" s="695" cm="1">
        <f t="array" ref="AJ486">INDEX($H486:$K486,0,MATCH(AJ$462,$H$462:$K$462,0))*HLOOKUP(AJ$461,$J$458:$R$459,2)</f>
        <v>0</v>
      </c>
      <c r="AK486" s="695" cm="1">
        <f t="array" ref="AK486">INDEX($H486:$K486,0,MATCH(AK$462,$H$462:$K$462,0))*HLOOKUP(AK$461,$J$458:$R$459,2)</f>
        <v>1</v>
      </c>
      <c r="AL486" s="695" cm="1">
        <f t="array" ref="AL486">INDEX($H486:$K486,0,MATCH(AL$462,$H$462:$K$462,0))*HLOOKUP(AL$461,$J$458:$R$459,2)</f>
        <v>1</v>
      </c>
      <c r="AM486" s="695" cm="1">
        <f t="array" ref="AM486">INDEX($H486:$K486,0,MATCH(AM$462,$H$462:$K$462,0))*HLOOKUP(AM$461,$J$458:$R$459,2)</f>
        <v>0</v>
      </c>
      <c r="AN486" s="695" cm="1">
        <f t="array" ref="AN486">INDEX($H486:$K486,0,MATCH(AN$462,$H$462:$K$462,0))*HLOOKUP(AN$461,$J$458:$R$459,2)</f>
        <v>0</v>
      </c>
      <c r="AO486" s="695" cm="1">
        <f t="array" ref="AO486">INDEX($H486:$K486,0,MATCH(AO$462,$H$462:$K$462,0))*HLOOKUP(AO$461,$J$458:$R$459,2)</f>
        <v>1</v>
      </c>
      <c r="AP486" s="695" cm="1">
        <f t="array" ref="AP486">INDEX($H486:$K486,0,MATCH(AP$462,$H$462:$K$462,0))*HLOOKUP(AP$461,$J$458:$R$459,2)</f>
        <v>1</v>
      </c>
      <c r="AQ486" s="695" cm="1">
        <f t="array" ref="AQ486">INDEX($H486:$K486,0,MATCH(AQ$462,$H$462:$K$462,0))*HLOOKUP(AQ$461,$J$458:$R$459,2)</f>
        <v>0</v>
      </c>
      <c r="AR486" s="695" cm="1">
        <f t="array" ref="AR486">INDEX($H486:$K486,0,MATCH(AR$462,$H$462:$K$462,0))*HLOOKUP(AR$461,$J$458:$R$459,2)</f>
        <v>0</v>
      </c>
      <c r="AS486" s="695" cm="1">
        <f t="array" ref="AS486">INDEX($H486:$K486,0,MATCH(AS$462,$H$462:$K$462,0))*HLOOKUP(AS$461,$J$458:$R$459,2)</f>
        <v>1</v>
      </c>
      <c r="AT486" s="695" cm="1">
        <f t="array" ref="AT486">INDEX($H486:$K486,0,MATCH(AT$462,$H$462:$K$462,0))*HLOOKUP(AT$461,$J$458:$R$459,2)</f>
        <v>1</v>
      </c>
      <c r="AU486" s="695" cm="1">
        <f t="array" ref="AU486">INDEX($H486:$K486,0,MATCH(AU$462,$H$462:$K$462,0))*HLOOKUP(AU$461,$J$458:$R$459,2)</f>
        <v>0</v>
      </c>
      <c r="AV486" s="186"/>
      <c r="AW486" s="186"/>
      <c r="AX486" s="16"/>
      <c r="AY486" s="8"/>
      <c r="AZ486" s="8"/>
      <c r="BA486" s="8"/>
    </row>
    <row r="487" spans="1:53" ht="14.5" outlineLevel="1" x14ac:dyDescent="0.35">
      <c r="A487" s="6"/>
      <c r="B487" s="7"/>
      <c r="C487" s="17"/>
      <c r="D487" s="17"/>
      <c r="E487" s="17"/>
      <c r="F487" s="26"/>
      <c r="G487" s="26" t="str">
        <f t="shared" si="172"/>
        <v>AYAWA1wd</v>
      </c>
      <c r="H487" s="222">
        <f t="shared" ref="H487:K487" si="188">IF(H428&gt;0,1,0)</f>
        <v>0</v>
      </c>
      <c r="I487" s="222">
        <f t="shared" si="188"/>
        <v>1</v>
      </c>
      <c r="J487" s="222">
        <f t="shared" si="188"/>
        <v>1</v>
      </c>
      <c r="K487" s="222">
        <f t="shared" si="188"/>
        <v>0</v>
      </c>
      <c r="L487" s="695" cm="1">
        <f t="array" ref="L487">INDEX($H487:$K487,0,MATCH(L$462,$H$462:$K$462,0))*HLOOKUP(L$461,$J$458:$R$459,2)</f>
        <v>0</v>
      </c>
      <c r="M487" s="695" cm="1">
        <f t="array" ref="M487">INDEX($H487:$K487,0,MATCH(M$462,$H$462:$K$462,0))*HLOOKUP(M$461,$J$458:$R$459,2)</f>
        <v>1</v>
      </c>
      <c r="N487" s="695" cm="1">
        <f t="array" ref="N487">INDEX($H487:$K487,0,MATCH(N$462,$H$462:$K$462,0))*HLOOKUP(N$461,$J$458:$R$459,2)</f>
        <v>1</v>
      </c>
      <c r="O487" s="695" cm="1">
        <f t="array" ref="O487">INDEX($H487:$K487,0,MATCH(O$462,$H$462:$K$462,0))*HLOOKUP(O$461,$J$458:$R$459,2)</f>
        <v>0</v>
      </c>
      <c r="P487" s="695" cm="1">
        <f t="array" ref="P487">INDEX($H487:$K487,0,MATCH(P$462,$H$462:$K$462,0))*HLOOKUP(P$461,$J$458:$R$459,2)</f>
        <v>0</v>
      </c>
      <c r="Q487" s="695" cm="1">
        <f t="array" ref="Q487">INDEX($H487:$K487,0,MATCH(Q$462,$H$462:$K$462,0))*HLOOKUP(Q$461,$J$458:$R$459,2)</f>
        <v>1</v>
      </c>
      <c r="R487" s="695" cm="1">
        <f t="array" ref="R487">INDEX($H487:$K487,0,MATCH(R$462,$H$462:$K$462,0))*HLOOKUP(R$461,$J$458:$R$459,2)</f>
        <v>1</v>
      </c>
      <c r="S487" s="695" cm="1">
        <f t="array" ref="S487">INDEX($H487:$K487,0,MATCH(S$462,$H$462:$K$462,0))*HLOOKUP(S$461,$J$458:$R$459,2)</f>
        <v>0</v>
      </c>
      <c r="T487" s="695" cm="1">
        <f t="array" ref="T487">INDEX($H487:$K487,0,MATCH(T$462,$H$462:$K$462,0))*HLOOKUP(T$461,$J$458:$R$459,2)</f>
        <v>0</v>
      </c>
      <c r="U487" s="695" cm="1">
        <f t="array" ref="U487">INDEX($H487:$K487,0,MATCH(U$462,$H$462:$K$462,0))*HLOOKUP(U$461,$J$458:$R$459,2)</f>
        <v>1</v>
      </c>
      <c r="V487" s="695" cm="1">
        <f t="array" ref="V487">INDEX($H487:$K487,0,MATCH(V$462,$H$462:$K$462,0))*HLOOKUP(V$461,$J$458:$R$459,2)</f>
        <v>1</v>
      </c>
      <c r="W487" s="695" cm="1">
        <f t="array" ref="W487">INDEX($H487:$K487,0,MATCH(W$462,$H$462:$K$462,0))*HLOOKUP(W$461,$J$458:$R$459,2)</f>
        <v>0</v>
      </c>
      <c r="X487" s="695" cm="1">
        <f t="array" ref="X487">INDEX($H487:$K487,0,MATCH(X$462,$H$462:$K$462,0))*HLOOKUP(X$461,$J$458:$R$459,2)</f>
        <v>0</v>
      </c>
      <c r="Y487" s="695" cm="1">
        <f t="array" ref="Y487">INDEX($H487:$K487,0,MATCH(Y$462,$H$462:$K$462,0))*HLOOKUP(Y$461,$J$458:$R$459,2)</f>
        <v>1</v>
      </c>
      <c r="Z487" s="695" cm="1">
        <f t="array" ref="Z487">INDEX($H487:$K487,0,MATCH(Z$462,$H$462:$K$462,0))*HLOOKUP(Z$461,$J$458:$R$459,2)</f>
        <v>1</v>
      </c>
      <c r="AA487" s="695" cm="1">
        <f t="array" ref="AA487">INDEX($H487:$K487,0,MATCH(AA$462,$H$462:$K$462,0))*HLOOKUP(AA$461,$J$458:$R$459,2)</f>
        <v>0</v>
      </c>
      <c r="AB487" s="695" cm="1">
        <f t="array" ref="AB487">INDEX($H487:$K487,0,MATCH(AB$462,$H$462:$K$462,0))*HLOOKUP(AB$461,$J$458:$R$459,2)</f>
        <v>0</v>
      </c>
      <c r="AC487" s="695" cm="1">
        <f t="array" ref="AC487">INDEX($H487:$K487,0,MATCH(AC$462,$H$462:$K$462,0))*HLOOKUP(AC$461,$J$458:$R$459,2)</f>
        <v>1</v>
      </c>
      <c r="AD487" s="695" cm="1">
        <f t="array" ref="AD487">INDEX($H487:$K487,0,MATCH(AD$462,$H$462:$K$462,0))*HLOOKUP(AD$461,$J$458:$R$459,2)</f>
        <v>1</v>
      </c>
      <c r="AE487" s="695" cm="1">
        <f t="array" ref="AE487">INDEX($H487:$K487,0,MATCH(AE$462,$H$462:$K$462,0))*HLOOKUP(AE$461,$J$458:$R$459,2)</f>
        <v>0</v>
      </c>
      <c r="AF487" s="695" cm="1">
        <f t="array" ref="AF487">INDEX($H487:$K487,0,MATCH(AF$462,$H$462:$K$462,0))*HLOOKUP(AF$461,$J$458:$R$459,2)</f>
        <v>0</v>
      </c>
      <c r="AG487" s="695" cm="1">
        <f t="array" ref="AG487">INDEX($H487:$K487,0,MATCH(AG$462,$H$462:$K$462,0))*HLOOKUP(AG$461,$J$458:$R$459,2)</f>
        <v>1</v>
      </c>
      <c r="AH487" s="695" cm="1">
        <f t="array" ref="AH487">INDEX($H487:$K487,0,MATCH(AH$462,$H$462:$K$462,0))*HLOOKUP(AH$461,$J$458:$R$459,2)</f>
        <v>1</v>
      </c>
      <c r="AI487" s="695" cm="1">
        <f t="array" ref="AI487">INDEX($H487:$K487,0,MATCH(AI$462,$H$462:$K$462,0))*HLOOKUP(AI$461,$J$458:$R$459,2)</f>
        <v>0</v>
      </c>
      <c r="AJ487" s="695" cm="1">
        <f t="array" ref="AJ487">INDEX($H487:$K487,0,MATCH(AJ$462,$H$462:$K$462,0))*HLOOKUP(AJ$461,$J$458:$R$459,2)</f>
        <v>0</v>
      </c>
      <c r="AK487" s="695" cm="1">
        <f t="array" ref="AK487">INDEX($H487:$K487,0,MATCH(AK$462,$H$462:$K$462,0))*HLOOKUP(AK$461,$J$458:$R$459,2)</f>
        <v>1</v>
      </c>
      <c r="AL487" s="695" cm="1">
        <f t="array" ref="AL487">INDEX($H487:$K487,0,MATCH(AL$462,$H$462:$K$462,0))*HLOOKUP(AL$461,$J$458:$R$459,2)</f>
        <v>1</v>
      </c>
      <c r="AM487" s="695" cm="1">
        <f t="array" ref="AM487">INDEX($H487:$K487,0,MATCH(AM$462,$H$462:$K$462,0))*HLOOKUP(AM$461,$J$458:$R$459,2)</f>
        <v>0</v>
      </c>
      <c r="AN487" s="695" cm="1">
        <f t="array" ref="AN487">INDEX($H487:$K487,0,MATCH(AN$462,$H$462:$K$462,0))*HLOOKUP(AN$461,$J$458:$R$459,2)</f>
        <v>0</v>
      </c>
      <c r="AO487" s="695" cm="1">
        <f t="array" ref="AO487">INDEX($H487:$K487,0,MATCH(AO$462,$H$462:$K$462,0))*HLOOKUP(AO$461,$J$458:$R$459,2)</f>
        <v>1</v>
      </c>
      <c r="AP487" s="695" cm="1">
        <f t="array" ref="AP487">INDEX($H487:$K487,0,MATCH(AP$462,$H$462:$K$462,0))*HLOOKUP(AP$461,$J$458:$R$459,2)</f>
        <v>1</v>
      </c>
      <c r="AQ487" s="695" cm="1">
        <f t="array" ref="AQ487">INDEX($H487:$K487,0,MATCH(AQ$462,$H$462:$K$462,0))*HLOOKUP(AQ$461,$J$458:$R$459,2)</f>
        <v>0</v>
      </c>
      <c r="AR487" s="695" cm="1">
        <f t="array" ref="AR487">INDEX($H487:$K487,0,MATCH(AR$462,$H$462:$K$462,0))*HLOOKUP(AR$461,$J$458:$R$459,2)</f>
        <v>0</v>
      </c>
      <c r="AS487" s="695" cm="1">
        <f t="array" ref="AS487">INDEX($H487:$K487,0,MATCH(AS$462,$H$462:$K$462,0))*HLOOKUP(AS$461,$J$458:$R$459,2)</f>
        <v>1</v>
      </c>
      <c r="AT487" s="695" cm="1">
        <f t="array" ref="AT487">INDEX($H487:$K487,0,MATCH(AT$462,$H$462:$K$462,0))*HLOOKUP(AT$461,$J$458:$R$459,2)</f>
        <v>1</v>
      </c>
      <c r="AU487" s="695" cm="1">
        <f t="array" ref="AU487">INDEX($H487:$K487,0,MATCH(AU$462,$H$462:$K$462,0))*HLOOKUP(AU$461,$J$458:$R$459,2)</f>
        <v>0</v>
      </c>
      <c r="AV487" s="186"/>
      <c r="AW487" s="186"/>
      <c r="AX487" s="16"/>
      <c r="AY487" s="8"/>
      <c r="AZ487" s="8"/>
      <c r="BA487" s="8"/>
    </row>
    <row r="488" spans="1:53" ht="14.5" outlineLevel="1" x14ac:dyDescent="0.35">
      <c r="A488" s="6"/>
      <c r="B488" s="7"/>
      <c r="C488" s="17"/>
      <c r="D488" s="17"/>
      <c r="E488" s="17"/>
      <c r="F488" s="26"/>
      <c r="G488" s="26" t="str">
        <f t="shared" si="172"/>
        <v>YAWA2Wa</v>
      </c>
      <c r="H488" s="222">
        <f t="shared" ref="H488:K488" si="189">IF(H429&gt;0,1,0)</f>
        <v>0</v>
      </c>
      <c r="I488" s="222">
        <f t="shared" si="189"/>
        <v>1</v>
      </c>
      <c r="J488" s="222">
        <f t="shared" si="189"/>
        <v>0</v>
      </c>
      <c r="K488" s="222">
        <f t="shared" si="189"/>
        <v>0</v>
      </c>
      <c r="L488" s="695" cm="1">
        <f t="array" ref="L488">INDEX($H488:$K488,0,MATCH(L$462,$H$462:$K$462,0))*HLOOKUP(L$461,$J$458:$R$459,2)</f>
        <v>0</v>
      </c>
      <c r="M488" s="695" cm="1">
        <f t="array" ref="M488">INDEX($H488:$K488,0,MATCH(M$462,$H$462:$K$462,0))*HLOOKUP(M$461,$J$458:$R$459,2)</f>
        <v>1</v>
      </c>
      <c r="N488" s="695" cm="1">
        <f t="array" ref="N488">INDEX($H488:$K488,0,MATCH(N$462,$H$462:$K$462,0))*HLOOKUP(N$461,$J$458:$R$459,2)</f>
        <v>0</v>
      </c>
      <c r="O488" s="695" cm="1">
        <f t="array" ref="O488">INDEX($H488:$K488,0,MATCH(O$462,$H$462:$K$462,0))*HLOOKUP(O$461,$J$458:$R$459,2)</f>
        <v>0</v>
      </c>
      <c r="P488" s="695" cm="1">
        <f t="array" ref="P488">INDEX($H488:$K488,0,MATCH(P$462,$H$462:$K$462,0))*HLOOKUP(P$461,$J$458:$R$459,2)</f>
        <v>0</v>
      </c>
      <c r="Q488" s="695" cm="1">
        <f t="array" ref="Q488">INDEX($H488:$K488,0,MATCH(Q$462,$H$462:$K$462,0))*HLOOKUP(Q$461,$J$458:$R$459,2)</f>
        <v>1</v>
      </c>
      <c r="R488" s="695" cm="1">
        <f t="array" ref="R488">INDEX($H488:$K488,0,MATCH(R$462,$H$462:$K$462,0))*HLOOKUP(R$461,$J$458:$R$459,2)</f>
        <v>0</v>
      </c>
      <c r="S488" s="695" cm="1">
        <f t="array" ref="S488">INDEX($H488:$K488,0,MATCH(S$462,$H$462:$K$462,0))*HLOOKUP(S$461,$J$458:$R$459,2)</f>
        <v>0</v>
      </c>
      <c r="T488" s="695" cm="1">
        <f t="array" ref="T488">INDEX($H488:$K488,0,MATCH(T$462,$H$462:$K$462,0))*HLOOKUP(T$461,$J$458:$R$459,2)</f>
        <v>0</v>
      </c>
      <c r="U488" s="695" cm="1">
        <f t="array" ref="U488">INDEX($H488:$K488,0,MATCH(U$462,$H$462:$K$462,0))*HLOOKUP(U$461,$J$458:$R$459,2)</f>
        <v>1</v>
      </c>
      <c r="V488" s="695" cm="1">
        <f t="array" ref="V488">INDEX($H488:$K488,0,MATCH(V$462,$H$462:$K$462,0))*HLOOKUP(V$461,$J$458:$R$459,2)</f>
        <v>0</v>
      </c>
      <c r="W488" s="695" cm="1">
        <f t="array" ref="W488">INDEX($H488:$K488,0,MATCH(W$462,$H$462:$K$462,0))*HLOOKUP(W$461,$J$458:$R$459,2)</f>
        <v>0</v>
      </c>
      <c r="X488" s="695" cm="1">
        <f t="array" ref="X488">INDEX($H488:$K488,0,MATCH(X$462,$H$462:$K$462,0))*HLOOKUP(X$461,$J$458:$R$459,2)</f>
        <v>0</v>
      </c>
      <c r="Y488" s="695" cm="1">
        <f t="array" ref="Y488">INDEX($H488:$K488,0,MATCH(Y$462,$H$462:$K$462,0))*HLOOKUP(Y$461,$J$458:$R$459,2)</f>
        <v>1</v>
      </c>
      <c r="Z488" s="695" cm="1">
        <f t="array" ref="Z488">INDEX($H488:$K488,0,MATCH(Z$462,$H$462:$K$462,0))*HLOOKUP(Z$461,$J$458:$R$459,2)</f>
        <v>0</v>
      </c>
      <c r="AA488" s="695" cm="1">
        <f t="array" ref="AA488">INDEX($H488:$K488,0,MATCH(AA$462,$H$462:$K$462,0))*HLOOKUP(AA$461,$J$458:$R$459,2)</f>
        <v>0</v>
      </c>
      <c r="AB488" s="695" cm="1">
        <f t="array" ref="AB488">INDEX($H488:$K488,0,MATCH(AB$462,$H$462:$K$462,0))*HLOOKUP(AB$461,$J$458:$R$459,2)</f>
        <v>0</v>
      </c>
      <c r="AC488" s="695" cm="1">
        <f t="array" ref="AC488">INDEX($H488:$K488,0,MATCH(AC$462,$H$462:$K$462,0))*HLOOKUP(AC$461,$J$458:$R$459,2)</f>
        <v>1</v>
      </c>
      <c r="AD488" s="695" cm="1">
        <f t="array" ref="AD488">INDEX($H488:$K488,0,MATCH(AD$462,$H$462:$K$462,0))*HLOOKUP(AD$461,$J$458:$R$459,2)</f>
        <v>0</v>
      </c>
      <c r="AE488" s="695" cm="1">
        <f t="array" ref="AE488">INDEX($H488:$K488,0,MATCH(AE$462,$H$462:$K$462,0))*HLOOKUP(AE$461,$J$458:$R$459,2)</f>
        <v>0</v>
      </c>
      <c r="AF488" s="695" cm="1">
        <f t="array" ref="AF488">INDEX($H488:$K488,0,MATCH(AF$462,$H$462:$K$462,0))*HLOOKUP(AF$461,$J$458:$R$459,2)</f>
        <v>0</v>
      </c>
      <c r="AG488" s="695" cm="1">
        <f t="array" ref="AG488">INDEX($H488:$K488,0,MATCH(AG$462,$H$462:$K$462,0))*HLOOKUP(AG$461,$J$458:$R$459,2)</f>
        <v>1</v>
      </c>
      <c r="AH488" s="695" cm="1">
        <f t="array" ref="AH488">INDEX($H488:$K488,0,MATCH(AH$462,$H$462:$K$462,0))*HLOOKUP(AH$461,$J$458:$R$459,2)</f>
        <v>0</v>
      </c>
      <c r="AI488" s="695" cm="1">
        <f t="array" ref="AI488">INDEX($H488:$K488,0,MATCH(AI$462,$H$462:$K$462,0))*HLOOKUP(AI$461,$J$458:$R$459,2)</f>
        <v>0</v>
      </c>
      <c r="AJ488" s="695" cm="1">
        <f t="array" ref="AJ488">INDEX($H488:$K488,0,MATCH(AJ$462,$H$462:$K$462,0))*HLOOKUP(AJ$461,$J$458:$R$459,2)</f>
        <v>0</v>
      </c>
      <c r="AK488" s="695" cm="1">
        <f t="array" ref="AK488">INDEX($H488:$K488,0,MATCH(AK$462,$H$462:$K$462,0))*HLOOKUP(AK$461,$J$458:$R$459,2)</f>
        <v>1</v>
      </c>
      <c r="AL488" s="695" cm="1">
        <f t="array" ref="AL488">INDEX($H488:$K488,0,MATCH(AL$462,$H$462:$K$462,0))*HLOOKUP(AL$461,$J$458:$R$459,2)</f>
        <v>0</v>
      </c>
      <c r="AM488" s="695" cm="1">
        <f t="array" ref="AM488">INDEX($H488:$K488,0,MATCH(AM$462,$H$462:$K$462,0))*HLOOKUP(AM$461,$J$458:$R$459,2)</f>
        <v>0</v>
      </c>
      <c r="AN488" s="695" cm="1">
        <f t="array" ref="AN488">INDEX($H488:$K488,0,MATCH(AN$462,$H$462:$K$462,0))*HLOOKUP(AN$461,$J$458:$R$459,2)</f>
        <v>0</v>
      </c>
      <c r="AO488" s="695" cm="1">
        <f t="array" ref="AO488">INDEX($H488:$K488,0,MATCH(AO$462,$H$462:$K$462,0))*HLOOKUP(AO$461,$J$458:$R$459,2)</f>
        <v>1</v>
      </c>
      <c r="AP488" s="695" cm="1">
        <f t="array" ref="AP488">INDEX($H488:$K488,0,MATCH(AP$462,$H$462:$K$462,0))*HLOOKUP(AP$461,$J$458:$R$459,2)</f>
        <v>0</v>
      </c>
      <c r="AQ488" s="695" cm="1">
        <f t="array" ref="AQ488">INDEX($H488:$K488,0,MATCH(AQ$462,$H$462:$K$462,0))*HLOOKUP(AQ$461,$J$458:$R$459,2)</f>
        <v>0</v>
      </c>
      <c r="AR488" s="695" cm="1">
        <f t="array" ref="AR488">INDEX($H488:$K488,0,MATCH(AR$462,$H$462:$K$462,0))*HLOOKUP(AR$461,$J$458:$R$459,2)</f>
        <v>0</v>
      </c>
      <c r="AS488" s="695" cm="1">
        <f t="array" ref="AS488">INDEX($H488:$K488,0,MATCH(AS$462,$H$462:$K$462,0))*HLOOKUP(AS$461,$J$458:$R$459,2)</f>
        <v>1</v>
      </c>
      <c r="AT488" s="695" cm="1">
        <f t="array" ref="AT488">INDEX($H488:$K488,0,MATCH(AT$462,$H$462:$K$462,0))*HLOOKUP(AT$461,$J$458:$R$459,2)</f>
        <v>0</v>
      </c>
      <c r="AU488" s="695" cm="1">
        <f t="array" ref="AU488">INDEX($H488:$K488,0,MATCH(AU$462,$H$462:$K$462,0))*HLOOKUP(AU$461,$J$458:$R$459,2)</f>
        <v>0</v>
      </c>
      <c r="AV488" s="186"/>
      <c r="AW488" s="186"/>
      <c r="AX488" s="16"/>
      <c r="AY488" s="8"/>
      <c r="AZ488" s="8"/>
      <c r="BA488" s="8"/>
    </row>
    <row r="489" spans="1:53" ht="14.5" outlineLevel="1" x14ac:dyDescent="0.35">
      <c r="A489" s="6"/>
      <c r="B489" s="7"/>
      <c r="C489" s="17"/>
      <c r="D489" s="17"/>
      <c r="E489" s="17"/>
      <c r="F489" s="26"/>
      <c r="G489" s="26" t="str">
        <f t="shared" si="172"/>
        <v>YYAWWa</v>
      </c>
      <c r="H489" s="222">
        <f t="shared" ref="H489:K489" si="190">IF(H430&gt;0,1,0)</f>
        <v>0</v>
      </c>
      <c r="I489" s="222">
        <f t="shared" si="190"/>
        <v>1</v>
      </c>
      <c r="J489" s="222">
        <f t="shared" si="190"/>
        <v>0</v>
      </c>
      <c r="K489" s="222">
        <f t="shared" si="190"/>
        <v>0</v>
      </c>
      <c r="L489" s="695" cm="1">
        <f t="array" ref="L489">INDEX($H489:$K489,0,MATCH(L$462,$H$462:$K$462,0))*HLOOKUP(L$461,$J$458:$R$459,2)</f>
        <v>0</v>
      </c>
      <c r="M489" s="695" cm="1">
        <f t="array" ref="M489">INDEX($H489:$K489,0,MATCH(M$462,$H$462:$K$462,0))*HLOOKUP(M$461,$J$458:$R$459,2)</f>
        <v>1</v>
      </c>
      <c r="N489" s="695" cm="1">
        <f t="array" ref="N489">INDEX($H489:$K489,0,MATCH(N$462,$H$462:$K$462,0))*HLOOKUP(N$461,$J$458:$R$459,2)</f>
        <v>0</v>
      </c>
      <c r="O489" s="695" cm="1">
        <f t="array" ref="O489">INDEX($H489:$K489,0,MATCH(O$462,$H$462:$K$462,0))*HLOOKUP(O$461,$J$458:$R$459,2)</f>
        <v>0</v>
      </c>
      <c r="P489" s="695" cm="1">
        <f t="array" ref="P489">INDEX($H489:$K489,0,MATCH(P$462,$H$462:$K$462,0))*HLOOKUP(P$461,$J$458:$R$459,2)</f>
        <v>0</v>
      </c>
      <c r="Q489" s="695" cm="1">
        <f t="array" ref="Q489">INDEX($H489:$K489,0,MATCH(Q$462,$H$462:$K$462,0))*HLOOKUP(Q$461,$J$458:$R$459,2)</f>
        <v>1</v>
      </c>
      <c r="R489" s="695" cm="1">
        <f t="array" ref="R489">INDEX($H489:$K489,0,MATCH(R$462,$H$462:$K$462,0))*HLOOKUP(R$461,$J$458:$R$459,2)</f>
        <v>0</v>
      </c>
      <c r="S489" s="695" cm="1">
        <f t="array" ref="S489">INDEX($H489:$K489,0,MATCH(S$462,$H$462:$K$462,0))*HLOOKUP(S$461,$J$458:$R$459,2)</f>
        <v>0</v>
      </c>
      <c r="T489" s="695" cm="1">
        <f t="array" ref="T489">INDEX($H489:$K489,0,MATCH(T$462,$H$462:$K$462,0))*HLOOKUP(T$461,$J$458:$R$459,2)</f>
        <v>0</v>
      </c>
      <c r="U489" s="695" cm="1">
        <f t="array" ref="U489">INDEX($H489:$K489,0,MATCH(U$462,$H$462:$K$462,0))*HLOOKUP(U$461,$J$458:$R$459,2)</f>
        <v>1</v>
      </c>
      <c r="V489" s="695" cm="1">
        <f t="array" ref="V489">INDEX($H489:$K489,0,MATCH(V$462,$H$462:$K$462,0))*HLOOKUP(V$461,$J$458:$R$459,2)</f>
        <v>0</v>
      </c>
      <c r="W489" s="695" cm="1">
        <f t="array" ref="W489">INDEX($H489:$K489,0,MATCH(W$462,$H$462:$K$462,0))*HLOOKUP(W$461,$J$458:$R$459,2)</f>
        <v>0</v>
      </c>
      <c r="X489" s="695" cm="1">
        <f t="array" ref="X489">INDEX($H489:$K489,0,MATCH(X$462,$H$462:$K$462,0))*HLOOKUP(X$461,$J$458:$R$459,2)</f>
        <v>0</v>
      </c>
      <c r="Y489" s="695" cm="1">
        <f t="array" ref="Y489">INDEX($H489:$K489,0,MATCH(Y$462,$H$462:$K$462,0))*HLOOKUP(Y$461,$J$458:$R$459,2)</f>
        <v>1</v>
      </c>
      <c r="Z489" s="695" cm="1">
        <f t="array" ref="Z489">INDEX($H489:$K489,0,MATCH(Z$462,$H$462:$K$462,0))*HLOOKUP(Z$461,$J$458:$R$459,2)</f>
        <v>0</v>
      </c>
      <c r="AA489" s="695" cm="1">
        <f t="array" ref="AA489">INDEX($H489:$K489,0,MATCH(AA$462,$H$462:$K$462,0))*HLOOKUP(AA$461,$J$458:$R$459,2)</f>
        <v>0</v>
      </c>
      <c r="AB489" s="695" cm="1">
        <f t="array" ref="AB489">INDEX($H489:$K489,0,MATCH(AB$462,$H$462:$K$462,0))*HLOOKUP(AB$461,$J$458:$R$459,2)</f>
        <v>0</v>
      </c>
      <c r="AC489" s="695" cm="1">
        <f t="array" ref="AC489">INDEX($H489:$K489,0,MATCH(AC$462,$H$462:$K$462,0))*HLOOKUP(AC$461,$J$458:$R$459,2)</f>
        <v>1</v>
      </c>
      <c r="AD489" s="695" cm="1">
        <f t="array" ref="AD489">INDEX($H489:$K489,0,MATCH(AD$462,$H$462:$K$462,0))*HLOOKUP(AD$461,$J$458:$R$459,2)</f>
        <v>0</v>
      </c>
      <c r="AE489" s="695" cm="1">
        <f t="array" ref="AE489">INDEX($H489:$K489,0,MATCH(AE$462,$H$462:$K$462,0))*HLOOKUP(AE$461,$J$458:$R$459,2)</f>
        <v>0</v>
      </c>
      <c r="AF489" s="695" cm="1">
        <f t="array" ref="AF489">INDEX($H489:$K489,0,MATCH(AF$462,$H$462:$K$462,0))*HLOOKUP(AF$461,$J$458:$R$459,2)</f>
        <v>0</v>
      </c>
      <c r="AG489" s="695" cm="1">
        <f t="array" ref="AG489">INDEX($H489:$K489,0,MATCH(AG$462,$H$462:$K$462,0))*HLOOKUP(AG$461,$J$458:$R$459,2)</f>
        <v>1</v>
      </c>
      <c r="AH489" s="695" cm="1">
        <f t="array" ref="AH489">INDEX($H489:$K489,0,MATCH(AH$462,$H$462:$K$462,0))*HLOOKUP(AH$461,$J$458:$R$459,2)</f>
        <v>0</v>
      </c>
      <c r="AI489" s="695" cm="1">
        <f t="array" ref="AI489">INDEX($H489:$K489,0,MATCH(AI$462,$H$462:$K$462,0))*HLOOKUP(AI$461,$J$458:$R$459,2)</f>
        <v>0</v>
      </c>
      <c r="AJ489" s="695" cm="1">
        <f t="array" ref="AJ489">INDEX($H489:$K489,0,MATCH(AJ$462,$H$462:$K$462,0))*HLOOKUP(AJ$461,$J$458:$R$459,2)</f>
        <v>0</v>
      </c>
      <c r="AK489" s="695" cm="1">
        <f t="array" ref="AK489">INDEX($H489:$K489,0,MATCH(AK$462,$H$462:$K$462,0))*HLOOKUP(AK$461,$J$458:$R$459,2)</f>
        <v>1</v>
      </c>
      <c r="AL489" s="695" cm="1">
        <f t="array" ref="AL489">INDEX($H489:$K489,0,MATCH(AL$462,$H$462:$K$462,0))*HLOOKUP(AL$461,$J$458:$R$459,2)</f>
        <v>0</v>
      </c>
      <c r="AM489" s="695" cm="1">
        <f t="array" ref="AM489">INDEX($H489:$K489,0,MATCH(AM$462,$H$462:$K$462,0))*HLOOKUP(AM$461,$J$458:$R$459,2)</f>
        <v>0</v>
      </c>
      <c r="AN489" s="695" cm="1">
        <f t="array" ref="AN489">INDEX($H489:$K489,0,MATCH(AN$462,$H$462:$K$462,0))*HLOOKUP(AN$461,$J$458:$R$459,2)</f>
        <v>0</v>
      </c>
      <c r="AO489" s="695" cm="1">
        <f t="array" ref="AO489">INDEX($H489:$K489,0,MATCH(AO$462,$H$462:$K$462,0))*HLOOKUP(AO$461,$J$458:$R$459,2)</f>
        <v>1</v>
      </c>
      <c r="AP489" s="695" cm="1">
        <f t="array" ref="AP489">INDEX($H489:$K489,0,MATCH(AP$462,$H$462:$K$462,0))*HLOOKUP(AP$461,$J$458:$R$459,2)</f>
        <v>0</v>
      </c>
      <c r="AQ489" s="695" cm="1">
        <f t="array" ref="AQ489">INDEX($H489:$K489,0,MATCH(AQ$462,$H$462:$K$462,0))*HLOOKUP(AQ$461,$J$458:$R$459,2)</f>
        <v>0</v>
      </c>
      <c r="AR489" s="695" cm="1">
        <f t="array" ref="AR489">INDEX($H489:$K489,0,MATCH(AR$462,$H$462:$K$462,0))*HLOOKUP(AR$461,$J$458:$R$459,2)</f>
        <v>0</v>
      </c>
      <c r="AS489" s="695" cm="1">
        <f t="array" ref="AS489">INDEX($H489:$K489,0,MATCH(AS$462,$H$462:$K$462,0))*HLOOKUP(AS$461,$J$458:$R$459,2)</f>
        <v>1</v>
      </c>
      <c r="AT489" s="695" cm="1">
        <f t="array" ref="AT489">INDEX($H489:$K489,0,MATCH(AT$462,$H$462:$K$462,0))*HLOOKUP(AT$461,$J$458:$R$459,2)</f>
        <v>0</v>
      </c>
      <c r="AU489" s="695" cm="1">
        <f t="array" ref="AU489">INDEX($H489:$K489,0,MATCH(AU$462,$H$462:$K$462,0))*HLOOKUP(AU$461,$J$458:$R$459,2)</f>
        <v>0</v>
      </c>
      <c r="AV489" s="186"/>
      <c r="AW489" s="186"/>
      <c r="AX489" s="16"/>
      <c r="AY489" s="8"/>
      <c r="AZ489" s="8"/>
      <c r="BA489" s="8"/>
    </row>
    <row r="490" spans="1:53" ht="14.5" outlineLevel="1" x14ac:dyDescent="0.35">
      <c r="A490" s="6"/>
      <c r="B490" s="7"/>
      <c r="C490" s="17"/>
      <c r="D490" s="17"/>
      <c r="E490" s="17"/>
      <c r="F490" s="26"/>
      <c r="G490" s="26" t="str">
        <f t="shared" si="172"/>
        <v>YYWA2Ww</v>
      </c>
      <c r="H490" s="222">
        <f t="shared" ref="H490:K490" si="191">IF(H431&gt;0,1,0)</f>
        <v>0</v>
      </c>
      <c r="I490" s="222">
        <f t="shared" si="191"/>
        <v>1</v>
      </c>
      <c r="J490" s="222">
        <f t="shared" si="191"/>
        <v>1</v>
      </c>
      <c r="K490" s="222">
        <f t="shared" si="191"/>
        <v>0</v>
      </c>
      <c r="L490" s="695" cm="1">
        <f t="array" ref="L490">INDEX($H490:$K490,0,MATCH(L$462,$H$462:$K$462,0))*HLOOKUP(L$461,$J$458:$R$459,2)</f>
        <v>0</v>
      </c>
      <c r="M490" s="695" cm="1">
        <f t="array" ref="M490">INDEX($H490:$K490,0,MATCH(M$462,$H$462:$K$462,0))*HLOOKUP(M$461,$J$458:$R$459,2)</f>
        <v>1</v>
      </c>
      <c r="N490" s="695" cm="1">
        <f t="array" ref="N490">INDEX($H490:$K490,0,MATCH(N$462,$H$462:$K$462,0))*HLOOKUP(N$461,$J$458:$R$459,2)</f>
        <v>1</v>
      </c>
      <c r="O490" s="695" cm="1">
        <f t="array" ref="O490">INDEX($H490:$K490,0,MATCH(O$462,$H$462:$K$462,0))*HLOOKUP(O$461,$J$458:$R$459,2)</f>
        <v>0</v>
      </c>
      <c r="P490" s="695" cm="1">
        <f t="array" ref="P490">INDEX($H490:$K490,0,MATCH(P$462,$H$462:$K$462,0))*HLOOKUP(P$461,$J$458:$R$459,2)</f>
        <v>0</v>
      </c>
      <c r="Q490" s="695" cm="1">
        <f t="array" ref="Q490">INDEX($H490:$K490,0,MATCH(Q$462,$H$462:$K$462,0))*HLOOKUP(Q$461,$J$458:$R$459,2)</f>
        <v>1</v>
      </c>
      <c r="R490" s="695" cm="1">
        <f t="array" ref="R490">INDEX($H490:$K490,0,MATCH(R$462,$H$462:$K$462,0))*HLOOKUP(R$461,$J$458:$R$459,2)</f>
        <v>1</v>
      </c>
      <c r="S490" s="695" cm="1">
        <f t="array" ref="S490">INDEX($H490:$K490,0,MATCH(S$462,$H$462:$K$462,0))*HLOOKUP(S$461,$J$458:$R$459,2)</f>
        <v>0</v>
      </c>
      <c r="T490" s="695" cm="1">
        <f t="array" ref="T490">INDEX($H490:$K490,0,MATCH(T$462,$H$462:$K$462,0))*HLOOKUP(T$461,$J$458:$R$459,2)</f>
        <v>0</v>
      </c>
      <c r="U490" s="695" cm="1">
        <f t="array" ref="U490">INDEX($H490:$K490,0,MATCH(U$462,$H$462:$K$462,0))*HLOOKUP(U$461,$J$458:$R$459,2)</f>
        <v>1</v>
      </c>
      <c r="V490" s="695" cm="1">
        <f t="array" ref="V490">INDEX($H490:$K490,0,MATCH(V$462,$H$462:$K$462,0))*HLOOKUP(V$461,$J$458:$R$459,2)</f>
        <v>1</v>
      </c>
      <c r="W490" s="695" cm="1">
        <f t="array" ref="W490">INDEX($H490:$K490,0,MATCH(W$462,$H$462:$K$462,0))*HLOOKUP(W$461,$J$458:$R$459,2)</f>
        <v>0</v>
      </c>
      <c r="X490" s="695" cm="1">
        <f t="array" ref="X490">INDEX($H490:$K490,0,MATCH(X$462,$H$462:$K$462,0))*HLOOKUP(X$461,$J$458:$R$459,2)</f>
        <v>0</v>
      </c>
      <c r="Y490" s="695" cm="1">
        <f t="array" ref="Y490">INDEX($H490:$K490,0,MATCH(Y$462,$H$462:$K$462,0))*HLOOKUP(Y$461,$J$458:$R$459,2)</f>
        <v>1</v>
      </c>
      <c r="Z490" s="695" cm="1">
        <f t="array" ref="Z490">INDEX($H490:$K490,0,MATCH(Z$462,$H$462:$K$462,0))*HLOOKUP(Z$461,$J$458:$R$459,2)</f>
        <v>1</v>
      </c>
      <c r="AA490" s="695" cm="1">
        <f t="array" ref="AA490">INDEX($H490:$K490,0,MATCH(AA$462,$H$462:$K$462,0))*HLOOKUP(AA$461,$J$458:$R$459,2)</f>
        <v>0</v>
      </c>
      <c r="AB490" s="695" cm="1">
        <f t="array" ref="AB490">INDEX($H490:$K490,0,MATCH(AB$462,$H$462:$K$462,0))*HLOOKUP(AB$461,$J$458:$R$459,2)</f>
        <v>0</v>
      </c>
      <c r="AC490" s="695" cm="1">
        <f t="array" ref="AC490">INDEX($H490:$K490,0,MATCH(AC$462,$H$462:$K$462,0))*HLOOKUP(AC$461,$J$458:$R$459,2)</f>
        <v>1</v>
      </c>
      <c r="AD490" s="695" cm="1">
        <f t="array" ref="AD490">INDEX($H490:$K490,0,MATCH(AD$462,$H$462:$K$462,0))*HLOOKUP(AD$461,$J$458:$R$459,2)</f>
        <v>1</v>
      </c>
      <c r="AE490" s="695" cm="1">
        <f t="array" ref="AE490">INDEX($H490:$K490,0,MATCH(AE$462,$H$462:$K$462,0))*HLOOKUP(AE$461,$J$458:$R$459,2)</f>
        <v>0</v>
      </c>
      <c r="AF490" s="695" cm="1">
        <f t="array" ref="AF490">INDEX($H490:$K490,0,MATCH(AF$462,$H$462:$K$462,0))*HLOOKUP(AF$461,$J$458:$R$459,2)</f>
        <v>0</v>
      </c>
      <c r="AG490" s="695" cm="1">
        <f t="array" ref="AG490">INDEX($H490:$K490,0,MATCH(AG$462,$H$462:$K$462,0))*HLOOKUP(AG$461,$J$458:$R$459,2)</f>
        <v>1</v>
      </c>
      <c r="AH490" s="695" cm="1">
        <f t="array" ref="AH490">INDEX($H490:$K490,0,MATCH(AH$462,$H$462:$K$462,0))*HLOOKUP(AH$461,$J$458:$R$459,2)</f>
        <v>1</v>
      </c>
      <c r="AI490" s="695" cm="1">
        <f t="array" ref="AI490">INDEX($H490:$K490,0,MATCH(AI$462,$H$462:$K$462,0))*HLOOKUP(AI$461,$J$458:$R$459,2)</f>
        <v>0</v>
      </c>
      <c r="AJ490" s="695" cm="1">
        <f t="array" ref="AJ490">INDEX($H490:$K490,0,MATCH(AJ$462,$H$462:$K$462,0))*HLOOKUP(AJ$461,$J$458:$R$459,2)</f>
        <v>0</v>
      </c>
      <c r="AK490" s="695" cm="1">
        <f t="array" ref="AK490">INDEX($H490:$K490,0,MATCH(AK$462,$H$462:$K$462,0))*HLOOKUP(AK$461,$J$458:$R$459,2)</f>
        <v>1</v>
      </c>
      <c r="AL490" s="695" cm="1">
        <f t="array" ref="AL490">INDEX($H490:$K490,0,MATCH(AL$462,$H$462:$K$462,0))*HLOOKUP(AL$461,$J$458:$R$459,2)</f>
        <v>1</v>
      </c>
      <c r="AM490" s="695" cm="1">
        <f t="array" ref="AM490">INDEX($H490:$K490,0,MATCH(AM$462,$H$462:$K$462,0))*HLOOKUP(AM$461,$J$458:$R$459,2)</f>
        <v>0</v>
      </c>
      <c r="AN490" s="695" cm="1">
        <f t="array" ref="AN490">INDEX($H490:$K490,0,MATCH(AN$462,$H$462:$K$462,0))*HLOOKUP(AN$461,$J$458:$R$459,2)</f>
        <v>0</v>
      </c>
      <c r="AO490" s="695" cm="1">
        <f t="array" ref="AO490">INDEX($H490:$K490,0,MATCH(AO$462,$H$462:$K$462,0))*HLOOKUP(AO$461,$J$458:$R$459,2)</f>
        <v>1</v>
      </c>
      <c r="AP490" s="695" cm="1">
        <f t="array" ref="AP490">INDEX($H490:$K490,0,MATCH(AP$462,$H$462:$K$462,0))*HLOOKUP(AP$461,$J$458:$R$459,2)</f>
        <v>1</v>
      </c>
      <c r="AQ490" s="695" cm="1">
        <f t="array" ref="AQ490">INDEX($H490:$K490,0,MATCH(AQ$462,$H$462:$K$462,0))*HLOOKUP(AQ$461,$J$458:$R$459,2)</f>
        <v>0</v>
      </c>
      <c r="AR490" s="695" cm="1">
        <f t="array" ref="AR490">INDEX($H490:$K490,0,MATCH(AR$462,$H$462:$K$462,0))*HLOOKUP(AR$461,$J$458:$R$459,2)</f>
        <v>0</v>
      </c>
      <c r="AS490" s="695" cm="1">
        <f t="array" ref="AS490">INDEX($H490:$K490,0,MATCH(AS$462,$H$462:$K$462,0))*HLOOKUP(AS$461,$J$458:$R$459,2)</f>
        <v>1</v>
      </c>
      <c r="AT490" s="695" cm="1">
        <f t="array" ref="AT490">INDEX($H490:$K490,0,MATCH(AT$462,$H$462:$K$462,0))*HLOOKUP(AT$461,$J$458:$R$459,2)</f>
        <v>1</v>
      </c>
      <c r="AU490" s="695" cm="1">
        <f t="array" ref="AU490">INDEX($H490:$K490,0,MATCH(AU$462,$H$462:$K$462,0))*HLOOKUP(AU$461,$J$458:$R$459,2)</f>
        <v>0</v>
      </c>
      <c r="AV490" s="186"/>
      <c r="AW490" s="186"/>
      <c r="AX490" s="16"/>
      <c r="AY490" s="8"/>
      <c r="AZ490" s="8"/>
      <c r="BA490" s="8"/>
    </row>
    <row r="491" spans="1:53" ht="14.5" outlineLevel="1" x14ac:dyDescent="0.35">
      <c r="A491" s="6"/>
      <c r="B491" s="7"/>
      <c r="C491" s="17"/>
      <c r="D491" s="17"/>
      <c r="E491" s="17"/>
      <c r="F491" s="26"/>
      <c r="G491" s="26" t="str">
        <f t="shared" si="172"/>
        <v>YYWA2Wwd</v>
      </c>
      <c r="H491" s="222">
        <f t="shared" ref="H491:K491" si="192">IF(H432&gt;0,1,0)</f>
        <v>0</v>
      </c>
      <c r="I491" s="222">
        <f t="shared" si="192"/>
        <v>1</v>
      </c>
      <c r="J491" s="222">
        <f t="shared" si="192"/>
        <v>1</v>
      </c>
      <c r="K491" s="222">
        <f t="shared" si="192"/>
        <v>0</v>
      </c>
      <c r="L491" s="695" cm="1">
        <f t="array" ref="L491">INDEX($H491:$K491,0,MATCH(L$462,$H$462:$K$462,0))*HLOOKUP(L$461,$J$458:$R$459,2)</f>
        <v>0</v>
      </c>
      <c r="M491" s="695" cm="1">
        <f t="array" ref="M491">INDEX($H491:$K491,0,MATCH(M$462,$H$462:$K$462,0))*HLOOKUP(M$461,$J$458:$R$459,2)</f>
        <v>1</v>
      </c>
      <c r="N491" s="695" cm="1">
        <f t="array" ref="N491">INDEX($H491:$K491,0,MATCH(N$462,$H$462:$K$462,0))*HLOOKUP(N$461,$J$458:$R$459,2)</f>
        <v>1</v>
      </c>
      <c r="O491" s="695" cm="1">
        <f t="array" ref="O491">INDEX($H491:$K491,0,MATCH(O$462,$H$462:$K$462,0))*HLOOKUP(O$461,$J$458:$R$459,2)</f>
        <v>0</v>
      </c>
      <c r="P491" s="695" cm="1">
        <f t="array" ref="P491">INDEX($H491:$K491,0,MATCH(P$462,$H$462:$K$462,0))*HLOOKUP(P$461,$J$458:$R$459,2)</f>
        <v>0</v>
      </c>
      <c r="Q491" s="695" cm="1">
        <f t="array" ref="Q491">INDEX($H491:$K491,0,MATCH(Q$462,$H$462:$K$462,0))*HLOOKUP(Q$461,$J$458:$R$459,2)</f>
        <v>1</v>
      </c>
      <c r="R491" s="695" cm="1">
        <f t="array" ref="R491">INDEX($H491:$K491,0,MATCH(R$462,$H$462:$K$462,0))*HLOOKUP(R$461,$J$458:$R$459,2)</f>
        <v>1</v>
      </c>
      <c r="S491" s="695" cm="1">
        <f t="array" ref="S491">INDEX($H491:$K491,0,MATCH(S$462,$H$462:$K$462,0))*HLOOKUP(S$461,$J$458:$R$459,2)</f>
        <v>0</v>
      </c>
      <c r="T491" s="695" cm="1">
        <f t="array" ref="T491">INDEX($H491:$K491,0,MATCH(T$462,$H$462:$K$462,0))*HLOOKUP(T$461,$J$458:$R$459,2)</f>
        <v>0</v>
      </c>
      <c r="U491" s="695" cm="1">
        <f t="array" ref="U491">INDEX($H491:$K491,0,MATCH(U$462,$H$462:$K$462,0))*HLOOKUP(U$461,$J$458:$R$459,2)</f>
        <v>1</v>
      </c>
      <c r="V491" s="695" cm="1">
        <f t="array" ref="V491">INDEX($H491:$K491,0,MATCH(V$462,$H$462:$K$462,0))*HLOOKUP(V$461,$J$458:$R$459,2)</f>
        <v>1</v>
      </c>
      <c r="W491" s="695" cm="1">
        <f t="array" ref="W491">INDEX($H491:$K491,0,MATCH(W$462,$H$462:$K$462,0))*HLOOKUP(W$461,$J$458:$R$459,2)</f>
        <v>0</v>
      </c>
      <c r="X491" s="695" cm="1">
        <f t="array" ref="X491">INDEX($H491:$K491,0,MATCH(X$462,$H$462:$K$462,0))*HLOOKUP(X$461,$J$458:$R$459,2)</f>
        <v>0</v>
      </c>
      <c r="Y491" s="695" cm="1">
        <f t="array" ref="Y491">INDEX($H491:$K491,0,MATCH(Y$462,$H$462:$K$462,0))*HLOOKUP(Y$461,$J$458:$R$459,2)</f>
        <v>1</v>
      </c>
      <c r="Z491" s="695" cm="1">
        <f t="array" ref="Z491">INDEX($H491:$K491,0,MATCH(Z$462,$H$462:$K$462,0))*HLOOKUP(Z$461,$J$458:$R$459,2)</f>
        <v>1</v>
      </c>
      <c r="AA491" s="695" cm="1">
        <f t="array" ref="AA491">INDEX($H491:$K491,0,MATCH(AA$462,$H$462:$K$462,0))*HLOOKUP(AA$461,$J$458:$R$459,2)</f>
        <v>0</v>
      </c>
      <c r="AB491" s="695" cm="1">
        <f t="array" ref="AB491">INDEX($H491:$K491,0,MATCH(AB$462,$H$462:$K$462,0))*HLOOKUP(AB$461,$J$458:$R$459,2)</f>
        <v>0</v>
      </c>
      <c r="AC491" s="695" cm="1">
        <f t="array" ref="AC491">INDEX($H491:$K491,0,MATCH(AC$462,$H$462:$K$462,0))*HLOOKUP(AC$461,$J$458:$R$459,2)</f>
        <v>1</v>
      </c>
      <c r="AD491" s="695" cm="1">
        <f t="array" ref="AD491">INDEX($H491:$K491,0,MATCH(AD$462,$H$462:$K$462,0))*HLOOKUP(AD$461,$J$458:$R$459,2)</f>
        <v>1</v>
      </c>
      <c r="AE491" s="695" cm="1">
        <f t="array" ref="AE491">INDEX($H491:$K491,0,MATCH(AE$462,$H$462:$K$462,0))*HLOOKUP(AE$461,$J$458:$R$459,2)</f>
        <v>0</v>
      </c>
      <c r="AF491" s="695" cm="1">
        <f t="array" ref="AF491">INDEX($H491:$K491,0,MATCH(AF$462,$H$462:$K$462,0))*HLOOKUP(AF$461,$J$458:$R$459,2)</f>
        <v>0</v>
      </c>
      <c r="AG491" s="695" cm="1">
        <f t="array" ref="AG491">INDEX($H491:$K491,0,MATCH(AG$462,$H$462:$K$462,0))*HLOOKUP(AG$461,$J$458:$R$459,2)</f>
        <v>1</v>
      </c>
      <c r="AH491" s="695" cm="1">
        <f t="array" ref="AH491">INDEX($H491:$K491,0,MATCH(AH$462,$H$462:$K$462,0))*HLOOKUP(AH$461,$J$458:$R$459,2)</f>
        <v>1</v>
      </c>
      <c r="AI491" s="695" cm="1">
        <f t="array" ref="AI491">INDEX($H491:$K491,0,MATCH(AI$462,$H$462:$K$462,0))*HLOOKUP(AI$461,$J$458:$R$459,2)</f>
        <v>0</v>
      </c>
      <c r="AJ491" s="695" cm="1">
        <f t="array" ref="AJ491">INDEX($H491:$K491,0,MATCH(AJ$462,$H$462:$K$462,0))*HLOOKUP(AJ$461,$J$458:$R$459,2)</f>
        <v>0</v>
      </c>
      <c r="AK491" s="695" cm="1">
        <f t="array" ref="AK491">INDEX($H491:$K491,0,MATCH(AK$462,$H$462:$K$462,0))*HLOOKUP(AK$461,$J$458:$R$459,2)</f>
        <v>1</v>
      </c>
      <c r="AL491" s="695" cm="1">
        <f t="array" ref="AL491">INDEX($H491:$K491,0,MATCH(AL$462,$H$462:$K$462,0))*HLOOKUP(AL$461,$J$458:$R$459,2)</f>
        <v>1</v>
      </c>
      <c r="AM491" s="695" cm="1">
        <f t="array" ref="AM491">INDEX($H491:$K491,0,MATCH(AM$462,$H$462:$K$462,0))*HLOOKUP(AM$461,$J$458:$R$459,2)</f>
        <v>0</v>
      </c>
      <c r="AN491" s="695" cm="1">
        <f t="array" ref="AN491">INDEX($H491:$K491,0,MATCH(AN$462,$H$462:$K$462,0))*HLOOKUP(AN$461,$J$458:$R$459,2)</f>
        <v>0</v>
      </c>
      <c r="AO491" s="695" cm="1">
        <f t="array" ref="AO491">INDEX($H491:$K491,0,MATCH(AO$462,$H$462:$K$462,0))*HLOOKUP(AO$461,$J$458:$R$459,2)</f>
        <v>1</v>
      </c>
      <c r="AP491" s="695" cm="1">
        <f t="array" ref="AP491">INDEX($H491:$K491,0,MATCH(AP$462,$H$462:$K$462,0))*HLOOKUP(AP$461,$J$458:$R$459,2)</f>
        <v>1</v>
      </c>
      <c r="AQ491" s="695" cm="1">
        <f t="array" ref="AQ491">INDEX($H491:$K491,0,MATCH(AQ$462,$H$462:$K$462,0))*HLOOKUP(AQ$461,$J$458:$R$459,2)</f>
        <v>0</v>
      </c>
      <c r="AR491" s="695" cm="1">
        <f t="array" ref="AR491">INDEX($H491:$K491,0,MATCH(AR$462,$H$462:$K$462,0))*HLOOKUP(AR$461,$J$458:$R$459,2)</f>
        <v>0</v>
      </c>
      <c r="AS491" s="695" cm="1">
        <f t="array" ref="AS491">INDEX($H491:$K491,0,MATCH(AS$462,$H$462:$K$462,0))*HLOOKUP(AS$461,$J$458:$R$459,2)</f>
        <v>1</v>
      </c>
      <c r="AT491" s="695" cm="1">
        <f t="array" ref="AT491">INDEX($H491:$K491,0,MATCH(AT$462,$H$462:$K$462,0))*HLOOKUP(AT$461,$J$458:$R$459,2)</f>
        <v>1</v>
      </c>
      <c r="AU491" s="695" cm="1">
        <f t="array" ref="AU491">INDEX($H491:$K491,0,MATCH(AU$462,$H$462:$K$462,0))*HLOOKUP(AU$461,$J$458:$R$459,2)</f>
        <v>0</v>
      </c>
      <c r="AV491" s="186"/>
      <c r="AW491" s="186"/>
      <c r="AX491" s="16"/>
      <c r="AY491" s="8"/>
      <c r="AZ491" s="8"/>
      <c r="BA491" s="8"/>
    </row>
    <row r="492" spans="1:53" ht="14.5" outlineLevel="1" x14ac:dyDescent="0.35">
      <c r="A492" s="6"/>
      <c r="B492" s="7"/>
      <c r="C492" s="17"/>
      <c r="D492" s="17"/>
      <c r="E492" s="17"/>
      <c r="F492" s="26"/>
      <c r="G492" s="26" t="str">
        <f t="shared" si="172"/>
        <v>YYWWA1w</v>
      </c>
      <c r="H492" s="222">
        <f t="shared" ref="H492:K492" si="193">IF(H433&gt;0,1,0)</f>
        <v>0</v>
      </c>
      <c r="I492" s="222">
        <f t="shared" si="193"/>
        <v>1</v>
      </c>
      <c r="J492" s="222">
        <f t="shared" si="193"/>
        <v>1</v>
      </c>
      <c r="K492" s="222">
        <f t="shared" si="193"/>
        <v>0</v>
      </c>
      <c r="L492" s="695" cm="1">
        <f t="array" ref="L492">INDEX($H492:$K492,0,MATCH(L$462,$H$462:$K$462,0))*HLOOKUP(L$461,$J$458:$R$459,2)</f>
        <v>0</v>
      </c>
      <c r="M492" s="695" cm="1">
        <f t="array" ref="M492">INDEX($H492:$K492,0,MATCH(M$462,$H$462:$K$462,0))*HLOOKUP(M$461,$J$458:$R$459,2)</f>
        <v>1</v>
      </c>
      <c r="N492" s="695" cm="1">
        <f t="array" ref="N492">INDEX($H492:$K492,0,MATCH(N$462,$H$462:$K$462,0))*HLOOKUP(N$461,$J$458:$R$459,2)</f>
        <v>1</v>
      </c>
      <c r="O492" s="695" cm="1">
        <f t="array" ref="O492">INDEX($H492:$K492,0,MATCH(O$462,$H$462:$K$462,0))*HLOOKUP(O$461,$J$458:$R$459,2)</f>
        <v>0</v>
      </c>
      <c r="P492" s="695" cm="1">
        <f t="array" ref="P492">INDEX($H492:$K492,0,MATCH(P$462,$H$462:$K$462,0))*HLOOKUP(P$461,$J$458:$R$459,2)</f>
        <v>0</v>
      </c>
      <c r="Q492" s="695" cm="1">
        <f t="array" ref="Q492">INDEX($H492:$K492,0,MATCH(Q$462,$H$462:$K$462,0))*HLOOKUP(Q$461,$J$458:$R$459,2)</f>
        <v>1</v>
      </c>
      <c r="R492" s="695" cm="1">
        <f t="array" ref="R492">INDEX($H492:$K492,0,MATCH(R$462,$H$462:$K$462,0))*HLOOKUP(R$461,$J$458:$R$459,2)</f>
        <v>1</v>
      </c>
      <c r="S492" s="695" cm="1">
        <f t="array" ref="S492">INDEX($H492:$K492,0,MATCH(S$462,$H$462:$K$462,0))*HLOOKUP(S$461,$J$458:$R$459,2)</f>
        <v>0</v>
      </c>
      <c r="T492" s="695" cm="1">
        <f t="array" ref="T492">INDEX($H492:$K492,0,MATCH(T$462,$H$462:$K$462,0))*HLOOKUP(T$461,$J$458:$R$459,2)</f>
        <v>0</v>
      </c>
      <c r="U492" s="695" cm="1">
        <f t="array" ref="U492">INDEX($H492:$K492,0,MATCH(U$462,$H$462:$K$462,0))*HLOOKUP(U$461,$J$458:$R$459,2)</f>
        <v>1</v>
      </c>
      <c r="V492" s="695" cm="1">
        <f t="array" ref="V492">INDEX($H492:$K492,0,MATCH(V$462,$H$462:$K$462,0))*HLOOKUP(V$461,$J$458:$R$459,2)</f>
        <v>1</v>
      </c>
      <c r="W492" s="695" cm="1">
        <f t="array" ref="W492">INDEX($H492:$K492,0,MATCH(W$462,$H$462:$K$462,0))*HLOOKUP(W$461,$J$458:$R$459,2)</f>
        <v>0</v>
      </c>
      <c r="X492" s="695" cm="1">
        <f t="array" ref="X492">INDEX($H492:$K492,0,MATCH(X$462,$H$462:$K$462,0))*HLOOKUP(X$461,$J$458:$R$459,2)</f>
        <v>0</v>
      </c>
      <c r="Y492" s="695" cm="1">
        <f t="array" ref="Y492">INDEX($H492:$K492,0,MATCH(Y$462,$H$462:$K$462,0))*HLOOKUP(Y$461,$J$458:$R$459,2)</f>
        <v>1</v>
      </c>
      <c r="Z492" s="695" cm="1">
        <f t="array" ref="Z492">INDEX($H492:$K492,0,MATCH(Z$462,$H$462:$K$462,0))*HLOOKUP(Z$461,$J$458:$R$459,2)</f>
        <v>1</v>
      </c>
      <c r="AA492" s="695" cm="1">
        <f t="array" ref="AA492">INDEX($H492:$K492,0,MATCH(AA$462,$H$462:$K$462,0))*HLOOKUP(AA$461,$J$458:$R$459,2)</f>
        <v>0</v>
      </c>
      <c r="AB492" s="695" cm="1">
        <f t="array" ref="AB492">INDEX($H492:$K492,0,MATCH(AB$462,$H$462:$K$462,0))*HLOOKUP(AB$461,$J$458:$R$459,2)</f>
        <v>0</v>
      </c>
      <c r="AC492" s="695" cm="1">
        <f t="array" ref="AC492">INDEX($H492:$K492,0,MATCH(AC$462,$H$462:$K$462,0))*HLOOKUP(AC$461,$J$458:$R$459,2)</f>
        <v>1</v>
      </c>
      <c r="AD492" s="695" cm="1">
        <f t="array" ref="AD492">INDEX($H492:$K492,0,MATCH(AD$462,$H$462:$K$462,0))*HLOOKUP(AD$461,$J$458:$R$459,2)</f>
        <v>1</v>
      </c>
      <c r="AE492" s="695" cm="1">
        <f t="array" ref="AE492">INDEX($H492:$K492,0,MATCH(AE$462,$H$462:$K$462,0))*HLOOKUP(AE$461,$J$458:$R$459,2)</f>
        <v>0</v>
      </c>
      <c r="AF492" s="695" cm="1">
        <f t="array" ref="AF492">INDEX($H492:$K492,0,MATCH(AF$462,$H$462:$K$462,0))*HLOOKUP(AF$461,$J$458:$R$459,2)</f>
        <v>0</v>
      </c>
      <c r="AG492" s="695" cm="1">
        <f t="array" ref="AG492">INDEX($H492:$K492,0,MATCH(AG$462,$H$462:$K$462,0))*HLOOKUP(AG$461,$J$458:$R$459,2)</f>
        <v>1</v>
      </c>
      <c r="AH492" s="695" cm="1">
        <f t="array" ref="AH492">INDEX($H492:$K492,0,MATCH(AH$462,$H$462:$K$462,0))*HLOOKUP(AH$461,$J$458:$R$459,2)</f>
        <v>1</v>
      </c>
      <c r="AI492" s="695" cm="1">
        <f t="array" ref="AI492">INDEX($H492:$K492,0,MATCH(AI$462,$H$462:$K$462,0))*HLOOKUP(AI$461,$J$458:$R$459,2)</f>
        <v>0</v>
      </c>
      <c r="AJ492" s="695" cm="1">
        <f t="array" ref="AJ492">INDEX($H492:$K492,0,MATCH(AJ$462,$H$462:$K$462,0))*HLOOKUP(AJ$461,$J$458:$R$459,2)</f>
        <v>0</v>
      </c>
      <c r="AK492" s="695" cm="1">
        <f t="array" ref="AK492">INDEX($H492:$K492,0,MATCH(AK$462,$H$462:$K$462,0))*HLOOKUP(AK$461,$J$458:$R$459,2)</f>
        <v>1</v>
      </c>
      <c r="AL492" s="695" cm="1">
        <f t="array" ref="AL492">INDEX($H492:$K492,0,MATCH(AL$462,$H$462:$K$462,0))*HLOOKUP(AL$461,$J$458:$R$459,2)</f>
        <v>1</v>
      </c>
      <c r="AM492" s="695" cm="1">
        <f t="array" ref="AM492">INDEX($H492:$K492,0,MATCH(AM$462,$H$462:$K$462,0))*HLOOKUP(AM$461,$J$458:$R$459,2)</f>
        <v>0</v>
      </c>
      <c r="AN492" s="695" cm="1">
        <f t="array" ref="AN492">INDEX($H492:$K492,0,MATCH(AN$462,$H$462:$K$462,0))*HLOOKUP(AN$461,$J$458:$R$459,2)</f>
        <v>0</v>
      </c>
      <c r="AO492" s="695" cm="1">
        <f t="array" ref="AO492">INDEX($H492:$K492,0,MATCH(AO$462,$H$462:$K$462,0))*HLOOKUP(AO$461,$J$458:$R$459,2)</f>
        <v>1</v>
      </c>
      <c r="AP492" s="695" cm="1">
        <f t="array" ref="AP492">INDEX($H492:$K492,0,MATCH(AP$462,$H$462:$K$462,0))*HLOOKUP(AP$461,$J$458:$R$459,2)</f>
        <v>1</v>
      </c>
      <c r="AQ492" s="695" cm="1">
        <f t="array" ref="AQ492">INDEX($H492:$K492,0,MATCH(AQ$462,$H$462:$K$462,0))*HLOOKUP(AQ$461,$J$458:$R$459,2)</f>
        <v>0</v>
      </c>
      <c r="AR492" s="695" cm="1">
        <f t="array" ref="AR492">INDEX($H492:$K492,0,MATCH(AR$462,$H$462:$K$462,0))*HLOOKUP(AR$461,$J$458:$R$459,2)</f>
        <v>0</v>
      </c>
      <c r="AS492" s="695" cm="1">
        <f t="array" ref="AS492">INDEX($H492:$K492,0,MATCH(AS$462,$H$462:$K$462,0))*HLOOKUP(AS$461,$J$458:$R$459,2)</f>
        <v>1</v>
      </c>
      <c r="AT492" s="695" cm="1">
        <f t="array" ref="AT492">INDEX($H492:$K492,0,MATCH(AT$462,$H$462:$K$462,0))*HLOOKUP(AT$461,$J$458:$R$459,2)</f>
        <v>1</v>
      </c>
      <c r="AU492" s="695" cm="1">
        <f t="array" ref="AU492">INDEX($H492:$K492,0,MATCH(AU$462,$H$462:$K$462,0))*HLOOKUP(AU$461,$J$458:$R$459,2)</f>
        <v>0</v>
      </c>
      <c r="AV492" s="186"/>
      <c r="AW492" s="186"/>
      <c r="AX492" s="16"/>
      <c r="AY492" s="8"/>
      <c r="AZ492" s="8"/>
      <c r="BA492" s="8"/>
    </row>
    <row r="493" spans="1:53" ht="14.5" outlineLevel="1" x14ac:dyDescent="0.35">
      <c r="A493" s="6"/>
      <c r="B493" s="7"/>
      <c r="C493" s="17"/>
      <c r="D493" s="17"/>
      <c r="E493" s="17"/>
      <c r="F493" s="26"/>
      <c r="G493" s="26" t="str">
        <f t="shared" si="172"/>
        <v>YYWWA1wd</v>
      </c>
      <c r="H493" s="222">
        <f t="shared" ref="H493:K493" si="194">IF(H434&gt;0,1,0)</f>
        <v>0</v>
      </c>
      <c r="I493" s="222">
        <f t="shared" si="194"/>
        <v>1</v>
      </c>
      <c r="J493" s="222">
        <f t="shared" si="194"/>
        <v>1</v>
      </c>
      <c r="K493" s="222">
        <f t="shared" si="194"/>
        <v>0</v>
      </c>
      <c r="L493" s="695" cm="1">
        <f t="array" ref="L493">INDEX($H493:$K493,0,MATCH(L$462,$H$462:$K$462,0))*HLOOKUP(L$461,$J$458:$R$459,2)</f>
        <v>0</v>
      </c>
      <c r="M493" s="695" cm="1">
        <f t="array" ref="M493">INDEX($H493:$K493,0,MATCH(M$462,$H$462:$K$462,0))*HLOOKUP(M$461,$J$458:$R$459,2)</f>
        <v>1</v>
      </c>
      <c r="N493" s="695" cm="1">
        <f t="array" ref="N493">INDEX($H493:$K493,0,MATCH(N$462,$H$462:$K$462,0))*HLOOKUP(N$461,$J$458:$R$459,2)</f>
        <v>1</v>
      </c>
      <c r="O493" s="695" cm="1">
        <f t="array" ref="O493">INDEX($H493:$K493,0,MATCH(O$462,$H$462:$K$462,0))*HLOOKUP(O$461,$J$458:$R$459,2)</f>
        <v>0</v>
      </c>
      <c r="P493" s="695" cm="1">
        <f t="array" ref="P493">INDEX($H493:$K493,0,MATCH(P$462,$H$462:$K$462,0))*HLOOKUP(P$461,$J$458:$R$459,2)</f>
        <v>0</v>
      </c>
      <c r="Q493" s="695" cm="1">
        <f t="array" ref="Q493">INDEX($H493:$K493,0,MATCH(Q$462,$H$462:$K$462,0))*HLOOKUP(Q$461,$J$458:$R$459,2)</f>
        <v>1</v>
      </c>
      <c r="R493" s="695" cm="1">
        <f t="array" ref="R493">INDEX($H493:$K493,0,MATCH(R$462,$H$462:$K$462,0))*HLOOKUP(R$461,$J$458:$R$459,2)</f>
        <v>1</v>
      </c>
      <c r="S493" s="695" cm="1">
        <f t="array" ref="S493">INDEX($H493:$K493,0,MATCH(S$462,$H$462:$K$462,0))*HLOOKUP(S$461,$J$458:$R$459,2)</f>
        <v>0</v>
      </c>
      <c r="T493" s="695" cm="1">
        <f t="array" ref="T493">INDEX($H493:$K493,0,MATCH(T$462,$H$462:$K$462,0))*HLOOKUP(T$461,$J$458:$R$459,2)</f>
        <v>0</v>
      </c>
      <c r="U493" s="695" cm="1">
        <f t="array" ref="U493">INDEX($H493:$K493,0,MATCH(U$462,$H$462:$K$462,0))*HLOOKUP(U$461,$J$458:$R$459,2)</f>
        <v>1</v>
      </c>
      <c r="V493" s="695" cm="1">
        <f t="array" ref="V493">INDEX($H493:$K493,0,MATCH(V$462,$H$462:$K$462,0))*HLOOKUP(V$461,$J$458:$R$459,2)</f>
        <v>1</v>
      </c>
      <c r="W493" s="695" cm="1">
        <f t="array" ref="W493">INDEX($H493:$K493,0,MATCH(W$462,$H$462:$K$462,0))*HLOOKUP(W$461,$J$458:$R$459,2)</f>
        <v>0</v>
      </c>
      <c r="X493" s="695" cm="1">
        <f t="array" ref="X493">INDEX($H493:$K493,0,MATCH(X$462,$H$462:$K$462,0))*HLOOKUP(X$461,$J$458:$R$459,2)</f>
        <v>0</v>
      </c>
      <c r="Y493" s="695" cm="1">
        <f t="array" ref="Y493">INDEX($H493:$K493,0,MATCH(Y$462,$H$462:$K$462,0))*HLOOKUP(Y$461,$J$458:$R$459,2)</f>
        <v>1</v>
      </c>
      <c r="Z493" s="695" cm="1">
        <f t="array" ref="Z493">INDEX($H493:$K493,0,MATCH(Z$462,$H$462:$K$462,0))*HLOOKUP(Z$461,$J$458:$R$459,2)</f>
        <v>1</v>
      </c>
      <c r="AA493" s="695" cm="1">
        <f t="array" ref="AA493">INDEX($H493:$K493,0,MATCH(AA$462,$H$462:$K$462,0))*HLOOKUP(AA$461,$J$458:$R$459,2)</f>
        <v>0</v>
      </c>
      <c r="AB493" s="695" cm="1">
        <f t="array" ref="AB493">INDEX($H493:$K493,0,MATCH(AB$462,$H$462:$K$462,0))*HLOOKUP(AB$461,$J$458:$R$459,2)</f>
        <v>0</v>
      </c>
      <c r="AC493" s="695" cm="1">
        <f t="array" ref="AC493">INDEX($H493:$K493,0,MATCH(AC$462,$H$462:$K$462,0))*HLOOKUP(AC$461,$J$458:$R$459,2)</f>
        <v>1</v>
      </c>
      <c r="AD493" s="695" cm="1">
        <f t="array" ref="AD493">INDEX($H493:$K493,0,MATCH(AD$462,$H$462:$K$462,0))*HLOOKUP(AD$461,$J$458:$R$459,2)</f>
        <v>1</v>
      </c>
      <c r="AE493" s="695" cm="1">
        <f t="array" ref="AE493">INDEX($H493:$K493,0,MATCH(AE$462,$H$462:$K$462,0))*HLOOKUP(AE$461,$J$458:$R$459,2)</f>
        <v>0</v>
      </c>
      <c r="AF493" s="695" cm="1">
        <f t="array" ref="AF493">INDEX($H493:$K493,0,MATCH(AF$462,$H$462:$K$462,0))*HLOOKUP(AF$461,$J$458:$R$459,2)</f>
        <v>0</v>
      </c>
      <c r="AG493" s="695" cm="1">
        <f t="array" ref="AG493">INDEX($H493:$K493,0,MATCH(AG$462,$H$462:$K$462,0))*HLOOKUP(AG$461,$J$458:$R$459,2)</f>
        <v>1</v>
      </c>
      <c r="AH493" s="695" cm="1">
        <f t="array" ref="AH493">INDEX($H493:$K493,0,MATCH(AH$462,$H$462:$K$462,0))*HLOOKUP(AH$461,$J$458:$R$459,2)</f>
        <v>1</v>
      </c>
      <c r="AI493" s="695" cm="1">
        <f t="array" ref="AI493">INDEX($H493:$K493,0,MATCH(AI$462,$H$462:$K$462,0))*HLOOKUP(AI$461,$J$458:$R$459,2)</f>
        <v>0</v>
      </c>
      <c r="AJ493" s="695" cm="1">
        <f t="array" ref="AJ493">INDEX($H493:$K493,0,MATCH(AJ$462,$H$462:$K$462,0))*HLOOKUP(AJ$461,$J$458:$R$459,2)</f>
        <v>0</v>
      </c>
      <c r="AK493" s="695" cm="1">
        <f t="array" ref="AK493">INDEX($H493:$K493,0,MATCH(AK$462,$H$462:$K$462,0))*HLOOKUP(AK$461,$J$458:$R$459,2)</f>
        <v>1</v>
      </c>
      <c r="AL493" s="695" cm="1">
        <f t="array" ref="AL493">INDEX($H493:$K493,0,MATCH(AL$462,$H$462:$K$462,0))*HLOOKUP(AL$461,$J$458:$R$459,2)</f>
        <v>1</v>
      </c>
      <c r="AM493" s="695" cm="1">
        <f t="array" ref="AM493">INDEX($H493:$K493,0,MATCH(AM$462,$H$462:$K$462,0))*HLOOKUP(AM$461,$J$458:$R$459,2)</f>
        <v>0</v>
      </c>
      <c r="AN493" s="695" cm="1">
        <f t="array" ref="AN493">INDEX($H493:$K493,0,MATCH(AN$462,$H$462:$K$462,0))*HLOOKUP(AN$461,$J$458:$R$459,2)</f>
        <v>0</v>
      </c>
      <c r="AO493" s="695" cm="1">
        <f t="array" ref="AO493">INDEX($H493:$K493,0,MATCH(AO$462,$H$462:$K$462,0))*HLOOKUP(AO$461,$J$458:$R$459,2)</f>
        <v>1</v>
      </c>
      <c r="AP493" s="695" cm="1">
        <f t="array" ref="AP493">INDEX($H493:$K493,0,MATCH(AP$462,$H$462:$K$462,0))*HLOOKUP(AP$461,$J$458:$R$459,2)</f>
        <v>1</v>
      </c>
      <c r="AQ493" s="695" cm="1">
        <f t="array" ref="AQ493">INDEX($H493:$K493,0,MATCH(AQ$462,$H$462:$K$462,0))*HLOOKUP(AQ$461,$J$458:$R$459,2)</f>
        <v>0</v>
      </c>
      <c r="AR493" s="695" cm="1">
        <f t="array" ref="AR493">INDEX($H493:$K493,0,MATCH(AR$462,$H$462:$K$462,0))*HLOOKUP(AR$461,$J$458:$R$459,2)</f>
        <v>0</v>
      </c>
      <c r="AS493" s="695" cm="1">
        <f t="array" ref="AS493">INDEX($H493:$K493,0,MATCH(AS$462,$H$462:$K$462,0))*HLOOKUP(AS$461,$J$458:$R$459,2)</f>
        <v>1</v>
      </c>
      <c r="AT493" s="695" cm="1">
        <f t="array" ref="AT493">INDEX($H493:$K493,0,MATCH(AT$462,$H$462:$K$462,0))*HLOOKUP(AT$461,$J$458:$R$459,2)</f>
        <v>1</v>
      </c>
      <c r="AU493" s="695" cm="1">
        <f t="array" ref="AU493">INDEX($H493:$K493,0,MATCH(AU$462,$H$462:$K$462,0))*HLOOKUP(AU$461,$J$458:$R$459,2)</f>
        <v>0</v>
      </c>
      <c r="AV493" s="186"/>
      <c r="AW493" s="186"/>
      <c r="AX493" s="16"/>
      <c r="AY493" s="8"/>
      <c r="AZ493" s="8"/>
      <c r="BA493" s="8"/>
    </row>
    <row r="494" spans="1:53" ht="14.5" outlineLevel="1" x14ac:dyDescent="0.35">
      <c r="A494" s="6"/>
      <c r="B494" s="7"/>
      <c r="C494" s="17"/>
      <c r="D494" s="17"/>
      <c r="E494" s="17"/>
      <c r="F494" s="26"/>
      <c r="G494" s="26" t="str">
        <f t="shared" si="172"/>
        <v>YYWWWw</v>
      </c>
      <c r="H494" s="222">
        <f t="shared" ref="H494:K494" si="195">IF(H435&gt;0,1,0)</f>
        <v>0</v>
      </c>
      <c r="I494" s="222">
        <f t="shared" si="195"/>
        <v>1</v>
      </c>
      <c r="J494" s="222">
        <f t="shared" si="195"/>
        <v>1</v>
      </c>
      <c r="K494" s="222">
        <f t="shared" si="195"/>
        <v>0</v>
      </c>
      <c r="L494" s="695" cm="1">
        <f t="array" ref="L494">INDEX($H494:$K494,0,MATCH(L$462,$H$462:$K$462,0))*HLOOKUP(L$461,$J$458:$R$459,2)</f>
        <v>0</v>
      </c>
      <c r="M494" s="695" cm="1">
        <f t="array" ref="M494">INDEX($H494:$K494,0,MATCH(M$462,$H$462:$K$462,0))*HLOOKUP(M$461,$J$458:$R$459,2)</f>
        <v>1</v>
      </c>
      <c r="N494" s="695" cm="1">
        <f t="array" ref="N494">INDEX($H494:$K494,0,MATCH(N$462,$H$462:$K$462,0))*HLOOKUP(N$461,$J$458:$R$459,2)</f>
        <v>1</v>
      </c>
      <c r="O494" s="695" cm="1">
        <f t="array" ref="O494">INDEX($H494:$K494,0,MATCH(O$462,$H$462:$K$462,0))*HLOOKUP(O$461,$J$458:$R$459,2)</f>
        <v>0</v>
      </c>
      <c r="P494" s="695" cm="1">
        <f t="array" ref="P494">INDEX($H494:$K494,0,MATCH(P$462,$H$462:$K$462,0))*HLOOKUP(P$461,$J$458:$R$459,2)</f>
        <v>0</v>
      </c>
      <c r="Q494" s="695" cm="1">
        <f t="array" ref="Q494">INDEX($H494:$K494,0,MATCH(Q$462,$H$462:$K$462,0))*HLOOKUP(Q$461,$J$458:$R$459,2)</f>
        <v>1</v>
      </c>
      <c r="R494" s="695" cm="1">
        <f t="array" ref="R494">INDEX($H494:$K494,0,MATCH(R$462,$H$462:$K$462,0))*HLOOKUP(R$461,$J$458:$R$459,2)</f>
        <v>1</v>
      </c>
      <c r="S494" s="695" cm="1">
        <f t="array" ref="S494">INDEX($H494:$K494,0,MATCH(S$462,$H$462:$K$462,0))*HLOOKUP(S$461,$J$458:$R$459,2)</f>
        <v>0</v>
      </c>
      <c r="T494" s="695" cm="1">
        <f t="array" ref="T494">INDEX($H494:$K494,0,MATCH(T$462,$H$462:$K$462,0))*HLOOKUP(T$461,$J$458:$R$459,2)</f>
        <v>0</v>
      </c>
      <c r="U494" s="695" cm="1">
        <f t="array" ref="U494">INDEX($H494:$K494,0,MATCH(U$462,$H$462:$K$462,0))*HLOOKUP(U$461,$J$458:$R$459,2)</f>
        <v>1</v>
      </c>
      <c r="V494" s="695" cm="1">
        <f t="array" ref="V494">INDEX($H494:$K494,0,MATCH(V$462,$H$462:$K$462,0))*HLOOKUP(V$461,$J$458:$R$459,2)</f>
        <v>1</v>
      </c>
      <c r="W494" s="695" cm="1">
        <f t="array" ref="W494">INDEX($H494:$K494,0,MATCH(W$462,$H$462:$K$462,0))*HLOOKUP(W$461,$J$458:$R$459,2)</f>
        <v>0</v>
      </c>
      <c r="X494" s="695" cm="1">
        <f t="array" ref="X494">INDEX($H494:$K494,0,MATCH(X$462,$H$462:$K$462,0))*HLOOKUP(X$461,$J$458:$R$459,2)</f>
        <v>0</v>
      </c>
      <c r="Y494" s="695" cm="1">
        <f t="array" ref="Y494">INDEX($H494:$K494,0,MATCH(Y$462,$H$462:$K$462,0))*HLOOKUP(Y$461,$J$458:$R$459,2)</f>
        <v>1</v>
      </c>
      <c r="Z494" s="695" cm="1">
        <f t="array" ref="Z494">INDEX($H494:$K494,0,MATCH(Z$462,$H$462:$K$462,0))*HLOOKUP(Z$461,$J$458:$R$459,2)</f>
        <v>1</v>
      </c>
      <c r="AA494" s="695" cm="1">
        <f t="array" ref="AA494">INDEX($H494:$K494,0,MATCH(AA$462,$H$462:$K$462,0))*HLOOKUP(AA$461,$J$458:$R$459,2)</f>
        <v>0</v>
      </c>
      <c r="AB494" s="695" cm="1">
        <f t="array" ref="AB494">INDEX($H494:$K494,0,MATCH(AB$462,$H$462:$K$462,0))*HLOOKUP(AB$461,$J$458:$R$459,2)</f>
        <v>0</v>
      </c>
      <c r="AC494" s="695" cm="1">
        <f t="array" ref="AC494">INDEX($H494:$K494,0,MATCH(AC$462,$H$462:$K$462,0))*HLOOKUP(AC$461,$J$458:$R$459,2)</f>
        <v>1</v>
      </c>
      <c r="AD494" s="695" cm="1">
        <f t="array" ref="AD494">INDEX($H494:$K494,0,MATCH(AD$462,$H$462:$K$462,0))*HLOOKUP(AD$461,$J$458:$R$459,2)</f>
        <v>1</v>
      </c>
      <c r="AE494" s="695" cm="1">
        <f t="array" ref="AE494">INDEX($H494:$K494,0,MATCH(AE$462,$H$462:$K$462,0))*HLOOKUP(AE$461,$J$458:$R$459,2)</f>
        <v>0</v>
      </c>
      <c r="AF494" s="695" cm="1">
        <f t="array" ref="AF494">INDEX($H494:$K494,0,MATCH(AF$462,$H$462:$K$462,0))*HLOOKUP(AF$461,$J$458:$R$459,2)</f>
        <v>0</v>
      </c>
      <c r="AG494" s="695" cm="1">
        <f t="array" ref="AG494">INDEX($H494:$K494,0,MATCH(AG$462,$H$462:$K$462,0))*HLOOKUP(AG$461,$J$458:$R$459,2)</f>
        <v>1</v>
      </c>
      <c r="AH494" s="695" cm="1">
        <f t="array" ref="AH494">INDEX($H494:$K494,0,MATCH(AH$462,$H$462:$K$462,0))*HLOOKUP(AH$461,$J$458:$R$459,2)</f>
        <v>1</v>
      </c>
      <c r="AI494" s="695" cm="1">
        <f t="array" ref="AI494">INDEX($H494:$K494,0,MATCH(AI$462,$H$462:$K$462,0))*HLOOKUP(AI$461,$J$458:$R$459,2)</f>
        <v>0</v>
      </c>
      <c r="AJ494" s="695" cm="1">
        <f t="array" ref="AJ494">INDEX($H494:$K494,0,MATCH(AJ$462,$H$462:$K$462,0))*HLOOKUP(AJ$461,$J$458:$R$459,2)</f>
        <v>0</v>
      </c>
      <c r="AK494" s="695" cm="1">
        <f t="array" ref="AK494">INDEX($H494:$K494,0,MATCH(AK$462,$H$462:$K$462,0))*HLOOKUP(AK$461,$J$458:$R$459,2)</f>
        <v>1</v>
      </c>
      <c r="AL494" s="695" cm="1">
        <f t="array" ref="AL494">INDEX($H494:$K494,0,MATCH(AL$462,$H$462:$K$462,0))*HLOOKUP(AL$461,$J$458:$R$459,2)</f>
        <v>1</v>
      </c>
      <c r="AM494" s="695" cm="1">
        <f t="array" ref="AM494">INDEX($H494:$K494,0,MATCH(AM$462,$H$462:$K$462,0))*HLOOKUP(AM$461,$J$458:$R$459,2)</f>
        <v>0</v>
      </c>
      <c r="AN494" s="695" cm="1">
        <f t="array" ref="AN494">INDEX($H494:$K494,0,MATCH(AN$462,$H$462:$K$462,0))*HLOOKUP(AN$461,$J$458:$R$459,2)</f>
        <v>0</v>
      </c>
      <c r="AO494" s="695" cm="1">
        <f t="array" ref="AO494">INDEX($H494:$K494,0,MATCH(AO$462,$H$462:$K$462,0))*HLOOKUP(AO$461,$J$458:$R$459,2)</f>
        <v>1</v>
      </c>
      <c r="AP494" s="695" cm="1">
        <f t="array" ref="AP494">INDEX($H494:$K494,0,MATCH(AP$462,$H$462:$K$462,0))*HLOOKUP(AP$461,$J$458:$R$459,2)</f>
        <v>1</v>
      </c>
      <c r="AQ494" s="695" cm="1">
        <f t="array" ref="AQ494">INDEX($H494:$K494,0,MATCH(AQ$462,$H$462:$K$462,0))*HLOOKUP(AQ$461,$J$458:$R$459,2)</f>
        <v>0</v>
      </c>
      <c r="AR494" s="695" cm="1">
        <f t="array" ref="AR494">INDEX($H494:$K494,0,MATCH(AR$462,$H$462:$K$462,0))*HLOOKUP(AR$461,$J$458:$R$459,2)</f>
        <v>0</v>
      </c>
      <c r="AS494" s="695" cm="1">
        <f t="array" ref="AS494">INDEX($H494:$K494,0,MATCH(AS$462,$H$462:$K$462,0))*HLOOKUP(AS$461,$J$458:$R$459,2)</f>
        <v>1</v>
      </c>
      <c r="AT494" s="695" cm="1">
        <f t="array" ref="AT494">INDEX($H494:$K494,0,MATCH(AT$462,$H$462:$K$462,0))*HLOOKUP(AT$461,$J$458:$R$459,2)</f>
        <v>1</v>
      </c>
      <c r="AU494" s="695" cm="1">
        <f t="array" ref="AU494">INDEX($H494:$K494,0,MATCH(AU$462,$H$462:$K$462,0))*HLOOKUP(AU$461,$J$458:$R$459,2)</f>
        <v>0</v>
      </c>
      <c r="AV494" s="186"/>
      <c r="AW494" s="186"/>
      <c r="AX494" s="16"/>
      <c r="AY494" s="8"/>
      <c r="AZ494" s="8"/>
      <c r="BA494" s="8"/>
    </row>
    <row r="495" spans="1:53" ht="14.5" outlineLevel="1" x14ac:dyDescent="0.35">
      <c r="A495" s="6"/>
      <c r="B495" s="7"/>
      <c r="C495" s="17"/>
      <c r="D495" s="17"/>
      <c r="E495" s="17"/>
      <c r="F495" s="26"/>
      <c r="G495" s="26" t="str">
        <f t="shared" ref="G495:G512" si="196">_xlfn.CONCAT(H192:M192)</f>
        <v>YYWWWwd</v>
      </c>
      <c r="H495" s="222">
        <f t="shared" ref="H495:K495" si="197">IF(H436&gt;0,1,0)</f>
        <v>0</v>
      </c>
      <c r="I495" s="222">
        <f t="shared" si="197"/>
        <v>1</v>
      </c>
      <c r="J495" s="222">
        <f t="shared" si="197"/>
        <v>1</v>
      </c>
      <c r="K495" s="222">
        <f t="shared" si="197"/>
        <v>0</v>
      </c>
      <c r="L495" s="695" cm="1">
        <f t="array" ref="L495">INDEX($H495:$K495,0,MATCH(L$462,$H$462:$K$462,0))*HLOOKUP(L$461,$J$458:$R$459,2)</f>
        <v>0</v>
      </c>
      <c r="M495" s="695" cm="1">
        <f t="array" ref="M495">INDEX($H495:$K495,0,MATCH(M$462,$H$462:$K$462,0))*HLOOKUP(M$461,$J$458:$R$459,2)</f>
        <v>1</v>
      </c>
      <c r="N495" s="695" cm="1">
        <f t="array" ref="N495">INDEX($H495:$K495,0,MATCH(N$462,$H$462:$K$462,0))*HLOOKUP(N$461,$J$458:$R$459,2)</f>
        <v>1</v>
      </c>
      <c r="O495" s="695" cm="1">
        <f t="array" ref="O495">INDEX($H495:$K495,0,MATCH(O$462,$H$462:$K$462,0))*HLOOKUP(O$461,$J$458:$R$459,2)</f>
        <v>0</v>
      </c>
      <c r="P495" s="695" cm="1">
        <f t="array" ref="P495">INDEX($H495:$K495,0,MATCH(P$462,$H$462:$K$462,0))*HLOOKUP(P$461,$J$458:$R$459,2)</f>
        <v>0</v>
      </c>
      <c r="Q495" s="695" cm="1">
        <f t="array" ref="Q495">INDEX($H495:$K495,0,MATCH(Q$462,$H$462:$K$462,0))*HLOOKUP(Q$461,$J$458:$R$459,2)</f>
        <v>1</v>
      </c>
      <c r="R495" s="695" cm="1">
        <f t="array" ref="R495">INDEX($H495:$K495,0,MATCH(R$462,$H$462:$K$462,0))*HLOOKUP(R$461,$J$458:$R$459,2)</f>
        <v>1</v>
      </c>
      <c r="S495" s="695" cm="1">
        <f t="array" ref="S495">INDEX($H495:$K495,0,MATCH(S$462,$H$462:$K$462,0))*HLOOKUP(S$461,$J$458:$R$459,2)</f>
        <v>0</v>
      </c>
      <c r="T495" s="695" cm="1">
        <f t="array" ref="T495">INDEX($H495:$K495,0,MATCH(T$462,$H$462:$K$462,0))*HLOOKUP(T$461,$J$458:$R$459,2)</f>
        <v>0</v>
      </c>
      <c r="U495" s="695" cm="1">
        <f t="array" ref="U495">INDEX($H495:$K495,0,MATCH(U$462,$H$462:$K$462,0))*HLOOKUP(U$461,$J$458:$R$459,2)</f>
        <v>1</v>
      </c>
      <c r="V495" s="695" cm="1">
        <f t="array" ref="V495">INDEX($H495:$K495,0,MATCH(V$462,$H$462:$K$462,0))*HLOOKUP(V$461,$J$458:$R$459,2)</f>
        <v>1</v>
      </c>
      <c r="W495" s="695" cm="1">
        <f t="array" ref="W495">INDEX($H495:$K495,0,MATCH(W$462,$H$462:$K$462,0))*HLOOKUP(W$461,$J$458:$R$459,2)</f>
        <v>0</v>
      </c>
      <c r="X495" s="695" cm="1">
        <f t="array" ref="X495">INDEX($H495:$K495,0,MATCH(X$462,$H$462:$K$462,0))*HLOOKUP(X$461,$J$458:$R$459,2)</f>
        <v>0</v>
      </c>
      <c r="Y495" s="695" cm="1">
        <f t="array" ref="Y495">INDEX($H495:$K495,0,MATCH(Y$462,$H$462:$K$462,0))*HLOOKUP(Y$461,$J$458:$R$459,2)</f>
        <v>1</v>
      </c>
      <c r="Z495" s="695" cm="1">
        <f t="array" ref="Z495">INDEX($H495:$K495,0,MATCH(Z$462,$H$462:$K$462,0))*HLOOKUP(Z$461,$J$458:$R$459,2)</f>
        <v>1</v>
      </c>
      <c r="AA495" s="695" cm="1">
        <f t="array" ref="AA495">INDEX($H495:$K495,0,MATCH(AA$462,$H$462:$K$462,0))*HLOOKUP(AA$461,$J$458:$R$459,2)</f>
        <v>0</v>
      </c>
      <c r="AB495" s="695" cm="1">
        <f t="array" ref="AB495">INDEX($H495:$K495,0,MATCH(AB$462,$H$462:$K$462,0))*HLOOKUP(AB$461,$J$458:$R$459,2)</f>
        <v>0</v>
      </c>
      <c r="AC495" s="695" cm="1">
        <f t="array" ref="AC495">INDEX($H495:$K495,0,MATCH(AC$462,$H$462:$K$462,0))*HLOOKUP(AC$461,$J$458:$R$459,2)</f>
        <v>1</v>
      </c>
      <c r="AD495" s="695" cm="1">
        <f t="array" ref="AD495">INDEX($H495:$K495,0,MATCH(AD$462,$H$462:$K$462,0))*HLOOKUP(AD$461,$J$458:$R$459,2)</f>
        <v>1</v>
      </c>
      <c r="AE495" s="695" cm="1">
        <f t="array" ref="AE495">INDEX($H495:$K495,0,MATCH(AE$462,$H$462:$K$462,0))*HLOOKUP(AE$461,$J$458:$R$459,2)</f>
        <v>0</v>
      </c>
      <c r="AF495" s="695" cm="1">
        <f t="array" ref="AF495">INDEX($H495:$K495,0,MATCH(AF$462,$H$462:$K$462,0))*HLOOKUP(AF$461,$J$458:$R$459,2)</f>
        <v>0</v>
      </c>
      <c r="AG495" s="695" cm="1">
        <f t="array" ref="AG495">INDEX($H495:$K495,0,MATCH(AG$462,$H$462:$K$462,0))*HLOOKUP(AG$461,$J$458:$R$459,2)</f>
        <v>1</v>
      </c>
      <c r="AH495" s="695" cm="1">
        <f t="array" ref="AH495">INDEX($H495:$K495,0,MATCH(AH$462,$H$462:$K$462,0))*HLOOKUP(AH$461,$J$458:$R$459,2)</f>
        <v>1</v>
      </c>
      <c r="AI495" s="695" cm="1">
        <f t="array" ref="AI495">INDEX($H495:$K495,0,MATCH(AI$462,$H$462:$K$462,0))*HLOOKUP(AI$461,$J$458:$R$459,2)</f>
        <v>0</v>
      </c>
      <c r="AJ495" s="695" cm="1">
        <f t="array" ref="AJ495">INDEX($H495:$K495,0,MATCH(AJ$462,$H$462:$K$462,0))*HLOOKUP(AJ$461,$J$458:$R$459,2)</f>
        <v>0</v>
      </c>
      <c r="AK495" s="695" cm="1">
        <f t="array" ref="AK495">INDEX($H495:$K495,0,MATCH(AK$462,$H$462:$K$462,0))*HLOOKUP(AK$461,$J$458:$R$459,2)</f>
        <v>1</v>
      </c>
      <c r="AL495" s="695" cm="1">
        <f t="array" ref="AL495">INDEX($H495:$K495,0,MATCH(AL$462,$H$462:$K$462,0))*HLOOKUP(AL$461,$J$458:$R$459,2)</f>
        <v>1</v>
      </c>
      <c r="AM495" s="695" cm="1">
        <f t="array" ref="AM495">INDEX($H495:$K495,0,MATCH(AM$462,$H$462:$K$462,0))*HLOOKUP(AM$461,$J$458:$R$459,2)</f>
        <v>0</v>
      </c>
      <c r="AN495" s="695" cm="1">
        <f t="array" ref="AN495">INDEX($H495:$K495,0,MATCH(AN$462,$H$462:$K$462,0))*HLOOKUP(AN$461,$J$458:$R$459,2)</f>
        <v>0</v>
      </c>
      <c r="AO495" s="695" cm="1">
        <f t="array" ref="AO495">INDEX($H495:$K495,0,MATCH(AO$462,$H$462:$K$462,0))*HLOOKUP(AO$461,$J$458:$R$459,2)</f>
        <v>1</v>
      </c>
      <c r="AP495" s="695" cm="1">
        <f t="array" ref="AP495">INDEX($H495:$K495,0,MATCH(AP$462,$H$462:$K$462,0))*HLOOKUP(AP$461,$J$458:$R$459,2)</f>
        <v>1</v>
      </c>
      <c r="AQ495" s="695" cm="1">
        <f t="array" ref="AQ495">INDEX($H495:$K495,0,MATCH(AQ$462,$H$462:$K$462,0))*HLOOKUP(AQ$461,$J$458:$R$459,2)</f>
        <v>0</v>
      </c>
      <c r="AR495" s="695" cm="1">
        <f t="array" ref="AR495">INDEX($H495:$K495,0,MATCH(AR$462,$H$462:$K$462,0))*HLOOKUP(AR$461,$J$458:$R$459,2)</f>
        <v>0</v>
      </c>
      <c r="AS495" s="695" cm="1">
        <f t="array" ref="AS495">INDEX($H495:$K495,0,MATCH(AS$462,$H$462:$K$462,0))*HLOOKUP(AS$461,$J$458:$R$459,2)</f>
        <v>1</v>
      </c>
      <c r="AT495" s="695" cm="1">
        <f t="array" ref="AT495">INDEX($H495:$K495,0,MATCH(AT$462,$H$462:$K$462,0))*HLOOKUP(AT$461,$J$458:$R$459,2)</f>
        <v>1</v>
      </c>
      <c r="AU495" s="695" cm="1">
        <f t="array" ref="AU495">INDEX($H495:$K495,0,MATCH(AU$462,$H$462:$K$462,0))*HLOOKUP(AU$461,$J$458:$R$459,2)</f>
        <v>0</v>
      </c>
      <c r="AV495" s="186"/>
      <c r="AW495" s="186"/>
      <c r="AX495" s="16"/>
      <c r="AY495" s="8"/>
      <c r="AZ495" s="8"/>
      <c r="BA495" s="8"/>
    </row>
    <row r="496" spans="1:53" ht="14.5" outlineLevel="1" x14ac:dyDescent="0.35">
      <c r="A496" s="6"/>
      <c r="B496" s="7"/>
      <c r="C496" s="17"/>
      <c r="D496" s="17"/>
      <c r="E496" s="17"/>
      <c r="F496" s="26"/>
      <c r="G496" s="26" t="str">
        <f t="shared" si="196"/>
        <v>YYNWBz</v>
      </c>
      <c r="H496" s="222">
        <f t="shared" ref="H496:K496" si="198">IF(H437&gt;0,1,0)</f>
        <v>1</v>
      </c>
      <c r="I496" s="222">
        <f t="shared" si="198"/>
        <v>1</v>
      </c>
      <c r="J496" s="222">
        <f t="shared" si="198"/>
        <v>1</v>
      </c>
      <c r="K496" s="222">
        <f t="shared" si="198"/>
        <v>0</v>
      </c>
      <c r="L496" s="695" cm="1">
        <f t="array" ref="L496">INDEX($H496:$K496,0,MATCH(L$462,$H$462:$K$462,0))*HLOOKUP(L$461,$J$458:$R$459,2)</f>
        <v>1</v>
      </c>
      <c r="M496" s="695" cm="1">
        <f t="array" ref="M496">INDEX($H496:$K496,0,MATCH(M$462,$H$462:$K$462,0))*HLOOKUP(M$461,$J$458:$R$459,2)</f>
        <v>1</v>
      </c>
      <c r="N496" s="695" cm="1">
        <f t="array" ref="N496">INDEX($H496:$K496,0,MATCH(N$462,$H$462:$K$462,0))*HLOOKUP(N$461,$J$458:$R$459,2)</f>
        <v>1</v>
      </c>
      <c r="O496" s="695" cm="1">
        <f t="array" ref="O496">INDEX($H496:$K496,0,MATCH(O$462,$H$462:$K$462,0))*HLOOKUP(O$461,$J$458:$R$459,2)</f>
        <v>0</v>
      </c>
      <c r="P496" s="695" cm="1">
        <f t="array" ref="P496">INDEX($H496:$K496,0,MATCH(P$462,$H$462:$K$462,0))*HLOOKUP(P$461,$J$458:$R$459,2)</f>
        <v>1</v>
      </c>
      <c r="Q496" s="695" cm="1">
        <f t="array" ref="Q496">INDEX($H496:$K496,0,MATCH(Q$462,$H$462:$K$462,0))*HLOOKUP(Q$461,$J$458:$R$459,2)</f>
        <v>1</v>
      </c>
      <c r="R496" s="695" cm="1">
        <f t="array" ref="R496">INDEX($H496:$K496,0,MATCH(R$462,$H$462:$K$462,0))*HLOOKUP(R$461,$J$458:$R$459,2)</f>
        <v>1</v>
      </c>
      <c r="S496" s="695" cm="1">
        <f t="array" ref="S496">INDEX($H496:$K496,0,MATCH(S$462,$H$462:$K$462,0))*HLOOKUP(S$461,$J$458:$R$459,2)</f>
        <v>0</v>
      </c>
      <c r="T496" s="695" cm="1">
        <f t="array" ref="T496">INDEX($H496:$K496,0,MATCH(T$462,$H$462:$K$462,0))*HLOOKUP(T$461,$J$458:$R$459,2)</f>
        <v>1</v>
      </c>
      <c r="U496" s="695" cm="1">
        <f t="array" ref="U496">INDEX($H496:$K496,0,MATCH(U$462,$H$462:$K$462,0))*HLOOKUP(U$461,$J$458:$R$459,2)</f>
        <v>1</v>
      </c>
      <c r="V496" s="695" cm="1">
        <f t="array" ref="V496">INDEX($H496:$K496,0,MATCH(V$462,$H$462:$K$462,0))*HLOOKUP(V$461,$J$458:$R$459,2)</f>
        <v>1</v>
      </c>
      <c r="W496" s="695" cm="1">
        <f t="array" ref="W496">INDEX($H496:$K496,0,MATCH(W$462,$H$462:$K$462,0))*HLOOKUP(W$461,$J$458:$R$459,2)</f>
        <v>0</v>
      </c>
      <c r="X496" s="695" cm="1">
        <f t="array" ref="X496">INDEX($H496:$K496,0,MATCH(X$462,$H$462:$K$462,0))*HLOOKUP(X$461,$J$458:$R$459,2)</f>
        <v>1</v>
      </c>
      <c r="Y496" s="695" cm="1">
        <f t="array" ref="Y496">INDEX($H496:$K496,0,MATCH(Y$462,$H$462:$K$462,0))*HLOOKUP(Y$461,$J$458:$R$459,2)</f>
        <v>1</v>
      </c>
      <c r="Z496" s="695" cm="1">
        <f t="array" ref="Z496">INDEX($H496:$K496,0,MATCH(Z$462,$H$462:$K$462,0))*HLOOKUP(Z$461,$J$458:$R$459,2)</f>
        <v>1</v>
      </c>
      <c r="AA496" s="695" cm="1">
        <f t="array" ref="AA496">INDEX($H496:$K496,0,MATCH(AA$462,$H$462:$K$462,0))*HLOOKUP(AA$461,$J$458:$R$459,2)</f>
        <v>0</v>
      </c>
      <c r="AB496" s="695" cm="1">
        <f t="array" ref="AB496">INDEX($H496:$K496,0,MATCH(AB$462,$H$462:$K$462,0))*HLOOKUP(AB$461,$J$458:$R$459,2)</f>
        <v>1</v>
      </c>
      <c r="AC496" s="695" cm="1">
        <f t="array" ref="AC496">INDEX($H496:$K496,0,MATCH(AC$462,$H$462:$K$462,0))*HLOOKUP(AC$461,$J$458:$R$459,2)</f>
        <v>1</v>
      </c>
      <c r="AD496" s="695" cm="1">
        <f t="array" ref="AD496">INDEX($H496:$K496,0,MATCH(AD$462,$H$462:$K$462,0))*HLOOKUP(AD$461,$J$458:$R$459,2)</f>
        <v>1</v>
      </c>
      <c r="AE496" s="695" cm="1">
        <f t="array" ref="AE496">INDEX($H496:$K496,0,MATCH(AE$462,$H$462:$K$462,0))*HLOOKUP(AE$461,$J$458:$R$459,2)</f>
        <v>0</v>
      </c>
      <c r="AF496" s="695" cm="1">
        <f t="array" ref="AF496">INDEX($H496:$K496,0,MATCH(AF$462,$H$462:$K$462,0))*HLOOKUP(AF$461,$J$458:$R$459,2)</f>
        <v>1</v>
      </c>
      <c r="AG496" s="695" cm="1">
        <f t="array" ref="AG496">INDEX($H496:$K496,0,MATCH(AG$462,$H$462:$K$462,0))*HLOOKUP(AG$461,$J$458:$R$459,2)</f>
        <v>1</v>
      </c>
      <c r="AH496" s="695" cm="1">
        <f t="array" ref="AH496">INDEX($H496:$K496,0,MATCH(AH$462,$H$462:$K$462,0))*HLOOKUP(AH$461,$J$458:$R$459,2)</f>
        <v>1</v>
      </c>
      <c r="AI496" s="695" cm="1">
        <f t="array" ref="AI496">INDEX($H496:$K496,0,MATCH(AI$462,$H$462:$K$462,0))*HLOOKUP(AI$461,$J$458:$R$459,2)</f>
        <v>0</v>
      </c>
      <c r="AJ496" s="695" cm="1">
        <f t="array" ref="AJ496">INDEX($H496:$K496,0,MATCH(AJ$462,$H$462:$K$462,0))*HLOOKUP(AJ$461,$J$458:$R$459,2)</f>
        <v>1</v>
      </c>
      <c r="AK496" s="695" cm="1">
        <f t="array" ref="AK496">INDEX($H496:$K496,0,MATCH(AK$462,$H$462:$K$462,0))*HLOOKUP(AK$461,$J$458:$R$459,2)</f>
        <v>1</v>
      </c>
      <c r="AL496" s="695" cm="1">
        <f t="array" ref="AL496">INDEX($H496:$K496,0,MATCH(AL$462,$H$462:$K$462,0))*HLOOKUP(AL$461,$J$458:$R$459,2)</f>
        <v>1</v>
      </c>
      <c r="AM496" s="695" cm="1">
        <f t="array" ref="AM496">INDEX($H496:$K496,0,MATCH(AM$462,$H$462:$K$462,0))*HLOOKUP(AM$461,$J$458:$R$459,2)</f>
        <v>0</v>
      </c>
      <c r="AN496" s="695" cm="1">
        <f t="array" ref="AN496">INDEX($H496:$K496,0,MATCH(AN$462,$H$462:$K$462,0))*HLOOKUP(AN$461,$J$458:$R$459,2)</f>
        <v>1</v>
      </c>
      <c r="AO496" s="695" cm="1">
        <f t="array" ref="AO496">INDEX($H496:$K496,0,MATCH(AO$462,$H$462:$K$462,0))*HLOOKUP(AO$461,$J$458:$R$459,2)</f>
        <v>1</v>
      </c>
      <c r="AP496" s="695" cm="1">
        <f t="array" ref="AP496">INDEX($H496:$K496,0,MATCH(AP$462,$H$462:$K$462,0))*HLOOKUP(AP$461,$J$458:$R$459,2)</f>
        <v>1</v>
      </c>
      <c r="AQ496" s="695" cm="1">
        <f t="array" ref="AQ496">INDEX($H496:$K496,0,MATCH(AQ$462,$H$462:$K$462,0))*HLOOKUP(AQ$461,$J$458:$R$459,2)</f>
        <v>0</v>
      </c>
      <c r="AR496" s="695" cm="1">
        <f t="array" ref="AR496">INDEX($H496:$K496,0,MATCH(AR$462,$H$462:$K$462,0))*HLOOKUP(AR$461,$J$458:$R$459,2)</f>
        <v>1</v>
      </c>
      <c r="AS496" s="695" cm="1">
        <f t="array" ref="AS496">INDEX($H496:$K496,0,MATCH(AS$462,$H$462:$K$462,0))*HLOOKUP(AS$461,$J$458:$R$459,2)</f>
        <v>1</v>
      </c>
      <c r="AT496" s="695" cm="1">
        <f t="array" ref="AT496">INDEX($H496:$K496,0,MATCH(AT$462,$H$462:$K$462,0))*HLOOKUP(AT$461,$J$458:$R$459,2)</f>
        <v>1</v>
      </c>
      <c r="AU496" s="695" cm="1">
        <f t="array" ref="AU496">INDEX($H496:$K496,0,MATCH(AU$462,$H$462:$K$462,0))*HLOOKUP(AU$461,$J$458:$R$459,2)</f>
        <v>0</v>
      </c>
      <c r="AV496" s="186"/>
      <c r="AW496" s="186"/>
      <c r="AX496" s="16"/>
      <c r="AY496" s="8"/>
      <c r="AZ496" s="8"/>
      <c r="BA496" s="8"/>
    </row>
    <row r="497" spans="1:53" ht="14.5" outlineLevel="1" x14ac:dyDescent="0.35">
      <c r="A497" s="6"/>
      <c r="B497" s="7"/>
      <c r="C497" s="17"/>
      <c r="D497" s="17"/>
      <c r="E497" s="17"/>
      <c r="F497" s="26"/>
      <c r="G497" s="26" t="str">
        <f t="shared" si="196"/>
        <v>YYNWBzd</v>
      </c>
      <c r="H497" s="222">
        <f t="shared" ref="H497:K497" si="199">IF(H438&gt;0,1,0)</f>
        <v>1</v>
      </c>
      <c r="I497" s="222">
        <f t="shared" si="199"/>
        <v>1</v>
      </c>
      <c r="J497" s="222">
        <f t="shared" si="199"/>
        <v>1</v>
      </c>
      <c r="K497" s="222">
        <f t="shared" si="199"/>
        <v>0</v>
      </c>
      <c r="L497" s="695" cm="1">
        <f t="array" ref="L497">INDEX($H497:$K497,0,MATCH(L$462,$H$462:$K$462,0))*HLOOKUP(L$461,$J$458:$R$459,2)</f>
        <v>1</v>
      </c>
      <c r="M497" s="695" cm="1">
        <f t="array" ref="M497">INDEX($H497:$K497,0,MATCH(M$462,$H$462:$K$462,0))*HLOOKUP(M$461,$J$458:$R$459,2)</f>
        <v>1</v>
      </c>
      <c r="N497" s="695" cm="1">
        <f t="array" ref="N497">INDEX($H497:$K497,0,MATCH(N$462,$H$462:$K$462,0))*HLOOKUP(N$461,$J$458:$R$459,2)</f>
        <v>1</v>
      </c>
      <c r="O497" s="695" cm="1">
        <f t="array" ref="O497">INDEX($H497:$K497,0,MATCH(O$462,$H$462:$K$462,0))*HLOOKUP(O$461,$J$458:$R$459,2)</f>
        <v>0</v>
      </c>
      <c r="P497" s="695" cm="1">
        <f t="array" ref="P497">INDEX($H497:$K497,0,MATCH(P$462,$H$462:$K$462,0))*HLOOKUP(P$461,$J$458:$R$459,2)</f>
        <v>1</v>
      </c>
      <c r="Q497" s="695" cm="1">
        <f t="array" ref="Q497">INDEX($H497:$K497,0,MATCH(Q$462,$H$462:$K$462,0))*HLOOKUP(Q$461,$J$458:$R$459,2)</f>
        <v>1</v>
      </c>
      <c r="R497" s="695" cm="1">
        <f t="array" ref="R497">INDEX($H497:$K497,0,MATCH(R$462,$H$462:$K$462,0))*HLOOKUP(R$461,$J$458:$R$459,2)</f>
        <v>1</v>
      </c>
      <c r="S497" s="695" cm="1">
        <f t="array" ref="S497">INDEX($H497:$K497,0,MATCH(S$462,$H$462:$K$462,0))*HLOOKUP(S$461,$J$458:$R$459,2)</f>
        <v>0</v>
      </c>
      <c r="T497" s="695" cm="1">
        <f t="array" ref="T497">INDEX($H497:$K497,0,MATCH(T$462,$H$462:$K$462,0))*HLOOKUP(T$461,$J$458:$R$459,2)</f>
        <v>1</v>
      </c>
      <c r="U497" s="695" cm="1">
        <f t="array" ref="U497">INDEX($H497:$K497,0,MATCH(U$462,$H$462:$K$462,0))*HLOOKUP(U$461,$J$458:$R$459,2)</f>
        <v>1</v>
      </c>
      <c r="V497" s="695" cm="1">
        <f t="array" ref="V497">INDEX($H497:$K497,0,MATCH(V$462,$H$462:$K$462,0))*HLOOKUP(V$461,$J$458:$R$459,2)</f>
        <v>1</v>
      </c>
      <c r="W497" s="695" cm="1">
        <f t="array" ref="W497">INDEX($H497:$K497,0,MATCH(W$462,$H$462:$K$462,0))*HLOOKUP(W$461,$J$458:$R$459,2)</f>
        <v>0</v>
      </c>
      <c r="X497" s="695" cm="1">
        <f t="array" ref="X497">INDEX($H497:$K497,0,MATCH(X$462,$H$462:$K$462,0))*HLOOKUP(X$461,$J$458:$R$459,2)</f>
        <v>1</v>
      </c>
      <c r="Y497" s="695" cm="1">
        <f t="array" ref="Y497">INDEX($H497:$K497,0,MATCH(Y$462,$H$462:$K$462,0))*HLOOKUP(Y$461,$J$458:$R$459,2)</f>
        <v>1</v>
      </c>
      <c r="Z497" s="695" cm="1">
        <f t="array" ref="Z497">INDEX($H497:$K497,0,MATCH(Z$462,$H$462:$K$462,0))*HLOOKUP(Z$461,$J$458:$R$459,2)</f>
        <v>1</v>
      </c>
      <c r="AA497" s="695" cm="1">
        <f t="array" ref="AA497">INDEX($H497:$K497,0,MATCH(AA$462,$H$462:$K$462,0))*HLOOKUP(AA$461,$J$458:$R$459,2)</f>
        <v>0</v>
      </c>
      <c r="AB497" s="695" cm="1">
        <f t="array" ref="AB497">INDEX($H497:$K497,0,MATCH(AB$462,$H$462:$K$462,0))*HLOOKUP(AB$461,$J$458:$R$459,2)</f>
        <v>1</v>
      </c>
      <c r="AC497" s="695" cm="1">
        <f t="array" ref="AC497">INDEX($H497:$K497,0,MATCH(AC$462,$H$462:$K$462,0))*HLOOKUP(AC$461,$J$458:$R$459,2)</f>
        <v>1</v>
      </c>
      <c r="AD497" s="695" cm="1">
        <f t="array" ref="AD497">INDEX($H497:$K497,0,MATCH(AD$462,$H$462:$K$462,0))*HLOOKUP(AD$461,$J$458:$R$459,2)</f>
        <v>1</v>
      </c>
      <c r="AE497" s="695" cm="1">
        <f t="array" ref="AE497">INDEX($H497:$K497,0,MATCH(AE$462,$H$462:$K$462,0))*HLOOKUP(AE$461,$J$458:$R$459,2)</f>
        <v>0</v>
      </c>
      <c r="AF497" s="695" cm="1">
        <f t="array" ref="AF497">INDEX($H497:$K497,0,MATCH(AF$462,$H$462:$K$462,0))*HLOOKUP(AF$461,$J$458:$R$459,2)</f>
        <v>1</v>
      </c>
      <c r="AG497" s="695" cm="1">
        <f t="array" ref="AG497">INDEX($H497:$K497,0,MATCH(AG$462,$H$462:$K$462,0))*HLOOKUP(AG$461,$J$458:$R$459,2)</f>
        <v>1</v>
      </c>
      <c r="AH497" s="695" cm="1">
        <f t="array" ref="AH497">INDEX($H497:$K497,0,MATCH(AH$462,$H$462:$K$462,0))*HLOOKUP(AH$461,$J$458:$R$459,2)</f>
        <v>1</v>
      </c>
      <c r="AI497" s="695" cm="1">
        <f t="array" ref="AI497">INDEX($H497:$K497,0,MATCH(AI$462,$H$462:$K$462,0))*HLOOKUP(AI$461,$J$458:$R$459,2)</f>
        <v>0</v>
      </c>
      <c r="AJ497" s="695" cm="1">
        <f t="array" ref="AJ497">INDEX($H497:$K497,0,MATCH(AJ$462,$H$462:$K$462,0))*HLOOKUP(AJ$461,$J$458:$R$459,2)</f>
        <v>1</v>
      </c>
      <c r="AK497" s="695" cm="1">
        <f t="array" ref="AK497">INDEX($H497:$K497,0,MATCH(AK$462,$H$462:$K$462,0))*HLOOKUP(AK$461,$J$458:$R$459,2)</f>
        <v>1</v>
      </c>
      <c r="AL497" s="695" cm="1">
        <f t="array" ref="AL497">INDEX($H497:$K497,0,MATCH(AL$462,$H$462:$K$462,0))*HLOOKUP(AL$461,$J$458:$R$459,2)</f>
        <v>1</v>
      </c>
      <c r="AM497" s="695" cm="1">
        <f t="array" ref="AM497">INDEX($H497:$K497,0,MATCH(AM$462,$H$462:$K$462,0))*HLOOKUP(AM$461,$J$458:$R$459,2)</f>
        <v>0</v>
      </c>
      <c r="AN497" s="695" cm="1">
        <f t="array" ref="AN497">INDEX($H497:$K497,0,MATCH(AN$462,$H$462:$K$462,0))*HLOOKUP(AN$461,$J$458:$R$459,2)</f>
        <v>1</v>
      </c>
      <c r="AO497" s="695" cm="1">
        <f t="array" ref="AO497">INDEX($H497:$K497,0,MATCH(AO$462,$H$462:$K$462,0))*HLOOKUP(AO$461,$J$458:$R$459,2)</f>
        <v>1</v>
      </c>
      <c r="AP497" s="695" cm="1">
        <f t="array" ref="AP497">INDEX($H497:$K497,0,MATCH(AP$462,$H$462:$K$462,0))*HLOOKUP(AP$461,$J$458:$R$459,2)</f>
        <v>1</v>
      </c>
      <c r="AQ497" s="695" cm="1">
        <f t="array" ref="AQ497">INDEX($H497:$K497,0,MATCH(AQ$462,$H$462:$K$462,0))*HLOOKUP(AQ$461,$J$458:$R$459,2)</f>
        <v>0</v>
      </c>
      <c r="AR497" s="695" cm="1">
        <f t="array" ref="AR497">INDEX($H497:$K497,0,MATCH(AR$462,$H$462:$K$462,0))*HLOOKUP(AR$461,$J$458:$R$459,2)</f>
        <v>1</v>
      </c>
      <c r="AS497" s="695" cm="1">
        <f t="array" ref="AS497">INDEX($H497:$K497,0,MATCH(AS$462,$H$462:$K$462,0))*HLOOKUP(AS$461,$J$458:$R$459,2)</f>
        <v>1</v>
      </c>
      <c r="AT497" s="695" cm="1">
        <f t="array" ref="AT497">INDEX($H497:$K497,0,MATCH(AT$462,$H$462:$K$462,0))*HLOOKUP(AT$461,$J$458:$R$459,2)</f>
        <v>1</v>
      </c>
      <c r="AU497" s="695" cm="1">
        <f t="array" ref="AU497">INDEX($H497:$K497,0,MATCH(AU$462,$H$462:$K$462,0))*HLOOKUP(AU$461,$J$458:$R$459,2)</f>
        <v>0</v>
      </c>
      <c r="AV497" s="186"/>
      <c r="AW497" s="186"/>
      <c r="AX497" s="16"/>
      <c r="AY497" s="8"/>
      <c r="AZ497" s="8"/>
      <c r="BA497" s="8"/>
    </row>
    <row r="498" spans="1:53" ht="14.5" outlineLevel="1" x14ac:dyDescent="0.35">
      <c r="A498" s="6"/>
      <c r="B498" s="7"/>
      <c r="C498" s="17"/>
      <c r="D498" s="17"/>
      <c r="E498" s="17"/>
      <c r="F498" s="26"/>
      <c r="G498" s="26" t="str">
        <f t="shared" si="196"/>
        <v>YYBNWb</v>
      </c>
      <c r="H498" s="222">
        <f t="shared" ref="H498:K498" si="200">IF(H439&gt;0,1,0)</f>
        <v>0</v>
      </c>
      <c r="I498" s="222">
        <f t="shared" si="200"/>
        <v>1</v>
      </c>
      <c r="J498" s="222">
        <f t="shared" si="200"/>
        <v>1</v>
      </c>
      <c r="K498" s="222">
        <f t="shared" si="200"/>
        <v>0</v>
      </c>
      <c r="L498" s="695" cm="1">
        <f t="array" ref="L498">INDEX($H498:$K498,0,MATCH(L$462,$H$462:$K$462,0))*HLOOKUP(L$461,$J$458:$R$459,2)</f>
        <v>0</v>
      </c>
      <c r="M498" s="695" cm="1">
        <f t="array" ref="M498">INDEX($H498:$K498,0,MATCH(M$462,$H$462:$K$462,0))*HLOOKUP(M$461,$J$458:$R$459,2)</f>
        <v>1</v>
      </c>
      <c r="N498" s="695" cm="1">
        <f t="array" ref="N498">INDEX($H498:$K498,0,MATCH(N$462,$H$462:$K$462,0))*HLOOKUP(N$461,$J$458:$R$459,2)</f>
        <v>1</v>
      </c>
      <c r="O498" s="695" cm="1">
        <f t="array" ref="O498">INDEX($H498:$K498,0,MATCH(O$462,$H$462:$K$462,0))*HLOOKUP(O$461,$J$458:$R$459,2)</f>
        <v>0</v>
      </c>
      <c r="P498" s="695" cm="1">
        <f t="array" ref="P498">INDEX($H498:$K498,0,MATCH(P$462,$H$462:$K$462,0))*HLOOKUP(P$461,$J$458:$R$459,2)</f>
        <v>0</v>
      </c>
      <c r="Q498" s="695" cm="1">
        <f t="array" ref="Q498">INDEX($H498:$K498,0,MATCH(Q$462,$H$462:$K$462,0))*HLOOKUP(Q$461,$J$458:$R$459,2)</f>
        <v>1</v>
      </c>
      <c r="R498" s="695" cm="1">
        <f t="array" ref="R498">INDEX($H498:$K498,0,MATCH(R$462,$H$462:$K$462,0))*HLOOKUP(R$461,$J$458:$R$459,2)</f>
        <v>1</v>
      </c>
      <c r="S498" s="695" cm="1">
        <f t="array" ref="S498">INDEX($H498:$K498,0,MATCH(S$462,$H$462:$K$462,0))*HLOOKUP(S$461,$J$458:$R$459,2)</f>
        <v>0</v>
      </c>
      <c r="T498" s="695" cm="1">
        <f t="array" ref="T498">INDEX($H498:$K498,0,MATCH(T$462,$H$462:$K$462,0))*HLOOKUP(T$461,$J$458:$R$459,2)</f>
        <v>0</v>
      </c>
      <c r="U498" s="695" cm="1">
        <f t="array" ref="U498">INDEX($H498:$K498,0,MATCH(U$462,$H$462:$K$462,0))*HLOOKUP(U$461,$J$458:$R$459,2)</f>
        <v>1</v>
      </c>
      <c r="V498" s="695" cm="1">
        <f t="array" ref="V498">INDEX($H498:$K498,0,MATCH(V$462,$H$462:$K$462,0))*HLOOKUP(V$461,$J$458:$R$459,2)</f>
        <v>1</v>
      </c>
      <c r="W498" s="695" cm="1">
        <f t="array" ref="W498">INDEX($H498:$K498,0,MATCH(W$462,$H$462:$K$462,0))*HLOOKUP(W$461,$J$458:$R$459,2)</f>
        <v>0</v>
      </c>
      <c r="X498" s="695" cm="1">
        <f t="array" ref="X498">INDEX($H498:$K498,0,MATCH(X$462,$H$462:$K$462,0))*HLOOKUP(X$461,$J$458:$R$459,2)</f>
        <v>0</v>
      </c>
      <c r="Y498" s="695" cm="1">
        <f t="array" ref="Y498">INDEX($H498:$K498,0,MATCH(Y$462,$H$462:$K$462,0))*HLOOKUP(Y$461,$J$458:$R$459,2)</f>
        <v>1</v>
      </c>
      <c r="Z498" s="695" cm="1">
        <f t="array" ref="Z498">INDEX($H498:$K498,0,MATCH(Z$462,$H$462:$K$462,0))*HLOOKUP(Z$461,$J$458:$R$459,2)</f>
        <v>1</v>
      </c>
      <c r="AA498" s="695" cm="1">
        <f t="array" ref="AA498">INDEX($H498:$K498,0,MATCH(AA$462,$H$462:$K$462,0))*HLOOKUP(AA$461,$J$458:$R$459,2)</f>
        <v>0</v>
      </c>
      <c r="AB498" s="695" cm="1">
        <f t="array" ref="AB498">INDEX($H498:$K498,0,MATCH(AB$462,$H$462:$K$462,0))*HLOOKUP(AB$461,$J$458:$R$459,2)</f>
        <v>0</v>
      </c>
      <c r="AC498" s="695" cm="1">
        <f t="array" ref="AC498">INDEX($H498:$K498,0,MATCH(AC$462,$H$462:$K$462,0))*HLOOKUP(AC$461,$J$458:$R$459,2)</f>
        <v>1</v>
      </c>
      <c r="AD498" s="695" cm="1">
        <f t="array" ref="AD498">INDEX($H498:$K498,0,MATCH(AD$462,$H$462:$K$462,0))*HLOOKUP(AD$461,$J$458:$R$459,2)</f>
        <v>1</v>
      </c>
      <c r="AE498" s="695" cm="1">
        <f t="array" ref="AE498">INDEX($H498:$K498,0,MATCH(AE$462,$H$462:$K$462,0))*HLOOKUP(AE$461,$J$458:$R$459,2)</f>
        <v>0</v>
      </c>
      <c r="AF498" s="695" cm="1">
        <f t="array" ref="AF498">INDEX($H498:$K498,0,MATCH(AF$462,$H$462:$K$462,0))*HLOOKUP(AF$461,$J$458:$R$459,2)</f>
        <v>0</v>
      </c>
      <c r="AG498" s="695" cm="1">
        <f t="array" ref="AG498">INDEX($H498:$K498,0,MATCH(AG$462,$H$462:$K$462,0))*HLOOKUP(AG$461,$J$458:$R$459,2)</f>
        <v>1</v>
      </c>
      <c r="AH498" s="695" cm="1">
        <f t="array" ref="AH498">INDEX($H498:$K498,0,MATCH(AH$462,$H$462:$K$462,0))*HLOOKUP(AH$461,$J$458:$R$459,2)</f>
        <v>1</v>
      </c>
      <c r="AI498" s="695" cm="1">
        <f t="array" ref="AI498">INDEX($H498:$K498,0,MATCH(AI$462,$H$462:$K$462,0))*HLOOKUP(AI$461,$J$458:$R$459,2)</f>
        <v>0</v>
      </c>
      <c r="AJ498" s="695" cm="1">
        <f t="array" ref="AJ498">INDEX($H498:$K498,0,MATCH(AJ$462,$H$462:$K$462,0))*HLOOKUP(AJ$461,$J$458:$R$459,2)</f>
        <v>0</v>
      </c>
      <c r="AK498" s="695" cm="1">
        <f t="array" ref="AK498">INDEX($H498:$K498,0,MATCH(AK$462,$H$462:$K$462,0))*HLOOKUP(AK$461,$J$458:$R$459,2)</f>
        <v>1</v>
      </c>
      <c r="AL498" s="695" cm="1">
        <f t="array" ref="AL498">INDEX($H498:$K498,0,MATCH(AL$462,$H$462:$K$462,0))*HLOOKUP(AL$461,$J$458:$R$459,2)</f>
        <v>1</v>
      </c>
      <c r="AM498" s="695" cm="1">
        <f t="array" ref="AM498">INDEX($H498:$K498,0,MATCH(AM$462,$H$462:$K$462,0))*HLOOKUP(AM$461,$J$458:$R$459,2)</f>
        <v>0</v>
      </c>
      <c r="AN498" s="695" cm="1">
        <f t="array" ref="AN498">INDEX($H498:$K498,0,MATCH(AN$462,$H$462:$K$462,0))*HLOOKUP(AN$461,$J$458:$R$459,2)</f>
        <v>0</v>
      </c>
      <c r="AO498" s="695" cm="1">
        <f t="array" ref="AO498">INDEX($H498:$K498,0,MATCH(AO$462,$H$462:$K$462,0))*HLOOKUP(AO$461,$J$458:$R$459,2)</f>
        <v>1</v>
      </c>
      <c r="AP498" s="695" cm="1">
        <f t="array" ref="AP498">INDEX($H498:$K498,0,MATCH(AP$462,$H$462:$K$462,0))*HLOOKUP(AP$461,$J$458:$R$459,2)</f>
        <v>1</v>
      </c>
      <c r="AQ498" s="695" cm="1">
        <f t="array" ref="AQ498">INDEX($H498:$K498,0,MATCH(AQ$462,$H$462:$K$462,0))*HLOOKUP(AQ$461,$J$458:$R$459,2)</f>
        <v>0</v>
      </c>
      <c r="AR498" s="695" cm="1">
        <f t="array" ref="AR498">INDEX($H498:$K498,0,MATCH(AR$462,$H$462:$K$462,0))*HLOOKUP(AR$461,$J$458:$R$459,2)</f>
        <v>0</v>
      </c>
      <c r="AS498" s="695" cm="1">
        <f t="array" ref="AS498">INDEX($H498:$K498,0,MATCH(AS$462,$H$462:$K$462,0))*HLOOKUP(AS$461,$J$458:$R$459,2)</f>
        <v>1</v>
      </c>
      <c r="AT498" s="695" cm="1">
        <f t="array" ref="AT498">INDEX($H498:$K498,0,MATCH(AT$462,$H$462:$K$462,0))*HLOOKUP(AT$461,$J$458:$R$459,2)</f>
        <v>1</v>
      </c>
      <c r="AU498" s="695" cm="1">
        <f t="array" ref="AU498">INDEX($H498:$K498,0,MATCH(AU$462,$H$462:$K$462,0))*HLOOKUP(AU$461,$J$458:$R$459,2)</f>
        <v>0</v>
      </c>
      <c r="AV498" s="186"/>
      <c r="AW498" s="186"/>
      <c r="AX498" s="16"/>
      <c r="AY498" s="8"/>
      <c r="AZ498" s="8"/>
      <c r="BA498" s="8"/>
    </row>
    <row r="499" spans="1:53" ht="14.5" outlineLevel="1" x14ac:dyDescent="0.35">
      <c r="A499" s="6"/>
      <c r="B499" s="7"/>
      <c r="C499" s="17"/>
      <c r="D499" s="17"/>
      <c r="E499" s="17"/>
      <c r="F499" s="26"/>
      <c r="G499" s="26" t="str">
        <f t="shared" si="196"/>
        <v>YYBNWbd</v>
      </c>
      <c r="H499" s="222">
        <f t="shared" ref="H499:K499" si="201">IF(H440&gt;0,1,0)</f>
        <v>0</v>
      </c>
      <c r="I499" s="222">
        <f t="shared" si="201"/>
        <v>1</v>
      </c>
      <c r="J499" s="222">
        <f t="shared" si="201"/>
        <v>1</v>
      </c>
      <c r="K499" s="222">
        <f t="shared" si="201"/>
        <v>0</v>
      </c>
      <c r="L499" s="695" cm="1">
        <f t="array" ref="L499">INDEX($H499:$K499,0,MATCH(L$462,$H$462:$K$462,0))*HLOOKUP(L$461,$J$458:$R$459,2)</f>
        <v>0</v>
      </c>
      <c r="M499" s="695" cm="1">
        <f t="array" ref="M499">INDEX($H499:$K499,0,MATCH(M$462,$H$462:$K$462,0))*HLOOKUP(M$461,$J$458:$R$459,2)</f>
        <v>1</v>
      </c>
      <c r="N499" s="695" cm="1">
        <f t="array" ref="N499">INDEX($H499:$K499,0,MATCH(N$462,$H$462:$K$462,0))*HLOOKUP(N$461,$J$458:$R$459,2)</f>
        <v>1</v>
      </c>
      <c r="O499" s="695" cm="1">
        <f t="array" ref="O499">INDEX($H499:$K499,0,MATCH(O$462,$H$462:$K$462,0))*HLOOKUP(O$461,$J$458:$R$459,2)</f>
        <v>0</v>
      </c>
      <c r="P499" s="695" cm="1">
        <f t="array" ref="P499">INDEX($H499:$K499,0,MATCH(P$462,$H$462:$K$462,0))*HLOOKUP(P$461,$J$458:$R$459,2)</f>
        <v>0</v>
      </c>
      <c r="Q499" s="695" cm="1">
        <f t="array" ref="Q499">INDEX($H499:$K499,0,MATCH(Q$462,$H$462:$K$462,0))*HLOOKUP(Q$461,$J$458:$R$459,2)</f>
        <v>1</v>
      </c>
      <c r="R499" s="695" cm="1">
        <f t="array" ref="R499">INDEX($H499:$K499,0,MATCH(R$462,$H$462:$K$462,0))*HLOOKUP(R$461,$J$458:$R$459,2)</f>
        <v>1</v>
      </c>
      <c r="S499" s="695" cm="1">
        <f t="array" ref="S499">INDEX($H499:$K499,0,MATCH(S$462,$H$462:$K$462,0))*HLOOKUP(S$461,$J$458:$R$459,2)</f>
        <v>0</v>
      </c>
      <c r="T499" s="695" cm="1">
        <f t="array" ref="T499">INDEX($H499:$K499,0,MATCH(T$462,$H$462:$K$462,0))*HLOOKUP(T$461,$J$458:$R$459,2)</f>
        <v>0</v>
      </c>
      <c r="U499" s="695" cm="1">
        <f t="array" ref="U499">INDEX($H499:$K499,0,MATCH(U$462,$H$462:$K$462,0))*HLOOKUP(U$461,$J$458:$R$459,2)</f>
        <v>1</v>
      </c>
      <c r="V499" s="695" cm="1">
        <f t="array" ref="V499">INDEX($H499:$K499,0,MATCH(V$462,$H$462:$K$462,0))*HLOOKUP(V$461,$J$458:$R$459,2)</f>
        <v>1</v>
      </c>
      <c r="W499" s="695" cm="1">
        <f t="array" ref="W499">INDEX($H499:$K499,0,MATCH(W$462,$H$462:$K$462,0))*HLOOKUP(W$461,$J$458:$R$459,2)</f>
        <v>0</v>
      </c>
      <c r="X499" s="695" cm="1">
        <f t="array" ref="X499">INDEX($H499:$K499,0,MATCH(X$462,$H$462:$K$462,0))*HLOOKUP(X$461,$J$458:$R$459,2)</f>
        <v>0</v>
      </c>
      <c r="Y499" s="695" cm="1">
        <f t="array" ref="Y499">INDEX($H499:$K499,0,MATCH(Y$462,$H$462:$K$462,0))*HLOOKUP(Y$461,$J$458:$R$459,2)</f>
        <v>1</v>
      </c>
      <c r="Z499" s="695" cm="1">
        <f t="array" ref="Z499">INDEX($H499:$K499,0,MATCH(Z$462,$H$462:$K$462,0))*HLOOKUP(Z$461,$J$458:$R$459,2)</f>
        <v>1</v>
      </c>
      <c r="AA499" s="695" cm="1">
        <f t="array" ref="AA499">INDEX($H499:$K499,0,MATCH(AA$462,$H$462:$K$462,0))*HLOOKUP(AA$461,$J$458:$R$459,2)</f>
        <v>0</v>
      </c>
      <c r="AB499" s="695" cm="1">
        <f t="array" ref="AB499">INDEX($H499:$K499,0,MATCH(AB$462,$H$462:$K$462,0))*HLOOKUP(AB$461,$J$458:$R$459,2)</f>
        <v>0</v>
      </c>
      <c r="AC499" s="695" cm="1">
        <f t="array" ref="AC499">INDEX($H499:$K499,0,MATCH(AC$462,$H$462:$K$462,0))*HLOOKUP(AC$461,$J$458:$R$459,2)</f>
        <v>1</v>
      </c>
      <c r="AD499" s="695" cm="1">
        <f t="array" ref="AD499">INDEX($H499:$K499,0,MATCH(AD$462,$H$462:$K$462,0))*HLOOKUP(AD$461,$J$458:$R$459,2)</f>
        <v>1</v>
      </c>
      <c r="AE499" s="695" cm="1">
        <f t="array" ref="AE499">INDEX($H499:$K499,0,MATCH(AE$462,$H$462:$K$462,0))*HLOOKUP(AE$461,$J$458:$R$459,2)</f>
        <v>0</v>
      </c>
      <c r="AF499" s="695" cm="1">
        <f t="array" ref="AF499">INDEX($H499:$K499,0,MATCH(AF$462,$H$462:$K$462,0))*HLOOKUP(AF$461,$J$458:$R$459,2)</f>
        <v>0</v>
      </c>
      <c r="AG499" s="695" cm="1">
        <f t="array" ref="AG499">INDEX($H499:$K499,0,MATCH(AG$462,$H$462:$K$462,0))*HLOOKUP(AG$461,$J$458:$R$459,2)</f>
        <v>1</v>
      </c>
      <c r="AH499" s="695" cm="1">
        <f t="array" ref="AH499">INDEX($H499:$K499,0,MATCH(AH$462,$H$462:$K$462,0))*HLOOKUP(AH$461,$J$458:$R$459,2)</f>
        <v>1</v>
      </c>
      <c r="AI499" s="695" cm="1">
        <f t="array" ref="AI499">INDEX($H499:$K499,0,MATCH(AI$462,$H$462:$K$462,0))*HLOOKUP(AI$461,$J$458:$R$459,2)</f>
        <v>0</v>
      </c>
      <c r="AJ499" s="695" cm="1">
        <f t="array" ref="AJ499">INDEX($H499:$K499,0,MATCH(AJ$462,$H$462:$K$462,0))*HLOOKUP(AJ$461,$J$458:$R$459,2)</f>
        <v>0</v>
      </c>
      <c r="AK499" s="695" cm="1">
        <f t="array" ref="AK499">INDEX($H499:$K499,0,MATCH(AK$462,$H$462:$K$462,0))*HLOOKUP(AK$461,$J$458:$R$459,2)</f>
        <v>1</v>
      </c>
      <c r="AL499" s="695" cm="1">
        <f t="array" ref="AL499">INDEX($H499:$K499,0,MATCH(AL$462,$H$462:$K$462,0))*HLOOKUP(AL$461,$J$458:$R$459,2)</f>
        <v>1</v>
      </c>
      <c r="AM499" s="695" cm="1">
        <f t="array" ref="AM499">INDEX($H499:$K499,0,MATCH(AM$462,$H$462:$K$462,0))*HLOOKUP(AM$461,$J$458:$R$459,2)</f>
        <v>0</v>
      </c>
      <c r="AN499" s="695" cm="1">
        <f t="array" ref="AN499">INDEX($H499:$K499,0,MATCH(AN$462,$H$462:$K$462,0))*HLOOKUP(AN$461,$J$458:$R$459,2)</f>
        <v>0</v>
      </c>
      <c r="AO499" s="695" cm="1">
        <f t="array" ref="AO499">INDEX($H499:$K499,0,MATCH(AO$462,$H$462:$K$462,0))*HLOOKUP(AO$461,$J$458:$R$459,2)</f>
        <v>1</v>
      </c>
      <c r="AP499" s="695" cm="1">
        <f t="array" ref="AP499">INDEX($H499:$K499,0,MATCH(AP$462,$H$462:$K$462,0))*HLOOKUP(AP$461,$J$458:$R$459,2)</f>
        <v>1</v>
      </c>
      <c r="AQ499" s="695" cm="1">
        <f t="array" ref="AQ499">INDEX($H499:$K499,0,MATCH(AQ$462,$H$462:$K$462,0))*HLOOKUP(AQ$461,$J$458:$R$459,2)</f>
        <v>0</v>
      </c>
      <c r="AR499" s="695" cm="1">
        <f t="array" ref="AR499">INDEX($H499:$K499,0,MATCH(AR$462,$H$462:$K$462,0))*HLOOKUP(AR$461,$J$458:$R$459,2)</f>
        <v>0</v>
      </c>
      <c r="AS499" s="695" cm="1">
        <f t="array" ref="AS499">INDEX($H499:$K499,0,MATCH(AS$462,$H$462:$K$462,0))*HLOOKUP(AS$461,$J$458:$R$459,2)</f>
        <v>1</v>
      </c>
      <c r="AT499" s="695" cm="1">
        <f t="array" ref="AT499">INDEX($H499:$K499,0,MATCH(AT$462,$H$462:$K$462,0))*HLOOKUP(AT$461,$J$458:$R$459,2)</f>
        <v>1</v>
      </c>
      <c r="AU499" s="695" cm="1">
        <f t="array" ref="AU499">INDEX($H499:$K499,0,MATCH(AU$462,$H$462:$K$462,0))*HLOOKUP(AU$461,$J$458:$R$459,2)</f>
        <v>0</v>
      </c>
      <c r="AV499" s="186"/>
      <c r="AW499" s="186"/>
      <c r="AX499" s="16"/>
      <c r="AY499" s="8"/>
      <c r="AZ499" s="8"/>
      <c r="BA499" s="8"/>
    </row>
    <row r="500" spans="1:53" ht="14.5" outlineLevel="1" x14ac:dyDescent="0.35">
      <c r="A500" s="6"/>
      <c r="B500" s="7"/>
      <c r="C500" s="17"/>
      <c r="D500" s="17"/>
      <c r="E500" s="17"/>
      <c r="F500" s="26"/>
      <c r="G500" s="26" t="str">
        <f t="shared" si="196"/>
        <v>YYWBNw</v>
      </c>
      <c r="H500" s="222">
        <f t="shared" ref="H500:K500" si="202">IF(H441&gt;0,1,0)</f>
        <v>0</v>
      </c>
      <c r="I500" s="222">
        <f t="shared" si="202"/>
        <v>1</v>
      </c>
      <c r="J500" s="222">
        <f t="shared" si="202"/>
        <v>1</v>
      </c>
      <c r="K500" s="222">
        <f t="shared" si="202"/>
        <v>0</v>
      </c>
      <c r="L500" s="695" cm="1">
        <f t="array" ref="L500">INDEX($H500:$K500,0,MATCH(L$462,$H$462:$K$462,0))*HLOOKUP(L$461,$J$458:$R$459,2)</f>
        <v>0</v>
      </c>
      <c r="M500" s="695" cm="1">
        <f t="array" ref="M500">INDEX($H500:$K500,0,MATCH(M$462,$H$462:$K$462,0))*HLOOKUP(M$461,$J$458:$R$459,2)</f>
        <v>1</v>
      </c>
      <c r="N500" s="695" cm="1">
        <f t="array" ref="N500">INDEX($H500:$K500,0,MATCH(N$462,$H$462:$K$462,0))*HLOOKUP(N$461,$J$458:$R$459,2)</f>
        <v>1</v>
      </c>
      <c r="O500" s="695" cm="1">
        <f t="array" ref="O500">INDEX($H500:$K500,0,MATCH(O$462,$H$462:$K$462,0))*HLOOKUP(O$461,$J$458:$R$459,2)</f>
        <v>0</v>
      </c>
      <c r="P500" s="695" cm="1">
        <f t="array" ref="P500">INDEX($H500:$K500,0,MATCH(P$462,$H$462:$K$462,0))*HLOOKUP(P$461,$J$458:$R$459,2)</f>
        <v>0</v>
      </c>
      <c r="Q500" s="695" cm="1">
        <f t="array" ref="Q500">INDEX($H500:$K500,0,MATCH(Q$462,$H$462:$K$462,0))*HLOOKUP(Q$461,$J$458:$R$459,2)</f>
        <v>1</v>
      </c>
      <c r="R500" s="695" cm="1">
        <f t="array" ref="R500">INDEX($H500:$K500,0,MATCH(R$462,$H$462:$K$462,0))*HLOOKUP(R$461,$J$458:$R$459,2)</f>
        <v>1</v>
      </c>
      <c r="S500" s="695" cm="1">
        <f t="array" ref="S500">INDEX($H500:$K500,0,MATCH(S$462,$H$462:$K$462,0))*HLOOKUP(S$461,$J$458:$R$459,2)</f>
        <v>0</v>
      </c>
      <c r="T500" s="695" cm="1">
        <f t="array" ref="T500">INDEX($H500:$K500,0,MATCH(T$462,$H$462:$K$462,0))*HLOOKUP(T$461,$J$458:$R$459,2)</f>
        <v>0</v>
      </c>
      <c r="U500" s="695" cm="1">
        <f t="array" ref="U500">INDEX($H500:$K500,0,MATCH(U$462,$H$462:$K$462,0))*HLOOKUP(U$461,$J$458:$R$459,2)</f>
        <v>1</v>
      </c>
      <c r="V500" s="695" cm="1">
        <f t="array" ref="V500">INDEX($H500:$K500,0,MATCH(V$462,$H$462:$K$462,0))*HLOOKUP(V$461,$J$458:$R$459,2)</f>
        <v>1</v>
      </c>
      <c r="W500" s="695" cm="1">
        <f t="array" ref="W500">INDEX($H500:$K500,0,MATCH(W$462,$H$462:$K$462,0))*HLOOKUP(W$461,$J$458:$R$459,2)</f>
        <v>0</v>
      </c>
      <c r="X500" s="695" cm="1">
        <f t="array" ref="X500">INDEX($H500:$K500,0,MATCH(X$462,$H$462:$K$462,0))*HLOOKUP(X$461,$J$458:$R$459,2)</f>
        <v>0</v>
      </c>
      <c r="Y500" s="695" cm="1">
        <f t="array" ref="Y500">INDEX($H500:$K500,0,MATCH(Y$462,$H$462:$K$462,0))*HLOOKUP(Y$461,$J$458:$R$459,2)</f>
        <v>1</v>
      </c>
      <c r="Z500" s="695" cm="1">
        <f t="array" ref="Z500">INDEX($H500:$K500,0,MATCH(Z$462,$H$462:$K$462,0))*HLOOKUP(Z$461,$J$458:$R$459,2)</f>
        <v>1</v>
      </c>
      <c r="AA500" s="695" cm="1">
        <f t="array" ref="AA500">INDEX($H500:$K500,0,MATCH(AA$462,$H$462:$K$462,0))*HLOOKUP(AA$461,$J$458:$R$459,2)</f>
        <v>0</v>
      </c>
      <c r="AB500" s="695" cm="1">
        <f t="array" ref="AB500">INDEX($H500:$K500,0,MATCH(AB$462,$H$462:$K$462,0))*HLOOKUP(AB$461,$J$458:$R$459,2)</f>
        <v>0</v>
      </c>
      <c r="AC500" s="695" cm="1">
        <f t="array" ref="AC500">INDEX($H500:$K500,0,MATCH(AC$462,$H$462:$K$462,0))*HLOOKUP(AC$461,$J$458:$R$459,2)</f>
        <v>1</v>
      </c>
      <c r="AD500" s="695" cm="1">
        <f t="array" ref="AD500">INDEX($H500:$K500,0,MATCH(AD$462,$H$462:$K$462,0))*HLOOKUP(AD$461,$J$458:$R$459,2)</f>
        <v>1</v>
      </c>
      <c r="AE500" s="695" cm="1">
        <f t="array" ref="AE500">INDEX($H500:$K500,0,MATCH(AE$462,$H$462:$K$462,0))*HLOOKUP(AE$461,$J$458:$R$459,2)</f>
        <v>0</v>
      </c>
      <c r="AF500" s="695" cm="1">
        <f t="array" ref="AF500">INDEX($H500:$K500,0,MATCH(AF$462,$H$462:$K$462,0))*HLOOKUP(AF$461,$J$458:$R$459,2)</f>
        <v>0</v>
      </c>
      <c r="AG500" s="695" cm="1">
        <f t="array" ref="AG500">INDEX($H500:$K500,0,MATCH(AG$462,$H$462:$K$462,0))*HLOOKUP(AG$461,$J$458:$R$459,2)</f>
        <v>1</v>
      </c>
      <c r="AH500" s="695" cm="1">
        <f t="array" ref="AH500">INDEX($H500:$K500,0,MATCH(AH$462,$H$462:$K$462,0))*HLOOKUP(AH$461,$J$458:$R$459,2)</f>
        <v>1</v>
      </c>
      <c r="AI500" s="695" cm="1">
        <f t="array" ref="AI500">INDEX($H500:$K500,0,MATCH(AI$462,$H$462:$K$462,0))*HLOOKUP(AI$461,$J$458:$R$459,2)</f>
        <v>0</v>
      </c>
      <c r="AJ500" s="695" cm="1">
        <f t="array" ref="AJ500">INDEX($H500:$K500,0,MATCH(AJ$462,$H$462:$K$462,0))*HLOOKUP(AJ$461,$J$458:$R$459,2)</f>
        <v>0</v>
      </c>
      <c r="AK500" s="695" cm="1">
        <f t="array" ref="AK500">INDEX($H500:$K500,0,MATCH(AK$462,$H$462:$K$462,0))*HLOOKUP(AK$461,$J$458:$R$459,2)</f>
        <v>1</v>
      </c>
      <c r="AL500" s="695" cm="1">
        <f t="array" ref="AL500">INDEX($H500:$K500,0,MATCH(AL$462,$H$462:$K$462,0))*HLOOKUP(AL$461,$J$458:$R$459,2)</f>
        <v>1</v>
      </c>
      <c r="AM500" s="695" cm="1">
        <f t="array" ref="AM500">INDEX($H500:$K500,0,MATCH(AM$462,$H$462:$K$462,0))*HLOOKUP(AM$461,$J$458:$R$459,2)</f>
        <v>0</v>
      </c>
      <c r="AN500" s="695" cm="1">
        <f t="array" ref="AN500">INDEX($H500:$K500,0,MATCH(AN$462,$H$462:$K$462,0))*HLOOKUP(AN$461,$J$458:$R$459,2)</f>
        <v>0</v>
      </c>
      <c r="AO500" s="695" cm="1">
        <f t="array" ref="AO500">INDEX($H500:$K500,0,MATCH(AO$462,$H$462:$K$462,0))*HLOOKUP(AO$461,$J$458:$R$459,2)</f>
        <v>1</v>
      </c>
      <c r="AP500" s="695" cm="1">
        <f t="array" ref="AP500">INDEX($H500:$K500,0,MATCH(AP$462,$H$462:$K$462,0))*HLOOKUP(AP$461,$J$458:$R$459,2)</f>
        <v>1</v>
      </c>
      <c r="AQ500" s="695" cm="1">
        <f t="array" ref="AQ500">INDEX($H500:$K500,0,MATCH(AQ$462,$H$462:$K$462,0))*HLOOKUP(AQ$461,$J$458:$R$459,2)</f>
        <v>0</v>
      </c>
      <c r="AR500" s="695" cm="1">
        <f t="array" ref="AR500">INDEX($H500:$K500,0,MATCH(AR$462,$H$462:$K$462,0))*HLOOKUP(AR$461,$J$458:$R$459,2)</f>
        <v>0</v>
      </c>
      <c r="AS500" s="695" cm="1">
        <f t="array" ref="AS500">INDEX($H500:$K500,0,MATCH(AS$462,$H$462:$K$462,0))*HLOOKUP(AS$461,$J$458:$R$459,2)</f>
        <v>1</v>
      </c>
      <c r="AT500" s="695" cm="1">
        <f t="array" ref="AT500">INDEX($H500:$K500,0,MATCH(AT$462,$H$462:$K$462,0))*HLOOKUP(AT$461,$J$458:$R$459,2)</f>
        <v>1</v>
      </c>
      <c r="AU500" s="695" cm="1">
        <f t="array" ref="AU500">INDEX($H500:$K500,0,MATCH(AU$462,$H$462:$K$462,0))*HLOOKUP(AU$461,$J$458:$R$459,2)</f>
        <v>0</v>
      </c>
      <c r="AV500" s="186"/>
      <c r="AW500" s="186"/>
      <c r="AX500" s="16"/>
      <c r="AY500" s="8"/>
      <c r="AZ500" s="8"/>
      <c r="BA500" s="8"/>
    </row>
    <row r="501" spans="1:53" ht="14.5" outlineLevel="1" x14ac:dyDescent="0.35">
      <c r="A501" s="6"/>
      <c r="B501" s="7"/>
      <c r="C501" s="17"/>
      <c r="D501" s="17"/>
      <c r="E501" s="17"/>
      <c r="F501" s="26"/>
      <c r="G501" s="26" t="str">
        <f t="shared" si="196"/>
        <v>YYWBNwd</v>
      </c>
      <c r="H501" s="222">
        <f t="shared" ref="H501:K501" si="203">IF(H442&gt;0,1,0)</f>
        <v>0</v>
      </c>
      <c r="I501" s="222">
        <f t="shared" si="203"/>
        <v>1</v>
      </c>
      <c r="J501" s="222">
        <f t="shared" si="203"/>
        <v>1</v>
      </c>
      <c r="K501" s="222">
        <f t="shared" si="203"/>
        <v>0</v>
      </c>
      <c r="L501" s="695" cm="1">
        <f t="array" ref="L501">INDEX($H501:$K501,0,MATCH(L$462,$H$462:$K$462,0))*HLOOKUP(L$461,$J$458:$R$459,2)</f>
        <v>0</v>
      </c>
      <c r="M501" s="695" cm="1">
        <f t="array" ref="M501">INDEX($H501:$K501,0,MATCH(M$462,$H$462:$K$462,0))*HLOOKUP(M$461,$J$458:$R$459,2)</f>
        <v>1</v>
      </c>
      <c r="N501" s="695" cm="1">
        <f t="array" ref="N501">INDEX($H501:$K501,0,MATCH(N$462,$H$462:$K$462,0))*HLOOKUP(N$461,$J$458:$R$459,2)</f>
        <v>1</v>
      </c>
      <c r="O501" s="695" cm="1">
        <f t="array" ref="O501">INDEX($H501:$K501,0,MATCH(O$462,$H$462:$K$462,0))*HLOOKUP(O$461,$J$458:$R$459,2)</f>
        <v>0</v>
      </c>
      <c r="P501" s="695" cm="1">
        <f t="array" ref="P501">INDEX($H501:$K501,0,MATCH(P$462,$H$462:$K$462,0))*HLOOKUP(P$461,$J$458:$R$459,2)</f>
        <v>0</v>
      </c>
      <c r="Q501" s="695" cm="1">
        <f t="array" ref="Q501">INDEX($H501:$K501,0,MATCH(Q$462,$H$462:$K$462,0))*HLOOKUP(Q$461,$J$458:$R$459,2)</f>
        <v>1</v>
      </c>
      <c r="R501" s="695" cm="1">
        <f t="array" ref="R501">INDEX($H501:$K501,0,MATCH(R$462,$H$462:$K$462,0))*HLOOKUP(R$461,$J$458:$R$459,2)</f>
        <v>1</v>
      </c>
      <c r="S501" s="695" cm="1">
        <f t="array" ref="S501">INDEX($H501:$K501,0,MATCH(S$462,$H$462:$K$462,0))*HLOOKUP(S$461,$J$458:$R$459,2)</f>
        <v>0</v>
      </c>
      <c r="T501" s="695" cm="1">
        <f t="array" ref="T501">INDEX($H501:$K501,0,MATCH(T$462,$H$462:$K$462,0))*HLOOKUP(T$461,$J$458:$R$459,2)</f>
        <v>0</v>
      </c>
      <c r="U501" s="695" cm="1">
        <f t="array" ref="U501">INDEX($H501:$K501,0,MATCH(U$462,$H$462:$K$462,0))*HLOOKUP(U$461,$J$458:$R$459,2)</f>
        <v>1</v>
      </c>
      <c r="V501" s="695" cm="1">
        <f t="array" ref="V501">INDEX($H501:$K501,0,MATCH(V$462,$H$462:$K$462,0))*HLOOKUP(V$461,$J$458:$R$459,2)</f>
        <v>1</v>
      </c>
      <c r="W501" s="695" cm="1">
        <f t="array" ref="W501">INDEX($H501:$K501,0,MATCH(W$462,$H$462:$K$462,0))*HLOOKUP(W$461,$J$458:$R$459,2)</f>
        <v>0</v>
      </c>
      <c r="X501" s="695" cm="1">
        <f t="array" ref="X501">INDEX($H501:$K501,0,MATCH(X$462,$H$462:$K$462,0))*HLOOKUP(X$461,$J$458:$R$459,2)</f>
        <v>0</v>
      </c>
      <c r="Y501" s="695" cm="1">
        <f t="array" ref="Y501">INDEX($H501:$K501,0,MATCH(Y$462,$H$462:$K$462,0))*HLOOKUP(Y$461,$J$458:$R$459,2)</f>
        <v>1</v>
      </c>
      <c r="Z501" s="695" cm="1">
        <f t="array" ref="Z501">INDEX($H501:$K501,0,MATCH(Z$462,$H$462:$K$462,0))*HLOOKUP(Z$461,$J$458:$R$459,2)</f>
        <v>1</v>
      </c>
      <c r="AA501" s="695" cm="1">
        <f t="array" ref="AA501">INDEX($H501:$K501,0,MATCH(AA$462,$H$462:$K$462,0))*HLOOKUP(AA$461,$J$458:$R$459,2)</f>
        <v>0</v>
      </c>
      <c r="AB501" s="695" cm="1">
        <f t="array" ref="AB501">INDEX($H501:$K501,0,MATCH(AB$462,$H$462:$K$462,0))*HLOOKUP(AB$461,$J$458:$R$459,2)</f>
        <v>0</v>
      </c>
      <c r="AC501" s="695" cm="1">
        <f t="array" ref="AC501">INDEX($H501:$K501,0,MATCH(AC$462,$H$462:$K$462,0))*HLOOKUP(AC$461,$J$458:$R$459,2)</f>
        <v>1</v>
      </c>
      <c r="AD501" s="695" cm="1">
        <f t="array" ref="AD501">INDEX($H501:$K501,0,MATCH(AD$462,$H$462:$K$462,0))*HLOOKUP(AD$461,$J$458:$R$459,2)</f>
        <v>1</v>
      </c>
      <c r="AE501" s="695" cm="1">
        <f t="array" ref="AE501">INDEX($H501:$K501,0,MATCH(AE$462,$H$462:$K$462,0))*HLOOKUP(AE$461,$J$458:$R$459,2)</f>
        <v>0</v>
      </c>
      <c r="AF501" s="695" cm="1">
        <f t="array" ref="AF501">INDEX($H501:$K501,0,MATCH(AF$462,$H$462:$K$462,0))*HLOOKUP(AF$461,$J$458:$R$459,2)</f>
        <v>0</v>
      </c>
      <c r="AG501" s="695" cm="1">
        <f t="array" ref="AG501">INDEX($H501:$K501,0,MATCH(AG$462,$H$462:$K$462,0))*HLOOKUP(AG$461,$J$458:$R$459,2)</f>
        <v>1</v>
      </c>
      <c r="AH501" s="695" cm="1">
        <f t="array" ref="AH501">INDEX($H501:$K501,0,MATCH(AH$462,$H$462:$K$462,0))*HLOOKUP(AH$461,$J$458:$R$459,2)</f>
        <v>1</v>
      </c>
      <c r="AI501" s="695" cm="1">
        <f t="array" ref="AI501">INDEX($H501:$K501,0,MATCH(AI$462,$H$462:$K$462,0))*HLOOKUP(AI$461,$J$458:$R$459,2)</f>
        <v>0</v>
      </c>
      <c r="AJ501" s="695" cm="1">
        <f t="array" ref="AJ501">INDEX($H501:$K501,0,MATCH(AJ$462,$H$462:$K$462,0))*HLOOKUP(AJ$461,$J$458:$R$459,2)</f>
        <v>0</v>
      </c>
      <c r="AK501" s="695" cm="1">
        <f t="array" ref="AK501">INDEX($H501:$K501,0,MATCH(AK$462,$H$462:$K$462,0))*HLOOKUP(AK$461,$J$458:$R$459,2)</f>
        <v>1</v>
      </c>
      <c r="AL501" s="695" cm="1">
        <f t="array" ref="AL501">INDEX($H501:$K501,0,MATCH(AL$462,$H$462:$K$462,0))*HLOOKUP(AL$461,$J$458:$R$459,2)</f>
        <v>1</v>
      </c>
      <c r="AM501" s="695" cm="1">
        <f t="array" ref="AM501">INDEX($H501:$K501,0,MATCH(AM$462,$H$462:$K$462,0))*HLOOKUP(AM$461,$J$458:$R$459,2)</f>
        <v>0</v>
      </c>
      <c r="AN501" s="695" cm="1">
        <f t="array" ref="AN501">INDEX($H501:$K501,0,MATCH(AN$462,$H$462:$K$462,0))*HLOOKUP(AN$461,$J$458:$R$459,2)</f>
        <v>0</v>
      </c>
      <c r="AO501" s="695" cm="1">
        <f t="array" ref="AO501">INDEX($H501:$K501,0,MATCH(AO$462,$H$462:$K$462,0))*HLOOKUP(AO$461,$J$458:$R$459,2)</f>
        <v>1</v>
      </c>
      <c r="AP501" s="695" cm="1">
        <f t="array" ref="AP501">INDEX($H501:$K501,0,MATCH(AP$462,$H$462:$K$462,0))*HLOOKUP(AP$461,$J$458:$R$459,2)</f>
        <v>1</v>
      </c>
      <c r="AQ501" s="695" cm="1">
        <f t="array" ref="AQ501">INDEX($H501:$K501,0,MATCH(AQ$462,$H$462:$K$462,0))*HLOOKUP(AQ$461,$J$458:$R$459,2)</f>
        <v>0</v>
      </c>
      <c r="AR501" s="695" cm="1">
        <f t="array" ref="AR501">INDEX($H501:$K501,0,MATCH(AR$462,$H$462:$K$462,0))*HLOOKUP(AR$461,$J$458:$R$459,2)</f>
        <v>0</v>
      </c>
      <c r="AS501" s="695" cm="1">
        <f t="array" ref="AS501">INDEX($H501:$K501,0,MATCH(AS$462,$H$462:$K$462,0))*HLOOKUP(AS$461,$J$458:$R$459,2)</f>
        <v>1</v>
      </c>
      <c r="AT501" s="695" cm="1">
        <f t="array" ref="AT501">INDEX($H501:$K501,0,MATCH(AT$462,$H$462:$K$462,0))*HLOOKUP(AT$461,$J$458:$R$459,2)</f>
        <v>1</v>
      </c>
      <c r="AU501" s="695" cm="1">
        <f t="array" ref="AU501">INDEX($H501:$K501,0,MATCH(AU$462,$H$462:$K$462,0))*HLOOKUP(AU$461,$J$458:$R$459,2)</f>
        <v>0</v>
      </c>
      <c r="AV501" s="186"/>
      <c r="AW501" s="186"/>
      <c r="AX501" s="16"/>
      <c r="AY501" s="8"/>
      <c r="AZ501" s="8"/>
      <c r="BA501" s="8"/>
    </row>
    <row r="502" spans="1:53" ht="14.5" outlineLevel="1" x14ac:dyDescent="0.35">
      <c r="A502" s="6"/>
      <c r="B502" s="7"/>
      <c r="C502" s="17"/>
      <c r="D502" s="17"/>
      <c r="E502" s="17"/>
      <c r="F502" s="26"/>
      <c r="G502" s="26" t="str">
        <f t="shared" si="196"/>
        <v>YYLWBl</v>
      </c>
      <c r="H502" s="222">
        <f t="shared" ref="H502:K502" si="204">IF(H443&gt;0,1,0)</f>
        <v>0</v>
      </c>
      <c r="I502" s="222">
        <f t="shared" si="204"/>
        <v>1</v>
      </c>
      <c r="J502" s="222">
        <f t="shared" si="204"/>
        <v>0</v>
      </c>
      <c r="K502" s="222">
        <f t="shared" si="204"/>
        <v>0</v>
      </c>
      <c r="L502" s="695" cm="1">
        <f t="array" ref="L502">INDEX($H502:$K502,0,MATCH(L$462,$H$462:$K$462,0))*HLOOKUP(L$461,$J$458:$R$459,2)</f>
        <v>0</v>
      </c>
      <c r="M502" s="695" cm="1">
        <f t="array" ref="M502">INDEX($H502:$K502,0,MATCH(M$462,$H$462:$K$462,0))*HLOOKUP(M$461,$J$458:$R$459,2)</f>
        <v>1</v>
      </c>
      <c r="N502" s="695" cm="1">
        <f t="array" ref="N502">INDEX($H502:$K502,0,MATCH(N$462,$H$462:$K$462,0))*HLOOKUP(N$461,$J$458:$R$459,2)</f>
        <v>0</v>
      </c>
      <c r="O502" s="695" cm="1">
        <f t="array" ref="O502">INDEX($H502:$K502,0,MATCH(O$462,$H$462:$K$462,0))*HLOOKUP(O$461,$J$458:$R$459,2)</f>
        <v>0</v>
      </c>
      <c r="P502" s="695" cm="1">
        <f t="array" ref="P502">INDEX($H502:$K502,0,MATCH(P$462,$H$462:$K$462,0))*HLOOKUP(P$461,$J$458:$R$459,2)</f>
        <v>0</v>
      </c>
      <c r="Q502" s="695" cm="1">
        <f t="array" ref="Q502">INDEX($H502:$K502,0,MATCH(Q$462,$H$462:$K$462,0))*HLOOKUP(Q$461,$J$458:$R$459,2)</f>
        <v>1</v>
      </c>
      <c r="R502" s="695" cm="1">
        <f t="array" ref="R502">INDEX($H502:$K502,0,MATCH(R$462,$H$462:$K$462,0))*HLOOKUP(R$461,$J$458:$R$459,2)</f>
        <v>0</v>
      </c>
      <c r="S502" s="695" cm="1">
        <f t="array" ref="S502">INDEX($H502:$K502,0,MATCH(S$462,$H$462:$K$462,0))*HLOOKUP(S$461,$J$458:$R$459,2)</f>
        <v>0</v>
      </c>
      <c r="T502" s="695" cm="1">
        <f t="array" ref="T502">INDEX($H502:$K502,0,MATCH(T$462,$H$462:$K$462,0))*HLOOKUP(T$461,$J$458:$R$459,2)</f>
        <v>0</v>
      </c>
      <c r="U502" s="695" cm="1">
        <f t="array" ref="U502">INDEX($H502:$K502,0,MATCH(U$462,$H$462:$K$462,0))*HLOOKUP(U$461,$J$458:$R$459,2)</f>
        <v>1</v>
      </c>
      <c r="V502" s="695" cm="1">
        <f t="array" ref="V502">INDEX($H502:$K502,0,MATCH(V$462,$H$462:$K$462,0))*HLOOKUP(V$461,$J$458:$R$459,2)</f>
        <v>0</v>
      </c>
      <c r="W502" s="695" cm="1">
        <f t="array" ref="W502">INDEX($H502:$K502,0,MATCH(W$462,$H$462:$K$462,0))*HLOOKUP(W$461,$J$458:$R$459,2)</f>
        <v>0</v>
      </c>
      <c r="X502" s="695" cm="1">
        <f t="array" ref="X502">INDEX($H502:$K502,0,MATCH(X$462,$H$462:$K$462,0))*HLOOKUP(X$461,$J$458:$R$459,2)</f>
        <v>0</v>
      </c>
      <c r="Y502" s="695" cm="1">
        <f t="array" ref="Y502">INDEX($H502:$K502,0,MATCH(Y$462,$H$462:$K$462,0))*HLOOKUP(Y$461,$J$458:$R$459,2)</f>
        <v>1</v>
      </c>
      <c r="Z502" s="695" cm="1">
        <f t="array" ref="Z502">INDEX($H502:$K502,0,MATCH(Z$462,$H$462:$K$462,0))*HLOOKUP(Z$461,$J$458:$R$459,2)</f>
        <v>0</v>
      </c>
      <c r="AA502" s="695" cm="1">
        <f t="array" ref="AA502">INDEX($H502:$K502,0,MATCH(AA$462,$H$462:$K$462,0))*HLOOKUP(AA$461,$J$458:$R$459,2)</f>
        <v>0</v>
      </c>
      <c r="AB502" s="695" cm="1">
        <f t="array" ref="AB502">INDEX($H502:$K502,0,MATCH(AB$462,$H$462:$K$462,0))*HLOOKUP(AB$461,$J$458:$R$459,2)</f>
        <v>0</v>
      </c>
      <c r="AC502" s="695" cm="1">
        <f t="array" ref="AC502">INDEX($H502:$K502,0,MATCH(AC$462,$H$462:$K$462,0))*HLOOKUP(AC$461,$J$458:$R$459,2)</f>
        <v>1</v>
      </c>
      <c r="AD502" s="695" cm="1">
        <f t="array" ref="AD502">INDEX($H502:$K502,0,MATCH(AD$462,$H$462:$K$462,0))*HLOOKUP(AD$461,$J$458:$R$459,2)</f>
        <v>0</v>
      </c>
      <c r="AE502" s="695" cm="1">
        <f t="array" ref="AE502">INDEX($H502:$K502,0,MATCH(AE$462,$H$462:$K$462,0))*HLOOKUP(AE$461,$J$458:$R$459,2)</f>
        <v>0</v>
      </c>
      <c r="AF502" s="695" cm="1">
        <f t="array" ref="AF502">INDEX($H502:$K502,0,MATCH(AF$462,$H$462:$K$462,0))*HLOOKUP(AF$461,$J$458:$R$459,2)</f>
        <v>0</v>
      </c>
      <c r="AG502" s="695" cm="1">
        <f t="array" ref="AG502">INDEX($H502:$K502,0,MATCH(AG$462,$H$462:$K$462,0))*HLOOKUP(AG$461,$J$458:$R$459,2)</f>
        <v>1</v>
      </c>
      <c r="AH502" s="695" cm="1">
        <f t="array" ref="AH502">INDEX($H502:$K502,0,MATCH(AH$462,$H$462:$K$462,0))*HLOOKUP(AH$461,$J$458:$R$459,2)</f>
        <v>0</v>
      </c>
      <c r="AI502" s="695" cm="1">
        <f t="array" ref="AI502">INDEX($H502:$K502,0,MATCH(AI$462,$H$462:$K$462,0))*HLOOKUP(AI$461,$J$458:$R$459,2)</f>
        <v>0</v>
      </c>
      <c r="AJ502" s="695" cm="1">
        <f t="array" ref="AJ502">INDEX($H502:$K502,0,MATCH(AJ$462,$H$462:$K$462,0))*HLOOKUP(AJ$461,$J$458:$R$459,2)</f>
        <v>0</v>
      </c>
      <c r="AK502" s="695" cm="1">
        <f t="array" ref="AK502">INDEX($H502:$K502,0,MATCH(AK$462,$H$462:$K$462,0))*HLOOKUP(AK$461,$J$458:$R$459,2)</f>
        <v>1</v>
      </c>
      <c r="AL502" s="695" cm="1">
        <f t="array" ref="AL502">INDEX($H502:$K502,0,MATCH(AL$462,$H$462:$K$462,0))*HLOOKUP(AL$461,$J$458:$R$459,2)</f>
        <v>0</v>
      </c>
      <c r="AM502" s="695" cm="1">
        <f t="array" ref="AM502">INDEX($H502:$K502,0,MATCH(AM$462,$H$462:$K$462,0))*HLOOKUP(AM$461,$J$458:$R$459,2)</f>
        <v>0</v>
      </c>
      <c r="AN502" s="695" cm="1">
        <f t="array" ref="AN502">INDEX($H502:$K502,0,MATCH(AN$462,$H$462:$K$462,0))*HLOOKUP(AN$461,$J$458:$R$459,2)</f>
        <v>0</v>
      </c>
      <c r="AO502" s="695" cm="1">
        <f t="array" ref="AO502">INDEX($H502:$K502,0,MATCH(AO$462,$H$462:$K$462,0))*HLOOKUP(AO$461,$J$458:$R$459,2)</f>
        <v>1</v>
      </c>
      <c r="AP502" s="695" cm="1">
        <f t="array" ref="AP502">INDEX($H502:$K502,0,MATCH(AP$462,$H$462:$K$462,0))*HLOOKUP(AP$461,$J$458:$R$459,2)</f>
        <v>0</v>
      </c>
      <c r="AQ502" s="695" cm="1">
        <f t="array" ref="AQ502">INDEX($H502:$K502,0,MATCH(AQ$462,$H$462:$K$462,0))*HLOOKUP(AQ$461,$J$458:$R$459,2)</f>
        <v>0</v>
      </c>
      <c r="AR502" s="695" cm="1">
        <f t="array" ref="AR502">INDEX($H502:$K502,0,MATCH(AR$462,$H$462:$K$462,0))*HLOOKUP(AR$461,$J$458:$R$459,2)</f>
        <v>0</v>
      </c>
      <c r="AS502" s="695" cm="1">
        <f t="array" ref="AS502">INDEX($H502:$K502,0,MATCH(AS$462,$H$462:$K$462,0))*HLOOKUP(AS$461,$J$458:$R$459,2)</f>
        <v>1</v>
      </c>
      <c r="AT502" s="695" cm="1">
        <f t="array" ref="AT502">INDEX($H502:$K502,0,MATCH(AT$462,$H$462:$K$462,0))*HLOOKUP(AT$461,$J$458:$R$459,2)</f>
        <v>0</v>
      </c>
      <c r="AU502" s="695" cm="1">
        <f t="array" ref="AU502">INDEX($H502:$K502,0,MATCH(AU$462,$H$462:$K$462,0))*HLOOKUP(AU$461,$J$458:$R$459,2)</f>
        <v>0</v>
      </c>
      <c r="AV502" s="186"/>
      <c r="AW502" s="186"/>
      <c r="AX502" s="16"/>
      <c r="AY502" s="8"/>
      <c r="AZ502" s="8"/>
      <c r="BA502" s="8"/>
    </row>
    <row r="503" spans="1:53" ht="14.5" outlineLevel="1" x14ac:dyDescent="0.35">
      <c r="A503" s="6"/>
      <c r="B503" s="7"/>
      <c r="C503" s="17"/>
      <c r="D503" s="17"/>
      <c r="E503" s="17"/>
      <c r="F503" s="26"/>
      <c r="G503" s="26" t="str">
        <f t="shared" si="196"/>
        <v>YYBLWb</v>
      </c>
      <c r="H503" s="222">
        <f t="shared" ref="H503:K503" si="205">IF(H444&gt;0,1,0)</f>
        <v>0</v>
      </c>
      <c r="I503" s="222">
        <f t="shared" si="205"/>
        <v>1</v>
      </c>
      <c r="J503" s="222">
        <f t="shared" si="205"/>
        <v>1</v>
      </c>
      <c r="K503" s="222">
        <f t="shared" si="205"/>
        <v>0</v>
      </c>
      <c r="L503" s="695" cm="1">
        <f t="array" ref="L503">INDEX($H503:$K503,0,MATCH(L$462,$H$462:$K$462,0))*HLOOKUP(L$461,$J$458:$R$459,2)</f>
        <v>0</v>
      </c>
      <c r="M503" s="695" cm="1">
        <f t="array" ref="M503">INDEX($H503:$K503,0,MATCH(M$462,$H$462:$K$462,0))*HLOOKUP(M$461,$J$458:$R$459,2)</f>
        <v>1</v>
      </c>
      <c r="N503" s="695" cm="1">
        <f t="array" ref="N503">INDEX($H503:$K503,0,MATCH(N$462,$H$462:$K$462,0))*HLOOKUP(N$461,$J$458:$R$459,2)</f>
        <v>1</v>
      </c>
      <c r="O503" s="695" cm="1">
        <f t="array" ref="O503">INDEX($H503:$K503,0,MATCH(O$462,$H$462:$K$462,0))*HLOOKUP(O$461,$J$458:$R$459,2)</f>
        <v>0</v>
      </c>
      <c r="P503" s="695" cm="1">
        <f t="array" ref="P503">INDEX($H503:$K503,0,MATCH(P$462,$H$462:$K$462,0))*HLOOKUP(P$461,$J$458:$R$459,2)</f>
        <v>0</v>
      </c>
      <c r="Q503" s="695" cm="1">
        <f t="array" ref="Q503">INDEX($H503:$K503,0,MATCH(Q$462,$H$462:$K$462,0))*HLOOKUP(Q$461,$J$458:$R$459,2)</f>
        <v>1</v>
      </c>
      <c r="R503" s="695" cm="1">
        <f t="array" ref="R503">INDEX($H503:$K503,0,MATCH(R$462,$H$462:$K$462,0))*HLOOKUP(R$461,$J$458:$R$459,2)</f>
        <v>1</v>
      </c>
      <c r="S503" s="695" cm="1">
        <f t="array" ref="S503">INDEX($H503:$K503,0,MATCH(S$462,$H$462:$K$462,0))*HLOOKUP(S$461,$J$458:$R$459,2)</f>
        <v>0</v>
      </c>
      <c r="T503" s="695" cm="1">
        <f t="array" ref="T503">INDEX($H503:$K503,0,MATCH(T$462,$H$462:$K$462,0))*HLOOKUP(T$461,$J$458:$R$459,2)</f>
        <v>0</v>
      </c>
      <c r="U503" s="695" cm="1">
        <f t="array" ref="U503">INDEX($H503:$K503,0,MATCH(U$462,$H$462:$K$462,0))*HLOOKUP(U$461,$J$458:$R$459,2)</f>
        <v>1</v>
      </c>
      <c r="V503" s="695" cm="1">
        <f t="array" ref="V503">INDEX($H503:$K503,0,MATCH(V$462,$H$462:$K$462,0))*HLOOKUP(V$461,$J$458:$R$459,2)</f>
        <v>1</v>
      </c>
      <c r="W503" s="695" cm="1">
        <f t="array" ref="W503">INDEX($H503:$K503,0,MATCH(W$462,$H$462:$K$462,0))*HLOOKUP(W$461,$J$458:$R$459,2)</f>
        <v>0</v>
      </c>
      <c r="X503" s="695" cm="1">
        <f t="array" ref="X503">INDEX($H503:$K503,0,MATCH(X$462,$H$462:$K$462,0))*HLOOKUP(X$461,$J$458:$R$459,2)</f>
        <v>0</v>
      </c>
      <c r="Y503" s="695" cm="1">
        <f t="array" ref="Y503">INDEX($H503:$K503,0,MATCH(Y$462,$H$462:$K$462,0))*HLOOKUP(Y$461,$J$458:$R$459,2)</f>
        <v>1</v>
      </c>
      <c r="Z503" s="695" cm="1">
        <f t="array" ref="Z503">INDEX($H503:$K503,0,MATCH(Z$462,$H$462:$K$462,0))*HLOOKUP(Z$461,$J$458:$R$459,2)</f>
        <v>1</v>
      </c>
      <c r="AA503" s="695" cm="1">
        <f t="array" ref="AA503">INDEX($H503:$K503,0,MATCH(AA$462,$H$462:$K$462,0))*HLOOKUP(AA$461,$J$458:$R$459,2)</f>
        <v>0</v>
      </c>
      <c r="AB503" s="695" cm="1">
        <f t="array" ref="AB503">INDEX($H503:$K503,0,MATCH(AB$462,$H$462:$K$462,0))*HLOOKUP(AB$461,$J$458:$R$459,2)</f>
        <v>0</v>
      </c>
      <c r="AC503" s="695" cm="1">
        <f t="array" ref="AC503">INDEX($H503:$K503,0,MATCH(AC$462,$H$462:$K$462,0))*HLOOKUP(AC$461,$J$458:$R$459,2)</f>
        <v>1</v>
      </c>
      <c r="AD503" s="695" cm="1">
        <f t="array" ref="AD503">INDEX($H503:$K503,0,MATCH(AD$462,$H$462:$K$462,0))*HLOOKUP(AD$461,$J$458:$R$459,2)</f>
        <v>1</v>
      </c>
      <c r="AE503" s="695" cm="1">
        <f t="array" ref="AE503">INDEX($H503:$K503,0,MATCH(AE$462,$H$462:$K$462,0))*HLOOKUP(AE$461,$J$458:$R$459,2)</f>
        <v>0</v>
      </c>
      <c r="AF503" s="695" cm="1">
        <f t="array" ref="AF503">INDEX($H503:$K503,0,MATCH(AF$462,$H$462:$K$462,0))*HLOOKUP(AF$461,$J$458:$R$459,2)</f>
        <v>0</v>
      </c>
      <c r="AG503" s="695" cm="1">
        <f t="array" ref="AG503">INDEX($H503:$K503,0,MATCH(AG$462,$H$462:$K$462,0))*HLOOKUP(AG$461,$J$458:$R$459,2)</f>
        <v>1</v>
      </c>
      <c r="AH503" s="695" cm="1">
        <f t="array" ref="AH503">INDEX($H503:$K503,0,MATCH(AH$462,$H$462:$K$462,0))*HLOOKUP(AH$461,$J$458:$R$459,2)</f>
        <v>1</v>
      </c>
      <c r="AI503" s="695" cm="1">
        <f t="array" ref="AI503">INDEX($H503:$K503,0,MATCH(AI$462,$H$462:$K$462,0))*HLOOKUP(AI$461,$J$458:$R$459,2)</f>
        <v>0</v>
      </c>
      <c r="AJ503" s="695" cm="1">
        <f t="array" ref="AJ503">INDEX($H503:$K503,0,MATCH(AJ$462,$H$462:$K$462,0))*HLOOKUP(AJ$461,$J$458:$R$459,2)</f>
        <v>0</v>
      </c>
      <c r="AK503" s="695" cm="1">
        <f t="array" ref="AK503">INDEX($H503:$K503,0,MATCH(AK$462,$H$462:$K$462,0))*HLOOKUP(AK$461,$J$458:$R$459,2)</f>
        <v>1</v>
      </c>
      <c r="AL503" s="695" cm="1">
        <f t="array" ref="AL503">INDEX($H503:$K503,0,MATCH(AL$462,$H$462:$K$462,0))*HLOOKUP(AL$461,$J$458:$R$459,2)</f>
        <v>1</v>
      </c>
      <c r="AM503" s="695" cm="1">
        <f t="array" ref="AM503">INDEX($H503:$K503,0,MATCH(AM$462,$H$462:$K$462,0))*HLOOKUP(AM$461,$J$458:$R$459,2)</f>
        <v>0</v>
      </c>
      <c r="AN503" s="695" cm="1">
        <f t="array" ref="AN503">INDEX($H503:$K503,0,MATCH(AN$462,$H$462:$K$462,0))*HLOOKUP(AN$461,$J$458:$R$459,2)</f>
        <v>0</v>
      </c>
      <c r="AO503" s="695" cm="1">
        <f t="array" ref="AO503">INDEX($H503:$K503,0,MATCH(AO$462,$H$462:$K$462,0))*HLOOKUP(AO$461,$J$458:$R$459,2)</f>
        <v>1</v>
      </c>
      <c r="AP503" s="695" cm="1">
        <f t="array" ref="AP503">INDEX($H503:$K503,0,MATCH(AP$462,$H$462:$K$462,0))*HLOOKUP(AP$461,$J$458:$R$459,2)</f>
        <v>1</v>
      </c>
      <c r="AQ503" s="695" cm="1">
        <f t="array" ref="AQ503">INDEX($H503:$K503,0,MATCH(AQ$462,$H$462:$K$462,0))*HLOOKUP(AQ$461,$J$458:$R$459,2)</f>
        <v>0</v>
      </c>
      <c r="AR503" s="695" cm="1">
        <f t="array" ref="AR503">INDEX($H503:$K503,0,MATCH(AR$462,$H$462:$K$462,0))*HLOOKUP(AR$461,$J$458:$R$459,2)</f>
        <v>0</v>
      </c>
      <c r="AS503" s="695" cm="1">
        <f t="array" ref="AS503">INDEX($H503:$K503,0,MATCH(AS$462,$H$462:$K$462,0))*HLOOKUP(AS$461,$J$458:$R$459,2)</f>
        <v>1</v>
      </c>
      <c r="AT503" s="695" cm="1">
        <f t="array" ref="AT503">INDEX($H503:$K503,0,MATCH(AT$462,$H$462:$K$462,0))*HLOOKUP(AT$461,$J$458:$R$459,2)</f>
        <v>1</v>
      </c>
      <c r="AU503" s="695" cm="1">
        <f t="array" ref="AU503">INDEX($H503:$K503,0,MATCH(AU$462,$H$462:$K$462,0))*HLOOKUP(AU$461,$J$458:$R$459,2)</f>
        <v>0</v>
      </c>
      <c r="AV503" s="186"/>
      <c r="AW503" s="186"/>
      <c r="AX503" s="16"/>
      <c r="AY503" s="8"/>
      <c r="AZ503" s="8"/>
      <c r="BA503" s="8"/>
    </row>
    <row r="504" spans="1:53" ht="14.5" outlineLevel="1" x14ac:dyDescent="0.35">
      <c r="A504" s="6"/>
      <c r="B504" s="7"/>
      <c r="C504" s="17"/>
      <c r="D504" s="17"/>
      <c r="E504" s="17"/>
      <c r="F504" s="26"/>
      <c r="G504" s="26" t="str">
        <f t="shared" si="196"/>
        <v>YYBLWbd</v>
      </c>
      <c r="H504" s="222">
        <f t="shared" ref="H504:K504" si="206">IF(H445&gt;0,1,0)</f>
        <v>0</v>
      </c>
      <c r="I504" s="222">
        <f t="shared" si="206"/>
        <v>1</v>
      </c>
      <c r="J504" s="222">
        <f t="shared" si="206"/>
        <v>1</v>
      </c>
      <c r="K504" s="222">
        <f t="shared" si="206"/>
        <v>0</v>
      </c>
      <c r="L504" s="695" cm="1">
        <f t="array" ref="L504">INDEX($H504:$K504,0,MATCH(L$462,$H$462:$K$462,0))*HLOOKUP(L$461,$J$458:$R$459,2)</f>
        <v>0</v>
      </c>
      <c r="M504" s="695" cm="1">
        <f t="array" ref="M504">INDEX($H504:$K504,0,MATCH(M$462,$H$462:$K$462,0))*HLOOKUP(M$461,$J$458:$R$459,2)</f>
        <v>1</v>
      </c>
      <c r="N504" s="695" cm="1">
        <f t="array" ref="N504">INDEX($H504:$K504,0,MATCH(N$462,$H$462:$K$462,0))*HLOOKUP(N$461,$J$458:$R$459,2)</f>
        <v>1</v>
      </c>
      <c r="O504" s="695" cm="1">
        <f t="array" ref="O504">INDEX($H504:$K504,0,MATCH(O$462,$H$462:$K$462,0))*HLOOKUP(O$461,$J$458:$R$459,2)</f>
        <v>0</v>
      </c>
      <c r="P504" s="695" cm="1">
        <f t="array" ref="P504">INDEX($H504:$K504,0,MATCH(P$462,$H$462:$K$462,0))*HLOOKUP(P$461,$J$458:$R$459,2)</f>
        <v>0</v>
      </c>
      <c r="Q504" s="695" cm="1">
        <f t="array" ref="Q504">INDEX($H504:$K504,0,MATCH(Q$462,$H$462:$K$462,0))*HLOOKUP(Q$461,$J$458:$R$459,2)</f>
        <v>1</v>
      </c>
      <c r="R504" s="695" cm="1">
        <f t="array" ref="R504">INDEX($H504:$K504,0,MATCH(R$462,$H$462:$K$462,0))*HLOOKUP(R$461,$J$458:$R$459,2)</f>
        <v>1</v>
      </c>
      <c r="S504" s="695" cm="1">
        <f t="array" ref="S504">INDEX($H504:$K504,0,MATCH(S$462,$H$462:$K$462,0))*HLOOKUP(S$461,$J$458:$R$459,2)</f>
        <v>0</v>
      </c>
      <c r="T504" s="695" cm="1">
        <f t="array" ref="T504">INDEX($H504:$K504,0,MATCH(T$462,$H$462:$K$462,0))*HLOOKUP(T$461,$J$458:$R$459,2)</f>
        <v>0</v>
      </c>
      <c r="U504" s="695" cm="1">
        <f t="array" ref="U504">INDEX($H504:$K504,0,MATCH(U$462,$H$462:$K$462,0))*HLOOKUP(U$461,$J$458:$R$459,2)</f>
        <v>1</v>
      </c>
      <c r="V504" s="695" cm="1">
        <f t="array" ref="V504">INDEX($H504:$K504,0,MATCH(V$462,$H$462:$K$462,0))*HLOOKUP(V$461,$J$458:$R$459,2)</f>
        <v>1</v>
      </c>
      <c r="W504" s="695" cm="1">
        <f t="array" ref="W504">INDEX($H504:$K504,0,MATCH(W$462,$H$462:$K$462,0))*HLOOKUP(W$461,$J$458:$R$459,2)</f>
        <v>0</v>
      </c>
      <c r="X504" s="695" cm="1">
        <f t="array" ref="X504">INDEX($H504:$K504,0,MATCH(X$462,$H$462:$K$462,0))*HLOOKUP(X$461,$J$458:$R$459,2)</f>
        <v>0</v>
      </c>
      <c r="Y504" s="695" cm="1">
        <f t="array" ref="Y504">INDEX($H504:$K504,0,MATCH(Y$462,$H$462:$K$462,0))*HLOOKUP(Y$461,$J$458:$R$459,2)</f>
        <v>1</v>
      </c>
      <c r="Z504" s="695" cm="1">
        <f t="array" ref="Z504">INDEX($H504:$K504,0,MATCH(Z$462,$H$462:$K$462,0))*HLOOKUP(Z$461,$J$458:$R$459,2)</f>
        <v>1</v>
      </c>
      <c r="AA504" s="695" cm="1">
        <f t="array" ref="AA504">INDEX($H504:$K504,0,MATCH(AA$462,$H$462:$K$462,0))*HLOOKUP(AA$461,$J$458:$R$459,2)</f>
        <v>0</v>
      </c>
      <c r="AB504" s="695" cm="1">
        <f t="array" ref="AB504">INDEX($H504:$K504,0,MATCH(AB$462,$H$462:$K$462,0))*HLOOKUP(AB$461,$J$458:$R$459,2)</f>
        <v>0</v>
      </c>
      <c r="AC504" s="695" cm="1">
        <f t="array" ref="AC504">INDEX($H504:$K504,0,MATCH(AC$462,$H$462:$K$462,0))*HLOOKUP(AC$461,$J$458:$R$459,2)</f>
        <v>1</v>
      </c>
      <c r="AD504" s="695" cm="1">
        <f t="array" ref="AD504">INDEX($H504:$K504,0,MATCH(AD$462,$H$462:$K$462,0))*HLOOKUP(AD$461,$J$458:$R$459,2)</f>
        <v>1</v>
      </c>
      <c r="AE504" s="695" cm="1">
        <f t="array" ref="AE504">INDEX($H504:$K504,0,MATCH(AE$462,$H$462:$K$462,0))*HLOOKUP(AE$461,$J$458:$R$459,2)</f>
        <v>0</v>
      </c>
      <c r="AF504" s="695" cm="1">
        <f t="array" ref="AF504">INDEX($H504:$K504,0,MATCH(AF$462,$H$462:$K$462,0))*HLOOKUP(AF$461,$J$458:$R$459,2)</f>
        <v>0</v>
      </c>
      <c r="AG504" s="695" cm="1">
        <f t="array" ref="AG504">INDEX($H504:$K504,0,MATCH(AG$462,$H$462:$K$462,0))*HLOOKUP(AG$461,$J$458:$R$459,2)</f>
        <v>1</v>
      </c>
      <c r="AH504" s="695" cm="1">
        <f t="array" ref="AH504">INDEX($H504:$K504,0,MATCH(AH$462,$H$462:$K$462,0))*HLOOKUP(AH$461,$J$458:$R$459,2)</f>
        <v>1</v>
      </c>
      <c r="AI504" s="695" cm="1">
        <f t="array" ref="AI504">INDEX($H504:$K504,0,MATCH(AI$462,$H$462:$K$462,0))*HLOOKUP(AI$461,$J$458:$R$459,2)</f>
        <v>0</v>
      </c>
      <c r="AJ504" s="695" cm="1">
        <f t="array" ref="AJ504">INDEX($H504:$K504,0,MATCH(AJ$462,$H$462:$K$462,0))*HLOOKUP(AJ$461,$J$458:$R$459,2)</f>
        <v>0</v>
      </c>
      <c r="AK504" s="695" cm="1">
        <f t="array" ref="AK504">INDEX($H504:$K504,0,MATCH(AK$462,$H$462:$K$462,0))*HLOOKUP(AK$461,$J$458:$R$459,2)</f>
        <v>1</v>
      </c>
      <c r="AL504" s="695" cm="1">
        <f t="array" ref="AL504">INDEX($H504:$K504,0,MATCH(AL$462,$H$462:$K$462,0))*HLOOKUP(AL$461,$J$458:$R$459,2)</f>
        <v>1</v>
      </c>
      <c r="AM504" s="695" cm="1">
        <f t="array" ref="AM504">INDEX($H504:$K504,0,MATCH(AM$462,$H$462:$K$462,0))*HLOOKUP(AM$461,$J$458:$R$459,2)</f>
        <v>0</v>
      </c>
      <c r="AN504" s="695" cm="1">
        <f t="array" ref="AN504">INDEX($H504:$K504,0,MATCH(AN$462,$H$462:$K$462,0))*HLOOKUP(AN$461,$J$458:$R$459,2)</f>
        <v>0</v>
      </c>
      <c r="AO504" s="695" cm="1">
        <f t="array" ref="AO504">INDEX($H504:$K504,0,MATCH(AO$462,$H$462:$K$462,0))*HLOOKUP(AO$461,$J$458:$R$459,2)</f>
        <v>1</v>
      </c>
      <c r="AP504" s="695" cm="1">
        <f t="array" ref="AP504">INDEX($H504:$K504,0,MATCH(AP$462,$H$462:$K$462,0))*HLOOKUP(AP$461,$J$458:$R$459,2)</f>
        <v>1</v>
      </c>
      <c r="AQ504" s="695" cm="1">
        <f t="array" ref="AQ504">INDEX($H504:$K504,0,MATCH(AQ$462,$H$462:$K$462,0))*HLOOKUP(AQ$461,$J$458:$R$459,2)</f>
        <v>0</v>
      </c>
      <c r="AR504" s="695" cm="1">
        <f t="array" ref="AR504">INDEX($H504:$K504,0,MATCH(AR$462,$H$462:$K$462,0))*HLOOKUP(AR$461,$J$458:$R$459,2)</f>
        <v>0</v>
      </c>
      <c r="AS504" s="695" cm="1">
        <f t="array" ref="AS504">INDEX($H504:$K504,0,MATCH(AS$462,$H$462:$K$462,0))*HLOOKUP(AS$461,$J$458:$R$459,2)</f>
        <v>1</v>
      </c>
      <c r="AT504" s="695" cm="1">
        <f t="array" ref="AT504">INDEX($H504:$K504,0,MATCH(AT$462,$H$462:$K$462,0))*HLOOKUP(AT$461,$J$458:$R$459,2)</f>
        <v>1</v>
      </c>
      <c r="AU504" s="695" cm="1">
        <f t="array" ref="AU504">INDEX($H504:$K504,0,MATCH(AU$462,$H$462:$K$462,0))*HLOOKUP(AU$461,$J$458:$R$459,2)</f>
        <v>0</v>
      </c>
      <c r="AV504" s="186"/>
      <c r="AW504" s="186"/>
      <c r="AX504" s="16"/>
      <c r="AY504" s="8"/>
      <c r="AZ504" s="8"/>
      <c r="BA504" s="8"/>
    </row>
    <row r="505" spans="1:53" ht="14.5" outlineLevel="1" x14ac:dyDescent="0.35">
      <c r="A505" s="6"/>
      <c r="B505" s="7"/>
      <c r="C505" s="17"/>
      <c r="D505" s="17"/>
      <c r="E505" s="17"/>
      <c r="F505" s="26"/>
      <c r="G505" s="26" t="str">
        <f t="shared" si="196"/>
        <v>YYWBLw</v>
      </c>
      <c r="H505" s="222">
        <f t="shared" ref="H505:K505" si="207">IF(H446&gt;0,1,0)</f>
        <v>0</v>
      </c>
      <c r="I505" s="222">
        <f t="shared" si="207"/>
        <v>1</v>
      </c>
      <c r="J505" s="222">
        <f t="shared" si="207"/>
        <v>1</v>
      </c>
      <c r="K505" s="222">
        <f t="shared" si="207"/>
        <v>0</v>
      </c>
      <c r="L505" s="695" cm="1">
        <f t="array" ref="L505">INDEX($H505:$K505,0,MATCH(L$462,$H$462:$K$462,0))*HLOOKUP(L$461,$J$458:$R$459,2)</f>
        <v>0</v>
      </c>
      <c r="M505" s="695" cm="1">
        <f t="array" ref="M505">INDEX($H505:$K505,0,MATCH(M$462,$H$462:$K$462,0))*HLOOKUP(M$461,$J$458:$R$459,2)</f>
        <v>1</v>
      </c>
      <c r="N505" s="695" cm="1">
        <f t="array" ref="N505">INDEX($H505:$K505,0,MATCH(N$462,$H$462:$K$462,0))*HLOOKUP(N$461,$J$458:$R$459,2)</f>
        <v>1</v>
      </c>
      <c r="O505" s="695" cm="1">
        <f t="array" ref="O505">INDEX($H505:$K505,0,MATCH(O$462,$H$462:$K$462,0))*HLOOKUP(O$461,$J$458:$R$459,2)</f>
        <v>0</v>
      </c>
      <c r="P505" s="695" cm="1">
        <f t="array" ref="P505">INDEX($H505:$K505,0,MATCH(P$462,$H$462:$K$462,0))*HLOOKUP(P$461,$J$458:$R$459,2)</f>
        <v>0</v>
      </c>
      <c r="Q505" s="695" cm="1">
        <f t="array" ref="Q505">INDEX($H505:$K505,0,MATCH(Q$462,$H$462:$K$462,0))*HLOOKUP(Q$461,$J$458:$R$459,2)</f>
        <v>1</v>
      </c>
      <c r="R505" s="695" cm="1">
        <f t="array" ref="R505">INDEX($H505:$K505,0,MATCH(R$462,$H$462:$K$462,0))*HLOOKUP(R$461,$J$458:$R$459,2)</f>
        <v>1</v>
      </c>
      <c r="S505" s="695" cm="1">
        <f t="array" ref="S505">INDEX($H505:$K505,0,MATCH(S$462,$H$462:$K$462,0))*HLOOKUP(S$461,$J$458:$R$459,2)</f>
        <v>0</v>
      </c>
      <c r="T505" s="695" cm="1">
        <f t="array" ref="T505">INDEX($H505:$K505,0,MATCH(T$462,$H$462:$K$462,0))*HLOOKUP(T$461,$J$458:$R$459,2)</f>
        <v>0</v>
      </c>
      <c r="U505" s="695" cm="1">
        <f t="array" ref="U505">INDEX($H505:$K505,0,MATCH(U$462,$H$462:$K$462,0))*HLOOKUP(U$461,$J$458:$R$459,2)</f>
        <v>1</v>
      </c>
      <c r="V505" s="695" cm="1">
        <f t="array" ref="V505">INDEX($H505:$K505,0,MATCH(V$462,$H$462:$K$462,0))*HLOOKUP(V$461,$J$458:$R$459,2)</f>
        <v>1</v>
      </c>
      <c r="W505" s="695" cm="1">
        <f t="array" ref="W505">INDEX($H505:$K505,0,MATCH(W$462,$H$462:$K$462,0))*HLOOKUP(W$461,$J$458:$R$459,2)</f>
        <v>0</v>
      </c>
      <c r="X505" s="695" cm="1">
        <f t="array" ref="X505">INDEX($H505:$K505,0,MATCH(X$462,$H$462:$K$462,0))*HLOOKUP(X$461,$J$458:$R$459,2)</f>
        <v>0</v>
      </c>
      <c r="Y505" s="695" cm="1">
        <f t="array" ref="Y505">INDEX($H505:$K505,0,MATCH(Y$462,$H$462:$K$462,0))*HLOOKUP(Y$461,$J$458:$R$459,2)</f>
        <v>1</v>
      </c>
      <c r="Z505" s="695" cm="1">
        <f t="array" ref="Z505">INDEX($H505:$K505,0,MATCH(Z$462,$H$462:$K$462,0))*HLOOKUP(Z$461,$J$458:$R$459,2)</f>
        <v>1</v>
      </c>
      <c r="AA505" s="695" cm="1">
        <f t="array" ref="AA505">INDEX($H505:$K505,0,MATCH(AA$462,$H$462:$K$462,0))*HLOOKUP(AA$461,$J$458:$R$459,2)</f>
        <v>0</v>
      </c>
      <c r="AB505" s="695" cm="1">
        <f t="array" ref="AB505">INDEX($H505:$K505,0,MATCH(AB$462,$H$462:$K$462,0))*HLOOKUP(AB$461,$J$458:$R$459,2)</f>
        <v>0</v>
      </c>
      <c r="AC505" s="695" cm="1">
        <f t="array" ref="AC505">INDEX($H505:$K505,0,MATCH(AC$462,$H$462:$K$462,0))*HLOOKUP(AC$461,$J$458:$R$459,2)</f>
        <v>1</v>
      </c>
      <c r="AD505" s="695" cm="1">
        <f t="array" ref="AD505">INDEX($H505:$K505,0,MATCH(AD$462,$H$462:$K$462,0))*HLOOKUP(AD$461,$J$458:$R$459,2)</f>
        <v>1</v>
      </c>
      <c r="AE505" s="695" cm="1">
        <f t="array" ref="AE505">INDEX($H505:$K505,0,MATCH(AE$462,$H$462:$K$462,0))*HLOOKUP(AE$461,$J$458:$R$459,2)</f>
        <v>0</v>
      </c>
      <c r="AF505" s="695" cm="1">
        <f t="array" ref="AF505">INDEX($H505:$K505,0,MATCH(AF$462,$H$462:$K$462,0))*HLOOKUP(AF$461,$J$458:$R$459,2)</f>
        <v>0</v>
      </c>
      <c r="AG505" s="695" cm="1">
        <f t="array" ref="AG505">INDEX($H505:$K505,0,MATCH(AG$462,$H$462:$K$462,0))*HLOOKUP(AG$461,$J$458:$R$459,2)</f>
        <v>1</v>
      </c>
      <c r="AH505" s="695" cm="1">
        <f t="array" ref="AH505">INDEX($H505:$K505,0,MATCH(AH$462,$H$462:$K$462,0))*HLOOKUP(AH$461,$J$458:$R$459,2)</f>
        <v>1</v>
      </c>
      <c r="AI505" s="695" cm="1">
        <f t="array" ref="AI505">INDEX($H505:$K505,0,MATCH(AI$462,$H$462:$K$462,0))*HLOOKUP(AI$461,$J$458:$R$459,2)</f>
        <v>0</v>
      </c>
      <c r="AJ505" s="695" cm="1">
        <f t="array" ref="AJ505">INDEX($H505:$K505,0,MATCH(AJ$462,$H$462:$K$462,0))*HLOOKUP(AJ$461,$J$458:$R$459,2)</f>
        <v>0</v>
      </c>
      <c r="AK505" s="695" cm="1">
        <f t="array" ref="AK505">INDEX($H505:$K505,0,MATCH(AK$462,$H$462:$K$462,0))*HLOOKUP(AK$461,$J$458:$R$459,2)</f>
        <v>1</v>
      </c>
      <c r="AL505" s="695" cm="1">
        <f t="array" ref="AL505">INDEX($H505:$K505,0,MATCH(AL$462,$H$462:$K$462,0))*HLOOKUP(AL$461,$J$458:$R$459,2)</f>
        <v>1</v>
      </c>
      <c r="AM505" s="695" cm="1">
        <f t="array" ref="AM505">INDEX($H505:$K505,0,MATCH(AM$462,$H$462:$K$462,0))*HLOOKUP(AM$461,$J$458:$R$459,2)</f>
        <v>0</v>
      </c>
      <c r="AN505" s="695" cm="1">
        <f t="array" ref="AN505">INDEX($H505:$K505,0,MATCH(AN$462,$H$462:$K$462,0))*HLOOKUP(AN$461,$J$458:$R$459,2)</f>
        <v>0</v>
      </c>
      <c r="AO505" s="695" cm="1">
        <f t="array" ref="AO505">INDEX($H505:$K505,0,MATCH(AO$462,$H$462:$K$462,0))*HLOOKUP(AO$461,$J$458:$R$459,2)</f>
        <v>1</v>
      </c>
      <c r="AP505" s="695" cm="1">
        <f t="array" ref="AP505">INDEX($H505:$K505,0,MATCH(AP$462,$H$462:$K$462,0))*HLOOKUP(AP$461,$J$458:$R$459,2)</f>
        <v>1</v>
      </c>
      <c r="AQ505" s="695" cm="1">
        <f t="array" ref="AQ505">INDEX($H505:$K505,0,MATCH(AQ$462,$H$462:$K$462,0))*HLOOKUP(AQ$461,$J$458:$R$459,2)</f>
        <v>0</v>
      </c>
      <c r="AR505" s="695" cm="1">
        <f t="array" ref="AR505">INDEX($H505:$K505,0,MATCH(AR$462,$H$462:$K$462,0))*HLOOKUP(AR$461,$J$458:$R$459,2)</f>
        <v>0</v>
      </c>
      <c r="AS505" s="695" cm="1">
        <f t="array" ref="AS505">INDEX($H505:$K505,0,MATCH(AS$462,$H$462:$K$462,0))*HLOOKUP(AS$461,$J$458:$R$459,2)</f>
        <v>1</v>
      </c>
      <c r="AT505" s="695" cm="1">
        <f t="array" ref="AT505">INDEX($H505:$K505,0,MATCH(AT$462,$H$462:$K$462,0))*HLOOKUP(AT$461,$J$458:$R$459,2)</f>
        <v>1</v>
      </c>
      <c r="AU505" s="695" cm="1">
        <f t="array" ref="AU505">INDEX($H505:$K505,0,MATCH(AU$462,$H$462:$K$462,0))*HLOOKUP(AU$461,$J$458:$R$459,2)</f>
        <v>0</v>
      </c>
      <c r="AV505" s="186"/>
      <c r="AW505" s="186"/>
      <c r="AX505" s="16"/>
      <c r="AY505" s="8"/>
      <c r="AZ505" s="8"/>
      <c r="BA505" s="8"/>
    </row>
    <row r="506" spans="1:53" ht="14.5" outlineLevel="1" x14ac:dyDescent="0.35">
      <c r="A506" s="6"/>
      <c r="B506" s="7"/>
      <c r="C506" s="17"/>
      <c r="D506" s="17"/>
      <c r="E506" s="17"/>
      <c r="F506" s="26"/>
      <c r="G506" s="26" t="str">
        <f t="shared" si="196"/>
        <v>YYWBLwd</v>
      </c>
      <c r="H506" s="222">
        <f t="shared" ref="H506:K506" si="208">IF(H447&gt;0,1,0)</f>
        <v>0</v>
      </c>
      <c r="I506" s="222">
        <f t="shared" si="208"/>
        <v>1</v>
      </c>
      <c r="J506" s="222">
        <f t="shared" si="208"/>
        <v>1</v>
      </c>
      <c r="K506" s="222">
        <f t="shared" si="208"/>
        <v>0</v>
      </c>
      <c r="L506" s="695" cm="1">
        <f t="array" ref="L506">INDEX($H506:$K506,0,MATCH(L$462,$H$462:$K$462,0))*HLOOKUP(L$461,$J$458:$R$459,2)</f>
        <v>0</v>
      </c>
      <c r="M506" s="695" cm="1">
        <f t="array" ref="M506">INDEX($H506:$K506,0,MATCH(M$462,$H$462:$K$462,0))*HLOOKUP(M$461,$J$458:$R$459,2)</f>
        <v>1</v>
      </c>
      <c r="N506" s="695" cm="1">
        <f t="array" ref="N506">INDEX($H506:$K506,0,MATCH(N$462,$H$462:$K$462,0))*HLOOKUP(N$461,$J$458:$R$459,2)</f>
        <v>1</v>
      </c>
      <c r="O506" s="695" cm="1">
        <f t="array" ref="O506">INDEX($H506:$K506,0,MATCH(O$462,$H$462:$K$462,0))*HLOOKUP(O$461,$J$458:$R$459,2)</f>
        <v>0</v>
      </c>
      <c r="P506" s="695" cm="1">
        <f t="array" ref="P506">INDEX($H506:$K506,0,MATCH(P$462,$H$462:$K$462,0))*HLOOKUP(P$461,$J$458:$R$459,2)</f>
        <v>0</v>
      </c>
      <c r="Q506" s="695" cm="1">
        <f t="array" ref="Q506">INDEX($H506:$K506,0,MATCH(Q$462,$H$462:$K$462,0))*HLOOKUP(Q$461,$J$458:$R$459,2)</f>
        <v>1</v>
      </c>
      <c r="R506" s="695" cm="1">
        <f t="array" ref="R506">INDEX($H506:$K506,0,MATCH(R$462,$H$462:$K$462,0))*HLOOKUP(R$461,$J$458:$R$459,2)</f>
        <v>1</v>
      </c>
      <c r="S506" s="695" cm="1">
        <f t="array" ref="S506">INDEX($H506:$K506,0,MATCH(S$462,$H$462:$K$462,0))*HLOOKUP(S$461,$J$458:$R$459,2)</f>
        <v>0</v>
      </c>
      <c r="T506" s="695" cm="1">
        <f t="array" ref="T506">INDEX($H506:$K506,0,MATCH(T$462,$H$462:$K$462,0))*HLOOKUP(T$461,$J$458:$R$459,2)</f>
        <v>0</v>
      </c>
      <c r="U506" s="695" cm="1">
        <f t="array" ref="U506">INDEX($H506:$K506,0,MATCH(U$462,$H$462:$K$462,0))*HLOOKUP(U$461,$J$458:$R$459,2)</f>
        <v>1</v>
      </c>
      <c r="V506" s="695" cm="1">
        <f t="array" ref="V506">INDEX($H506:$K506,0,MATCH(V$462,$H$462:$K$462,0))*HLOOKUP(V$461,$J$458:$R$459,2)</f>
        <v>1</v>
      </c>
      <c r="W506" s="695" cm="1">
        <f t="array" ref="W506">INDEX($H506:$K506,0,MATCH(W$462,$H$462:$K$462,0))*HLOOKUP(W$461,$J$458:$R$459,2)</f>
        <v>0</v>
      </c>
      <c r="X506" s="695" cm="1">
        <f t="array" ref="X506">INDEX($H506:$K506,0,MATCH(X$462,$H$462:$K$462,0))*HLOOKUP(X$461,$J$458:$R$459,2)</f>
        <v>0</v>
      </c>
      <c r="Y506" s="695" cm="1">
        <f t="array" ref="Y506">INDEX($H506:$K506,0,MATCH(Y$462,$H$462:$K$462,0))*HLOOKUP(Y$461,$J$458:$R$459,2)</f>
        <v>1</v>
      </c>
      <c r="Z506" s="695" cm="1">
        <f t="array" ref="Z506">INDEX($H506:$K506,0,MATCH(Z$462,$H$462:$K$462,0))*HLOOKUP(Z$461,$J$458:$R$459,2)</f>
        <v>1</v>
      </c>
      <c r="AA506" s="695" cm="1">
        <f t="array" ref="AA506">INDEX($H506:$K506,0,MATCH(AA$462,$H$462:$K$462,0))*HLOOKUP(AA$461,$J$458:$R$459,2)</f>
        <v>0</v>
      </c>
      <c r="AB506" s="695" cm="1">
        <f t="array" ref="AB506">INDEX($H506:$K506,0,MATCH(AB$462,$H$462:$K$462,0))*HLOOKUP(AB$461,$J$458:$R$459,2)</f>
        <v>0</v>
      </c>
      <c r="AC506" s="695" cm="1">
        <f t="array" ref="AC506">INDEX($H506:$K506,0,MATCH(AC$462,$H$462:$K$462,0))*HLOOKUP(AC$461,$J$458:$R$459,2)</f>
        <v>1</v>
      </c>
      <c r="AD506" s="695" cm="1">
        <f t="array" ref="AD506">INDEX($H506:$K506,0,MATCH(AD$462,$H$462:$K$462,0))*HLOOKUP(AD$461,$J$458:$R$459,2)</f>
        <v>1</v>
      </c>
      <c r="AE506" s="695" cm="1">
        <f t="array" ref="AE506">INDEX($H506:$K506,0,MATCH(AE$462,$H$462:$K$462,0))*HLOOKUP(AE$461,$J$458:$R$459,2)</f>
        <v>0</v>
      </c>
      <c r="AF506" s="695" cm="1">
        <f t="array" ref="AF506">INDEX($H506:$K506,0,MATCH(AF$462,$H$462:$K$462,0))*HLOOKUP(AF$461,$J$458:$R$459,2)</f>
        <v>0</v>
      </c>
      <c r="AG506" s="695" cm="1">
        <f t="array" ref="AG506">INDEX($H506:$K506,0,MATCH(AG$462,$H$462:$K$462,0))*HLOOKUP(AG$461,$J$458:$R$459,2)</f>
        <v>1</v>
      </c>
      <c r="AH506" s="695" cm="1">
        <f t="array" ref="AH506">INDEX($H506:$K506,0,MATCH(AH$462,$H$462:$K$462,0))*HLOOKUP(AH$461,$J$458:$R$459,2)</f>
        <v>1</v>
      </c>
      <c r="AI506" s="695" cm="1">
        <f t="array" ref="AI506">INDEX($H506:$K506,0,MATCH(AI$462,$H$462:$K$462,0))*HLOOKUP(AI$461,$J$458:$R$459,2)</f>
        <v>0</v>
      </c>
      <c r="AJ506" s="695" cm="1">
        <f t="array" ref="AJ506">INDEX($H506:$K506,0,MATCH(AJ$462,$H$462:$K$462,0))*HLOOKUP(AJ$461,$J$458:$R$459,2)</f>
        <v>0</v>
      </c>
      <c r="AK506" s="695" cm="1">
        <f t="array" ref="AK506">INDEX($H506:$K506,0,MATCH(AK$462,$H$462:$K$462,0))*HLOOKUP(AK$461,$J$458:$R$459,2)</f>
        <v>1</v>
      </c>
      <c r="AL506" s="695" cm="1">
        <f t="array" ref="AL506">INDEX($H506:$K506,0,MATCH(AL$462,$H$462:$K$462,0))*HLOOKUP(AL$461,$J$458:$R$459,2)</f>
        <v>1</v>
      </c>
      <c r="AM506" s="695" cm="1">
        <f t="array" ref="AM506">INDEX($H506:$K506,0,MATCH(AM$462,$H$462:$K$462,0))*HLOOKUP(AM$461,$J$458:$R$459,2)</f>
        <v>0</v>
      </c>
      <c r="AN506" s="695" cm="1">
        <f t="array" ref="AN506">INDEX($H506:$K506,0,MATCH(AN$462,$H$462:$K$462,0))*HLOOKUP(AN$461,$J$458:$R$459,2)</f>
        <v>0</v>
      </c>
      <c r="AO506" s="695" cm="1">
        <f t="array" ref="AO506">INDEX($H506:$K506,0,MATCH(AO$462,$H$462:$K$462,0))*HLOOKUP(AO$461,$J$458:$R$459,2)</f>
        <v>1</v>
      </c>
      <c r="AP506" s="695" cm="1">
        <f t="array" ref="AP506">INDEX($H506:$K506,0,MATCH(AP$462,$H$462:$K$462,0))*HLOOKUP(AP$461,$J$458:$R$459,2)</f>
        <v>1</v>
      </c>
      <c r="AQ506" s="695" cm="1">
        <f t="array" ref="AQ506">INDEX($H506:$K506,0,MATCH(AQ$462,$H$462:$K$462,0))*HLOOKUP(AQ$461,$J$458:$R$459,2)</f>
        <v>0</v>
      </c>
      <c r="AR506" s="695" cm="1">
        <f t="array" ref="AR506">INDEX($H506:$K506,0,MATCH(AR$462,$H$462:$K$462,0))*HLOOKUP(AR$461,$J$458:$R$459,2)</f>
        <v>0</v>
      </c>
      <c r="AS506" s="695" cm="1">
        <f t="array" ref="AS506">INDEX($H506:$K506,0,MATCH(AS$462,$H$462:$K$462,0))*HLOOKUP(AS$461,$J$458:$R$459,2)</f>
        <v>1</v>
      </c>
      <c r="AT506" s="695" cm="1">
        <f t="array" ref="AT506">INDEX($H506:$K506,0,MATCH(AT$462,$H$462:$K$462,0))*HLOOKUP(AT$461,$J$458:$R$459,2)</f>
        <v>1</v>
      </c>
      <c r="AU506" s="695" cm="1">
        <f t="array" ref="AU506">INDEX($H506:$K506,0,MATCH(AU$462,$H$462:$K$462,0))*HLOOKUP(AU$461,$J$458:$R$459,2)</f>
        <v>0</v>
      </c>
      <c r="AV506" s="186"/>
      <c r="AW506" s="186"/>
      <c r="AX506" s="16"/>
      <c r="AY506" s="8"/>
      <c r="AZ506" s="8"/>
      <c r="BA506" s="8"/>
    </row>
    <row r="507" spans="1:53" ht="14.5" outlineLevel="1" x14ac:dyDescent="0.35">
      <c r="A507" s="6"/>
      <c r="B507" s="7"/>
      <c r="C507" s="17"/>
      <c r="D507" s="17"/>
      <c r="E507" s="17"/>
      <c r="F507" s="26"/>
      <c r="G507" s="26" t="str">
        <f t="shared" si="196"/>
        <v>YAAA2Nw</v>
      </c>
      <c r="H507" s="222">
        <f t="shared" ref="H507:K507" si="209">IF(H448&gt;0,1,0)</f>
        <v>0</v>
      </c>
      <c r="I507" s="222">
        <f t="shared" si="209"/>
        <v>1</v>
      </c>
      <c r="J507" s="222">
        <f t="shared" si="209"/>
        <v>1</v>
      </c>
      <c r="K507" s="222">
        <f t="shared" si="209"/>
        <v>0</v>
      </c>
      <c r="L507" s="695" cm="1">
        <f t="array" ref="L507">INDEX($H507:$K507,0,MATCH(L$462,$H$462:$K$462,0))*HLOOKUP(L$461,$J$458:$R$459,2)</f>
        <v>0</v>
      </c>
      <c r="M507" s="695" cm="1">
        <f t="array" ref="M507">INDEX($H507:$K507,0,MATCH(M$462,$H$462:$K$462,0))*HLOOKUP(M$461,$J$458:$R$459,2)</f>
        <v>1</v>
      </c>
      <c r="N507" s="695" cm="1">
        <f t="array" ref="N507">INDEX($H507:$K507,0,MATCH(N$462,$H$462:$K$462,0))*HLOOKUP(N$461,$J$458:$R$459,2)</f>
        <v>1</v>
      </c>
      <c r="O507" s="695" cm="1">
        <f t="array" ref="O507">INDEX($H507:$K507,0,MATCH(O$462,$H$462:$K$462,0))*HLOOKUP(O$461,$J$458:$R$459,2)</f>
        <v>0</v>
      </c>
      <c r="P507" s="695" cm="1">
        <f t="array" ref="P507">INDEX($H507:$K507,0,MATCH(P$462,$H$462:$K$462,0))*HLOOKUP(P$461,$J$458:$R$459,2)</f>
        <v>0</v>
      </c>
      <c r="Q507" s="695" cm="1">
        <f t="array" ref="Q507">INDEX($H507:$K507,0,MATCH(Q$462,$H$462:$K$462,0))*HLOOKUP(Q$461,$J$458:$R$459,2)</f>
        <v>1</v>
      </c>
      <c r="R507" s="695" cm="1">
        <f t="array" ref="R507">INDEX($H507:$K507,0,MATCH(R$462,$H$462:$K$462,0))*HLOOKUP(R$461,$J$458:$R$459,2)</f>
        <v>1</v>
      </c>
      <c r="S507" s="695" cm="1">
        <f t="array" ref="S507">INDEX($H507:$K507,0,MATCH(S$462,$H$462:$K$462,0))*HLOOKUP(S$461,$J$458:$R$459,2)</f>
        <v>0</v>
      </c>
      <c r="T507" s="695" cm="1">
        <f t="array" ref="T507">INDEX($H507:$K507,0,MATCH(T$462,$H$462:$K$462,0))*HLOOKUP(T$461,$J$458:$R$459,2)</f>
        <v>0</v>
      </c>
      <c r="U507" s="695" cm="1">
        <f t="array" ref="U507">INDEX($H507:$K507,0,MATCH(U$462,$H$462:$K$462,0))*HLOOKUP(U$461,$J$458:$R$459,2)</f>
        <v>1</v>
      </c>
      <c r="V507" s="695" cm="1">
        <f t="array" ref="V507">INDEX($H507:$K507,0,MATCH(V$462,$H$462:$K$462,0))*HLOOKUP(V$461,$J$458:$R$459,2)</f>
        <v>1</v>
      </c>
      <c r="W507" s="695" cm="1">
        <f t="array" ref="W507">INDEX($H507:$K507,0,MATCH(W$462,$H$462:$K$462,0))*HLOOKUP(W$461,$J$458:$R$459,2)</f>
        <v>0</v>
      </c>
      <c r="X507" s="695" cm="1">
        <f t="array" ref="X507">INDEX($H507:$K507,0,MATCH(X$462,$H$462:$K$462,0))*HLOOKUP(X$461,$J$458:$R$459,2)</f>
        <v>0</v>
      </c>
      <c r="Y507" s="695" cm="1">
        <f t="array" ref="Y507">INDEX($H507:$K507,0,MATCH(Y$462,$H$462:$K$462,0))*HLOOKUP(Y$461,$J$458:$R$459,2)</f>
        <v>1</v>
      </c>
      <c r="Z507" s="695" cm="1">
        <f t="array" ref="Z507">INDEX($H507:$K507,0,MATCH(Z$462,$H$462:$K$462,0))*HLOOKUP(Z$461,$J$458:$R$459,2)</f>
        <v>1</v>
      </c>
      <c r="AA507" s="695" cm="1">
        <f t="array" ref="AA507">INDEX($H507:$K507,0,MATCH(AA$462,$H$462:$K$462,0))*HLOOKUP(AA$461,$J$458:$R$459,2)</f>
        <v>0</v>
      </c>
      <c r="AB507" s="695" cm="1">
        <f t="array" ref="AB507">INDEX($H507:$K507,0,MATCH(AB$462,$H$462:$K$462,0))*HLOOKUP(AB$461,$J$458:$R$459,2)</f>
        <v>0</v>
      </c>
      <c r="AC507" s="695" cm="1">
        <f t="array" ref="AC507">INDEX($H507:$K507,0,MATCH(AC$462,$H$462:$K$462,0))*HLOOKUP(AC$461,$J$458:$R$459,2)</f>
        <v>1</v>
      </c>
      <c r="AD507" s="695" cm="1">
        <f t="array" ref="AD507">INDEX($H507:$K507,0,MATCH(AD$462,$H$462:$K$462,0))*HLOOKUP(AD$461,$J$458:$R$459,2)</f>
        <v>1</v>
      </c>
      <c r="AE507" s="695" cm="1">
        <f t="array" ref="AE507">INDEX($H507:$K507,0,MATCH(AE$462,$H$462:$K$462,0))*HLOOKUP(AE$461,$J$458:$R$459,2)</f>
        <v>0</v>
      </c>
      <c r="AF507" s="695" cm="1">
        <f t="array" ref="AF507">INDEX($H507:$K507,0,MATCH(AF$462,$H$462:$K$462,0))*HLOOKUP(AF$461,$J$458:$R$459,2)</f>
        <v>0</v>
      </c>
      <c r="AG507" s="695" cm="1">
        <f t="array" ref="AG507">INDEX($H507:$K507,0,MATCH(AG$462,$H$462:$K$462,0))*HLOOKUP(AG$461,$J$458:$R$459,2)</f>
        <v>1</v>
      </c>
      <c r="AH507" s="695" cm="1">
        <f t="array" ref="AH507">INDEX($H507:$K507,0,MATCH(AH$462,$H$462:$K$462,0))*HLOOKUP(AH$461,$J$458:$R$459,2)</f>
        <v>1</v>
      </c>
      <c r="AI507" s="695" cm="1">
        <f t="array" ref="AI507">INDEX($H507:$K507,0,MATCH(AI$462,$H$462:$K$462,0))*HLOOKUP(AI$461,$J$458:$R$459,2)</f>
        <v>0</v>
      </c>
      <c r="AJ507" s="695" cm="1">
        <f t="array" ref="AJ507">INDEX($H507:$K507,0,MATCH(AJ$462,$H$462:$K$462,0))*HLOOKUP(AJ$461,$J$458:$R$459,2)</f>
        <v>0</v>
      </c>
      <c r="AK507" s="695" cm="1">
        <f t="array" ref="AK507">INDEX($H507:$K507,0,MATCH(AK$462,$H$462:$K$462,0))*HLOOKUP(AK$461,$J$458:$R$459,2)</f>
        <v>1</v>
      </c>
      <c r="AL507" s="695" cm="1">
        <f t="array" ref="AL507">INDEX($H507:$K507,0,MATCH(AL$462,$H$462:$K$462,0))*HLOOKUP(AL$461,$J$458:$R$459,2)</f>
        <v>1</v>
      </c>
      <c r="AM507" s="695" cm="1">
        <f t="array" ref="AM507">INDEX($H507:$K507,0,MATCH(AM$462,$H$462:$K$462,0))*HLOOKUP(AM$461,$J$458:$R$459,2)</f>
        <v>0</v>
      </c>
      <c r="AN507" s="695" cm="1">
        <f t="array" ref="AN507">INDEX($H507:$K507,0,MATCH(AN$462,$H$462:$K$462,0))*HLOOKUP(AN$461,$J$458:$R$459,2)</f>
        <v>0</v>
      </c>
      <c r="AO507" s="695" cm="1">
        <f t="array" ref="AO507">INDEX($H507:$K507,0,MATCH(AO$462,$H$462:$K$462,0))*HLOOKUP(AO$461,$J$458:$R$459,2)</f>
        <v>1</v>
      </c>
      <c r="AP507" s="695" cm="1">
        <f t="array" ref="AP507">INDEX($H507:$K507,0,MATCH(AP$462,$H$462:$K$462,0))*HLOOKUP(AP$461,$J$458:$R$459,2)</f>
        <v>1</v>
      </c>
      <c r="AQ507" s="695" cm="1">
        <f t="array" ref="AQ507">INDEX($H507:$K507,0,MATCH(AQ$462,$H$462:$K$462,0))*HLOOKUP(AQ$461,$J$458:$R$459,2)</f>
        <v>0</v>
      </c>
      <c r="AR507" s="695" cm="1">
        <f t="array" ref="AR507">INDEX($H507:$K507,0,MATCH(AR$462,$H$462:$K$462,0))*HLOOKUP(AR$461,$J$458:$R$459,2)</f>
        <v>0</v>
      </c>
      <c r="AS507" s="695" cm="1">
        <f t="array" ref="AS507">INDEX($H507:$K507,0,MATCH(AS$462,$H$462:$K$462,0))*HLOOKUP(AS$461,$J$458:$R$459,2)</f>
        <v>1</v>
      </c>
      <c r="AT507" s="695" cm="1">
        <f t="array" ref="AT507">INDEX($H507:$K507,0,MATCH(AT$462,$H$462:$K$462,0))*HLOOKUP(AT$461,$J$458:$R$459,2)</f>
        <v>1</v>
      </c>
      <c r="AU507" s="695" cm="1">
        <f t="array" ref="AU507">INDEX($H507:$K507,0,MATCH(AU$462,$H$462:$K$462,0))*HLOOKUP(AU$461,$J$458:$R$459,2)</f>
        <v>0</v>
      </c>
      <c r="AV507" s="186"/>
      <c r="AW507" s="186"/>
      <c r="AX507" s="16"/>
      <c r="AY507" s="8"/>
      <c r="AZ507" s="8"/>
      <c r="BA507" s="8"/>
    </row>
    <row r="508" spans="1:53" ht="14.5" outlineLevel="1" x14ac:dyDescent="0.35">
      <c r="A508" s="6"/>
      <c r="B508" s="7"/>
      <c r="C508" s="17"/>
      <c r="D508" s="17"/>
      <c r="E508" s="17"/>
      <c r="F508" s="26"/>
      <c r="G508" s="26" t="str">
        <f t="shared" si="196"/>
        <v>YAAA2Nwd</v>
      </c>
      <c r="H508" s="222">
        <f t="shared" ref="H508:K508" si="210">IF(H449&gt;0,1,0)</f>
        <v>0</v>
      </c>
      <c r="I508" s="222">
        <f t="shared" si="210"/>
        <v>1</v>
      </c>
      <c r="J508" s="222">
        <f t="shared" si="210"/>
        <v>1</v>
      </c>
      <c r="K508" s="222">
        <f t="shared" si="210"/>
        <v>0</v>
      </c>
      <c r="L508" s="695" cm="1">
        <f t="array" ref="L508">INDEX($H508:$K508,0,MATCH(L$462,$H$462:$K$462,0))*HLOOKUP(L$461,$J$458:$R$459,2)</f>
        <v>0</v>
      </c>
      <c r="M508" s="695" cm="1">
        <f t="array" ref="M508">INDEX($H508:$K508,0,MATCH(M$462,$H$462:$K$462,0))*HLOOKUP(M$461,$J$458:$R$459,2)</f>
        <v>1</v>
      </c>
      <c r="N508" s="695" cm="1">
        <f t="array" ref="N508">INDEX($H508:$K508,0,MATCH(N$462,$H$462:$K$462,0))*HLOOKUP(N$461,$J$458:$R$459,2)</f>
        <v>1</v>
      </c>
      <c r="O508" s="695" cm="1">
        <f t="array" ref="O508">INDEX($H508:$K508,0,MATCH(O$462,$H$462:$K$462,0))*HLOOKUP(O$461,$J$458:$R$459,2)</f>
        <v>0</v>
      </c>
      <c r="P508" s="695" cm="1">
        <f t="array" ref="P508">INDEX($H508:$K508,0,MATCH(P$462,$H$462:$K$462,0))*HLOOKUP(P$461,$J$458:$R$459,2)</f>
        <v>0</v>
      </c>
      <c r="Q508" s="695" cm="1">
        <f t="array" ref="Q508">INDEX($H508:$K508,0,MATCH(Q$462,$H$462:$K$462,0))*HLOOKUP(Q$461,$J$458:$R$459,2)</f>
        <v>1</v>
      </c>
      <c r="R508" s="695" cm="1">
        <f t="array" ref="R508">INDEX($H508:$K508,0,MATCH(R$462,$H$462:$K$462,0))*HLOOKUP(R$461,$J$458:$R$459,2)</f>
        <v>1</v>
      </c>
      <c r="S508" s="695" cm="1">
        <f t="array" ref="S508">INDEX($H508:$K508,0,MATCH(S$462,$H$462:$K$462,0))*HLOOKUP(S$461,$J$458:$R$459,2)</f>
        <v>0</v>
      </c>
      <c r="T508" s="695" cm="1">
        <f t="array" ref="T508">INDEX($H508:$K508,0,MATCH(T$462,$H$462:$K$462,0))*HLOOKUP(T$461,$J$458:$R$459,2)</f>
        <v>0</v>
      </c>
      <c r="U508" s="695" cm="1">
        <f t="array" ref="U508">INDEX($H508:$K508,0,MATCH(U$462,$H$462:$K$462,0))*HLOOKUP(U$461,$J$458:$R$459,2)</f>
        <v>1</v>
      </c>
      <c r="V508" s="695" cm="1">
        <f t="array" ref="V508">INDEX($H508:$K508,0,MATCH(V$462,$H$462:$K$462,0))*HLOOKUP(V$461,$J$458:$R$459,2)</f>
        <v>1</v>
      </c>
      <c r="W508" s="695" cm="1">
        <f t="array" ref="W508">INDEX($H508:$K508,0,MATCH(W$462,$H$462:$K$462,0))*HLOOKUP(W$461,$J$458:$R$459,2)</f>
        <v>0</v>
      </c>
      <c r="X508" s="695" cm="1">
        <f t="array" ref="X508">INDEX($H508:$K508,0,MATCH(X$462,$H$462:$K$462,0))*HLOOKUP(X$461,$J$458:$R$459,2)</f>
        <v>0</v>
      </c>
      <c r="Y508" s="695" cm="1">
        <f t="array" ref="Y508">INDEX($H508:$K508,0,MATCH(Y$462,$H$462:$K$462,0))*HLOOKUP(Y$461,$J$458:$R$459,2)</f>
        <v>1</v>
      </c>
      <c r="Z508" s="695" cm="1">
        <f t="array" ref="Z508">INDEX($H508:$K508,0,MATCH(Z$462,$H$462:$K$462,0))*HLOOKUP(Z$461,$J$458:$R$459,2)</f>
        <v>1</v>
      </c>
      <c r="AA508" s="695" cm="1">
        <f t="array" ref="AA508">INDEX($H508:$K508,0,MATCH(AA$462,$H$462:$K$462,0))*HLOOKUP(AA$461,$J$458:$R$459,2)</f>
        <v>0</v>
      </c>
      <c r="AB508" s="695" cm="1">
        <f t="array" ref="AB508">INDEX($H508:$K508,0,MATCH(AB$462,$H$462:$K$462,0))*HLOOKUP(AB$461,$J$458:$R$459,2)</f>
        <v>0</v>
      </c>
      <c r="AC508" s="695" cm="1">
        <f t="array" ref="AC508">INDEX($H508:$K508,0,MATCH(AC$462,$H$462:$K$462,0))*HLOOKUP(AC$461,$J$458:$R$459,2)</f>
        <v>1</v>
      </c>
      <c r="AD508" s="695" cm="1">
        <f t="array" ref="AD508">INDEX($H508:$K508,0,MATCH(AD$462,$H$462:$K$462,0))*HLOOKUP(AD$461,$J$458:$R$459,2)</f>
        <v>1</v>
      </c>
      <c r="AE508" s="695" cm="1">
        <f t="array" ref="AE508">INDEX($H508:$K508,0,MATCH(AE$462,$H$462:$K$462,0))*HLOOKUP(AE$461,$J$458:$R$459,2)</f>
        <v>0</v>
      </c>
      <c r="AF508" s="695" cm="1">
        <f t="array" ref="AF508">INDEX($H508:$K508,0,MATCH(AF$462,$H$462:$K$462,0))*HLOOKUP(AF$461,$J$458:$R$459,2)</f>
        <v>0</v>
      </c>
      <c r="AG508" s="695" cm="1">
        <f t="array" ref="AG508">INDEX($H508:$K508,0,MATCH(AG$462,$H$462:$K$462,0))*HLOOKUP(AG$461,$J$458:$R$459,2)</f>
        <v>1</v>
      </c>
      <c r="AH508" s="695" cm="1">
        <f t="array" ref="AH508">INDEX($H508:$K508,0,MATCH(AH$462,$H$462:$K$462,0))*HLOOKUP(AH$461,$J$458:$R$459,2)</f>
        <v>1</v>
      </c>
      <c r="AI508" s="695" cm="1">
        <f t="array" ref="AI508">INDEX($H508:$K508,0,MATCH(AI$462,$H$462:$K$462,0))*HLOOKUP(AI$461,$J$458:$R$459,2)</f>
        <v>0</v>
      </c>
      <c r="AJ508" s="695" cm="1">
        <f t="array" ref="AJ508">INDEX($H508:$K508,0,MATCH(AJ$462,$H$462:$K$462,0))*HLOOKUP(AJ$461,$J$458:$R$459,2)</f>
        <v>0</v>
      </c>
      <c r="AK508" s="695" cm="1">
        <f t="array" ref="AK508">INDEX($H508:$K508,0,MATCH(AK$462,$H$462:$K$462,0))*HLOOKUP(AK$461,$J$458:$R$459,2)</f>
        <v>1</v>
      </c>
      <c r="AL508" s="695" cm="1">
        <f t="array" ref="AL508">INDEX($H508:$K508,0,MATCH(AL$462,$H$462:$K$462,0))*HLOOKUP(AL$461,$J$458:$R$459,2)</f>
        <v>1</v>
      </c>
      <c r="AM508" s="695" cm="1">
        <f t="array" ref="AM508">INDEX($H508:$K508,0,MATCH(AM$462,$H$462:$K$462,0))*HLOOKUP(AM$461,$J$458:$R$459,2)</f>
        <v>0</v>
      </c>
      <c r="AN508" s="695" cm="1">
        <f t="array" ref="AN508">INDEX($H508:$K508,0,MATCH(AN$462,$H$462:$K$462,0))*HLOOKUP(AN$461,$J$458:$R$459,2)</f>
        <v>0</v>
      </c>
      <c r="AO508" s="695" cm="1">
        <f t="array" ref="AO508">INDEX($H508:$K508,0,MATCH(AO$462,$H$462:$K$462,0))*HLOOKUP(AO$461,$J$458:$R$459,2)</f>
        <v>1</v>
      </c>
      <c r="AP508" s="695" cm="1">
        <f t="array" ref="AP508">INDEX($H508:$K508,0,MATCH(AP$462,$H$462:$K$462,0))*HLOOKUP(AP$461,$J$458:$R$459,2)</f>
        <v>1</v>
      </c>
      <c r="AQ508" s="695" cm="1">
        <f t="array" ref="AQ508">INDEX($H508:$K508,0,MATCH(AQ$462,$H$462:$K$462,0))*HLOOKUP(AQ$461,$J$458:$R$459,2)</f>
        <v>0</v>
      </c>
      <c r="AR508" s="695" cm="1">
        <f t="array" ref="AR508">INDEX($H508:$K508,0,MATCH(AR$462,$H$462:$K$462,0))*HLOOKUP(AR$461,$J$458:$R$459,2)</f>
        <v>0</v>
      </c>
      <c r="AS508" s="695" cm="1">
        <f t="array" ref="AS508">INDEX($H508:$K508,0,MATCH(AS$462,$H$462:$K$462,0))*HLOOKUP(AS$461,$J$458:$R$459,2)</f>
        <v>1</v>
      </c>
      <c r="AT508" s="695" cm="1">
        <f t="array" ref="AT508">INDEX($H508:$K508,0,MATCH(AT$462,$H$462:$K$462,0))*HLOOKUP(AT$461,$J$458:$R$459,2)</f>
        <v>1</v>
      </c>
      <c r="AU508" s="695" cm="1">
        <f t="array" ref="AU508">INDEX($H508:$K508,0,MATCH(AU$462,$H$462:$K$462,0))*HLOOKUP(AU$461,$J$458:$R$459,2)</f>
        <v>0</v>
      </c>
      <c r="AV508" s="186"/>
      <c r="AW508" s="186"/>
      <c r="AX508" s="16"/>
      <c r="AY508" s="8"/>
      <c r="AZ508" s="8"/>
      <c r="BA508" s="8"/>
    </row>
    <row r="509" spans="1:53" ht="14.5" outlineLevel="1" x14ac:dyDescent="0.35">
      <c r="A509" s="6"/>
      <c r="B509" s="7"/>
      <c r="C509" s="17"/>
      <c r="D509" s="17"/>
      <c r="E509" s="17"/>
      <c r="F509" s="26"/>
      <c r="G509" s="26" t="str">
        <f t="shared" si="196"/>
        <v>YYAA2A1z</v>
      </c>
      <c r="H509" s="222">
        <f t="shared" ref="H509:K509" si="211">IF(H450&gt;0,1,0)</f>
        <v>1</v>
      </c>
      <c r="I509" s="222">
        <f t="shared" si="211"/>
        <v>1</v>
      </c>
      <c r="J509" s="222">
        <f t="shared" si="211"/>
        <v>1</v>
      </c>
      <c r="K509" s="222">
        <f t="shared" si="211"/>
        <v>0</v>
      </c>
      <c r="L509" s="695" cm="1">
        <f t="array" ref="L509">INDEX($H509:$K509,0,MATCH(L$462,$H$462:$K$462,0))*HLOOKUP(L$461,$J$458:$R$459,2)</f>
        <v>1</v>
      </c>
      <c r="M509" s="695" cm="1">
        <f t="array" ref="M509">INDEX($H509:$K509,0,MATCH(M$462,$H$462:$K$462,0))*HLOOKUP(M$461,$J$458:$R$459,2)</f>
        <v>1</v>
      </c>
      <c r="N509" s="695" cm="1">
        <f t="array" ref="N509">INDEX($H509:$K509,0,MATCH(N$462,$H$462:$K$462,0))*HLOOKUP(N$461,$J$458:$R$459,2)</f>
        <v>1</v>
      </c>
      <c r="O509" s="695" cm="1">
        <f t="array" ref="O509">INDEX($H509:$K509,0,MATCH(O$462,$H$462:$K$462,0))*HLOOKUP(O$461,$J$458:$R$459,2)</f>
        <v>0</v>
      </c>
      <c r="P509" s="695" cm="1">
        <f t="array" ref="P509">INDEX($H509:$K509,0,MATCH(P$462,$H$462:$K$462,0))*HLOOKUP(P$461,$J$458:$R$459,2)</f>
        <v>1</v>
      </c>
      <c r="Q509" s="695" cm="1">
        <f t="array" ref="Q509">INDEX($H509:$K509,0,MATCH(Q$462,$H$462:$K$462,0))*HLOOKUP(Q$461,$J$458:$R$459,2)</f>
        <v>1</v>
      </c>
      <c r="R509" s="695" cm="1">
        <f t="array" ref="R509">INDEX($H509:$K509,0,MATCH(R$462,$H$462:$K$462,0))*HLOOKUP(R$461,$J$458:$R$459,2)</f>
        <v>1</v>
      </c>
      <c r="S509" s="695" cm="1">
        <f t="array" ref="S509">INDEX($H509:$K509,0,MATCH(S$462,$H$462:$K$462,0))*HLOOKUP(S$461,$J$458:$R$459,2)</f>
        <v>0</v>
      </c>
      <c r="T509" s="695" cm="1">
        <f t="array" ref="T509">INDEX($H509:$K509,0,MATCH(T$462,$H$462:$K$462,0))*HLOOKUP(T$461,$J$458:$R$459,2)</f>
        <v>1</v>
      </c>
      <c r="U509" s="695" cm="1">
        <f t="array" ref="U509">INDEX($H509:$K509,0,MATCH(U$462,$H$462:$K$462,0))*HLOOKUP(U$461,$J$458:$R$459,2)</f>
        <v>1</v>
      </c>
      <c r="V509" s="695" cm="1">
        <f t="array" ref="V509">INDEX($H509:$K509,0,MATCH(V$462,$H$462:$K$462,0))*HLOOKUP(V$461,$J$458:$R$459,2)</f>
        <v>1</v>
      </c>
      <c r="W509" s="695" cm="1">
        <f t="array" ref="W509">INDEX($H509:$K509,0,MATCH(W$462,$H$462:$K$462,0))*HLOOKUP(W$461,$J$458:$R$459,2)</f>
        <v>0</v>
      </c>
      <c r="X509" s="695" cm="1">
        <f t="array" ref="X509">INDEX($H509:$K509,0,MATCH(X$462,$H$462:$K$462,0))*HLOOKUP(X$461,$J$458:$R$459,2)</f>
        <v>1</v>
      </c>
      <c r="Y509" s="695" cm="1">
        <f t="array" ref="Y509">INDEX($H509:$K509,0,MATCH(Y$462,$H$462:$K$462,0))*HLOOKUP(Y$461,$J$458:$R$459,2)</f>
        <v>1</v>
      </c>
      <c r="Z509" s="695" cm="1">
        <f t="array" ref="Z509">INDEX($H509:$K509,0,MATCH(Z$462,$H$462:$K$462,0))*HLOOKUP(Z$461,$J$458:$R$459,2)</f>
        <v>1</v>
      </c>
      <c r="AA509" s="695" cm="1">
        <f t="array" ref="AA509">INDEX($H509:$K509,0,MATCH(AA$462,$H$462:$K$462,0))*HLOOKUP(AA$461,$J$458:$R$459,2)</f>
        <v>0</v>
      </c>
      <c r="AB509" s="695" cm="1">
        <f t="array" ref="AB509">INDEX($H509:$K509,0,MATCH(AB$462,$H$462:$K$462,0))*HLOOKUP(AB$461,$J$458:$R$459,2)</f>
        <v>1</v>
      </c>
      <c r="AC509" s="695" cm="1">
        <f t="array" ref="AC509">INDEX($H509:$K509,0,MATCH(AC$462,$H$462:$K$462,0))*HLOOKUP(AC$461,$J$458:$R$459,2)</f>
        <v>1</v>
      </c>
      <c r="AD509" s="695" cm="1">
        <f t="array" ref="AD509">INDEX($H509:$K509,0,MATCH(AD$462,$H$462:$K$462,0))*HLOOKUP(AD$461,$J$458:$R$459,2)</f>
        <v>1</v>
      </c>
      <c r="AE509" s="695" cm="1">
        <f t="array" ref="AE509">INDEX($H509:$K509,0,MATCH(AE$462,$H$462:$K$462,0))*HLOOKUP(AE$461,$J$458:$R$459,2)</f>
        <v>0</v>
      </c>
      <c r="AF509" s="695" cm="1">
        <f t="array" ref="AF509">INDEX($H509:$K509,0,MATCH(AF$462,$H$462:$K$462,0))*HLOOKUP(AF$461,$J$458:$R$459,2)</f>
        <v>1</v>
      </c>
      <c r="AG509" s="695" cm="1">
        <f t="array" ref="AG509">INDEX($H509:$K509,0,MATCH(AG$462,$H$462:$K$462,0))*HLOOKUP(AG$461,$J$458:$R$459,2)</f>
        <v>1</v>
      </c>
      <c r="AH509" s="695" cm="1">
        <f t="array" ref="AH509">INDEX($H509:$K509,0,MATCH(AH$462,$H$462:$K$462,0))*HLOOKUP(AH$461,$J$458:$R$459,2)</f>
        <v>1</v>
      </c>
      <c r="AI509" s="695" cm="1">
        <f t="array" ref="AI509">INDEX($H509:$K509,0,MATCH(AI$462,$H$462:$K$462,0))*HLOOKUP(AI$461,$J$458:$R$459,2)</f>
        <v>0</v>
      </c>
      <c r="AJ509" s="695" cm="1">
        <f t="array" ref="AJ509">INDEX($H509:$K509,0,MATCH(AJ$462,$H$462:$K$462,0))*HLOOKUP(AJ$461,$J$458:$R$459,2)</f>
        <v>1</v>
      </c>
      <c r="AK509" s="695" cm="1">
        <f t="array" ref="AK509">INDEX($H509:$K509,0,MATCH(AK$462,$H$462:$K$462,0))*HLOOKUP(AK$461,$J$458:$R$459,2)</f>
        <v>1</v>
      </c>
      <c r="AL509" s="695" cm="1">
        <f t="array" ref="AL509">INDEX($H509:$K509,0,MATCH(AL$462,$H$462:$K$462,0))*HLOOKUP(AL$461,$J$458:$R$459,2)</f>
        <v>1</v>
      </c>
      <c r="AM509" s="695" cm="1">
        <f t="array" ref="AM509">INDEX($H509:$K509,0,MATCH(AM$462,$H$462:$K$462,0))*HLOOKUP(AM$461,$J$458:$R$459,2)</f>
        <v>0</v>
      </c>
      <c r="AN509" s="695" cm="1">
        <f t="array" ref="AN509">INDEX($H509:$K509,0,MATCH(AN$462,$H$462:$K$462,0))*HLOOKUP(AN$461,$J$458:$R$459,2)</f>
        <v>1</v>
      </c>
      <c r="AO509" s="695" cm="1">
        <f t="array" ref="AO509">INDEX($H509:$K509,0,MATCH(AO$462,$H$462:$K$462,0))*HLOOKUP(AO$461,$J$458:$R$459,2)</f>
        <v>1</v>
      </c>
      <c r="AP509" s="695" cm="1">
        <f t="array" ref="AP509">INDEX($H509:$K509,0,MATCH(AP$462,$H$462:$K$462,0))*HLOOKUP(AP$461,$J$458:$R$459,2)</f>
        <v>1</v>
      </c>
      <c r="AQ509" s="695" cm="1">
        <f t="array" ref="AQ509">INDEX($H509:$K509,0,MATCH(AQ$462,$H$462:$K$462,0))*HLOOKUP(AQ$461,$J$458:$R$459,2)</f>
        <v>0</v>
      </c>
      <c r="AR509" s="695" cm="1">
        <f t="array" ref="AR509">INDEX($H509:$K509,0,MATCH(AR$462,$H$462:$K$462,0))*HLOOKUP(AR$461,$J$458:$R$459,2)</f>
        <v>1</v>
      </c>
      <c r="AS509" s="695" cm="1">
        <f t="array" ref="AS509">INDEX($H509:$K509,0,MATCH(AS$462,$H$462:$K$462,0))*HLOOKUP(AS$461,$J$458:$R$459,2)</f>
        <v>1</v>
      </c>
      <c r="AT509" s="695" cm="1">
        <f t="array" ref="AT509">INDEX($H509:$K509,0,MATCH(AT$462,$H$462:$K$462,0))*HLOOKUP(AT$461,$J$458:$R$459,2)</f>
        <v>1</v>
      </c>
      <c r="AU509" s="695" cm="1">
        <f t="array" ref="AU509">INDEX($H509:$K509,0,MATCH(AU$462,$H$462:$K$462,0))*HLOOKUP(AU$461,$J$458:$R$459,2)</f>
        <v>0</v>
      </c>
      <c r="AV509" s="186"/>
      <c r="AW509" s="186"/>
      <c r="AX509" s="16"/>
      <c r="AY509" s="8"/>
      <c r="AZ509" s="8"/>
      <c r="BA509" s="8"/>
    </row>
    <row r="510" spans="1:53" ht="14.5" outlineLevel="1" x14ac:dyDescent="0.35">
      <c r="A510" s="6"/>
      <c r="B510" s="7"/>
      <c r="C510" s="17"/>
      <c r="D510" s="17"/>
      <c r="E510" s="17"/>
      <c r="F510" s="26"/>
      <c r="G510" s="26" t="str">
        <f t="shared" si="196"/>
        <v>YYAA2A1zd</v>
      </c>
      <c r="H510" s="222">
        <f t="shared" ref="H510:K510" si="212">IF(H451&gt;0,1,0)</f>
        <v>1</v>
      </c>
      <c r="I510" s="222">
        <f t="shared" si="212"/>
        <v>1</v>
      </c>
      <c r="J510" s="222">
        <f t="shared" si="212"/>
        <v>1</v>
      </c>
      <c r="K510" s="222">
        <f t="shared" si="212"/>
        <v>0</v>
      </c>
      <c r="L510" s="695" cm="1">
        <f t="array" ref="L510">INDEX($H510:$K510,0,MATCH(L$462,$H$462:$K$462,0))*HLOOKUP(L$461,$J$458:$R$459,2)</f>
        <v>1</v>
      </c>
      <c r="M510" s="695" cm="1">
        <f t="array" ref="M510">INDEX($H510:$K510,0,MATCH(M$462,$H$462:$K$462,0))*HLOOKUP(M$461,$J$458:$R$459,2)</f>
        <v>1</v>
      </c>
      <c r="N510" s="695" cm="1">
        <f t="array" ref="N510">INDEX($H510:$K510,0,MATCH(N$462,$H$462:$K$462,0))*HLOOKUP(N$461,$J$458:$R$459,2)</f>
        <v>1</v>
      </c>
      <c r="O510" s="695" cm="1">
        <f t="array" ref="O510">INDEX($H510:$K510,0,MATCH(O$462,$H$462:$K$462,0))*HLOOKUP(O$461,$J$458:$R$459,2)</f>
        <v>0</v>
      </c>
      <c r="P510" s="695" cm="1">
        <f t="array" ref="P510">INDEX($H510:$K510,0,MATCH(P$462,$H$462:$K$462,0))*HLOOKUP(P$461,$J$458:$R$459,2)</f>
        <v>1</v>
      </c>
      <c r="Q510" s="695" cm="1">
        <f t="array" ref="Q510">INDEX($H510:$K510,0,MATCH(Q$462,$H$462:$K$462,0))*HLOOKUP(Q$461,$J$458:$R$459,2)</f>
        <v>1</v>
      </c>
      <c r="R510" s="695" cm="1">
        <f t="array" ref="R510">INDEX($H510:$K510,0,MATCH(R$462,$H$462:$K$462,0))*HLOOKUP(R$461,$J$458:$R$459,2)</f>
        <v>1</v>
      </c>
      <c r="S510" s="695" cm="1">
        <f t="array" ref="S510">INDEX($H510:$K510,0,MATCH(S$462,$H$462:$K$462,0))*HLOOKUP(S$461,$J$458:$R$459,2)</f>
        <v>0</v>
      </c>
      <c r="T510" s="695" cm="1">
        <f t="array" ref="T510">INDEX($H510:$K510,0,MATCH(T$462,$H$462:$K$462,0))*HLOOKUP(T$461,$J$458:$R$459,2)</f>
        <v>1</v>
      </c>
      <c r="U510" s="695" cm="1">
        <f t="array" ref="U510">INDEX($H510:$K510,0,MATCH(U$462,$H$462:$K$462,0))*HLOOKUP(U$461,$J$458:$R$459,2)</f>
        <v>1</v>
      </c>
      <c r="V510" s="695" cm="1">
        <f t="array" ref="V510">INDEX($H510:$K510,0,MATCH(V$462,$H$462:$K$462,0))*HLOOKUP(V$461,$J$458:$R$459,2)</f>
        <v>1</v>
      </c>
      <c r="W510" s="695" cm="1">
        <f t="array" ref="W510">INDEX($H510:$K510,0,MATCH(W$462,$H$462:$K$462,0))*HLOOKUP(W$461,$J$458:$R$459,2)</f>
        <v>0</v>
      </c>
      <c r="X510" s="695" cm="1">
        <f t="array" ref="X510">INDEX($H510:$K510,0,MATCH(X$462,$H$462:$K$462,0))*HLOOKUP(X$461,$J$458:$R$459,2)</f>
        <v>1</v>
      </c>
      <c r="Y510" s="695" cm="1">
        <f t="array" ref="Y510">INDEX($H510:$K510,0,MATCH(Y$462,$H$462:$K$462,0))*HLOOKUP(Y$461,$J$458:$R$459,2)</f>
        <v>1</v>
      </c>
      <c r="Z510" s="695" cm="1">
        <f t="array" ref="Z510">INDEX($H510:$K510,0,MATCH(Z$462,$H$462:$K$462,0))*HLOOKUP(Z$461,$J$458:$R$459,2)</f>
        <v>1</v>
      </c>
      <c r="AA510" s="695" cm="1">
        <f t="array" ref="AA510">INDEX($H510:$K510,0,MATCH(AA$462,$H$462:$K$462,0))*HLOOKUP(AA$461,$J$458:$R$459,2)</f>
        <v>0</v>
      </c>
      <c r="AB510" s="695" cm="1">
        <f t="array" ref="AB510">INDEX($H510:$K510,0,MATCH(AB$462,$H$462:$K$462,0))*HLOOKUP(AB$461,$J$458:$R$459,2)</f>
        <v>1</v>
      </c>
      <c r="AC510" s="695" cm="1">
        <f t="array" ref="AC510">INDEX($H510:$K510,0,MATCH(AC$462,$H$462:$K$462,0))*HLOOKUP(AC$461,$J$458:$R$459,2)</f>
        <v>1</v>
      </c>
      <c r="AD510" s="695" cm="1">
        <f t="array" ref="AD510">INDEX($H510:$K510,0,MATCH(AD$462,$H$462:$K$462,0))*HLOOKUP(AD$461,$J$458:$R$459,2)</f>
        <v>1</v>
      </c>
      <c r="AE510" s="695" cm="1">
        <f t="array" ref="AE510">INDEX($H510:$K510,0,MATCH(AE$462,$H$462:$K$462,0))*HLOOKUP(AE$461,$J$458:$R$459,2)</f>
        <v>0</v>
      </c>
      <c r="AF510" s="695" cm="1">
        <f t="array" ref="AF510">INDEX($H510:$K510,0,MATCH(AF$462,$H$462:$K$462,0))*HLOOKUP(AF$461,$J$458:$R$459,2)</f>
        <v>1</v>
      </c>
      <c r="AG510" s="695" cm="1">
        <f t="array" ref="AG510">INDEX($H510:$K510,0,MATCH(AG$462,$H$462:$K$462,0))*HLOOKUP(AG$461,$J$458:$R$459,2)</f>
        <v>1</v>
      </c>
      <c r="AH510" s="695" cm="1">
        <f t="array" ref="AH510">INDEX($H510:$K510,0,MATCH(AH$462,$H$462:$K$462,0))*HLOOKUP(AH$461,$J$458:$R$459,2)</f>
        <v>1</v>
      </c>
      <c r="AI510" s="695" cm="1">
        <f t="array" ref="AI510">INDEX($H510:$K510,0,MATCH(AI$462,$H$462:$K$462,0))*HLOOKUP(AI$461,$J$458:$R$459,2)</f>
        <v>0</v>
      </c>
      <c r="AJ510" s="695" cm="1">
        <f t="array" ref="AJ510">INDEX($H510:$K510,0,MATCH(AJ$462,$H$462:$K$462,0))*HLOOKUP(AJ$461,$J$458:$R$459,2)</f>
        <v>1</v>
      </c>
      <c r="AK510" s="695" cm="1">
        <f t="array" ref="AK510">INDEX($H510:$K510,0,MATCH(AK$462,$H$462:$K$462,0))*HLOOKUP(AK$461,$J$458:$R$459,2)</f>
        <v>1</v>
      </c>
      <c r="AL510" s="695" cm="1">
        <f t="array" ref="AL510">INDEX($H510:$K510,0,MATCH(AL$462,$H$462:$K$462,0))*HLOOKUP(AL$461,$J$458:$R$459,2)</f>
        <v>1</v>
      </c>
      <c r="AM510" s="695" cm="1">
        <f t="array" ref="AM510">INDEX($H510:$K510,0,MATCH(AM$462,$H$462:$K$462,0))*HLOOKUP(AM$461,$J$458:$R$459,2)</f>
        <v>0</v>
      </c>
      <c r="AN510" s="695" cm="1">
        <f t="array" ref="AN510">INDEX($H510:$K510,0,MATCH(AN$462,$H$462:$K$462,0))*HLOOKUP(AN$461,$J$458:$R$459,2)</f>
        <v>1</v>
      </c>
      <c r="AO510" s="695" cm="1">
        <f t="array" ref="AO510">INDEX($H510:$K510,0,MATCH(AO$462,$H$462:$K$462,0))*HLOOKUP(AO$461,$J$458:$R$459,2)</f>
        <v>1</v>
      </c>
      <c r="AP510" s="695" cm="1">
        <f t="array" ref="AP510">INDEX($H510:$K510,0,MATCH(AP$462,$H$462:$K$462,0))*HLOOKUP(AP$461,$J$458:$R$459,2)</f>
        <v>1</v>
      </c>
      <c r="AQ510" s="695" cm="1">
        <f t="array" ref="AQ510">INDEX($H510:$K510,0,MATCH(AQ$462,$H$462:$K$462,0))*HLOOKUP(AQ$461,$J$458:$R$459,2)</f>
        <v>0</v>
      </c>
      <c r="AR510" s="695" cm="1">
        <f t="array" ref="AR510">INDEX($H510:$K510,0,MATCH(AR$462,$H$462:$K$462,0))*HLOOKUP(AR$461,$J$458:$R$459,2)</f>
        <v>1</v>
      </c>
      <c r="AS510" s="695" cm="1">
        <f t="array" ref="AS510">INDEX($H510:$K510,0,MATCH(AS$462,$H$462:$K$462,0))*HLOOKUP(AS$461,$J$458:$R$459,2)</f>
        <v>1</v>
      </c>
      <c r="AT510" s="695" cm="1">
        <f t="array" ref="AT510">INDEX($H510:$K510,0,MATCH(AT$462,$H$462:$K$462,0))*HLOOKUP(AT$461,$J$458:$R$459,2)</f>
        <v>1</v>
      </c>
      <c r="AU510" s="695" cm="1">
        <f t="array" ref="AU510">INDEX($H510:$K510,0,MATCH(AU$462,$H$462:$K$462,0))*HLOOKUP(AU$461,$J$458:$R$459,2)</f>
        <v>0</v>
      </c>
      <c r="AV510" s="186"/>
      <c r="AW510" s="186"/>
      <c r="AX510" s="16"/>
      <c r="AY510" s="8"/>
      <c r="AZ510" s="8"/>
      <c r="BA510" s="8"/>
    </row>
    <row r="511" spans="1:53" ht="14.5" outlineLevel="1" x14ac:dyDescent="0.35">
      <c r="A511" s="6"/>
      <c r="B511" s="7"/>
      <c r="C511" s="17"/>
      <c r="D511" s="17"/>
      <c r="E511" s="17"/>
      <c r="F511" s="26"/>
      <c r="G511" s="26" t="str">
        <f t="shared" si="196"/>
        <v>AYWA2A1a</v>
      </c>
      <c r="H511" s="222">
        <f t="shared" ref="H511:K511" si="213">IF(H452&gt;0,1,0)</f>
        <v>0</v>
      </c>
      <c r="I511" s="222">
        <f t="shared" si="213"/>
        <v>1</v>
      </c>
      <c r="J511" s="222">
        <f t="shared" si="213"/>
        <v>0</v>
      </c>
      <c r="K511" s="222">
        <f t="shared" si="213"/>
        <v>0</v>
      </c>
      <c r="L511" s="695" cm="1">
        <f t="array" ref="L511">INDEX($H511:$K511,0,MATCH(L$462,$H$462:$K$462,0))*HLOOKUP(L$461,$J$458:$R$459,2)</f>
        <v>0</v>
      </c>
      <c r="M511" s="695" cm="1">
        <f t="array" ref="M511">INDEX($H511:$K511,0,MATCH(M$462,$H$462:$K$462,0))*HLOOKUP(M$461,$J$458:$R$459,2)</f>
        <v>1</v>
      </c>
      <c r="N511" s="695" cm="1">
        <f t="array" ref="N511">INDEX($H511:$K511,0,MATCH(N$462,$H$462:$K$462,0))*HLOOKUP(N$461,$J$458:$R$459,2)</f>
        <v>0</v>
      </c>
      <c r="O511" s="695" cm="1">
        <f t="array" ref="O511">INDEX($H511:$K511,0,MATCH(O$462,$H$462:$K$462,0))*HLOOKUP(O$461,$J$458:$R$459,2)</f>
        <v>0</v>
      </c>
      <c r="P511" s="695" cm="1">
        <f t="array" ref="P511">INDEX($H511:$K511,0,MATCH(P$462,$H$462:$K$462,0))*HLOOKUP(P$461,$J$458:$R$459,2)</f>
        <v>0</v>
      </c>
      <c r="Q511" s="695" cm="1">
        <f t="array" ref="Q511">INDEX($H511:$K511,0,MATCH(Q$462,$H$462:$K$462,0))*HLOOKUP(Q$461,$J$458:$R$459,2)</f>
        <v>1</v>
      </c>
      <c r="R511" s="695" cm="1">
        <f t="array" ref="R511">INDEX($H511:$K511,0,MATCH(R$462,$H$462:$K$462,0))*HLOOKUP(R$461,$J$458:$R$459,2)</f>
        <v>0</v>
      </c>
      <c r="S511" s="695" cm="1">
        <f t="array" ref="S511">INDEX($H511:$K511,0,MATCH(S$462,$H$462:$K$462,0))*HLOOKUP(S$461,$J$458:$R$459,2)</f>
        <v>0</v>
      </c>
      <c r="T511" s="695" cm="1">
        <f t="array" ref="T511">INDEX($H511:$K511,0,MATCH(T$462,$H$462:$K$462,0))*HLOOKUP(T$461,$J$458:$R$459,2)</f>
        <v>0</v>
      </c>
      <c r="U511" s="695" cm="1">
        <f t="array" ref="U511">INDEX($H511:$K511,0,MATCH(U$462,$H$462:$K$462,0))*HLOOKUP(U$461,$J$458:$R$459,2)</f>
        <v>1</v>
      </c>
      <c r="V511" s="695" cm="1">
        <f t="array" ref="V511">INDEX($H511:$K511,0,MATCH(V$462,$H$462:$K$462,0))*HLOOKUP(V$461,$J$458:$R$459,2)</f>
        <v>0</v>
      </c>
      <c r="W511" s="695" cm="1">
        <f t="array" ref="W511">INDEX($H511:$K511,0,MATCH(W$462,$H$462:$K$462,0))*HLOOKUP(W$461,$J$458:$R$459,2)</f>
        <v>0</v>
      </c>
      <c r="X511" s="695" cm="1">
        <f t="array" ref="X511">INDEX($H511:$K511,0,MATCH(X$462,$H$462:$K$462,0))*HLOOKUP(X$461,$J$458:$R$459,2)</f>
        <v>0</v>
      </c>
      <c r="Y511" s="695" cm="1">
        <f t="array" ref="Y511">INDEX($H511:$K511,0,MATCH(Y$462,$H$462:$K$462,0))*HLOOKUP(Y$461,$J$458:$R$459,2)</f>
        <v>1</v>
      </c>
      <c r="Z511" s="695" cm="1">
        <f t="array" ref="Z511">INDEX($H511:$K511,0,MATCH(Z$462,$H$462:$K$462,0))*HLOOKUP(Z$461,$J$458:$R$459,2)</f>
        <v>0</v>
      </c>
      <c r="AA511" s="695" cm="1">
        <f t="array" ref="AA511">INDEX($H511:$K511,0,MATCH(AA$462,$H$462:$K$462,0))*HLOOKUP(AA$461,$J$458:$R$459,2)</f>
        <v>0</v>
      </c>
      <c r="AB511" s="695" cm="1">
        <f t="array" ref="AB511">INDEX($H511:$K511,0,MATCH(AB$462,$H$462:$K$462,0))*HLOOKUP(AB$461,$J$458:$R$459,2)</f>
        <v>0</v>
      </c>
      <c r="AC511" s="695" cm="1">
        <f t="array" ref="AC511">INDEX($H511:$K511,0,MATCH(AC$462,$H$462:$K$462,0))*HLOOKUP(AC$461,$J$458:$R$459,2)</f>
        <v>1</v>
      </c>
      <c r="AD511" s="695" cm="1">
        <f t="array" ref="AD511">INDEX($H511:$K511,0,MATCH(AD$462,$H$462:$K$462,0))*HLOOKUP(AD$461,$J$458:$R$459,2)</f>
        <v>0</v>
      </c>
      <c r="AE511" s="695" cm="1">
        <f t="array" ref="AE511">INDEX($H511:$K511,0,MATCH(AE$462,$H$462:$K$462,0))*HLOOKUP(AE$461,$J$458:$R$459,2)</f>
        <v>0</v>
      </c>
      <c r="AF511" s="695" cm="1">
        <f t="array" ref="AF511">INDEX($H511:$K511,0,MATCH(AF$462,$H$462:$K$462,0))*HLOOKUP(AF$461,$J$458:$R$459,2)</f>
        <v>0</v>
      </c>
      <c r="AG511" s="695" cm="1">
        <f t="array" ref="AG511">INDEX($H511:$K511,0,MATCH(AG$462,$H$462:$K$462,0))*HLOOKUP(AG$461,$J$458:$R$459,2)</f>
        <v>1</v>
      </c>
      <c r="AH511" s="695" cm="1">
        <f t="array" ref="AH511">INDEX($H511:$K511,0,MATCH(AH$462,$H$462:$K$462,0))*HLOOKUP(AH$461,$J$458:$R$459,2)</f>
        <v>0</v>
      </c>
      <c r="AI511" s="695" cm="1">
        <f t="array" ref="AI511">INDEX($H511:$K511,0,MATCH(AI$462,$H$462:$K$462,0))*HLOOKUP(AI$461,$J$458:$R$459,2)</f>
        <v>0</v>
      </c>
      <c r="AJ511" s="695" cm="1">
        <f t="array" ref="AJ511">INDEX($H511:$K511,0,MATCH(AJ$462,$H$462:$K$462,0))*HLOOKUP(AJ$461,$J$458:$R$459,2)</f>
        <v>0</v>
      </c>
      <c r="AK511" s="695" cm="1">
        <f t="array" ref="AK511">INDEX($H511:$K511,0,MATCH(AK$462,$H$462:$K$462,0))*HLOOKUP(AK$461,$J$458:$R$459,2)</f>
        <v>1</v>
      </c>
      <c r="AL511" s="695" cm="1">
        <f t="array" ref="AL511">INDEX($H511:$K511,0,MATCH(AL$462,$H$462:$K$462,0))*HLOOKUP(AL$461,$J$458:$R$459,2)</f>
        <v>0</v>
      </c>
      <c r="AM511" s="695" cm="1">
        <f t="array" ref="AM511">INDEX($H511:$K511,0,MATCH(AM$462,$H$462:$K$462,0))*HLOOKUP(AM$461,$J$458:$R$459,2)</f>
        <v>0</v>
      </c>
      <c r="AN511" s="695" cm="1">
        <f t="array" ref="AN511">INDEX($H511:$K511,0,MATCH(AN$462,$H$462:$K$462,0))*HLOOKUP(AN$461,$J$458:$R$459,2)</f>
        <v>0</v>
      </c>
      <c r="AO511" s="695" cm="1">
        <f t="array" ref="AO511">INDEX($H511:$K511,0,MATCH(AO$462,$H$462:$K$462,0))*HLOOKUP(AO$461,$J$458:$R$459,2)</f>
        <v>1</v>
      </c>
      <c r="AP511" s="695" cm="1">
        <f t="array" ref="AP511">INDEX($H511:$K511,0,MATCH(AP$462,$H$462:$K$462,0))*HLOOKUP(AP$461,$J$458:$R$459,2)</f>
        <v>0</v>
      </c>
      <c r="AQ511" s="695" cm="1">
        <f t="array" ref="AQ511">INDEX($H511:$K511,0,MATCH(AQ$462,$H$462:$K$462,0))*HLOOKUP(AQ$461,$J$458:$R$459,2)</f>
        <v>0</v>
      </c>
      <c r="AR511" s="695" cm="1">
        <f t="array" ref="AR511">INDEX($H511:$K511,0,MATCH(AR$462,$H$462:$K$462,0))*HLOOKUP(AR$461,$J$458:$R$459,2)</f>
        <v>0</v>
      </c>
      <c r="AS511" s="695" cm="1">
        <f t="array" ref="AS511">INDEX($H511:$K511,0,MATCH(AS$462,$H$462:$K$462,0))*HLOOKUP(AS$461,$J$458:$R$459,2)</f>
        <v>1</v>
      </c>
      <c r="AT511" s="695" cm="1">
        <f t="array" ref="AT511">INDEX($H511:$K511,0,MATCH(AT$462,$H$462:$K$462,0))*HLOOKUP(AT$461,$J$458:$R$459,2)</f>
        <v>0</v>
      </c>
      <c r="AU511" s="695" cm="1">
        <f t="array" ref="AU511">INDEX($H511:$K511,0,MATCH(AU$462,$H$462:$K$462,0))*HLOOKUP(AU$461,$J$458:$R$459,2)</f>
        <v>0</v>
      </c>
      <c r="AV511" s="186"/>
      <c r="AW511" s="186"/>
      <c r="AX511" s="16"/>
      <c r="AY511" s="8"/>
      <c r="AZ511" s="8"/>
      <c r="BA511" s="8"/>
    </row>
    <row r="512" spans="1:53" ht="14.5" outlineLevel="1" x14ac:dyDescent="0.35">
      <c r="A512" s="6"/>
      <c r="B512" s="7"/>
      <c r="C512" s="17"/>
      <c r="D512" s="17"/>
      <c r="E512" s="17"/>
      <c r="F512" s="26"/>
      <c r="G512" s="26" t="str">
        <f t="shared" si="196"/>
        <v>AANWA1a</v>
      </c>
      <c r="H512" s="222">
        <f t="shared" ref="H512:K512" si="214">IF(H453&gt;0,1,0)</f>
        <v>0</v>
      </c>
      <c r="I512" s="222">
        <f t="shared" si="214"/>
        <v>1</v>
      </c>
      <c r="J512" s="222">
        <f t="shared" si="214"/>
        <v>0</v>
      </c>
      <c r="K512" s="222">
        <f t="shared" si="214"/>
        <v>0</v>
      </c>
      <c r="L512" s="695" cm="1">
        <f t="array" ref="L512">INDEX($H512:$K512,0,MATCH(L$462,$H$462:$K$462,0))*HLOOKUP(L$461,$J$458:$R$459,2)</f>
        <v>0</v>
      </c>
      <c r="M512" s="695" cm="1">
        <f t="array" ref="M512">INDEX($H512:$K512,0,MATCH(M$462,$H$462:$K$462,0))*HLOOKUP(M$461,$J$458:$R$459,2)</f>
        <v>1</v>
      </c>
      <c r="N512" s="695" cm="1">
        <f t="array" ref="N512">INDEX($H512:$K512,0,MATCH(N$462,$H$462:$K$462,0))*HLOOKUP(N$461,$J$458:$R$459,2)</f>
        <v>0</v>
      </c>
      <c r="O512" s="695" cm="1">
        <f t="array" ref="O512">INDEX($H512:$K512,0,MATCH(O$462,$H$462:$K$462,0))*HLOOKUP(O$461,$J$458:$R$459,2)</f>
        <v>0</v>
      </c>
      <c r="P512" s="695" cm="1">
        <f t="array" ref="P512">INDEX($H512:$K512,0,MATCH(P$462,$H$462:$K$462,0))*HLOOKUP(P$461,$J$458:$R$459,2)</f>
        <v>0</v>
      </c>
      <c r="Q512" s="695" cm="1">
        <f t="array" ref="Q512">INDEX($H512:$K512,0,MATCH(Q$462,$H$462:$K$462,0))*HLOOKUP(Q$461,$J$458:$R$459,2)</f>
        <v>1</v>
      </c>
      <c r="R512" s="695" cm="1">
        <f t="array" ref="R512">INDEX($H512:$K512,0,MATCH(R$462,$H$462:$K$462,0))*HLOOKUP(R$461,$J$458:$R$459,2)</f>
        <v>0</v>
      </c>
      <c r="S512" s="695" cm="1">
        <f t="array" ref="S512">INDEX($H512:$K512,0,MATCH(S$462,$H$462:$K$462,0))*HLOOKUP(S$461,$J$458:$R$459,2)</f>
        <v>0</v>
      </c>
      <c r="T512" s="695" cm="1">
        <f t="array" ref="T512">INDEX($H512:$K512,0,MATCH(T$462,$H$462:$K$462,0))*HLOOKUP(T$461,$J$458:$R$459,2)</f>
        <v>0</v>
      </c>
      <c r="U512" s="695" cm="1">
        <f t="array" ref="U512">INDEX($H512:$K512,0,MATCH(U$462,$H$462:$K$462,0))*HLOOKUP(U$461,$J$458:$R$459,2)</f>
        <v>1</v>
      </c>
      <c r="V512" s="695" cm="1">
        <f t="array" ref="V512">INDEX($H512:$K512,0,MATCH(V$462,$H$462:$K$462,0))*HLOOKUP(V$461,$J$458:$R$459,2)</f>
        <v>0</v>
      </c>
      <c r="W512" s="695" cm="1">
        <f t="array" ref="W512">INDEX($H512:$K512,0,MATCH(W$462,$H$462:$K$462,0))*HLOOKUP(W$461,$J$458:$R$459,2)</f>
        <v>0</v>
      </c>
      <c r="X512" s="695" cm="1">
        <f t="array" ref="X512">INDEX($H512:$K512,0,MATCH(X$462,$H$462:$K$462,0))*HLOOKUP(X$461,$J$458:$R$459,2)</f>
        <v>0</v>
      </c>
      <c r="Y512" s="695" cm="1">
        <f t="array" ref="Y512">INDEX($H512:$K512,0,MATCH(Y$462,$H$462:$K$462,0))*HLOOKUP(Y$461,$J$458:$R$459,2)</f>
        <v>1</v>
      </c>
      <c r="Z512" s="695" cm="1">
        <f t="array" ref="Z512">INDEX($H512:$K512,0,MATCH(Z$462,$H$462:$K$462,0))*HLOOKUP(Z$461,$J$458:$R$459,2)</f>
        <v>0</v>
      </c>
      <c r="AA512" s="695" cm="1">
        <f t="array" ref="AA512">INDEX($H512:$K512,0,MATCH(AA$462,$H$462:$K$462,0))*HLOOKUP(AA$461,$J$458:$R$459,2)</f>
        <v>0</v>
      </c>
      <c r="AB512" s="695" cm="1">
        <f t="array" ref="AB512">INDEX($H512:$K512,0,MATCH(AB$462,$H$462:$K$462,0))*HLOOKUP(AB$461,$J$458:$R$459,2)</f>
        <v>0</v>
      </c>
      <c r="AC512" s="695" cm="1">
        <f t="array" ref="AC512">INDEX($H512:$K512,0,MATCH(AC$462,$H$462:$K$462,0))*HLOOKUP(AC$461,$J$458:$R$459,2)</f>
        <v>1</v>
      </c>
      <c r="AD512" s="695" cm="1">
        <f t="array" ref="AD512">INDEX($H512:$K512,0,MATCH(AD$462,$H$462:$K$462,0))*HLOOKUP(AD$461,$J$458:$R$459,2)</f>
        <v>0</v>
      </c>
      <c r="AE512" s="695" cm="1">
        <f t="array" ref="AE512">INDEX($H512:$K512,0,MATCH(AE$462,$H$462:$K$462,0))*HLOOKUP(AE$461,$J$458:$R$459,2)</f>
        <v>0</v>
      </c>
      <c r="AF512" s="695" cm="1">
        <f t="array" ref="AF512">INDEX($H512:$K512,0,MATCH(AF$462,$H$462:$K$462,0))*HLOOKUP(AF$461,$J$458:$R$459,2)</f>
        <v>0</v>
      </c>
      <c r="AG512" s="695" cm="1">
        <f t="array" ref="AG512">INDEX($H512:$K512,0,MATCH(AG$462,$H$462:$K$462,0))*HLOOKUP(AG$461,$J$458:$R$459,2)</f>
        <v>1</v>
      </c>
      <c r="AH512" s="695" cm="1">
        <f t="array" ref="AH512">INDEX($H512:$K512,0,MATCH(AH$462,$H$462:$K$462,0))*HLOOKUP(AH$461,$J$458:$R$459,2)</f>
        <v>0</v>
      </c>
      <c r="AI512" s="695" cm="1">
        <f t="array" ref="AI512">INDEX($H512:$K512,0,MATCH(AI$462,$H$462:$K$462,0))*HLOOKUP(AI$461,$J$458:$R$459,2)</f>
        <v>0</v>
      </c>
      <c r="AJ512" s="695" cm="1">
        <f t="array" ref="AJ512">INDEX($H512:$K512,0,MATCH(AJ$462,$H$462:$K$462,0))*HLOOKUP(AJ$461,$J$458:$R$459,2)</f>
        <v>0</v>
      </c>
      <c r="AK512" s="695" cm="1">
        <f t="array" ref="AK512">INDEX($H512:$K512,0,MATCH(AK$462,$H$462:$K$462,0))*HLOOKUP(AK$461,$J$458:$R$459,2)</f>
        <v>1</v>
      </c>
      <c r="AL512" s="695" cm="1">
        <f t="array" ref="AL512">INDEX($H512:$K512,0,MATCH(AL$462,$H$462:$K$462,0))*HLOOKUP(AL$461,$J$458:$R$459,2)</f>
        <v>0</v>
      </c>
      <c r="AM512" s="695" cm="1">
        <f t="array" ref="AM512">INDEX($H512:$K512,0,MATCH(AM$462,$H$462:$K$462,0))*HLOOKUP(AM$461,$J$458:$R$459,2)</f>
        <v>0</v>
      </c>
      <c r="AN512" s="695" cm="1">
        <f t="array" ref="AN512">INDEX($H512:$K512,0,MATCH(AN$462,$H$462:$K$462,0))*HLOOKUP(AN$461,$J$458:$R$459,2)</f>
        <v>0</v>
      </c>
      <c r="AO512" s="695" cm="1">
        <f t="array" ref="AO512">INDEX($H512:$K512,0,MATCH(AO$462,$H$462:$K$462,0))*HLOOKUP(AO$461,$J$458:$R$459,2)</f>
        <v>1</v>
      </c>
      <c r="AP512" s="695" cm="1">
        <f t="array" ref="AP512">INDEX($H512:$K512,0,MATCH(AP$462,$H$462:$K$462,0))*HLOOKUP(AP$461,$J$458:$R$459,2)</f>
        <v>0</v>
      </c>
      <c r="AQ512" s="695" cm="1">
        <f t="array" ref="AQ512">INDEX($H512:$K512,0,MATCH(AQ$462,$H$462:$K$462,0))*HLOOKUP(AQ$461,$J$458:$R$459,2)</f>
        <v>0</v>
      </c>
      <c r="AR512" s="695" cm="1">
        <f t="array" ref="AR512">INDEX($H512:$K512,0,MATCH(AR$462,$H$462:$K$462,0))*HLOOKUP(AR$461,$J$458:$R$459,2)</f>
        <v>0</v>
      </c>
      <c r="AS512" s="695" cm="1">
        <f t="array" ref="AS512">INDEX($H512:$K512,0,MATCH(AS$462,$H$462:$K$462,0))*HLOOKUP(AS$461,$J$458:$R$459,2)</f>
        <v>1</v>
      </c>
      <c r="AT512" s="695" cm="1">
        <f t="array" ref="AT512">INDEX($H512:$K512,0,MATCH(AT$462,$H$462:$K$462,0))*HLOOKUP(AT$461,$J$458:$R$459,2)</f>
        <v>0</v>
      </c>
      <c r="AU512" s="695" cm="1">
        <f t="array" ref="AU512">INDEX($H512:$K512,0,MATCH(AU$462,$H$462:$K$462,0))*HLOOKUP(AU$461,$J$458:$R$459,2)</f>
        <v>0</v>
      </c>
      <c r="AV512" s="186"/>
      <c r="AW512" s="186"/>
      <c r="AX512" s="16"/>
      <c r="AY512" s="8"/>
      <c r="AZ512" s="8"/>
      <c r="BA512" s="8"/>
    </row>
    <row r="513" spans="1:84" ht="14.5" outlineLevel="1" x14ac:dyDescent="0.35">
      <c r="A513" s="6"/>
      <c r="B513" s="7"/>
      <c r="C513" s="17"/>
      <c r="D513" s="17"/>
      <c r="E513" s="17"/>
      <c r="F513" s="26"/>
      <c r="G513" s="26" t="str">
        <f t="shared" ref="G513" si="215">_xlfn.CONCAT(H210:M210)</f>
        <v>AAANWa</v>
      </c>
      <c r="H513" s="222">
        <f t="shared" ref="H513:K514" si="216">IF(H454&gt;0,1,0)</f>
        <v>0</v>
      </c>
      <c r="I513" s="222">
        <f t="shared" si="216"/>
        <v>1</v>
      </c>
      <c r="J513" s="222">
        <f t="shared" si="216"/>
        <v>0</v>
      </c>
      <c r="K513" s="222">
        <f t="shared" si="216"/>
        <v>0</v>
      </c>
      <c r="L513" s="695" cm="1">
        <f t="array" ref="L513">INDEX($H513:$K513,0,MATCH(L$462,$H$462:$K$462,0))*HLOOKUP(L$461,$J$458:$R$459,2)</f>
        <v>0</v>
      </c>
      <c r="M513" s="695" cm="1">
        <f t="array" ref="M513">INDEX($H513:$K513,0,MATCH(M$462,$H$462:$K$462,0))*HLOOKUP(M$461,$J$458:$R$459,2)</f>
        <v>1</v>
      </c>
      <c r="N513" s="695" cm="1">
        <f t="array" ref="N513">INDEX($H513:$K513,0,MATCH(N$462,$H$462:$K$462,0))*HLOOKUP(N$461,$J$458:$R$459,2)</f>
        <v>0</v>
      </c>
      <c r="O513" s="695" cm="1">
        <f t="array" ref="O513">INDEX($H513:$K513,0,MATCH(O$462,$H$462:$K$462,0))*HLOOKUP(O$461,$J$458:$R$459,2)</f>
        <v>0</v>
      </c>
      <c r="P513" s="695" cm="1">
        <f t="array" ref="P513">INDEX($H513:$K513,0,MATCH(P$462,$H$462:$K$462,0))*HLOOKUP(P$461,$J$458:$R$459,2)</f>
        <v>0</v>
      </c>
      <c r="Q513" s="695" cm="1">
        <f t="array" ref="Q513">INDEX($H513:$K513,0,MATCH(Q$462,$H$462:$K$462,0))*HLOOKUP(Q$461,$J$458:$R$459,2)</f>
        <v>1</v>
      </c>
      <c r="R513" s="695" cm="1">
        <f t="array" ref="R513">INDEX($H513:$K513,0,MATCH(R$462,$H$462:$K$462,0))*HLOOKUP(R$461,$J$458:$R$459,2)</f>
        <v>0</v>
      </c>
      <c r="S513" s="695" cm="1">
        <f t="array" ref="S513">INDEX($H513:$K513,0,MATCH(S$462,$H$462:$K$462,0))*HLOOKUP(S$461,$J$458:$R$459,2)</f>
        <v>0</v>
      </c>
      <c r="T513" s="695" cm="1">
        <f t="array" ref="T513">INDEX($H513:$K513,0,MATCH(T$462,$H$462:$K$462,0))*HLOOKUP(T$461,$J$458:$R$459,2)</f>
        <v>0</v>
      </c>
      <c r="U513" s="695" cm="1">
        <f t="array" ref="U513">INDEX($H513:$K513,0,MATCH(U$462,$H$462:$K$462,0))*HLOOKUP(U$461,$J$458:$R$459,2)</f>
        <v>1</v>
      </c>
      <c r="V513" s="695" cm="1">
        <f t="array" ref="V513">INDEX($H513:$K513,0,MATCH(V$462,$H$462:$K$462,0))*HLOOKUP(V$461,$J$458:$R$459,2)</f>
        <v>0</v>
      </c>
      <c r="W513" s="695" cm="1">
        <f t="array" ref="W513">INDEX($H513:$K513,0,MATCH(W$462,$H$462:$K$462,0))*HLOOKUP(W$461,$J$458:$R$459,2)</f>
        <v>0</v>
      </c>
      <c r="X513" s="695" cm="1">
        <f t="array" ref="X513">INDEX($H513:$K513,0,MATCH(X$462,$H$462:$K$462,0))*HLOOKUP(X$461,$J$458:$R$459,2)</f>
        <v>0</v>
      </c>
      <c r="Y513" s="695" cm="1">
        <f t="array" ref="Y513">INDEX($H513:$K513,0,MATCH(Y$462,$H$462:$K$462,0))*HLOOKUP(Y$461,$J$458:$R$459,2)</f>
        <v>1</v>
      </c>
      <c r="Z513" s="695" cm="1">
        <f t="array" ref="Z513">INDEX($H513:$K513,0,MATCH(Z$462,$H$462:$K$462,0))*HLOOKUP(Z$461,$J$458:$R$459,2)</f>
        <v>0</v>
      </c>
      <c r="AA513" s="695" cm="1">
        <f t="array" ref="AA513">INDEX($H513:$K513,0,MATCH(AA$462,$H$462:$K$462,0))*HLOOKUP(AA$461,$J$458:$R$459,2)</f>
        <v>0</v>
      </c>
      <c r="AB513" s="695" cm="1">
        <f t="array" ref="AB513">INDEX($H513:$K513,0,MATCH(AB$462,$H$462:$K$462,0))*HLOOKUP(AB$461,$J$458:$R$459,2)</f>
        <v>0</v>
      </c>
      <c r="AC513" s="695" cm="1">
        <f t="array" ref="AC513">INDEX($H513:$K513,0,MATCH(AC$462,$H$462:$K$462,0))*HLOOKUP(AC$461,$J$458:$R$459,2)</f>
        <v>1</v>
      </c>
      <c r="AD513" s="695" cm="1">
        <f t="array" ref="AD513">INDEX($H513:$K513,0,MATCH(AD$462,$H$462:$K$462,0))*HLOOKUP(AD$461,$J$458:$R$459,2)</f>
        <v>0</v>
      </c>
      <c r="AE513" s="695" cm="1">
        <f t="array" ref="AE513">INDEX($H513:$K513,0,MATCH(AE$462,$H$462:$K$462,0))*HLOOKUP(AE$461,$J$458:$R$459,2)</f>
        <v>0</v>
      </c>
      <c r="AF513" s="695" cm="1">
        <f t="array" ref="AF513">INDEX($H513:$K513,0,MATCH(AF$462,$H$462:$K$462,0))*HLOOKUP(AF$461,$J$458:$R$459,2)</f>
        <v>0</v>
      </c>
      <c r="AG513" s="695" cm="1">
        <f t="array" ref="AG513">INDEX($H513:$K513,0,MATCH(AG$462,$H$462:$K$462,0))*HLOOKUP(AG$461,$J$458:$R$459,2)</f>
        <v>1</v>
      </c>
      <c r="AH513" s="695" cm="1">
        <f t="array" ref="AH513">INDEX($H513:$K513,0,MATCH(AH$462,$H$462:$K$462,0))*HLOOKUP(AH$461,$J$458:$R$459,2)</f>
        <v>0</v>
      </c>
      <c r="AI513" s="695" cm="1">
        <f t="array" ref="AI513">INDEX($H513:$K513,0,MATCH(AI$462,$H$462:$K$462,0))*HLOOKUP(AI$461,$J$458:$R$459,2)</f>
        <v>0</v>
      </c>
      <c r="AJ513" s="695" cm="1">
        <f t="array" ref="AJ513">INDEX($H513:$K513,0,MATCH(AJ$462,$H$462:$K$462,0))*HLOOKUP(AJ$461,$J$458:$R$459,2)</f>
        <v>0</v>
      </c>
      <c r="AK513" s="695" cm="1">
        <f t="array" ref="AK513">INDEX($H513:$K513,0,MATCH(AK$462,$H$462:$K$462,0))*HLOOKUP(AK$461,$J$458:$R$459,2)</f>
        <v>1</v>
      </c>
      <c r="AL513" s="695" cm="1">
        <f t="array" ref="AL513">INDEX($H513:$K513,0,MATCH(AL$462,$H$462:$K$462,0))*HLOOKUP(AL$461,$J$458:$R$459,2)</f>
        <v>0</v>
      </c>
      <c r="AM513" s="695" cm="1">
        <f t="array" ref="AM513">INDEX($H513:$K513,0,MATCH(AM$462,$H$462:$K$462,0))*HLOOKUP(AM$461,$J$458:$R$459,2)</f>
        <v>0</v>
      </c>
      <c r="AN513" s="695" cm="1">
        <f t="array" ref="AN513">INDEX($H513:$K513,0,MATCH(AN$462,$H$462:$K$462,0))*HLOOKUP(AN$461,$J$458:$R$459,2)</f>
        <v>0</v>
      </c>
      <c r="AO513" s="695" cm="1">
        <f t="array" ref="AO513">INDEX($H513:$K513,0,MATCH(AO$462,$H$462:$K$462,0))*HLOOKUP(AO$461,$J$458:$R$459,2)</f>
        <v>1</v>
      </c>
      <c r="AP513" s="695" cm="1">
        <f t="array" ref="AP513">INDEX($H513:$K513,0,MATCH(AP$462,$H$462:$K$462,0))*HLOOKUP(AP$461,$J$458:$R$459,2)</f>
        <v>0</v>
      </c>
      <c r="AQ513" s="695" cm="1">
        <f t="array" ref="AQ513">INDEX($H513:$K513,0,MATCH(AQ$462,$H$462:$K$462,0))*HLOOKUP(AQ$461,$J$458:$R$459,2)</f>
        <v>0</v>
      </c>
      <c r="AR513" s="695" cm="1">
        <f t="array" ref="AR513">INDEX($H513:$K513,0,MATCH(AR$462,$H$462:$K$462,0))*HLOOKUP(AR$461,$J$458:$R$459,2)</f>
        <v>0</v>
      </c>
      <c r="AS513" s="695" cm="1">
        <f t="array" ref="AS513">INDEX($H513:$K513,0,MATCH(AS$462,$H$462:$K$462,0))*HLOOKUP(AS$461,$J$458:$R$459,2)</f>
        <v>1</v>
      </c>
      <c r="AT513" s="695" cm="1">
        <f t="array" ref="AT513">INDEX($H513:$K513,0,MATCH(AT$462,$H$462:$K$462,0))*HLOOKUP(AT$461,$J$458:$R$459,2)</f>
        <v>0</v>
      </c>
      <c r="AU513" s="695" cm="1">
        <f t="array" ref="AU513">INDEX($H513:$K513,0,MATCH(AU$462,$H$462:$K$462,0))*HLOOKUP(AU$461,$J$458:$R$459,2)</f>
        <v>0</v>
      </c>
      <c r="AV513" s="186"/>
      <c r="AW513" s="186"/>
      <c r="AX513" s="16"/>
      <c r="AY513" s="8"/>
      <c r="AZ513" s="8"/>
      <c r="BA513" s="8"/>
    </row>
    <row r="514" spans="1:84" ht="14.5" outlineLevel="1" x14ac:dyDescent="0.35">
      <c r="A514" s="6"/>
      <c r="B514" s="7"/>
      <c r="C514" s="17"/>
      <c r="D514" s="17"/>
      <c r="E514" s="17"/>
      <c r="F514" s="26"/>
      <c r="G514" s="26" t="str">
        <f t="shared" ref="G514" si="217">_xlfn.CONCAT(H211:M211)</f>
        <v>MSMSMSMSMSms</v>
      </c>
      <c r="H514" s="222">
        <f t="shared" si="216"/>
        <v>0</v>
      </c>
      <c r="I514" s="222">
        <f t="shared" si="216"/>
        <v>1</v>
      </c>
      <c r="J514" s="222">
        <f t="shared" si="216"/>
        <v>0</v>
      </c>
      <c r="K514" s="222">
        <f t="shared" si="216"/>
        <v>0</v>
      </c>
      <c r="L514" s="695" cm="1">
        <f t="array" ref="L514">INDEX($H514:$K514,0,MATCH(L$462,$H$462:$K$462,0))*HLOOKUP(L$461,$J$458:$R$459,2)</f>
        <v>0</v>
      </c>
      <c r="M514" s="695" cm="1">
        <f t="array" ref="M514">INDEX($H514:$K514,0,MATCH(M$462,$H$462:$K$462,0))*HLOOKUP(M$461,$J$458:$R$459,2)</f>
        <v>1</v>
      </c>
      <c r="N514" s="695" cm="1">
        <f t="array" ref="N514">INDEX($H514:$K514,0,MATCH(N$462,$H$462:$K$462,0))*HLOOKUP(N$461,$J$458:$R$459,2)</f>
        <v>0</v>
      </c>
      <c r="O514" s="695" cm="1">
        <f t="array" ref="O514">INDEX($H514:$K514,0,MATCH(O$462,$H$462:$K$462,0))*HLOOKUP(O$461,$J$458:$R$459,2)</f>
        <v>0</v>
      </c>
      <c r="P514" s="695" cm="1">
        <f t="array" ref="P514">INDEX($H514:$K514,0,MATCH(P$462,$H$462:$K$462,0))*HLOOKUP(P$461,$J$458:$R$459,2)</f>
        <v>0</v>
      </c>
      <c r="Q514" s="695" cm="1">
        <f t="array" ref="Q514">INDEX($H514:$K514,0,MATCH(Q$462,$H$462:$K$462,0))*HLOOKUP(Q$461,$J$458:$R$459,2)</f>
        <v>1</v>
      </c>
      <c r="R514" s="695" cm="1">
        <f t="array" ref="R514">INDEX($H514:$K514,0,MATCH(R$462,$H$462:$K$462,0))*HLOOKUP(R$461,$J$458:$R$459,2)</f>
        <v>0</v>
      </c>
      <c r="S514" s="695" cm="1">
        <f t="array" ref="S514">INDEX($H514:$K514,0,MATCH(S$462,$H$462:$K$462,0))*HLOOKUP(S$461,$J$458:$R$459,2)</f>
        <v>0</v>
      </c>
      <c r="T514" s="695" cm="1">
        <f t="array" ref="T514">INDEX($H514:$K514,0,MATCH(T$462,$H$462:$K$462,0))*HLOOKUP(T$461,$J$458:$R$459,2)</f>
        <v>0</v>
      </c>
      <c r="U514" s="695" cm="1">
        <f t="array" ref="U514">INDEX($H514:$K514,0,MATCH(U$462,$H$462:$K$462,0))*HLOOKUP(U$461,$J$458:$R$459,2)</f>
        <v>1</v>
      </c>
      <c r="V514" s="695" cm="1">
        <f t="array" ref="V514">INDEX($H514:$K514,0,MATCH(V$462,$H$462:$K$462,0))*HLOOKUP(V$461,$J$458:$R$459,2)</f>
        <v>0</v>
      </c>
      <c r="W514" s="695" cm="1">
        <f t="array" ref="W514">INDEX($H514:$K514,0,MATCH(W$462,$H$462:$K$462,0))*HLOOKUP(W$461,$J$458:$R$459,2)</f>
        <v>0</v>
      </c>
      <c r="X514" s="695" cm="1">
        <f t="array" ref="X514">INDEX($H514:$K514,0,MATCH(X$462,$H$462:$K$462,0))*HLOOKUP(X$461,$J$458:$R$459,2)</f>
        <v>0</v>
      </c>
      <c r="Y514" s="695" cm="1">
        <f t="array" ref="Y514">INDEX($H514:$K514,0,MATCH(Y$462,$H$462:$K$462,0))*HLOOKUP(Y$461,$J$458:$R$459,2)</f>
        <v>1</v>
      </c>
      <c r="Z514" s="695" cm="1">
        <f t="array" ref="Z514">INDEX($H514:$K514,0,MATCH(Z$462,$H$462:$K$462,0))*HLOOKUP(Z$461,$J$458:$R$459,2)</f>
        <v>0</v>
      </c>
      <c r="AA514" s="695" cm="1">
        <f t="array" ref="AA514">INDEX($H514:$K514,0,MATCH(AA$462,$H$462:$K$462,0))*HLOOKUP(AA$461,$J$458:$R$459,2)</f>
        <v>0</v>
      </c>
      <c r="AB514" s="695" cm="1">
        <f t="array" ref="AB514">INDEX($H514:$K514,0,MATCH(AB$462,$H$462:$K$462,0))*HLOOKUP(AB$461,$J$458:$R$459,2)</f>
        <v>0</v>
      </c>
      <c r="AC514" s="695" cm="1">
        <f t="array" ref="AC514">INDEX($H514:$K514,0,MATCH(AC$462,$H$462:$K$462,0))*HLOOKUP(AC$461,$J$458:$R$459,2)</f>
        <v>1</v>
      </c>
      <c r="AD514" s="695" cm="1">
        <f t="array" ref="AD514">INDEX($H514:$K514,0,MATCH(AD$462,$H$462:$K$462,0))*HLOOKUP(AD$461,$J$458:$R$459,2)</f>
        <v>0</v>
      </c>
      <c r="AE514" s="695" cm="1">
        <f t="array" ref="AE514">INDEX($H514:$K514,0,MATCH(AE$462,$H$462:$K$462,0))*HLOOKUP(AE$461,$J$458:$R$459,2)</f>
        <v>0</v>
      </c>
      <c r="AF514" s="695" cm="1">
        <f t="array" ref="AF514">INDEX($H514:$K514,0,MATCH(AF$462,$H$462:$K$462,0))*HLOOKUP(AF$461,$J$458:$R$459,2)</f>
        <v>0</v>
      </c>
      <c r="AG514" s="695" cm="1">
        <f t="array" ref="AG514">INDEX($H514:$K514,0,MATCH(AG$462,$H$462:$K$462,0))*HLOOKUP(AG$461,$J$458:$R$459,2)</f>
        <v>1</v>
      </c>
      <c r="AH514" s="695" cm="1">
        <f t="array" ref="AH514">INDEX($H514:$K514,0,MATCH(AH$462,$H$462:$K$462,0))*HLOOKUP(AH$461,$J$458:$R$459,2)</f>
        <v>0</v>
      </c>
      <c r="AI514" s="695" cm="1">
        <f t="array" ref="AI514">INDEX($H514:$K514,0,MATCH(AI$462,$H$462:$K$462,0))*HLOOKUP(AI$461,$J$458:$R$459,2)</f>
        <v>0</v>
      </c>
      <c r="AJ514" s="695" cm="1">
        <f t="array" ref="AJ514">INDEX($H514:$K514,0,MATCH(AJ$462,$H$462:$K$462,0))*HLOOKUP(AJ$461,$J$458:$R$459,2)</f>
        <v>0</v>
      </c>
      <c r="AK514" s="695" cm="1">
        <f t="array" ref="AK514">INDEX($H514:$K514,0,MATCH(AK$462,$H$462:$K$462,0))*HLOOKUP(AK$461,$J$458:$R$459,2)</f>
        <v>1</v>
      </c>
      <c r="AL514" s="695" cm="1">
        <f t="array" ref="AL514">INDEX($H514:$K514,0,MATCH(AL$462,$H$462:$K$462,0))*HLOOKUP(AL$461,$J$458:$R$459,2)</f>
        <v>0</v>
      </c>
      <c r="AM514" s="695" cm="1">
        <f t="array" ref="AM514">INDEX($H514:$K514,0,MATCH(AM$462,$H$462:$K$462,0))*HLOOKUP(AM$461,$J$458:$R$459,2)</f>
        <v>0</v>
      </c>
      <c r="AN514" s="695" cm="1">
        <f t="array" ref="AN514">INDEX($H514:$K514,0,MATCH(AN$462,$H$462:$K$462,0))*HLOOKUP(AN$461,$J$458:$R$459,2)</f>
        <v>0</v>
      </c>
      <c r="AO514" s="695" cm="1">
        <f t="array" ref="AO514">INDEX($H514:$K514,0,MATCH(AO$462,$H$462:$K$462,0))*HLOOKUP(AO$461,$J$458:$R$459,2)</f>
        <v>1</v>
      </c>
      <c r="AP514" s="695" cm="1">
        <f t="array" ref="AP514">INDEX($H514:$K514,0,MATCH(AP$462,$H$462:$K$462,0))*HLOOKUP(AP$461,$J$458:$R$459,2)</f>
        <v>0</v>
      </c>
      <c r="AQ514" s="695" cm="1">
        <f t="array" ref="AQ514">INDEX($H514:$K514,0,MATCH(AQ$462,$H$462:$K$462,0))*HLOOKUP(AQ$461,$J$458:$R$459,2)</f>
        <v>0</v>
      </c>
      <c r="AR514" s="695" cm="1">
        <f t="array" ref="AR514">INDEX($H514:$K514,0,MATCH(AR$462,$H$462:$K$462,0))*HLOOKUP(AR$461,$J$458:$R$459,2)</f>
        <v>0</v>
      </c>
      <c r="AS514" s="695" cm="1">
        <f t="array" ref="AS514">INDEX($H514:$K514,0,MATCH(AS$462,$H$462:$K$462,0))*HLOOKUP(AS$461,$J$458:$R$459,2)</f>
        <v>1</v>
      </c>
      <c r="AT514" s="695" cm="1">
        <f t="array" ref="AT514">INDEX($H514:$K514,0,MATCH(AT$462,$H$462:$K$462,0))*HLOOKUP(AT$461,$J$458:$R$459,2)</f>
        <v>0</v>
      </c>
      <c r="AU514" s="695" cm="1">
        <f t="array" ref="AU514">INDEX($H514:$K514,0,MATCH(AU$462,$H$462:$K$462,0))*HLOOKUP(AU$461,$J$458:$R$459,2)</f>
        <v>0</v>
      </c>
      <c r="AV514" s="186"/>
      <c r="AW514" s="186"/>
      <c r="AX514" s="16"/>
      <c r="AY514" s="8"/>
      <c r="AZ514" s="8"/>
      <c r="BA514" s="8"/>
    </row>
    <row r="515" spans="1:84" ht="12" customHeight="1" outlineLevel="1" x14ac:dyDescent="0.35">
      <c r="A515" s="6"/>
      <c r="B515" s="7"/>
      <c r="C515" s="17"/>
      <c r="D515" s="17"/>
      <c r="E515" s="17"/>
      <c r="F515" s="33"/>
      <c r="G515" s="33"/>
      <c r="I515" s="33"/>
      <c r="J515" s="33"/>
      <c r="K515" s="34"/>
      <c r="L515" s="34"/>
      <c r="M515" s="34"/>
      <c r="N515" s="35"/>
      <c r="O515" s="35"/>
      <c r="P515" s="35"/>
      <c r="Q515" s="35"/>
      <c r="R515" s="35"/>
      <c r="S515" s="35"/>
      <c r="T515" s="35"/>
      <c r="U515" s="35"/>
      <c r="V515" s="35"/>
      <c r="W515" s="35"/>
      <c r="X515" s="186"/>
      <c r="Y515" s="186"/>
      <c r="Z515" s="186"/>
      <c r="AA515" s="186"/>
      <c r="AB515" s="186"/>
      <c r="AC515" s="186"/>
      <c r="AD515" s="186"/>
      <c r="AE515" s="186"/>
      <c r="AF515" s="186"/>
      <c r="AG515" s="186"/>
      <c r="AH515" s="186"/>
      <c r="AI515" s="186"/>
      <c r="AJ515" s="186"/>
      <c r="AK515" s="186"/>
      <c r="AL515" s="186"/>
      <c r="AM515" s="186"/>
      <c r="AN515" s="186"/>
      <c r="AO515" s="186"/>
      <c r="AP515" s="186"/>
      <c r="AQ515" s="186"/>
      <c r="AR515" s="186"/>
      <c r="AS515" s="186"/>
      <c r="AT515" s="186"/>
      <c r="AU515" s="186"/>
      <c r="AV515" s="186"/>
      <c r="AW515" s="186"/>
      <c r="AX515" s="16"/>
      <c r="AY515" s="8"/>
      <c r="AZ515" s="8"/>
      <c r="BA515" s="8"/>
    </row>
    <row r="516" spans="1:84" ht="5.15" customHeight="1" outlineLevel="1" x14ac:dyDescent="0.35">
      <c r="A516" s="6"/>
      <c r="B516" s="7"/>
      <c r="C516" s="17"/>
      <c r="D516" s="17"/>
      <c r="E516" s="17"/>
      <c r="F516" s="36"/>
      <c r="G516" s="36"/>
      <c r="H516" s="36"/>
      <c r="I516" s="36"/>
      <c r="J516" s="36"/>
      <c r="K516" s="37"/>
      <c r="L516" s="37"/>
      <c r="M516" s="37"/>
      <c r="N516" s="37"/>
      <c r="O516" s="38"/>
      <c r="P516" s="38"/>
      <c r="Q516" s="38"/>
      <c r="R516" s="38"/>
      <c r="S516" s="38"/>
      <c r="T516" s="38"/>
      <c r="U516" s="38"/>
      <c r="V516" s="38"/>
      <c r="W516" s="38"/>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16"/>
      <c r="AY516" s="8"/>
      <c r="AZ516" s="8"/>
      <c r="BA516" s="8"/>
    </row>
    <row r="517" spans="1:84" ht="25.4" customHeight="1" outlineLevel="1" x14ac:dyDescent="0.35">
      <c r="A517" s="6"/>
      <c r="B517" s="7"/>
      <c r="C517" s="39"/>
      <c r="D517" s="39"/>
      <c r="E517" s="39"/>
      <c r="F517" s="39"/>
      <c r="G517" s="40" t="str">
        <f>G147</f>
        <v>User defined rotations</v>
      </c>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8"/>
      <c r="AZ517" s="8"/>
      <c r="BA517" s="8"/>
    </row>
    <row r="518" spans="1:84" ht="12" customHeight="1" outlineLevel="1" x14ac:dyDescent="0.35">
      <c r="A518" s="6"/>
      <c r="B518" s="7"/>
      <c r="C518" s="7"/>
      <c r="D518" s="7"/>
      <c r="E518" s="7"/>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spans="1:84" ht="12" customHeight="1" outlineLevel="1" x14ac:dyDescent="0.35">
      <c r="A519" s="6"/>
      <c r="B519" s="7"/>
      <c r="C519" s="7"/>
      <c r="D519" s="7"/>
      <c r="E519" s="7"/>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row>
    <row r="520" spans="1:84" ht="5.15" customHeight="1" outlineLevel="1" thickBot="1" x14ac:dyDescent="0.4">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row>
    <row r="521" spans="1:84" ht="5.15" customHeight="1" outlineLevel="1" x14ac:dyDescent="0.35">
      <c r="A521" s="6"/>
      <c r="B521" s="7"/>
      <c r="C521" s="9" t="s">
        <v>0</v>
      </c>
      <c r="D521" s="9"/>
      <c r="E521" s="9"/>
      <c r="F521" s="9"/>
      <c r="G521" s="9"/>
      <c r="H521" s="9"/>
      <c r="I521" s="9"/>
      <c r="J521" s="9"/>
      <c r="K521" s="10"/>
      <c r="L521" s="10"/>
      <c r="M521" s="10"/>
      <c r="N521" s="10"/>
      <c r="O521" s="10"/>
      <c r="P521" s="10"/>
      <c r="Q521" s="10"/>
      <c r="R521" s="10"/>
      <c r="S521" s="10"/>
      <c r="T521" s="10"/>
      <c r="U521" s="10"/>
      <c r="V521" s="10"/>
      <c r="W521" s="11"/>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84" ht="12" customHeight="1" outlineLevel="1" x14ac:dyDescent="0.35">
      <c r="A522" s="6"/>
      <c r="B522" s="7"/>
      <c r="C522" s="12"/>
      <c r="D522" s="12"/>
      <c r="E522" s="12" t="s">
        <v>1</v>
      </c>
      <c r="F522" s="13"/>
      <c r="G522" s="14" t="s">
        <v>24</v>
      </c>
      <c r="H522" s="13"/>
      <c r="I522" s="13"/>
      <c r="J522" s="13"/>
      <c r="K522" s="13"/>
      <c r="L522" s="13"/>
      <c r="M522" s="13"/>
      <c r="N522" s="13"/>
      <c r="O522" s="13"/>
      <c r="P522" s="13"/>
      <c r="Q522" s="13"/>
      <c r="R522" s="13"/>
      <c r="S522" s="15"/>
      <c r="T522" s="13"/>
      <c r="U522" s="15"/>
      <c r="V522" s="15"/>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84" ht="12" customHeight="1" outlineLevel="1" x14ac:dyDescent="0.35">
      <c r="A523" s="6"/>
      <c r="B523" s="7"/>
      <c r="C523" s="12"/>
      <c r="D523" s="12"/>
      <c r="E523" s="17"/>
      <c r="F523" s="13"/>
      <c r="G523" s="18"/>
      <c r="H523" s="13"/>
      <c r="I523" s="13"/>
      <c r="J523" s="13"/>
      <c r="K523" s="13"/>
      <c r="L523" s="13"/>
      <c r="M523" s="13"/>
      <c r="N523" s="13"/>
      <c r="O523" s="13"/>
      <c r="P523" s="13"/>
      <c r="Q523" s="13"/>
      <c r="R523" s="13"/>
      <c r="S523" s="15"/>
      <c r="T523" s="19"/>
      <c r="U523" s="15"/>
      <c r="V523" s="15"/>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14.5" outlineLevel="1" x14ac:dyDescent="0.35">
      <c r="A524" s="6"/>
      <c r="B524" s="7"/>
      <c r="C524" s="17"/>
      <c r="D524" s="12"/>
      <c r="E524" s="17"/>
      <c r="F524" s="13"/>
      <c r="G524" s="13" t="s">
        <v>2</v>
      </c>
      <c r="H524" s="13"/>
      <c r="I524" s="13"/>
      <c r="J524" s="885"/>
      <c r="K524" s="885"/>
      <c r="L524" s="885"/>
      <c r="M524" s="885"/>
      <c r="N524" s="885"/>
      <c r="O524" s="885"/>
      <c r="P524" s="885"/>
      <c r="Q524" s="885"/>
      <c r="R524" s="13"/>
      <c r="S524" s="15"/>
      <c r="T524" s="19"/>
      <c r="U524" s="15"/>
      <c r="V524" s="15"/>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2" customHeight="1" outlineLevel="1" x14ac:dyDescent="0.35">
      <c r="A525" s="6"/>
      <c r="B525" s="7"/>
      <c r="C525" s="20">
        <v>0</v>
      </c>
      <c r="D525" s="12"/>
      <c r="E525" s="17"/>
      <c r="F525" s="13"/>
      <c r="G525" s="21"/>
      <c r="H525" s="13"/>
      <c r="I525" s="13"/>
      <c r="J525" s="13"/>
      <c r="K525" s="13"/>
      <c r="L525" s="13"/>
      <c r="M525" s="13"/>
      <c r="N525" s="13"/>
      <c r="O525" s="13"/>
      <c r="P525" s="13"/>
      <c r="Q525" s="13"/>
      <c r="R525" s="13"/>
      <c r="S525" s="15"/>
      <c r="T525" s="19"/>
      <c r="U525" s="15"/>
      <c r="V525" s="15"/>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2" customHeight="1" outlineLevel="1" x14ac:dyDescent="0.35">
      <c r="A526" s="6"/>
      <c r="B526" s="7"/>
      <c r="C526" s="17"/>
      <c r="D526" s="17"/>
      <c r="E526" s="17"/>
      <c r="F526" s="17"/>
      <c r="G526" s="17"/>
      <c r="H526" s="17"/>
      <c r="I526" s="17"/>
      <c r="J526" s="22"/>
      <c r="K526" s="22"/>
      <c r="L526" s="22"/>
      <c r="M526" s="22"/>
      <c r="N526" s="22"/>
      <c r="O526" s="22"/>
      <c r="P526" s="22"/>
      <c r="Q526" s="22"/>
      <c r="R526" s="22"/>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2" customHeight="1" outlineLevel="1" x14ac:dyDescent="0.35">
      <c r="A527" s="6"/>
      <c r="B527" s="7"/>
      <c r="C527" s="17"/>
      <c r="D527" s="17"/>
      <c r="E527" s="17"/>
      <c r="F527" s="17"/>
      <c r="G527" s="17"/>
      <c r="H527" s="17"/>
      <c r="I527" s="17"/>
      <c r="J527" s="17"/>
      <c r="K527" s="17"/>
      <c r="L527" s="22"/>
      <c r="M527" s="22"/>
      <c r="N527" s="22"/>
      <c r="O527" s="22"/>
      <c r="P527" s="22"/>
      <c r="Q527" s="22"/>
      <c r="R527" s="22"/>
      <c r="S527" s="22"/>
      <c r="T527" s="22"/>
      <c r="U527" s="22"/>
      <c r="V527" s="22"/>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17"/>
      <c r="D528" s="17"/>
      <c r="E528" s="17"/>
      <c r="F528" s="17"/>
      <c r="G528" s="17"/>
      <c r="H528" s="17"/>
      <c r="I528" s="17"/>
      <c r="J528" s="23"/>
      <c r="K528" s="23"/>
      <c r="L528" s="23"/>
      <c r="M528" s="23"/>
      <c r="N528" s="23"/>
      <c r="O528" s="23"/>
      <c r="P528" s="23"/>
      <c r="Q528" s="23"/>
      <c r="R528" s="23"/>
      <c r="S528" s="22"/>
      <c r="T528" s="22"/>
      <c r="U528" s="22"/>
      <c r="V528" s="2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17"/>
      <c r="G529" s="17"/>
      <c r="H529" s="17"/>
      <c r="I529" s="17"/>
      <c r="J529" s="23" t="s">
        <v>365</v>
      </c>
      <c r="K529" s="23" t="s">
        <v>53</v>
      </c>
      <c r="L529" s="23" t="s">
        <v>54</v>
      </c>
      <c r="M529" s="23" t="s">
        <v>55</v>
      </c>
      <c r="N529" s="23" t="s">
        <v>56</v>
      </c>
      <c r="O529" s="23" t="s">
        <v>865</v>
      </c>
      <c r="P529" s="23" t="s">
        <v>866</v>
      </c>
      <c r="Q529" s="23" t="s">
        <v>867</v>
      </c>
      <c r="R529" s="23" t="s">
        <v>1077</v>
      </c>
      <c r="S529" s="22"/>
      <c r="T529" s="22"/>
      <c r="U529" s="22"/>
      <c r="V529" s="2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4.5" outlineLevel="1" x14ac:dyDescent="0.35">
      <c r="A530" s="6"/>
      <c r="B530" s="7"/>
      <c r="C530" s="17"/>
      <c r="D530" s="17"/>
      <c r="E530" s="17"/>
      <c r="F530" s="26"/>
      <c r="H530" s="27"/>
      <c r="I530" s="650" t="str">
        <f>General!G17</f>
        <v>b</v>
      </c>
      <c r="J530" s="228">
        <v>0.56999999999999995</v>
      </c>
      <c r="K530" s="228">
        <v>0.92</v>
      </c>
      <c r="L530" s="228">
        <v>1.02</v>
      </c>
      <c r="M530" s="228">
        <v>1</v>
      </c>
      <c r="N530" s="228">
        <v>0.97</v>
      </c>
      <c r="O530" s="227">
        <v>0.82</v>
      </c>
      <c r="P530" s="227">
        <v>0.81</v>
      </c>
      <c r="Q530" s="227">
        <v>0.56000000000000005</v>
      </c>
      <c r="R530" s="227">
        <v>0</v>
      </c>
      <c r="S530" s="60"/>
      <c r="T530" s="60"/>
      <c r="U530" s="60"/>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4.5" outlineLevel="1" x14ac:dyDescent="0.35">
      <c r="A531" s="6"/>
      <c r="B531" s="7"/>
      <c r="C531" s="17"/>
      <c r="D531" s="17"/>
      <c r="E531" s="17"/>
      <c r="F531" s="26"/>
      <c r="H531" s="27"/>
      <c r="I531" s="650" t="str">
        <f>General!G18</f>
        <v>bd</v>
      </c>
      <c r="J531" s="228">
        <v>0.56999999999999995</v>
      </c>
      <c r="K531" s="228">
        <v>0.92</v>
      </c>
      <c r="L531" s="228">
        <v>1.02</v>
      </c>
      <c r="M531" s="228">
        <v>1</v>
      </c>
      <c r="N531" s="228">
        <v>0.97</v>
      </c>
      <c r="O531" s="227">
        <v>0.82</v>
      </c>
      <c r="P531" s="227">
        <v>0.81</v>
      </c>
      <c r="Q531" s="227">
        <v>0.56000000000000005</v>
      </c>
      <c r="R531" s="227">
        <v>0</v>
      </c>
      <c r="S531" s="60"/>
      <c r="T531" s="60"/>
      <c r="U531" s="60"/>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4.5" outlineLevel="1" x14ac:dyDescent="0.35">
      <c r="A532" s="6"/>
      <c r="B532" s="7"/>
      <c r="C532" s="17"/>
      <c r="D532" s="17"/>
      <c r="E532" s="17"/>
      <c r="F532" s="26"/>
      <c r="H532" s="27"/>
      <c r="I532" s="650" t="str">
        <f>General!G19</f>
        <v>f</v>
      </c>
      <c r="J532" s="228">
        <v>0.6</v>
      </c>
      <c r="K532" s="228">
        <v>0.6</v>
      </c>
      <c r="L532" s="228">
        <v>0.6</v>
      </c>
      <c r="M532" s="228">
        <v>1</v>
      </c>
      <c r="N532" s="228">
        <v>1.1499999999999999</v>
      </c>
      <c r="O532" s="227">
        <v>1.05</v>
      </c>
      <c r="P532" s="227">
        <v>1.2</v>
      </c>
      <c r="Q532" s="227">
        <v>0.56000000000000005</v>
      </c>
      <c r="R532" s="227">
        <v>0</v>
      </c>
      <c r="S532" s="885"/>
      <c r="T532" s="57"/>
      <c r="U532" s="60"/>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4.5" outlineLevel="1" x14ac:dyDescent="0.35">
      <c r="A533" s="6"/>
      <c r="B533" s="7"/>
      <c r="C533" s="17"/>
      <c r="D533" s="17"/>
      <c r="E533" s="17"/>
      <c r="F533" s="26"/>
      <c r="H533" s="27"/>
      <c r="I533" s="650" t="str">
        <f>General!G20</f>
        <v>h</v>
      </c>
      <c r="J533" s="228">
        <v>0.67</v>
      </c>
      <c r="K533" s="228">
        <v>0.92</v>
      </c>
      <c r="L533" s="228">
        <v>1.02</v>
      </c>
      <c r="M533" s="228">
        <v>1</v>
      </c>
      <c r="N533" s="228">
        <v>0.97</v>
      </c>
      <c r="O533" s="227">
        <v>0.82</v>
      </c>
      <c r="P533" s="227">
        <v>0.81</v>
      </c>
      <c r="Q533" s="227">
        <v>0.56000000000000005</v>
      </c>
      <c r="R533" s="227">
        <v>0</v>
      </c>
      <c r="S533" s="885"/>
      <c r="T533" s="57"/>
      <c r="U533" s="60"/>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26"/>
      <c r="H534" s="27"/>
      <c r="I534" s="650" t="str">
        <f>General!G21</f>
        <v>i</v>
      </c>
      <c r="J534" s="228">
        <v>0.78</v>
      </c>
      <c r="K534" s="228">
        <v>1.1499999999999999</v>
      </c>
      <c r="L534" s="228">
        <v>1.04</v>
      </c>
      <c r="M534" s="228">
        <v>1</v>
      </c>
      <c r="N534" s="228">
        <v>0.95</v>
      </c>
      <c r="O534" s="227">
        <v>0.88</v>
      </c>
      <c r="P534" s="227">
        <v>0.89</v>
      </c>
      <c r="Q534" s="227">
        <v>0.56000000000000005</v>
      </c>
      <c r="R534" s="227">
        <v>0</v>
      </c>
      <c r="S534" s="885"/>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26"/>
      <c r="H535" s="27"/>
      <c r="I535" s="650" t="str">
        <f>General!G22</f>
        <v>k</v>
      </c>
      <c r="J535" s="228">
        <v>0.78</v>
      </c>
      <c r="K535" s="228">
        <v>1.1499999999999999</v>
      </c>
      <c r="L535" s="228">
        <v>1.04</v>
      </c>
      <c r="M535" s="228">
        <v>1</v>
      </c>
      <c r="N535" s="228">
        <v>0.95</v>
      </c>
      <c r="O535" s="227">
        <v>0.88</v>
      </c>
      <c r="P535" s="227">
        <v>0.89</v>
      </c>
      <c r="Q535" s="888">
        <v>0.56000000000000005</v>
      </c>
      <c r="R535" s="227">
        <v>0</v>
      </c>
      <c r="S535" s="885"/>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H536" s="27"/>
      <c r="I536" s="650" t="str">
        <f>General!G23</f>
        <v>l</v>
      </c>
      <c r="J536" s="228">
        <v>0.78</v>
      </c>
      <c r="K536" s="228">
        <v>1.1499999999999999</v>
      </c>
      <c r="L536" s="228">
        <v>1.04</v>
      </c>
      <c r="M536" s="228">
        <v>1</v>
      </c>
      <c r="N536" s="228">
        <v>0.8</v>
      </c>
      <c r="O536" s="227">
        <v>0.7</v>
      </c>
      <c r="P536" s="227">
        <v>0.6</v>
      </c>
      <c r="Q536" s="227">
        <v>0.56000000000000005</v>
      </c>
      <c r="R536" s="227">
        <v>0</v>
      </c>
      <c r="S536" s="885"/>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4.5" outlineLevel="1" x14ac:dyDescent="0.35">
      <c r="A537" s="6"/>
      <c r="B537" s="7"/>
      <c r="C537" s="17"/>
      <c r="D537" s="17"/>
      <c r="E537" s="17"/>
      <c r="F537" s="33"/>
      <c r="H537" s="27"/>
      <c r="I537" s="650" t="str">
        <f>General!G24</f>
        <v>ms</v>
      </c>
      <c r="J537" s="228">
        <f t="shared" ref="J537:P537" si="218">0.215*J530+0.215*J544+0.215*J532+0.215*J536+0.14*J546</f>
        <v>0.6613</v>
      </c>
      <c r="K537" s="228">
        <f t="shared" si="218"/>
        <v>0.91184999999999994</v>
      </c>
      <c r="L537" s="228">
        <f t="shared" si="218"/>
        <v>0.94940000000000002</v>
      </c>
      <c r="M537" s="228">
        <f t="shared" si="218"/>
        <v>1</v>
      </c>
      <c r="N537" s="228">
        <f t="shared" si="218"/>
        <v>0.97215000000000007</v>
      </c>
      <c r="O537" s="228">
        <f t="shared" si="218"/>
        <v>0.83104999999999984</v>
      </c>
      <c r="P537" s="228">
        <f t="shared" si="218"/>
        <v>0.84310000000000007</v>
      </c>
      <c r="Q537" s="228">
        <f>0.215*Q530+0.215*Q544+0.215*Q532+0.215*Q536+0.14*Q546</f>
        <v>0.56000000000000005</v>
      </c>
      <c r="R537" s="228">
        <f t="shared" ref="R537" si="219">0.215*R530+0.215*R544+0.215*R532+0.215*R536+0.215*R546</f>
        <v>0</v>
      </c>
      <c r="S537" s="885"/>
      <c r="T537" s="57"/>
      <c r="U537" s="57"/>
      <c r="V537" s="58"/>
      <c r="W537" s="16"/>
      <c r="X537" s="8"/>
      <c r="Y537" s="8"/>
      <c r="Z537" s="8"/>
      <c r="AA537" s="8"/>
      <c r="AB537" s="8"/>
      <c r="AC537" s="8"/>
      <c r="AD537" s="887"/>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H538" s="27"/>
      <c r="I538" s="650" t="str">
        <f>General!G25</f>
        <v>o</v>
      </c>
      <c r="J538" s="228">
        <v>0.67</v>
      </c>
      <c r="K538" s="228">
        <v>0.92</v>
      </c>
      <c r="L538" s="228">
        <v>1.02</v>
      </c>
      <c r="M538" s="228">
        <v>1</v>
      </c>
      <c r="N538" s="228">
        <v>0.97</v>
      </c>
      <c r="O538" s="227">
        <v>0.82</v>
      </c>
      <c r="P538" s="227">
        <v>0.81</v>
      </c>
      <c r="Q538" s="227">
        <v>0.56000000000000005</v>
      </c>
      <c r="R538" s="227">
        <v>0</v>
      </c>
      <c r="S538" s="885"/>
      <c r="T538" s="57"/>
      <c r="U538" s="57"/>
      <c r="V538" s="58"/>
      <c r="W538" s="16"/>
      <c r="X538" s="8"/>
      <c r="Y538" s="8"/>
      <c r="Z538" s="8"/>
      <c r="AA538" s="8"/>
      <c r="AB538" s="8"/>
      <c r="AC538" s="8"/>
      <c r="AD538" s="887"/>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7"/>
      <c r="I539" s="650" t="str">
        <f>General!G26</f>
        <v>od</v>
      </c>
      <c r="J539" s="228">
        <v>0.67</v>
      </c>
      <c r="K539" s="228">
        <v>0.92</v>
      </c>
      <c r="L539" s="228">
        <v>1.02</v>
      </c>
      <c r="M539" s="228">
        <v>1</v>
      </c>
      <c r="N539" s="228">
        <v>0.97</v>
      </c>
      <c r="O539" s="227">
        <v>0.82</v>
      </c>
      <c r="P539" s="227">
        <v>0.81</v>
      </c>
      <c r="Q539" s="227">
        <v>0.56000000000000005</v>
      </c>
      <c r="R539" s="227">
        <v>0</v>
      </c>
      <c r="S539" s="885"/>
      <c r="T539" s="57"/>
      <c r="U539" s="57"/>
      <c r="V539" s="58"/>
      <c r="W539" s="16"/>
      <c r="X539" s="8"/>
      <c r="Y539" s="8"/>
      <c r="Z539" s="8"/>
      <c r="AA539" s="8"/>
      <c r="AB539" s="8"/>
      <c r="AC539" s="8"/>
      <c r="AD539" s="887"/>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7"/>
      <c r="I540" s="650" t="str">
        <f>General!G27</f>
        <v>of</v>
      </c>
      <c r="J540" s="228">
        <v>0.67</v>
      </c>
      <c r="K540" s="228">
        <v>0.92</v>
      </c>
      <c r="L540" s="228">
        <v>1.02</v>
      </c>
      <c r="M540" s="228">
        <v>1</v>
      </c>
      <c r="N540" s="228">
        <v>0.97</v>
      </c>
      <c r="O540" s="227">
        <v>0.82</v>
      </c>
      <c r="P540" s="227">
        <v>0.81</v>
      </c>
      <c r="Q540" s="227">
        <v>0.56000000000000005</v>
      </c>
      <c r="R540" s="227">
        <v>0</v>
      </c>
      <c r="S540" s="57"/>
      <c r="T540" s="57"/>
      <c r="U540" s="57"/>
      <c r="V540" s="58"/>
      <c r="W540" s="16"/>
      <c r="X540" s="8"/>
      <c r="Y540" s="8"/>
      <c r="Z540" s="8"/>
      <c r="AA540" s="8"/>
      <c r="AB540" s="8"/>
      <c r="AC540" s="8"/>
      <c r="AD540" s="887"/>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7"/>
      <c r="D541" s="17"/>
      <c r="E541" s="17"/>
      <c r="F541" s="33"/>
      <c r="H541" s="27"/>
      <c r="I541" s="650" t="str">
        <f>General!G28</f>
        <v>r</v>
      </c>
      <c r="J541" s="227">
        <v>0.7</v>
      </c>
      <c r="K541" s="227">
        <v>1</v>
      </c>
      <c r="L541" s="227">
        <v>1.1299999999999999</v>
      </c>
      <c r="M541" s="227">
        <v>1</v>
      </c>
      <c r="N541" s="227">
        <v>0.97</v>
      </c>
      <c r="O541" s="227">
        <v>0.73</v>
      </c>
      <c r="P541" s="227">
        <v>0.77</v>
      </c>
      <c r="Q541" s="227">
        <v>0.56000000000000005</v>
      </c>
      <c r="R541" s="227">
        <v>0</v>
      </c>
      <c r="S541" s="57"/>
      <c r="T541" s="57"/>
      <c r="U541" s="57"/>
      <c r="V541" s="58"/>
      <c r="W541" s="16"/>
      <c r="X541" s="8"/>
      <c r="Y541" s="8"/>
      <c r="Z541" s="8"/>
      <c r="AA541" s="8"/>
      <c r="AB541" s="8"/>
      <c r="AC541" s="8"/>
      <c r="AD541" s="887"/>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H542" s="27"/>
      <c r="I542" s="650" t="str">
        <f>General!G29</f>
        <v>rd</v>
      </c>
      <c r="J542" s="227">
        <v>0.7</v>
      </c>
      <c r="K542" s="227">
        <v>1</v>
      </c>
      <c r="L542" s="227">
        <v>1.1299999999999999</v>
      </c>
      <c r="M542" s="227">
        <v>1</v>
      </c>
      <c r="N542" s="227">
        <v>0.97</v>
      </c>
      <c r="O542" s="227">
        <v>0.73</v>
      </c>
      <c r="P542" s="227">
        <v>0.77</v>
      </c>
      <c r="Q542" s="227">
        <v>0.56000000000000005</v>
      </c>
      <c r="R542" s="227">
        <v>0</v>
      </c>
      <c r="S542" s="57"/>
      <c r="T542" s="57"/>
      <c r="U542" s="57"/>
      <c r="V542" s="58"/>
      <c r="W542" s="16"/>
      <c r="X542" s="8"/>
      <c r="Y542" s="8"/>
      <c r="Z542" s="8"/>
      <c r="AA542" s="8"/>
      <c r="AB542" s="8"/>
      <c r="AC542" s="8"/>
      <c r="AD542" s="887"/>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H543" s="27"/>
      <c r="I543" s="650" t="str">
        <f>General!G30</f>
        <v>v</v>
      </c>
      <c r="J543" s="228">
        <v>0.78</v>
      </c>
      <c r="K543" s="228">
        <v>1.1499999999999999</v>
      </c>
      <c r="L543" s="228">
        <v>1.04</v>
      </c>
      <c r="M543" s="228">
        <v>1</v>
      </c>
      <c r="N543" s="228">
        <v>0.95</v>
      </c>
      <c r="O543" s="227">
        <v>0.88</v>
      </c>
      <c r="P543" s="227">
        <v>0.89</v>
      </c>
      <c r="Q543" s="227">
        <v>0.56000000000000005</v>
      </c>
      <c r="R543" s="227">
        <v>0</v>
      </c>
      <c r="S543" s="57"/>
      <c r="T543" s="57"/>
      <c r="U543" s="57"/>
      <c r="V543" s="58"/>
      <c r="W543" s="16"/>
      <c r="X543" s="8"/>
      <c r="Y543" s="8"/>
      <c r="Z543" s="8"/>
      <c r="AA543" s="8"/>
      <c r="AB543" s="8"/>
      <c r="AC543" s="8"/>
      <c r="AD543" s="887"/>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33"/>
      <c r="H544" s="27"/>
      <c r="I544" s="650" t="str">
        <f>General!G31</f>
        <v>w</v>
      </c>
      <c r="J544" s="228">
        <v>0.67</v>
      </c>
      <c r="K544" s="228">
        <v>0.92</v>
      </c>
      <c r="L544" s="228">
        <v>1.02</v>
      </c>
      <c r="M544" s="228">
        <v>1</v>
      </c>
      <c r="N544" s="228">
        <v>0.97</v>
      </c>
      <c r="O544" s="227">
        <v>0.82</v>
      </c>
      <c r="P544" s="227">
        <v>0.81</v>
      </c>
      <c r="Q544" s="227">
        <v>0.56000000000000005</v>
      </c>
      <c r="R544" s="227">
        <v>0</v>
      </c>
      <c r="S544" s="57"/>
      <c r="T544" s="57"/>
      <c r="U544" s="57"/>
      <c r="V544" s="58"/>
      <c r="W544" s="16"/>
      <c r="X544" s="8"/>
      <c r="Y544" s="8"/>
      <c r="Z544" s="8"/>
      <c r="AA544" s="8"/>
      <c r="AB544" s="8"/>
      <c r="AC544" s="8"/>
      <c r="AD544" s="887"/>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12" customHeight="1" outlineLevel="1" x14ac:dyDescent="0.35">
      <c r="A545" s="6"/>
      <c r="B545" s="7"/>
      <c r="C545" s="17"/>
      <c r="D545" s="17"/>
      <c r="E545" s="17"/>
      <c r="F545" s="33"/>
      <c r="H545" s="26"/>
      <c r="I545" s="650" t="str">
        <f>General!G32</f>
        <v>wd</v>
      </c>
      <c r="J545" s="228">
        <v>0.67</v>
      </c>
      <c r="K545" s="228">
        <v>0.92</v>
      </c>
      <c r="L545" s="228">
        <v>1.02</v>
      </c>
      <c r="M545" s="228">
        <v>1</v>
      </c>
      <c r="N545" s="228">
        <v>0.97</v>
      </c>
      <c r="O545" s="227">
        <v>0.82</v>
      </c>
      <c r="P545" s="227">
        <v>0.81</v>
      </c>
      <c r="Q545" s="227">
        <v>0.56000000000000005</v>
      </c>
      <c r="R545" s="227">
        <v>0</v>
      </c>
      <c r="S545" s="57"/>
      <c r="T545" s="57"/>
      <c r="U545" s="57"/>
      <c r="V545" s="58"/>
      <c r="W545" s="16"/>
      <c r="X545" s="8"/>
      <c r="Y545" s="8"/>
      <c r="Z545" s="8"/>
      <c r="AA545" s="8"/>
      <c r="AB545" s="8"/>
      <c r="AC545" s="8"/>
      <c r="AD545" s="887"/>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17"/>
      <c r="D546" s="17"/>
      <c r="E546" s="17"/>
      <c r="F546" s="33"/>
      <c r="H546" s="26"/>
      <c r="I546" s="650" t="str">
        <f>General!G33</f>
        <v>z</v>
      </c>
      <c r="J546" s="227">
        <v>0.7</v>
      </c>
      <c r="K546" s="227">
        <v>1</v>
      </c>
      <c r="L546" s="227">
        <v>1.1299999999999999</v>
      </c>
      <c r="M546" s="227">
        <v>1</v>
      </c>
      <c r="N546" s="227">
        <v>0.97</v>
      </c>
      <c r="O546" s="227">
        <v>0.73</v>
      </c>
      <c r="P546" s="227">
        <v>0.77</v>
      </c>
      <c r="Q546" s="227">
        <v>0.56000000000000005</v>
      </c>
      <c r="R546" s="227">
        <v>0</v>
      </c>
      <c r="S546" s="57"/>
      <c r="T546" s="57"/>
      <c r="U546" s="57"/>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17"/>
      <c r="D547" s="17"/>
      <c r="E547" s="17"/>
      <c r="F547" s="33"/>
      <c r="H547" s="26"/>
      <c r="I547" s="650" t="str">
        <f>General!G34</f>
        <v>zd</v>
      </c>
      <c r="J547" s="227">
        <v>0.7</v>
      </c>
      <c r="K547" s="227">
        <v>1</v>
      </c>
      <c r="L547" s="227">
        <v>1.1299999999999999</v>
      </c>
      <c r="M547" s="227">
        <v>1</v>
      </c>
      <c r="N547" s="227">
        <v>0.97</v>
      </c>
      <c r="O547" s="227">
        <v>0.73</v>
      </c>
      <c r="P547" s="227">
        <v>0.77</v>
      </c>
      <c r="Q547" s="227">
        <v>0.56000000000000005</v>
      </c>
      <c r="R547" s="227">
        <v>0</v>
      </c>
      <c r="S547" s="57"/>
      <c r="T547" s="57"/>
      <c r="U547" s="57"/>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84" ht="9" customHeight="1" outlineLevel="1" x14ac:dyDescent="0.35">
      <c r="A548" s="6"/>
      <c r="B548" s="7"/>
      <c r="C548" s="17"/>
      <c r="D548" s="17"/>
      <c r="E548" s="17"/>
      <c r="F548" s="36"/>
      <c r="G548" s="26"/>
      <c r="H548" s="26"/>
      <c r="I548" s="26"/>
      <c r="J548" s="30"/>
      <c r="K548" s="30"/>
      <c r="L548" s="30"/>
      <c r="M548" s="30"/>
      <c r="N548" s="30"/>
      <c r="O548" s="30"/>
      <c r="P548" s="30"/>
      <c r="Q548" s="30"/>
      <c r="R548" s="30"/>
      <c r="S548" s="30"/>
      <c r="T548" s="30"/>
      <c r="U548" s="30"/>
      <c r="V548" s="30"/>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84" ht="25.4" customHeight="1" outlineLevel="1" x14ac:dyDescent="0.35">
      <c r="A549" s="6"/>
      <c r="B549" s="7"/>
      <c r="C549" s="39"/>
      <c r="D549" s="39"/>
      <c r="E549" s="39"/>
      <c r="F549" s="39"/>
      <c r="G549" s="40" t="str">
        <f>G522</f>
        <v>Yield by Soil</v>
      </c>
      <c r="H549" s="39"/>
      <c r="I549" s="39"/>
      <c r="J549" s="39"/>
      <c r="K549" s="39"/>
      <c r="L549" s="39"/>
      <c r="M549" s="39"/>
      <c r="N549" s="39"/>
      <c r="O549" s="39"/>
      <c r="P549" s="39"/>
      <c r="Q549" s="39"/>
      <c r="R549" s="39"/>
      <c r="S549" s="39"/>
      <c r="T549" s="39"/>
      <c r="U549" s="39"/>
      <c r="V549" s="39"/>
      <c r="W549" s="41" t="s">
        <v>23</v>
      </c>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12" customHeight="1" outlineLevel="1" x14ac:dyDescent="0.35">
      <c r="A550" s="6"/>
      <c r="B550" s="7"/>
      <c r="C550" s="7"/>
      <c r="D550" s="7"/>
      <c r="E550" s="7"/>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12" customHeight="1" outlineLevel="1" x14ac:dyDescent="0.35">
      <c r="A551" s="6"/>
      <c r="B551" s="7"/>
      <c r="C551" s="7"/>
      <c r="D551" s="7"/>
      <c r="E551" s="7"/>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row>
    <row r="552" spans="1:84" ht="5.15" customHeight="1" outlineLevel="1" thickBot="1" x14ac:dyDescent="0.4">
      <c r="A552" s="6"/>
      <c r="B552" s="7"/>
      <c r="C552" s="7"/>
      <c r="D552" s="7"/>
      <c r="E552" s="7"/>
      <c r="F552" s="7"/>
      <c r="G552" s="7"/>
      <c r="H552" s="8"/>
      <c r="I552" s="8"/>
      <c r="J552" s="8"/>
      <c r="K552" s="8"/>
      <c r="L552" s="8"/>
      <c r="M552" s="8"/>
      <c r="N552" s="8"/>
      <c r="O552" s="8"/>
      <c r="P552" s="8"/>
      <c r="Q552" s="8"/>
      <c r="R552" s="8"/>
      <c r="S552" s="8"/>
      <c r="T552" s="8"/>
      <c r="U552" s="8"/>
      <c r="V552" s="8"/>
      <c r="W552" s="8"/>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row>
    <row r="553" spans="1:84" ht="5.15" customHeight="1" outlineLevel="1" x14ac:dyDescent="0.35">
      <c r="A553" s="6"/>
      <c r="B553" s="7"/>
      <c r="C553" s="9" t="s">
        <v>0</v>
      </c>
      <c r="D553" s="9"/>
      <c r="E553" s="9"/>
      <c r="F553" s="9"/>
      <c r="G553" s="9"/>
      <c r="H553" s="9"/>
      <c r="I553" s="9"/>
      <c r="J553" s="9"/>
      <c r="K553" s="10"/>
      <c r="L553" s="10"/>
      <c r="M553" s="10"/>
      <c r="N553" s="10"/>
      <c r="O553" s="10"/>
      <c r="P553" s="10"/>
      <c r="Q553" s="10"/>
      <c r="R553" s="10"/>
      <c r="S553" s="10"/>
      <c r="T553" s="10"/>
      <c r="U553" s="10"/>
      <c r="V553" s="10"/>
      <c r="W553" s="11"/>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84" ht="12" customHeight="1" outlineLevel="1" x14ac:dyDescent="0.35">
      <c r="A554" s="6"/>
      <c r="B554" s="7"/>
      <c r="C554" s="12"/>
      <c r="D554" s="12"/>
      <c r="E554" s="12" t="s">
        <v>1</v>
      </c>
      <c r="F554" s="13"/>
      <c r="G554" s="14" t="s">
        <v>1225</v>
      </c>
      <c r="H554" s="13"/>
      <c r="I554" s="13"/>
      <c r="J554" s="13"/>
      <c r="K554" s="13"/>
      <c r="L554" s="13"/>
      <c r="M554" s="13"/>
      <c r="N554" s="13"/>
      <c r="O554" s="13"/>
      <c r="P554" s="13"/>
      <c r="Q554" s="13"/>
      <c r="R554" s="13"/>
      <c r="S554" s="15"/>
      <c r="T554" s="13"/>
      <c r="U554" s="15"/>
      <c r="V554" s="15"/>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84" ht="12" customHeight="1" outlineLevel="1" x14ac:dyDescent="0.35">
      <c r="A555" s="6"/>
      <c r="B555" s="7"/>
      <c r="C555" s="12"/>
      <c r="D555" s="12"/>
      <c r="E555" s="17"/>
      <c r="F555" s="13"/>
      <c r="G555" s="18"/>
      <c r="H555" s="13"/>
      <c r="I555" s="13"/>
      <c r="J555" s="13"/>
      <c r="K555" s="13"/>
      <c r="L555" s="13"/>
      <c r="M555" s="13"/>
      <c r="N555" s="13"/>
      <c r="O555" s="13"/>
      <c r="P555" s="13"/>
      <c r="Q555" s="13"/>
      <c r="R555" s="13"/>
      <c r="S555" s="15"/>
      <c r="T555" s="19"/>
      <c r="U555" s="15"/>
      <c r="V555" s="15"/>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84" ht="12" customHeight="1" outlineLevel="1" x14ac:dyDescent="0.35">
      <c r="A556" s="6"/>
      <c r="B556" s="7"/>
      <c r="C556" s="17"/>
      <c r="D556" s="12"/>
      <c r="E556" s="17"/>
      <c r="F556" s="13"/>
      <c r="G556" s="13" t="s">
        <v>1226</v>
      </c>
      <c r="H556" s="13"/>
      <c r="I556" s="13"/>
      <c r="J556" s="13"/>
      <c r="K556" s="13"/>
      <c r="L556" s="13"/>
      <c r="M556" s="13"/>
      <c r="N556" s="13"/>
      <c r="O556" s="13"/>
      <c r="P556" s="13"/>
      <c r="Q556" s="13"/>
      <c r="R556" s="13"/>
      <c r="S556" s="15"/>
      <c r="T556" s="19"/>
      <c r="U556" s="15"/>
      <c r="V556" s="15"/>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12" customHeight="1" outlineLevel="1" x14ac:dyDescent="0.35">
      <c r="A557" s="6"/>
      <c r="B557" s="7"/>
      <c r="C557" s="20">
        <v>0</v>
      </c>
      <c r="D557" s="12"/>
      <c r="E557" s="17"/>
      <c r="F557" s="13"/>
      <c r="G557" s="21"/>
      <c r="H557" s="13"/>
      <c r="I557" s="13"/>
      <c r="J557" s="13"/>
      <c r="K557" s="13"/>
      <c r="L557" s="13"/>
      <c r="M557" s="13"/>
      <c r="N557" s="13"/>
      <c r="O557" s="13"/>
      <c r="P557" s="13"/>
      <c r="Q557" s="13"/>
      <c r="R557" s="13"/>
      <c r="S557" s="15"/>
      <c r="T557" s="19"/>
      <c r="U557" s="15"/>
      <c r="V557" s="15"/>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2" customHeight="1" outlineLevel="1" x14ac:dyDescent="0.35">
      <c r="A558" s="6"/>
      <c r="B558" s="7"/>
      <c r="C558" s="17"/>
      <c r="D558" s="17"/>
      <c r="E558" s="17"/>
      <c r="F558" s="17"/>
      <c r="G558" s="17"/>
      <c r="H558" s="17"/>
      <c r="I558" s="17"/>
      <c r="J558" s="22"/>
      <c r="K558" s="22"/>
      <c r="L558" s="22"/>
      <c r="M558" s="22"/>
      <c r="N558" s="22"/>
      <c r="O558" s="22"/>
      <c r="P558" s="22"/>
      <c r="Q558" s="22"/>
      <c r="R558" s="22"/>
      <c r="S558" s="22"/>
      <c r="T558" s="22"/>
      <c r="U558" s="22"/>
      <c r="V558" s="22"/>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2" customHeight="1" outlineLevel="1" x14ac:dyDescent="0.35">
      <c r="A559" s="6"/>
      <c r="B559" s="7"/>
      <c r="C559" s="17"/>
      <c r="D559" s="17"/>
      <c r="E559" s="17"/>
      <c r="F559" s="17"/>
      <c r="G559" s="17"/>
      <c r="H559" s="17"/>
      <c r="I559" s="17"/>
      <c r="J559" s="17"/>
      <c r="K559" s="17"/>
      <c r="L559" s="22"/>
      <c r="M559" s="22"/>
      <c r="N559" s="22"/>
      <c r="O559" s="22"/>
      <c r="P559" s="22"/>
      <c r="Q559" s="22"/>
      <c r="R559" s="22"/>
      <c r="S559" s="22"/>
      <c r="T559" s="22"/>
      <c r="U559" s="22"/>
      <c r="V559" s="22"/>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2" customHeight="1" outlineLevel="1" x14ac:dyDescent="0.35">
      <c r="A560" s="6"/>
      <c r="B560" s="7"/>
      <c r="C560" s="17"/>
      <c r="D560" s="17"/>
      <c r="E560" s="17"/>
      <c r="F560" s="17"/>
      <c r="G560" s="17"/>
      <c r="H560" s="17"/>
      <c r="I560" s="17"/>
      <c r="J560" s="23"/>
      <c r="K560" s="23"/>
      <c r="L560" s="23"/>
      <c r="M560" s="23"/>
      <c r="N560" s="23"/>
      <c r="O560" s="23"/>
      <c r="P560" s="23"/>
      <c r="Q560" s="23"/>
      <c r="R560" s="23"/>
      <c r="S560" s="22"/>
      <c r="T560" s="22"/>
      <c r="U560" s="22"/>
      <c r="V560" s="22"/>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17"/>
      <c r="D561" s="17"/>
      <c r="E561" s="17"/>
      <c r="F561" s="17"/>
      <c r="G561" s="17"/>
      <c r="H561" s="17"/>
      <c r="I561" s="17"/>
      <c r="J561" s="23" t="s">
        <v>365</v>
      </c>
      <c r="K561" s="23" t="s">
        <v>53</v>
      </c>
      <c r="L561" s="23" t="s">
        <v>54</v>
      </c>
      <c r="M561" s="23" t="s">
        <v>55</v>
      </c>
      <c r="N561" s="23" t="s">
        <v>56</v>
      </c>
      <c r="O561" s="23" t="s">
        <v>865</v>
      </c>
      <c r="P561" s="23" t="s">
        <v>866</v>
      </c>
      <c r="Q561" s="23" t="s">
        <v>867</v>
      </c>
      <c r="R561" s="23" t="s">
        <v>1077</v>
      </c>
      <c r="S561" s="22"/>
      <c r="T561" s="22"/>
      <c r="U561" s="22"/>
      <c r="V561" s="22"/>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4.5" outlineLevel="1" x14ac:dyDescent="0.35">
      <c r="A562" s="6"/>
      <c r="B562" s="7"/>
      <c r="C562" s="17"/>
      <c r="D562" s="17"/>
      <c r="E562" s="17"/>
      <c r="F562" s="26"/>
      <c r="H562" s="27"/>
      <c r="I562" s="491" t="s">
        <v>804</v>
      </c>
      <c r="J562" s="228">
        <v>1</v>
      </c>
      <c r="K562" s="228">
        <v>1</v>
      </c>
      <c r="L562" s="228">
        <v>1</v>
      </c>
      <c r="M562" s="228">
        <v>1</v>
      </c>
      <c r="N562" s="228">
        <v>1</v>
      </c>
      <c r="O562" s="228">
        <v>1</v>
      </c>
      <c r="P562" s="228">
        <v>1</v>
      </c>
      <c r="Q562" s="228">
        <v>1</v>
      </c>
      <c r="R562" s="227">
        <v>0</v>
      </c>
      <c r="S562" s="60"/>
      <c r="T562" s="60"/>
      <c r="U562" s="60"/>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4.5" outlineLevel="1" x14ac:dyDescent="0.35">
      <c r="A563" s="6"/>
      <c r="B563" s="7"/>
      <c r="C563" s="17"/>
      <c r="D563" s="17"/>
      <c r="E563" s="17"/>
      <c r="F563" s="26"/>
      <c r="H563" s="27"/>
      <c r="I563" s="492" t="s">
        <v>379</v>
      </c>
      <c r="J563" s="228">
        <v>0.98044009779951102</v>
      </c>
      <c r="K563" s="228">
        <v>0.98044009779951102</v>
      </c>
      <c r="L563" s="228">
        <v>0.98044009779951102</v>
      </c>
      <c r="M563" s="228">
        <v>0.98044009779951102</v>
      </c>
      <c r="N563" s="227">
        <v>1.0195599022004891</v>
      </c>
      <c r="O563" s="227">
        <v>1.0195599022004891</v>
      </c>
      <c r="P563" s="227">
        <v>1.0195599022004891</v>
      </c>
      <c r="Q563" s="228">
        <v>0.98044009779951102</v>
      </c>
      <c r="R563" s="227">
        <v>0</v>
      </c>
      <c r="S563" s="60"/>
      <c r="T563" s="60"/>
      <c r="U563" s="60"/>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4.5" outlineLevel="1" x14ac:dyDescent="0.35">
      <c r="A564" s="6"/>
      <c r="B564" s="7"/>
      <c r="C564" s="17"/>
      <c r="D564" s="17"/>
      <c r="E564" s="17"/>
      <c r="F564" s="26"/>
      <c r="H564" s="27"/>
      <c r="I564" s="492" t="s">
        <v>776</v>
      </c>
      <c r="J564" s="228">
        <v>0.98044009779951102</v>
      </c>
      <c r="K564" s="228">
        <v>0.98044009779951102</v>
      </c>
      <c r="L564" s="228">
        <v>0.98044009779951102</v>
      </c>
      <c r="M564" s="228">
        <v>0.98044009779951102</v>
      </c>
      <c r="N564" s="227">
        <v>1.0195599022004891</v>
      </c>
      <c r="O564" s="227">
        <v>1.0195599022004891</v>
      </c>
      <c r="P564" s="227">
        <v>1.0195599022004891</v>
      </c>
      <c r="Q564" s="228">
        <v>0.98044009779951102</v>
      </c>
      <c r="R564" s="227">
        <v>0</v>
      </c>
      <c r="S564" s="60"/>
      <c r="T564" s="57"/>
      <c r="U564" s="60"/>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4.5" outlineLevel="1" x14ac:dyDescent="0.35">
      <c r="A565" s="6"/>
      <c r="B565" s="7"/>
      <c r="C565" s="17"/>
      <c r="D565" s="17"/>
      <c r="E565" s="17"/>
      <c r="F565" s="26"/>
      <c r="H565" s="27"/>
      <c r="I565" s="492" t="s">
        <v>777</v>
      </c>
      <c r="J565" s="228">
        <v>0.94352159468438546</v>
      </c>
      <c r="K565" s="228">
        <v>0.94352159468438546</v>
      </c>
      <c r="L565" s="228">
        <v>0.94352159468438546</v>
      </c>
      <c r="M565" s="228">
        <v>0.94352159468438546</v>
      </c>
      <c r="N565" s="227">
        <v>1.0564784053156147</v>
      </c>
      <c r="O565" s="227">
        <v>1.0564784053156147</v>
      </c>
      <c r="P565" s="227">
        <v>1.0564784053156147</v>
      </c>
      <c r="Q565" s="228">
        <v>0.94352159468438546</v>
      </c>
      <c r="R565" s="227">
        <v>0</v>
      </c>
      <c r="S565" s="60"/>
      <c r="T565" s="57"/>
      <c r="U565" s="60"/>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17"/>
      <c r="D566" s="17"/>
      <c r="E566" s="17"/>
      <c r="F566" s="26"/>
      <c r="H566" s="27"/>
      <c r="I566" s="492" t="s">
        <v>778</v>
      </c>
      <c r="J566" s="228">
        <v>0.94352159468438546</v>
      </c>
      <c r="K566" s="228">
        <v>0.94352159468438546</v>
      </c>
      <c r="L566" s="228">
        <v>0.94352159468438546</v>
      </c>
      <c r="M566" s="228">
        <v>0.94352159468438546</v>
      </c>
      <c r="N566" s="227">
        <v>1.0564784053156147</v>
      </c>
      <c r="O566" s="227">
        <v>1.0564784053156147</v>
      </c>
      <c r="P566" s="227">
        <v>1.0564784053156147</v>
      </c>
      <c r="Q566" s="228">
        <v>0.94352159468438546</v>
      </c>
      <c r="R566" s="227">
        <v>0</v>
      </c>
      <c r="S566" s="57"/>
      <c r="T566" s="57"/>
      <c r="U566" s="57"/>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7"/>
      <c r="D567" s="17"/>
      <c r="E567" s="17"/>
      <c r="F567" s="26"/>
      <c r="H567" s="27"/>
      <c r="I567" s="492" t="s">
        <v>779</v>
      </c>
      <c r="J567" s="228">
        <v>1.0304789550072568</v>
      </c>
      <c r="K567" s="228">
        <v>1.0304789550072568</v>
      </c>
      <c r="L567" s="228">
        <v>1.0304789550072568</v>
      </c>
      <c r="M567" s="228">
        <v>1.0304789550072568</v>
      </c>
      <c r="N567" s="227">
        <v>0.96952104499274316</v>
      </c>
      <c r="O567" s="227">
        <v>0.96952104499274316</v>
      </c>
      <c r="P567" s="227">
        <v>0.96952104499274316</v>
      </c>
      <c r="Q567" s="228">
        <v>1.0304789550072568</v>
      </c>
      <c r="R567" s="227">
        <v>0</v>
      </c>
      <c r="S567" s="57"/>
      <c r="T567" s="57"/>
      <c r="U567" s="57"/>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33"/>
      <c r="H568" s="27"/>
      <c r="I568" s="492" t="s">
        <v>780</v>
      </c>
      <c r="J568" s="228">
        <v>1.0815709969788521</v>
      </c>
      <c r="K568" s="228">
        <v>1.0815709969788521</v>
      </c>
      <c r="L568" s="228">
        <v>1.0815709969788521</v>
      </c>
      <c r="M568" s="228">
        <v>1.0815709969788521</v>
      </c>
      <c r="N568" s="227">
        <v>0.91842900302114805</v>
      </c>
      <c r="O568" s="227">
        <v>0.91842900302114805</v>
      </c>
      <c r="P568" s="227">
        <v>0.91842900302114805</v>
      </c>
      <c r="Q568" s="228">
        <v>1.0815709969788521</v>
      </c>
      <c r="R568" s="227">
        <v>0</v>
      </c>
      <c r="S568" s="57"/>
      <c r="T568" s="57"/>
      <c r="U568" s="57"/>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33"/>
      <c r="H569" s="27"/>
      <c r="I569" s="492" t="s">
        <v>781</v>
      </c>
      <c r="J569" s="228">
        <v>1.0971428571428572</v>
      </c>
      <c r="K569" s="228">
        <v>1.0971428571428572</v>
      </c>
      <c r="L569" s="228">
        <v>1.0971428571428572</v>
      </c>
      <c r="M569" s="228">
        <v>1.0971428571428572</v>
      </c>
      <c r="N569" s="227">
        <v>0.90285714285714291</v>
      </c>
      <c r="O569" s="227">
        <v>0.90285714285714291</v>
      </c>
      <c r="P569" s="227">
        <v>0.90285714285714291</v>
      </c>
      <c r="Q569" s="228">
        <v>1.0971428571428572</v>
      </c>
      <c r="R569" s="227">
        <v>0</v>
      </c>
      <c r="S569" s="57"/>
      <c r="T569" s="57"/>
      <c r="U569" s="57"/>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7"/>
      <c r="D570" s="17"/>
      <c r="E570" s="17"/>
      <c r="F570" s="33"/>
      <c r="H570" s="27"/>
      <c r="I570" s="492" t="s">
        <v>782</v>
      </c>
      <c r="J570" s="228">
        <v>1.125248508946322</v>
      </c>
      <c r="K570" s="228">
        <v>1.125248508946322</v>
      </c>
      <c r="L570" s="228">
        <v>1.125248508946322</v>
      </c>
      <c r="M570" s="228">
        <v>1.125248508946322</v>
      </c>
      <c r="N570" s="227">
        <v>0.874751491053678</v>
      </c>
      <c r="O570" s="227">
        <v>0.874751491053678</v>
      </c>
      <c r="P570" s="227">
        <v>0.874751491053678</v>
      </c>
      <c r="Q570" s="228">
        <v>1.125248508946322</v>
      </c>
      <c r="R570" s="227">
        <v>0</v>
      </c>
      <c r="S570" s="57"/>
      <c r="T570" s="57"/>
      <c r="U570" s="57"/>
      <c r="V570" s="58"/>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33"/>
      <c r="H571" s="27"/>
      <c r="I571" s="493" t="s">
        <v>783</v>
      </c>
      <c r="J571" s="228">
        <v>1</v>
      </c>
      <c r="K571" s="228">
        <v>1</v>
      </c>
      <c r="L571" s="228">
        <v>1</v>
      </c>
      <c r="M571" s="228">
        <v>1</v>
      </c>
      <c r="N571" s="228">
        <v>1</v>
      </c>
      <c r="O571" s="228">
        <v>1</v>
      </c>
      <c r="P571" s="228">
        <v>1</v>
      </c>
      <c r="Q571" s="228">
        <v>1</v>
      </c>
      <c r="R571" s="227">
        <v>0</v>
      </c>
      <c r="S571" s="57"/>
      <c r="T571" s="57"/>
      <c r="U571" s="57"/>
      <c r="V571" s="58"/>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33"/>
      <c r="R572" s="57"/>
      <c r="S572" s="57"/>
      <c r="T572" s="57"/>
      <c r="U572" s="57"/>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33"/>
      <c r="G573" s="34"/>
      <c r="H573" s="34"/>
      <c r="I573" s="34"/>
      <c r="J573" s="61"/>
      <c r="K573" s="61"/>
      <c r="L573" s="61"/>
      <c r="M573" s="61"/>
      <c r="N573" s="61"/>
      <c r="O573" s="61"/>
      <c r="P573" s="61"/>
      <c r="Q573" s="61"/>
      <c r="R573" s="57"/>
      <c r="S573" s="57"/>
      <c r="T573" s="57"/>
      <c r="U573" s="57"/>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5.15" customHeight="1" outlineLevel="1" x14ac:dyDescent="0.35">
      <c r="A574" s="6"/>
      <c r="B574" s="7"/>
      <c r="C574" s="17"/>
      <c r="D574" s="17"/>
      <c r="E574" s="17"/>
      <c r="F574" s="36"/>
      <c r="G574" s="37"/>
      <c r="H574" s="37"/>
      <c r="I574" s="37"/>
      <c r="J574" s="38"/>
      <c r="K574" s="38"/>
      <c r="L574" s="38"/>
      <c r="M574" s="38"/>
      <c r="N574" s="38"/>
      <c r="O574" s="38"/>
      <c r="P574" s="38"/>
      <c r="Q574" s="38"/>
      <c r="R574" s="38"/>
      <c r="S574" s="38"/>
      <c r="T574" s="38"/>
      <c r="U574" s="38"/>
      <c r="V574" s="30"/>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25.4" customHeight="1" outlineLevel="1" x14ac:dyDescent="0.35">
      <c r="A575" s="6"/>
      <c r="B575" s="7"/>
      <c r="C575" s="39"/>
      <c r="D575" s="39"/>
      <c r="E575" s="39"/>
      <c r="F575" s="39"/>
      <c r="G575" s="40" t="str">
        <f>G554</f>
        <v>Yield scalar for Soil in different weather years</v>
      </c>
      <c r="H575" s="39"/>
      <c r="I575" s="39"/>
      <c r="J575" s="39"/>
      <c r="K575" s="39"/>
      <c r="L575" s="39"/>
      <c r="M575" s="39"/>
      <c r="N575" s="39"/>
      <c r="O575" s="39"/>
      <c r="P575" s="39"/>
      <c r="Q575" s="39"/>
      <c r="R575" s="39"/>
      <c r="S575" s="39"/>
      <c r="T575" s="39"/>
      <c r="U575" s="39"/>
      <c r="V575" s="39"/>
      <c r="W575" s="41" t="s">
        <v>23</v>
      </c>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7"/>
      <c r="D577" s="7"/>
      <c r="E577" s="7"/>
      <c r="F577" s="7"/>
      <c r="G577" s="7"/>
      <c r="H577" s="8"/>
      <c r="I577" s="8"/>
      <c r="J577" s="8"/>
      <c r="K577" s="8"/>
      <c r="L577" s="8"/>
      <c r="M577" s="8"/>
      <c r="N577" s="8"/>
      <c r="O577" s="8"/>
      <c r="P577" s="8"/>
      <c r="Q577" s="8"/>
      <c r="R577" s="8"/>
      <c r="S577" s="8"/>
      <c r="T577" s="8"/>
      <c r="U577" s="8"/>
      <c r="V577" s="8"/>
      <c r="W577" s="8"/>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row>
    <row r="578" spans="1:68" ht="5.15" customHeight="1" outlineLevel="1" thickBot="1" x14ac:dyDescent="0.4">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row>
    <row r="579" spans="1:68" ht="5.15" customHeight="1" outlineLevel="1" x14ac:dyDescent="0.35">
      <c r="A579" s="6"/>
      <c r="B579" s="7"/>
      <c r="C579" s="9" t="s">
        <v>0</v>
      </c>
      <c r="D579" s="9"/>
      <c r="E579" s="9"/>
      <c r="F579" s="9"/>
      <c r="G579" s="9"/>
      <c r="H579" s="9"/>
      <c r="I579" s="9"/>
      <c r="J579" s="9"/>
      <c r="K579" s="187"/>
      <c r="L579" s="10"/>
      <c r="M579" s="10"/>
      <c r="N579" s="10"/>
      <c r="O579" s="10"/>
      <c r="P579" s="10"/>
      <c r="Q579" s="10"/>
      <c r="R579" s="10"/>
      <c r="S579" s="10"/>
      <c r="T579" s="10"/>
      <c r="U579" s="10"/>
      <c r="V579" s="10"/>
      <c r="W579" s="11"/>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2"/>
      <c r="D580" s="12"/>
      <c r="E580" s="12" t="s">
        <v>1</v>
      </c>
      <c r="F580" s="13"/>
      <c r="G580" s="14" t="s">
        <v>317</v>
      </c>
      <c r="H580" s="13"/>
      <c r="I580" s="13" t="s">
        <v>1151</v>
      </c>
      <c r="J580" s="13"/>
      <c r="K580" s="13"/>
      <c r="L580" s="13"/>
      <c r="M580" s="13"/>
      <c r="N580" s="13"/>
      <c r="O580" s="13"/>
      <c r="P580" s="13"/>
      <c r="Q580" s="13"/>
      <c r="R580" s="13"/>
      <c r="S580" s="15"/>
      <c r="T580" s="13"/>
      <c r="U580" s="15"/>
      <c r="V580" s="15"/>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2"/>
      <c r="D581" s="12"/>
      <c r="E581" s="17"/>
      <c r="F581" s="13"/>
      <c r="G581" s="18"/>
      <c r="H581" s="13"/>
      <c r="I581" s="13"/>
      <c r="J581" s="13"/>
      <c r="K581" s="13"/>
      <c r="L581" s="13"/>
      <c r="M581" s="13"/>
      <c r="N581" s="13"/>
      <c r="O581" s="13"/>
      <c r="P581" s="13"/>
      <c r="Q581" s="13"/>
      <c r="R581" s="13"/>
      <c r="S581" s="15"/>
      <c r="T581" s="19"/>
      <c r="U581" s="15"/>
      <c r="V581" s="15"/>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2"/>
      <c r="E582" s="17"/>
      <c r="F582" s="13"/>
      <c r="G582" s="13"/>
      <c r="H582" s="13"/>
      <c r="I582" s="13"/>
      <c r="J582" s="13"/>
      <c r="K582" s="13"/>
      <c r="L582" s="13"/>
      <c r="M582" s="13"/>
      <c r="N582" s="13"/>
      <c r="O582" s="13"/>
      <c r="P582" s="13"/>
      <c r="Q582" s="13"/>
      <c r="R582" s="13"/>
      <c r="S582" s="15"/>
      <c r="T582" s="19"/>
      <c r="U582" s="15"/>
      <c r="V582" s="15"/>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17"/>
      <c r="G583" s="17"/>
      <c r="H583" s="17"/>
      <c r="I583" s="17" t="s">
        <v>336</v>
      </c>
      <c r="J583" s="17"/>
      <c r="K583" s="17"/>
      <c r="L583" s="17"/>
      <c r="M583" s="17"/>
      <c r="N583" s="17"/>
      <c r="O583" s="17"/>
      <c r="P583" s="17"/>
      <c r="Q583" s="22"/>
      <c r="R583" s="22"/>
      <c r="S583" s="22"/>
      <c r="T583" s="22"/>
      <c r="U583" s="22"/>
      <c r="V583" s="22"/>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17"/>
      <c r="G584" s="17"/>
      <c r="H584" s="17"/>
      <c r="I584" s="17"/>
      <c r="J584" s="17"/>
      <c r="K584" s="17"/>
      <c r="L584" s="17"/>
      <c r="M584" s="17"/>
      <c r="N584" s="17"/>
      <c r="O584" s="17"/>
      <c r="P584" s="17"/>
      <c r="Q584" s="24"/>
      <c r="R584" s="24"/>
      <c r="S584" s="22"/>
      <c r="T584" s="22"/>
      <c r="U584" s="22"/>
      <c r="V584" s="22"/>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17"/>
      <c r="G585" s="17" t="s">
        <v>1126</v>
      </c>
      <c r="H585" s="17" t="s">
        <v>1152</v>
      </c>
      <c r="I585" s="17" t="s">
        <v>100</v>
      </c>
      <c r="J585" s="17" t="s">
        <v>101</v>
      </c>
      <c r="K585" s="17" t="s">
        <v>1153</v>
      </c>
      <c r="L585" s="17" t="s">
        <v>102</v>
      </c>
      <c r="M585" s="17" t="s">
        <v>103</v>
      </c>
      <c r="N585" s="17" t="s">
        <v>102</v>
      </c>
      <c r="O585" s="23"/>
      <c r="P585" s="24"/>
      <c r="Q585" s="24"/>
      <c r="R585" s="24"/>
      <c r="S585" s="22"/>
      <c r="T585" s="22"/>
      <c r="U585" s="22"/>
      <c r="V585" s="22"/>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G586" s="153" t="s">
        <v>59</v>
      </c>
      <c r="H586" s="153" t="s">
        <v>59</v>
      </c>
      <c r="I586" s="225">
        <v>1</v>
      </c>
      <c r="J586" s="225">
        <v>1.3</v>
      </c>
      <c r="K586" s="225">
        <v>250</v>
      </c>
      <c r="L586" s="697">
        <f>MIN(364,INT((N586 - DATE(YEAR(N586),1,1))))</f>
        <v>90</v>
      </c>
      <c r="M586" s="225">
        <v>5</v>
      </c>
      <c r="N586" s="719">
        <v>43556</v>
      </c>
      <c r="O586" s="62"/>
      <c r="P586" s="62"/>
      <c r="Q586" s="59"/>
      <c r="R586" s="59"/>
      <c r="S586" s="59"/>
      <c r="T586" s="59"/>
      <c r="U586" s="59"/>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G587" s="153" t="s">
        <v>58</v>
      </c>
      <c r="H587" s="153" t="s">
        <v>753</v>
      </c>
      <c r="I587" s="225">
        <v>1</v>
      </c>
      <c r="J587" s="225">
        <v>1.1000000000000001</v>
      </c>
      <c r="K587" s="225">
        <v>100</v>
      </c>
      <c r="L587" s="697">
        <f>MIN(364,INT((N587 - DATE(YEAR(N587),1,1))))</f>
        <v>45</v>
      </c>
      <c r="M587" s="225">
        <v>90</v>
      </c>
      <c r="N587" s="719">
        <v>43511</v>
      </c>
      <c r="O587" s="62"/>
      <c r="P587" s="62"/>
      <c r="Q587" s="59"/>
      <c r="R587" s="59"/>
      <c r="S587" s="59"/>
      <c r="T587" s="59"/>
      <c r="U587" s="59"/>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G588" s="193" t="s">
        <v>335</v>
      </c>
      <c r="H588" s="193" t="s">
        <v>1127</v>
      </c>
      <c r="I588" s="225">
        <v>0</v>
      </c>
      <c r="J588" s="225">
        <v>0.97</v>
      </c>
      <c r="K588" s="225">
        <v>100</v>
      </c>
      <c r="L588" s="697">
        <f>MIN(364,INT((N588 - DATE(YEAR(N588),1,1))))</f>
        <v>134</v>
      </c>
      <c r="M588" s="225">
        <v>5</v>
      </c>
      <c r="N588" s="719">
        <v>43600</v>
      </c>
      <c r="O588" s="62"/>
      <c r="P588" s="62"/>
      <c r="Q588" s="59"/>
      <c r="R588" s="59"/>
      <c r="S588" s="59"/>
      <c r="T588" s="59"/>
      <c r="U588" s="59"/>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194" t="s">
        <v>1154</v>
      </c>
      <c r="H589" s="194" t="s">
        <v>1128</v>
      </c>
      <c r="I589" s="225">
        <v>1</v>
      </c>
      <c r="J589" s="225">
        <v>0.7</v>
      </c>
      <c r="K589" s="225">
        <v>115</v>
      </c>
      <c r="L589" s="697">
        <f>MIN(364,INT((N589 - DATE(YEAR(N589),1,1))))</f>
        <v>151</v>
      </c>
      <c r="M589" s="225">
        <v>5</v>
      </c>
      <c r="N589" s="719">
        <v>43617</v>
      </c>
      <c r="O589" s="62"/>
      <c r="P589" s="62"/>
      <c r="Q589" s="59"/>
      <c r="R589" s="59"/>
      <c r="S589" s="59"/>
      <c r="T589" s="59"/>
      <c r="U589" s="59"/>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7"/>
      <c r="D590" s="17"/>
      <c r="E590" s="17"/>
      <c r="F590" s="33"/>
      <c r="G590" s="194" t="s">
        <v>1003</v>
      </c>
      <c r="H590" s="194" t="s">
        <v>755</v>
      </c>
      <c r="I590" s="225">
        <v>1</v>
      </c>
      <c r="J590" s="225">
        <v>1.3</v>
      </c>
      <c r="K590" s="225">
        <v>100</v>
      </c>
      <c r="L590" s="697">
        <f>MIN(364,INT((N590 - DATE(YEAR(N590),1,1))))</f>
        <v>187</v>
      </c>
      <c r="M590" s="225">
        <v>5</v>
      </c>
      <c r="N590" s="719">
        <v>43653</v>
      </c>
      <c r="O590" s="62"/>
      <c r="P590" s="62"/>
      <c r="Q590" s="59"/>
      <c r="R590" s="59"/>
      <c r="S590" s="59"/>
      <c r="T590" s="59"/>
      <c r="U590" s="59"/>
      <c r="V590" s="58"/>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7"/>
      <c r="D591" s="17"/>
      <c r="E591" s="17"/>
      <c r="F591" s="33"/>
      <c r="O591" s="62"/>
      <c r="P591" s="62"/>
      <c r="Q591" s="59"/>
      <c r="R591" s="59"/>
      <c r="S591" s="59"/>
      <c r="T591" s="59"/>
      <c r="U591" s="59"/>
      <c r="V591" s="58"/>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5.15" customHeight="1" outlineLevel="1" x14ac:dyDescent="0.35">
      <c r="A592" s="6"/>
      <c r="B592" s="7"/>
      <c r="C592" s="17"/>
      <c r="D592" s="17"/>
      <c r="E592" s="17"/>
      <c r="F592" s="36"/>
      <c r="G592" s="37"/>
      <c r="H592" s="37"/>
      <c r="I592" s="37"/>
      <c r="J592" s="38"/>
      <c r="K592" s="38"/>
      <c r="L592" s="38"/>
      <c r="M592" s="38"/>
      <c r="N592" s="38"/>
      <c r="O592" s="38"/>
      <c r="P592" s="38"/>
      <c r="Q592" s="38"/>
      <c r="R592" s="38"/>
      <c r="S592" s="38"/>
      <c r="T592" s="38"/>
      <c r="U592" s="38"/>
      <c r="V592" s="30"/>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25.4" customHeight="1" outlineLevel="1" x14ac:dyDescent="0.35">
      <c r="A593" s="6"/>
      <c r="B593" s="7"/>
      <c r="C593" s="39"/>
      <c r="D593" s="39"/>
      <c r="E593" s="39"/>
      <c r="F593" s="39"/>
      <c r="G593" s="40" t="str">
        <f>G580</f>
        <v>Fert info</v>
      </c>
      <c r="H593" s="39"/>
      <c r="I593" s="39"/>
      <c r="J593" s="39"/>
      <c r="K593" s="39"/>
      <c r="L593" s="39"/>
      <c r="M593" s="39"/>
      <c r="N593" s="39"/>
      <c r="O593" s="39"/>
      <c r="P593" s="39"/>
      <c r="Q593" s="39"/>
      <c r="R593" s="39"/>
      <c r="S593" s="39"/>
      <c r="T593" s="39"/>
      <c r="U593" s="39"/>
      <c r="V593" s="39"/>
      <c r="W593" s="41" t="s">
        <v>23</v>
      </c>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row>
    <row r="596" spans="1:68" ht="5.15" customHeight="1" outlineLevel="1" thickBot="1" x14ac:dyDescent="0.4">
      <c r="A596" s="6"/>
      <c r="B596" s="7"/>
      <c r="C596" s="7"/>
      <c r="D596" s="7"/>
      <c r="E596" s="7"/>
      <c r="F596" s="7"/>
      <c r="G596" s="7"/>
      <c r="H596" s="8"/>
      <c r="I596" s="8"/>
      <c r="J596" s="8"/>
      <c r="K596" s="8"/>
      <c r="L596" s="8"/>
      <c r="M596" s="8"/>
      <c r="N596" s="8"/>
      <c r="O596" s="8"/>
      <c r="P596" s="8"/>
      <c r="Q596" s="8"/>
      <c r="R596" s="8"/>
      <c r="S596" s="8"/>
      <c r="T596" s="8"/>
      <c r="U596" s="8"/>
      <c r="V596" s="8"/>
      <c r="W596" s="8"/>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row>
    <row r="597" spans="1:68" ht="5.15" customHeight="1" outlineLevel="1" x14ac:dyDescent="0.35">
      <c r="A597" s="6"/>
      <c r="B597" s="7"/>
      <c r="C597" s="9" t="s">
        <v>0</v>
      </c>
      <c r="D597" s="9"/>
      <c r="E597" s="9"/>
      <c r="F597" s="9"/>
      <c r="G597" s="9"/>
      <c r="H597" s="9"/>
      <c r="I597" s="9"/>
      <c r="J597" s="9"/>
      <c r="K597" s="10"/>
      <c r="L597" s="10"/>
      <c r="M597" s="10"/>
      <c r="N597" s="10"/>
      <c r="O597" s="10"/>
      <c r="P597" s="10"/>
      <c r="Q597" s="10"/>
      <c r="R597" s="10"/>
      <c r="S597" s="10"/>
      <c r="T597" s="10"/>
      <c r="U597" s="10"/>
      <c r="V597" s="10"/>
      <c r="W597" s="11"/>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2"/>
      <c r="D598" s="12"/>
      <c r="E598" s="12" t="s">
        <v>1</v>
      </c>
      <c r="F598" s="13"/>
      <c r="G598" s="14" t="s">
        <v>31</v>
      </c>
      <c r="H598" s="13"/>
      <c r="I598" s="13"/>
      <c r="J598" s="13"/>
      <c r="K598" s="13"/>
      <c r="L598" s="13"/>
      <c r="M598" s="13"/>
      <c r="N598" s="13"/>
      <c r="O598" s="13"/>
      <c r="P598" s="13"/>
      <c r="Q598" s="13"/>
      <c r="R598" s="13"/>
      <c r="S598" s="15"/>
      <c r="T598" s="13"/>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2"/>
      <c r="D599" s="12"/>
      <c r="E599" s="17"/>
      <c r="F599" s="13"/>
      <c r="G599" s="18"/>
      <c r="H599" s="13"/>
      <c r="I599" s="13"/>
      <c r="J599" s="13"/>
      <c r="K599" s="13"/>
      <c r="L599" s="13"/>
      <c r="M599" s="13"/>
      <c r="N599" s="13"/>
      <c r="O599" s="13"/>
      <c r="P599" s="13"/>
      <c r="Q599" s="13"/>
      <c r="R599" s="13"/>
      <c r="S599" s="15"/>
      <c r="T599" s="19"/>
      <c r="U599" s="15"/>
      <c r="V599" s="15"/>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2"/>
      <c r="E600" s="17"/>
      <c r="F600" s="13"/>
      <c r="G600" s="13" t="s">
        <v>2</v>
      </c>
      <c r="H600" s="13"/>
      <c r="I600" s="13"/>
      <c r="J600" s="13"/>
      <c r="K600" s="13"/>
      <c r="L600" s="13"/>
      <c r="M600" s="13"/>
      <c r="N600" s="13"/>
      <c r="O600" s="13"/>
      <c r="P600" s="13"/>
      <c r="Q600" s="13"/>
      <c r="R600" s="13"/>
      <c r="S600" s="15"/>
      <c r="T600" s="19"/>
      <c r="U600" s="15"/>
      <c r="V600" s="15"/>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20">
        <v>0</v>
      </c>
      <c r="D601" s="12"/>
      <c r="E601" s="17"/>
      <c r="F601" s="13"/>
      <c r="G601" s="21"/>
      <c r="H601" s="13"/>
      <c r="I601" s="13"/>
      <c r="J601" s="13"/>
      <c r="K601" s="13"/>
      <c r="L601" s="13"/>
      <c r="M601" s="13"/>
      <c r="N601" s="13"/>
      <c r="O601" s="13"/>
      <c r="P601" s="13"/>
      <c r="Q601" s="13"/>
      <c r="R601" s="13"/>
      <c r="S601" s="15"/>
      <c r="T601" s="19"/>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17"/>
      <c r="G602" s="17"/>
      <c r="H602" s="17"/>
      <c r="I602" s="17"/>
      <c r="J602" s="22"/>
      <c r="K602" s="22"/>
      <c r="L602" s="22"/>
      <c r="M602" s="22"/>
      <c r="N602" s="22"/>
      <c r="O602" s="22"/>
      <c r="P602" s="22"/>
      <c r="Q602" s="22"/>
      <c r="R602" s="22"/>
      <c r="S602" s="22"/>
      <c r="T602" s="22"/>
      <c r="U602" s="22"/>
      <c r="V602" s="22"/>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17"/>
      <c r="G603" s="17"/>
      <c r="H603" s="17"/>
      <c r="I603" s="17"/>
      <c r="J603" s="17"/>
      <c r="K603" s="17"/>
      <c r="L603" s="17"/>
      <c r="M603" s="17"/>
      <c r="N603" s="17"/>
      <c r="O603" s="17"/>
      <c r="P603" s="17"/>
      <c r="Q603" s="22"/>
      <c r="R603" s="22"/>
      <c r="S603" s="22"/>
      <c r="T603" s="22"/>
      <c r="U603" s="22"/>
      <c r="V603" s="22"/>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17"/>
      <c r="G604" s="17"/>
      <c r="H604" s="17"/>
      <c r="I604" s="17"/>
      <c r="J604" s="17"/>
      <c r="K604" s="17"/>
      <c r="L604" s="17"/>
      <c r="M604" s="17"/>
      <c r="N604" s="17"/>
      <c r="O604" s="17"/>
      <c r="P604" s="17"/>
      <c r="Q604" s="24"/>
      <c r="R604" s="24"/>
      <c r="S604" s="22"/>
      <c r="T604" s="22"/>
      <c r="U604" s="22"/>
      <c r="V604" s="22"/>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17"/>
      <c r="G605" s="17"/>
      <c r="H605" s="17"/>
      <c r="I605" s="23" t="s">
        <v>365</v>
      </c>
      <c r="J605" s="23" t="s">
        <v>53</v>
      </c>
      <c r="K605" s="23" t="s">
        <v>54</v>
      </c>
      <c r="L605" s="23" t="s">
        <v>55</v>
      </c>
      <c r="M605" s="23" t="s">
        <v>56</v>
      </c>
      <c r="N605" s="23" t="s">
        <v>865</v>
      </c>
      <c r="O605" s="23" t="s">
        <v>866</v>
      </c>
      <c r="P605" s="23" t="s">
        <v>867</v>
      </c>
      <c r="Q605" s="23" t="s">
        <v>1077</v>
      </c>
      <c r="R605" s="24"/>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4.5" outlineLevel="1" x14ac:dyDescent="0.35">
      <c r="A606" s="6"/>
      <c r="B606" s="7"/>
      <c r="C606" s="17"/>
      <c r="D606" s="17"/>
      <c r="E606" s="17"/>
      <c r="F606" s="33"/>
      <c r="H606" s="193" t="str">
        <f>H586</f>
        <v>lime</v>
      </c>
      <c r="I606" s="226">
        <f>AVERAGE(J$530:J$547)</f>
        <v>0.68562777777777761</v>
      </c>
      <c r="J606" s="226">
        <f t="shared" ref="J606:Q606" si="220">AVERAGE(K$530:K$547)</f>
        <v>0.97065833333333351</v>
      </c>
      <c r="K606" s="226">
        <f t="shared" si="220"/>
        <v>1.0216333333333329</v>
      </c>
      <c r="L606" s="226">
        <f t="shared" si="220"/>
        <v>1</v>
      </c>
      <c r="M606" s="226">
        <f t="shared" si="220"/>
        <v>0.96734166666666666</v>
      </c>
      <c r="N606" s="226">
        <f t="shared" si="220"/>
        <v>0.81672500000000026</v>
      </c>
      <c r="O606" s="226">
        <f t="shared" si="220"/>
        <v>0.82628333333333337</v>
      </c>
      <c r="P606" s="226">
        <f t="shared" si="220"/>
        <v>0.56000000000000028</v>
      </c>
      <c r="Q606" s="226">
        <f t="shared" si="220"/>
        <v>0</v>
      </c>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H607" s="193" t="str">
        <f>H587</f>
        <v>early</v>
      </c>
      <c r="I607" s="226">
        <f t="shared" ref="I607:Q607" si="221">AVERAGE(J$530:J$547)</f>
        <v>0.68562777777777761</v>
      </c>
      <c r="J607" s="226">
        <f t="shared" si="221"/>
        <v>0.97065833333333351</v>
      </c>
      <c r="K607" s="226">
        <f t="shared" si="221"/>
        <v>1.0216333333333329</v>
      </c>
      <c r="L607" s="226">
        <f t="shared" si="221"/>
        <v>1</v>
      </c>
      <c r="M607" s="226">
        <f t="shared" si="221"/>
        <v>0.96734166666666666</v>
      </c>
      <c r="N607" s="226">
        <f t="shared" si="221"/>
        <v>0.81672500000000026</v>
      </c>
      <c r="O607" s="226">
        <f t="shared" si="221"/>
        <v>0.82628333333333337</v>
      </c>
      <c r="P607" s="226">
        <f t="shared" si="221"/>
        <v>0.56000000000000028</v>
      </c>
      <c r="Q607" s="226">
        <f t="shared" si="221"/>
        <v>0</v>
      </c>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33"/>
      <c r="H608" s="193" t="str">
        <f>H588</f>
        <v>at_seeding</v>
      </c>
      <c r="I608" s="226">
        <f t="shared" ref="I608:Q608" si="222">AVERAGE(J$530:J$547)</f>
        <v>0.68562777777777761</v>
      </c>
      <c r="J608" s="226">
        <f t="shared" si="222"/>
        <v>0.97065833333333351</v>
      </c>
      <c r="K608" s="226">
        <f t="shared" si="222"/>
        <v>1.0216333333333329</v>
      </c>
      <c r="L608" s="226">
        <f t="shared" si="222"/>
        <v>1</v>
      </c>
      <c r="M608" s="226">
        <f t="shared" si="222"/>
        <v>0.96734166666666666</v>
      </c>
      <c r="N608" s="226">
        <f t="shared" si="222"/>
        <v>0.81672500000000026</v>
      </c>
      <c r="O608" s="226">
        <f t="shared" si="222"/>
        <v>0.82628333333333337</v>
      </c>
      <c r="P608" s="226">
        <f t="shared" si="222"/>
        <v>0.56000000000000028</v>
      </c>
      <c r="Q608" s="226">
        <f t="shared" si="222"/>
        <v>0</v>
      </c>
      <c r="R608" s="59"/>
      <c r="S608" s="59"/>
      <c r="T608" s="59"/>
      <c r="U608" s="59"/>
      <c r="V608" s="58"/>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17"/>
      <c r="D609" s="17"/>
      <c r="E609" s="17"/>
      <c r="F609" s="33"/>
      <c r="H609" s="193" t="str">
        <f>H589</f>
        <v>mid</v>
      </c>
      <c r="I609" s="226">
        <f t="shared" ref="I609:Q609" si="223">AVERAGE(J$530:J$547)</f>
        <v>0.68562777777777761</v>
      </c>
      <c r="J609" s="226">
        <f t="shared" si="223"/>
        <v>0.97065833333333351</v>
      </c>
      <c r="K609" s="226">
        <f t="shared" si="223"/>
        <v>1.0216333333333329</v>
      </c>
      <c r="L609" s="226">
        <f t="shared" si="223"/>
        <v>1</v>
      </c>
      <c r="M609" s="226">
        <f t="shared" si="223"/>
        <v>0.96734166666666666</v>
      </c>
      <c r="N609" s="226">
        <f t="shared" si="223"/>
        <v>0.81672500000000026</v>
      </c>
      <c r="O609" s="226">
        <f t="shared" si="223"/>
        <v>0.82628333333333337</v>
      </c>
      <c r="P609" s="226">
        <f t="shared" si="223"/>
        <v>0.56000000000000028</v>
      </c>
      <c r="Q609" s="226">
        <f t="shared" si="223"/>
        <v>0</v>
      </c>
      <c r="R609" s="59"/>
      <c r="S609" s="59"/>
      <c r="T609" s="59"/>
      <c r="U609" s="59"/>
      <c r="V609" s="58"/>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7"/>
      <c r="D610" s="17"/>
      <c r="E610" s="17"/>
      <c r="F610" s="33"/>
      <c r="H610" s="193" t="str">
        <f>H590</f>
        <v>late</v>
      </c>
      <c r="I610" s="226">
        <f t="shared" ref="I610:Q610" si="224">AVERAGE(J$530:J$547)</f>
        <v>0.68562777777777761</v>
      </c>
      <c r="J610" s="226">
        <f t="shared" si="224"/>
        <v>0.97065833333333351</v>
      </c>
      <c r="K610" s="226">
        <f t="shared" si="224"/>
        <v>1.0216333333333329</v>
      </c>
      <c r="L610" s="226">
        <f t="shared" si="224"/>
        <v>1</v>
      </c>
      <c r="M610" s="226">
        <f t="shared" si="224"/>
        <v>0.96734166666666666</v>
      </c>
      <c r="N610" s="226">
        <f t="shared" si="224"/>
        <v>0.81672500000000026</v>
      </c>
      <c r="O610" s="226">
        <f t="shared" si="224"/>
        <v>0.82628333333333337</v>
      </c>
      <c r="P610" s="226">
        <f t="shared" si="224"/>
        <v>0.56000000000000028</v>
      </c>
      <c r="Q610" s="226">
        <f t="shared" si="224"/>
        <v>0</v>
      </c>
      <c r="R610" s="59"/>
      <c r="S610" s="59"/>
      <c r="T610" s="59"/>
      <c r="U610" s="59"/>
      <c r="V610" s="58"/>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33"/>
      <c r="Q611" s="59"/>
      <c r="R611" s="59"/>
      <c r="S611" s="59"/>
      <c r="T611" s="59"/>
      <c r="U611" s="59"/>
      <c r="V611" s="58"/>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33"/>
      <c r="Q612" s="59"/>
      <c r="R612" s="59"/>
      <c r="S612" s="59"/>
      <c r="T612" s="59"/>
      <c r="U612" s="59"/>
      <c r="V612" s="58"/>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15" customHeight="1" outlineLevel="1" x14ac:dyDescent="0.35">
      <c r="A613" s="6"/>
      <c r="B613" s="7"/>
      <c r="C613" s="17"/>
      <c r="D613" s="17"/>
      <c r="E613" s="17"/>
      <c r="F613" s="36"/>
      <c r="G613" s="37"/>
      <c r="H613" s="37"/>
      <c r="I613" s="37"/>
      <c r="J613" s="38"/>
      <c r="K613" s="38"/>
      <c r="L613" s="38"/>
      <c r="M613" s="38"/>
      <c r="N613" s="38"/>
      <c r="O613" s="38"/>
      <c r="P613" s="38"/>
      <c r="Q613" s="38"/>
      <c r="R613" s="38"/>
      <c r="S613" s="38"/>
      <c r="T613" s="38"/>
      <c r="U613" s="38"/>
      <c r="V613" s="30"/>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25.4" customHeight="1" outlineLevel="1" x14ac:dyDescent="0.35">
      <c r="A614" s="6"/>
      <c r="B614" s="7"/>
      <c r="C614" s="39"/>
      <c r="D614" s="39"/>
      <c r="E614" s="39"/>
      <c r="F614" s="39"/>
      <c r="G614" s="40" t="str">
        <f>G598</f>
        <v>Fert by Soil</v>
      </c>
      <c r="H614" s="39"/>
      <c r="I614" s="39"/>
      <c r="J614" s="39"/>
      <c r="K614" s="39"/>
      <c r="L614" s="39"/>
      <c r="M614" s="39"/>
      <c r="N614" s="39"/>
      <c r="O614" s="39"/>
      <c r="P614" s="39"/>
      <c r="Q614" s="39"/>
      <c r="R614" s="39"/>
      <c r="S614" s="39"/>
      <c r="T614" s="39"/>
      <c r="U614" s="39"/>
      <c r="V614" s="39"/>
      <c r="W614" s="41" t="s">
        <v>23</v>
      </c>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7"/>
      <c r="D615" s="7"/>
      <c r="E615" s="7"/>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row>
    <row r="617" spans="1:68" ht="5.15" customHeight="1" outlineLevel="1" thickBot="1" x14ac:dyDescent="0.4">
      <c r="A617" s="6"/>
      <c r="B617" s="7"/>
      <c r="C617" s="7"/>
      <c r="D617" s="7"/>
      <c r="E617" s="7"/>
      <c r="F617" s="7"/>
      <c r="G617" s="7"/>
      <c r="H617" s="8"/>
      <c r="I617" s="8"/>
      <c r="J617" s="8"/>
      <c r="K617" s="8"/>
      <c r="L617" s="8"/>
      <c r="M617" s="8"/>
      <c r="N617" s="8"/>
      <c r="O617" s="8"/>
      <c r="P617" s="8"/>
      <c r="Q617" s="8"/>
      <c r="R617" s="8"/>
      <c r="S617" s="8"/>
      <c r="T617" s="8"/>
      <c r="U617" s="8"/>
      <c r="V617" s="8"/>
      <c r="W617" s="8"/>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row>
    <row r="618" spans="1:68" ht="5.15" customHeight="1" outlineLevel="1" x14ac:dyDescent="0.35">
      <c r="A618" s="6"/>
      <c r="B618" s="7"/>
      <c r="C618" s="9" t="s">
        <v>0</v>
      </c>
      <c r="D618" s="9"/>
      <c r="E618" s="9"/>
      <c r="F618" s="9"/>
      <c r="G618" s="9"/>
      <c r="H618" s="9"/>
      <c r="I618" s="9"/>
      <c r="J618" s="9"/>
      <c r="K618" s="10"/>
      <c r="L618" s="10"/>
      <c r="M618" s="10"/>
      <c r="N618" s="10"/>
      <c r="O618" s="10"/>
      <c r="P618" s="10"/>
      <c r="Q618" s="10"/>
      <c r="R618" s="10"/>
      <c r="S618" s="10"/>
      <c r="T618" s="10"/>
      <c r="U618" s="10"/>
      <c r="V618" s="10"/>
      <c r="W618" s="11"/>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2"/>
      <c r="D619" s="12"/>
      <c r="E619" s="12" t="s">
        <v>1</v>
      </c>
      <c r="F619" s="13"/>
      <c r="G619" s="14" t="s">
        <v>32</v>
      </c>
      <c r="H619" s="13"/>
      <c r="I619" s="13"/>
      <c r="J619" s="13"/>
      <c r="K619" s="13"/>
      <c r="L619" s="13"/>
      <c r="M619" s="13"/>
      <c r="N619" s="13"/>
      <c r="O619" s="13"/>
      <c r="P619" s="13"/>
      <c r="Q619" s="13"/>
      <c r="R619" s="13"/>
      <c r="S619" s="15"/>
      <c r="T619" s="13"/>
      <c r="U619" s="15"/>
      <c r="V619" s="15"/>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2"/>
      <c r="D620" s="12"/>
      <c r="E620" s="17"/>
      <c r="F620" s="13"/>
      <c r="G620" s="18"/>
      <c r="H620" s="13"/>
      <c r="I620" s="13"/>
      <c r="J620" s="13"/>
      <c r="K620" s="13"/>
      <c r="L620" s="13"/>
      <c r="M620" s="13"/>
      <c r="N620" s="13"/>
      <c r="O620" s="13"/>
      <c r="P620" s="13"/>
      <c r="Q620" s="13"/>
      <c r="R620" s="13"/>
      <c r="S620" s="15"/>
      <c r="T620" s="19"/>
      <c r="U620" s="15"/>
      <c r="V620" s="15"/>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2"/>
      <c r="E621" s="17"/>
      <c r="F621" s="13"/>
      <c r="G621" s="13" t="s">
        <v>2</v>
      </c>
      <c r="H621" s="13"/>
      <c r="I621" s="13"/>
      <c r="J621" s="13"/>
      <c r="K621" s="13"/>
      <c r="L621" s="13"/>
      <c r="M621" s="13"/>
      <c r="N621" s="13"/>
      <c r="O621" s="13"/>
      <c r="P621" s="13"/>
      <c r="Q621" s="13"/>
      <c r="R621" s="13"/>
      <c r="S621" s="15"/>
      <c r="T621" s="19"/>
      <c r="U621" s="15"/>
      <c r="V621" s="15"/>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20">
        <v>0</v>
      </c>
      <c r="D622" s="12"/>
      <c r="E622" s="17"/>
      <c r="F622" s="13"/>
      <c r="G622" s="21"/>
      <c r="H622" s="13"/>
      <c r="I622" s="13"/>
      <c r="J622" s="13"/>
      <c r="K622" s="13"/>
      <c r="L622" s="13"/>
      <c r="M622" s="13"/>
      <c r="N622" s="13"/>
      <c r="O622" s="13"/>
      <c r="P622" s="13"/>
      <c r="Q622" s="13"/>
      <c r="R622" s="13"/>
      <c r="S622" s="15"/>
      <c r="T622" s="19"/>
      <c r="U622" s="15"/>
      <c r="V622" s="15"/>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17"/>
      <c r="G623" s="17"/>
      <c r="H623" s="17"/>
      <c r="I623" s="17"/>
      <c r="J623" s="22"/>
      <c r="K623" s="22"/>
      <c r="L623" s="22"/>
      <c r="M623" s="22"/>
      <c r="N623" s="22"/>
      <c r="O623" s="22"/>
      <c r="P623" s="22"/>
      <c r="Q623" s="22"/>
      <c r="R623" s="22"/>
      <c r="S623" s="22"/>
      <c r="T623" s="22"/>
      <c r="U623" s="22"/>
      <c r="V623" s="22"/>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17"/>
      <c r="G624" s="17"/>
      <c r="H624" s="17"/>
      <c r="I624" s="17"/>
      <c r="J624" s="17"/>
      <c r="K624" s="17"/>
      <c r="L624" s="22"/>
      <c r="M624" s="22"/>
      <c r="N624" s="22"/>
      <c r="O624" s="22"/>
      <c r="P624" s="22"/>
      <c r="Q624" s="22"/>
      <c r="R624" s="22"/>
      <c r="S624" s="22"/>
      <c r="T624" s="22"/>
      <c r="U624" s="22"/>
      <c r="V624" s="2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17"/>
      <c r="G625" s="17"/>
      <c r="H625" s="17"/>
      <c r="I625" s="17"/>
      <c r="J625" s="23"/>
      <c r="K625" s="23"/>
      <c r="L625" s="23"/>
      <c r="M625" s="23"/>
      <c r="N625" s="23"/>
      <c r="O625" s="23"/>
      <c r="P625" s="23"/>
      <c r="Q625" s="24"/>
      <c r="R625" s="24"/>
      <c r="S625" s="22"/>
      <c r="T625" s="22"/>
      <c r="U625" s="22"/>
      <c r="V625" s="22"/>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17"/>
      <c r="G626" s="17"/>
      <c r="H626" s="17"/>
      <c r="I626" s="23" t="s">
        <v>365</v>
      </c>
      <c r="J626" s="23" t="s">
        <v>53</v>
      </c>
      <c r="K626" s="23" t="s">
        <v>54</v>
      </c>
      <c r="L626" s="23" t="s">
        <v>55</v>
      </c>
      <c r="M626" s="23" t="s">
        <v>56</v>
      </c>
      <c r="N626" s="23" t="s">
        <v>865</v>
      </c>
      <c r="O626" s="23" t="s">
        <v>866</v>
      </c>
      <c r="P626" s="23" t="s">
        <v>867</v>
      </c>
      <c r="Q626" s="23" t="s">
        <v>1077</v>
      </c>
      <c r="R626" s="24"/>
      <c r="S626" s="22"/>
      <c r="T626" s="22"/>
      <c r="U626" s="22"/>
      <c r="V626" s="22"/>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4.5" outlineLevel="1" x14ac:dyDescent="0.35">
      <c r="A627" s="6"/>
      <c r="B627" s="7"/>
      <c r="C627" s="17"/>
      <c r="D627" s="17"/>
      <c r="E627" s="17"/>
      <c r="F627" s="26"/>
      <c r="G627" s="27"/>
      <c r="H627" s="34" t="s">
        <v>989</v>
      </c>
      <c r="I627" s="226">
        <v>1</v>
      </c>
      <c r="J627" s="226">
        <v>1</v>
      </c>
      <c r="K627" s="226">
        <v>1</v>
      </c>
      <c r="L627" s="226">
        <v>1</v>
      </c>
      <c r="M627" s="226">
        <v>1</v>
      </c>
      <c r="N627" s="226">
        <v>1</v>
      </c>
      <c r="O627" s="226">
        <v>1</v>
      </c>
      <c r="P627" s="226">
        <v>1</v>
      </c>
      <c r="Q627" s="226">
        <v>1</v>
      </c>
      <c r="R627" s="151"/>
      <c r="S627" s="151"/>
      <c r="T627" s="151"/>
      <c r="U627" s="151"/>
      <c r="V627" s="4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G628" s="34"/>
      <c r="H628" s="34"/>
      <c r="I628" s="34"/>
      <c r="J628" s="34"/>
      <c r="K628" s="34"/>
      <c r="L628" s="34"/>
      <c r="M628" s="34"/>
      <c r="N628" s="34"/>
      <c r="O628" s="34"/>
      <c r="P628" s="34"/>
      <c r="Q628" s="152"/>
      <c r="R628" s="152"/>
      <c r="S628" s="152"/>
      <c r="T628" s="152"/>
      <c r="U628" s="152"/>
      <c r="V628" s="42"/>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G619</f>
        <v>Chemical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223</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t="s">
        <v>224</v>
      </c>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17"/>
      <c r="J642" s="23" t="s">
        <v>102</v>
      </c>
      <c r="K642" s="23" t="s">
        <v>103</v>
      </c>
      <c r="L642" s="23" t="s">
        <v>988</v>
      </c>
      <c r="M642" s="23" t="s">
        <v>102</v>
      </c>
      <c r="N642" s="23"/>
      <c r="O642" s="23"/>
      <c r="P642" s="24"/>
      <c r="Q642" s="24"/>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27"/>
      <c r="I643" s="27" t="str" cm="1">
        <f t="array" ref="I643:I646">TRANSPOSE(H341:K341)</f>
        <v>knock</v>
      </c>
      <c r="J643" s="697">
        <f>MIN(364,INT((M643 - DATE(YEAR(M643),1,1))))</f>
        <v>104</v>
      </c>
      <c r="K643" s="229">
        <v>35</v>
      </c>
      <c r="L643" s="226">
        <v>0.25</v>
      </c>
      <c r="M643" s="702">
        <v>43570</v>
      </c>
      <c r="N643" s="150"/>
      <c r="O643" s="150"/>
      <c r="P643" s="150"/>
      <c r="Q643" s="151"/>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4.5" outlineLevel="1" x14ac:dyDescent="0.35">
      <c r="A644" s="6"/>
      <c r="B644" s="7"/>
      <c r="C644" s="17"/>
      <c r="D644" s="17"/>
      <c r="E644" s="17"/>
      <c r="F644" s="26"/>
      <c r="G644" s="27"/>
      <c r="H644" s="27"/>
      <c r="I644" s="27" t="str">
        <v>pre-em</v>
      </c>
      <c r="J644" s="697">
        <f>MIN(364,INT((M644 - DATE(YEAR(M644),1,1))))</f>
        <v>134</v>
      </c>
      <c r="K644" s="229">
        <v>15</v>
      </c>
      <c r="L644" s="226">
        <v>0.25</v>
      </c>
      <c r="M644" s="702">
        <v>43600</v>
      </c>
      <c r="N644" s="150"/>
      <c r="O644" s="150"/>
      <c r="P644" s="150"/>
      <c r="Q644" s="151"/>
      <c r="R644" s="151"/>
      <c r="S644" s="151"/>
      <c r="T644" s="151"/>
      <c r="U644" s="151"/>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4.5" outlineLevel="1" x14ac:dyDescent="0.35">
      <c r="A645" s="6"/>
      <c r="B645" s="7"/>
      <c r="C645" s="17"/>
      <c r="D645" s="17"/>
      <c r="E645" s="17"/>
      <c r="F645" s="26"/>
      <c r="G645" s="27"/>
      <c r="H645" s="27"/>
      <c r="I645" s="27" t="str">
        <v>selective_and_spraytop</v>
      </c>
      <c r="J645" s="697">
        <f>MIN(364,INT((M645 - DATE(YEAR(M645),1,1))))</f>
        <v>151</v>
      </c>
      <c r="K645" s="229">
        <v>90</v>
      </c>
      <c r="L645" s="226">
        <v>0.25</v>
      </c>
      <c r="M645" s="702">
        <v>43617</v>
      </c>
      <c r="N645" s="150"/>
      <c r="O645" s="150"/>
      <c r="P645" s="150"/>
      <c r="Q645" s="151"/>
      <c r="R645" s="151"/>
      <c r="S645" s="151"/>
      <c r="T645" s="151"/>
      <c r="U645" s="151"/>
      <c r="V645" s="42"/>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4.5" outlineLevel="1" x14ac:dyDescent="0.35">
      <c r="A646" s="6"/>
      <c r="B646" s="7"/>
      <c r="C646" s="17"/>
      <c r="D646" s="17"/>
      <c r="E646" s="17"/>
      <c r="F646" s="26"/>
      <c r="G646" s="27"/>
      <c r="H646" s="27"/>
      <c r="I646" s="27" t="str">
        <v>fungicide</v>
      </c>
      <c r="J646" s="697">
        <f>MIN(364,INT((M646 - DATE(YEAR(M646),1,1))))</f>
        <v>195</v>
      </c>
      <c r="K646" s="229">
        <v>35</v>
      </c>
      <c r="L646" s="226">
        <v>0.25</v>
      </c>
      <c r="M646" s="702">
        <v>43661</v>
      </c>
      <c r="N646" s="150"/>
      <c r="O646" s="150"/>
      <c r="P646" s="150"/>
      <c r="Q646" s="151"/>
      <c r="R646" s="151"/>
      <c r="S646" s="151"/>
      <c r="T646" s="151"/>
      <c r="U646" s="151"/>
      <c r="V646" s="42"/>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33"/>
      <c r="G647" s="34"/>
      <c r="H647" s="34"/>
      <c r="I647" s="34"/>
      <c r="J647" s="34"/>
      <c r="K647" s="34"/>
      <c r="L647" s="34"/>
      <c r="M647" s="34"/>
      <c r="N647" s="34"/>
      <c r="O647" s="150"/>
      <c r="P647" s="150"/>
      <c r="Q647" s="152"/>
      <c r="R647" s="152"/>
      <c r="S647" s="152"/>
      <c r="T647" s="152"/>
      <c r="U647" s="152"/>
      <c r="V647" s="42"/>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5.15" customHeight="1" outlineLevel="1" x14ac:dyDescent="0.35">
      <c r="A648" s="6"/>
      <c r="B648" s="7"/>
      <c r="C648" s="17"/>
      <c r="D648" s="17"/>
      <c r="E648" s="17"/>
      <c r="F648" s="36"/>
      <c r="G648" s="37"/>
      <c r="H648" s="37"/>
      <c r="I648" s="37"/>
      <c r="J648" s="38"/>
      <c r="K648" s="38"/>
      <c r="L648" s="38"/>
      <c r="M648" s="38"/>
      <c r="N648" s="38"/>
      <c r="O648" s="38"/>
      <c r="P648" s="38"/>
      <c r="Q648" s="38"/>
      <c r="R648" s="38"/>
      <c r="S648" s="38"/>
      <c r="T648" s="38"/>
      <c r="U648" s="38"/>
      <c r="V648" s="30"/>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25.4" customHeight="1" outlineLevel="1" x14ac:dyDescent="0.35">
      <c r="A649" s="6"/>
      <c r="B649" s="7"/>
      <c r="C649" s="39"/>
      <c r="D649" s="39"/>
      <c r="E649" s="39"/>
      <c r="F649" s="39"/>
      <c r="G649" s="40" t="str">
        <f>G635</f>
        <v>Chemical info</v>
      </c>
      <c r="H649" s="39"/>
      <c r="I649" s="39"/>
      <c r="J649" s="39"/>
      <c r="K649" s="39"/>
      <c r="L649" s="39"/>
      <c r="M649" s="39"/>
      <c r="N649" s="39"/>
      <c r="O649" s="39"/>
      <c r="P649" s="39"/>
      <c r="Q649" s="39"/>
      <c r="R649" s="39"/>
      <c r="S649" s="39"/>
      <c r="T649" s="39"/>
      <c r="U649" s="39"/>
      <c r="V649" s="39"/>
      <c r="W649" s="41" t="s">
        <v>23</v>
      </c>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7"/>
      <c r="D650" s="7"/>
      <c r="E650" s="7"/>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7"/>
      <c r="D651" s="7"/>
      <c r="E651" s="7"/>
      <c r="F651" s="7"/>
      <c r="G651" s="7"/>
      <c r="H651" s="8"/>
      <c r="I651" s="8"/>
      <c r="J651" s="8"/>
      <c r="K651" s="8"/>
      <c r="L651" s="8"/>
      <c r="M651" s="8"/>
      <c r="N651" s="8"/>
      <c r="O651" s="8"/>
      <c r="P651" s="8"/>
      <c r="Q651" s="8"/>
      <c r="R651" s="8"/>
      <c r="S651" s="8"/>
      <c r="T651" s="8"/>
      <c r="U651" s="8"/>
      <c r="V651" s="8"/>
      <c r="W651" s="8"/>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row>
    <row r="652" spans="1:68" ht="5.15" customHeight="1" outlineLevel="1" thickBot="1" x14ac:dyDescent="0.4">
      <c r="A652" s="6"/>
      <c r="B652" s="7"/>
      <c r="C652" s="7"/>
      <c r="D652" s="7"/>
      <c r="E652" s="7"/>
      <c r="F652" s="7"/>
      <c r="G652" s="7"/>
      <c r="H652" s="8"/>
      <c r="I652" s="8"/>
      <c r="J652" s="8"/>
      <c r="K652" s="8"/>
      <c r="L652" s="8"/>
      <c r="M652" s="8"/>
      <c r="N652" s="8"/>
      <c r="O652" s="8"/>
      <c r="P652" s="8"/>
      <c r="Q652" s="8"/>
      <c r="R652" s="8"/>
      <c r="S652" s="8"/>
      <c r="T652" s="8"/>
      <c r="U652" s="8"/>
      <c r="V652" s="8"/>
      <c r="W652" s="8"/>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row>
    <row r="653" spans="1:68" ht="5.15" customHeight="1" outlineLevel="1" x14ac:dyDescent="0.35">
      <c r="A653" s="6"/>
      <c r="B653" s="7"/>
      <c r="C653" s="9" t="s">
        <v>0</v>
      </c>
      <c r="D653" s="9"/>
      <c r="E653" s="9"/>
      <c r="F653" s="9"/>
      <c r="G653" s="9"/>
      <c r="H653" s="9"/>
      <c r="I653" s="9"/>
      <c r="J653" s="9"/>
      <c r="K653" s="10"/>
      <c r="L653" s="10"/>
      <c r="M653" s="10"/>
      <c r="N653" s="10"/>
      <c r="O653" s="10"/>
      <c r="P653" s="10"/>
      <c r="Q653" s="10"/>
      <c r="R653" s="10"/>
      <c r="S653" s="10"/>
      <c r="T653" s="10"/>
      <c r="U653" s="10"/>
      <c r="V653" s="10"/>
      <c r="W653" s="11"/>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2"/>
      <c r="D654" s="12"/>
      <c r="E654" s="12" t="s">
        <v>1</v>
      </c>
      <c r="F654" s="13"/>
      <c r="G654" s="14" t="s">
        <v>33</v>
      </c>
      <c r="H654" s="13"/>
      <c r="I654" s="13"/>
      <c r="J654" s="13"/>
      <c r="K654" s="13"/>
      <c r="L654" s="13"/>
      <c r="M654" s="13"/>
      <c r="N654" s="13"/>
      <c r="O654" s="13"/>
      <c r="P654" s="13"/>
      <c r="Q654" s="13"/>
      <c r="R654" s="13"/>
      <c r="S654" s="13"/>
      <c r="T654" s="13"/>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2"/>
      <c r="D655" s="12"/>
      <c r="E655" s="17"/>
      <c r="F655" s="13"/>
      <c r="G655" s="13" t="s">
        <v>34</v>
      </c>
      <c r="H655" s="13"/>
      <c r="I655" s="13"/>
      <c r="J655" s="13"/>
      <c r="K655" s="13"/>
      <c r="L655" s="13"/>
      <c r="M655" s="13"/>
      <c r="N655" s="13"/>
      <c r="O655" s="13"/>
      <c r="P655" s="13"/>
      <c r="Q655" s="13"/>
      <c r="R655" s="13"/>
      <c r="S655" s="13"/>
      <c r="T655" s="19"/>
      <c r="U655" s="15"/>
      <c r="V655" s="15"/>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2"/>
      <c r="E656" s="17"/>
      <c r="F656" s="13"/>
      <c r="G656" s="44">
        <v>43689.728703703702</v>
      </c>
      <c r="H656" s="13"/>
      <c r="I656" s="13"/>
      <c r="J656" s="13"/>
      <c r="K656" s="13"/>
      <c r="L656" s="13"/>
      <c r="M656" s="13"/>
      <c r="N656" s="13"/>
      <c r="O656" s="13"/>
      <c r="P656" s="13"/>
      <c r="Q656" s="13"/>
      <c r="R656" s="13"/>
      <c r="S656" s="13"/>
      <c r="T656" s="19"/>
      <c r="U656" s="15"/>
      <c r="V656" s="15"/>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20">
        <v>0</v>
      </c>
      <c r="D657" s="12"/>
      <c r="E657" s="17"/>
      <c r="F657" s="13"/>
      <c r="G657" s="21"/>
      <c r="H657" s="13"/>
      <c r="I657" s="13"/>
      <c r="J657" s="13"/>
      <c r="K657" s="13"/>
      <c r="L657" s="13"/>
      <c r="M657" s="13"/>
      <c r="N657" s="13"/>
      <c r="O657" s="13"/>
      <c r="P657" s="13"/>
      <c r="Q657" s="13"/>
      <c r="R657" s="13"/>
      <c r="S657" s="13"/>
      <c r="T657" s="19"/>
      <c r="U657" s="15"/>
      <c r="V657" s="15"/>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2"/>
      <c r="K658" s="22"/>
      <c r="L658" s="22"/>
      <c r="M658" s="22"/>
      <c r="N658" s="22"/>
      <c r="O658" s="22"/>
      <c r="P658" s="22"/>
      <c r="Q658" s="22"/>
      <c r="R658" s="22"/>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17"/>
      <c r="G659" s="17"/>
      <c r="H659" s="893"/>
      <c r="I659" s="17"/>
      <c r="J659" s="17"/>
      <c r="K659" s="22"/>
      <c r="L659" s="22"/>
      <c r="M659" s="22"/>
      <c r="N659" s="22"/>
      <c r="O659" s="22"/>
      <c r="P659" s="22"/>
      <c r="Q659" s="22"/>
      <c r="R659" s="22"/>
      <c r="S659" s="22"/>
      <c r="T659" s="22"/>
      <c r="U659" s="22"/>
      <c r="V659" s="2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17"/>
      <c r="G660" s="17"/>
      <c r="H660" s="893"/>
      <c r="I660" s="17"/>
      <c r="J660" s="894" t="s">
        <v>968</v>
      </c>
      <c r="K660" s="892"/>
      <c r="L660" s="892"/>
      <c r="M660" s="892"/>
      <c r="N660" s="892"/>
      <c r="O660" s="892"/>
      <c r="P660" s="892"/>
      <c r="Q660" s="892"/>
      <c r="R660" s="24"/>
      <c r="S660" s="24"/>
      <c r="T660" s="22"/>
      <c r="U660" s="22"/>
      <c r="V660" s="2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17"/>
      <c r="G661" s="17" t="s">
        <v>36</v>
      </c>
      <c r="H661" s="893"/>
      <c r="I661" s="17"/>
      <c r="J661" s="23" t="s">
        <v>365</v>
      </c>
      <c r="K661" s="23" t="s">
        <v>53</v>
      </c>
      <c r="L661" s="23" t="s">
        <v>54</v>
      </c>
      <c r="M661" s="23" t="s">
        <v>55</v>
      </c>
      <c r="N661" s="23" t="s">
        <v>56</v>
      </c>
      <c r="O661" s="23" t="s">
        <v>865</v>
      </c>
      <c r="P661" s="23" t="s">
        <v>866</v>
      </c>
      <c r="Q661" s="23" t="s">
        <v>867</v>
      </c>
      <c r="R661" s="23" t="s">
        <v>1077</v>
      </c>
      <c r="S661" s="23"/>
      <c r="T661" s="22"/>
      <c r="U661" s="22"/>
      <c r="V661" s="2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48"/>
      <c r="H662" s="31"/>
      <c r="I662" s="650" t="str">
        <f>General!O17</f>
        <v>a</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48"/>
      <c r="H663" s="31"/>
      <c r="I663" s="650" t="str">
        <f>General!O18</f>
        <v>a2</v>
      </c>
      <c r="J663" s="230">
        <v>0</v>
      </c>
      <c r="K663" s="230">
        <v>0</v>
      </c>
      <c r="L663" s="230">
        <v>0</v>
      </c>
      <c r="M663" s="230">
        <v>0</v>
      </c>
      <c r="N663" s="230">
        <v>0</v>
      </c>
      <c r="O663" s="230">
        <v>0</v>
      </c>
      <c r="P663" s="230">
        <v>0</v>
      </c>
      <c r="Q663" s="230">
        <v>0</v>
      </c>
      <c r="R663" s="230">
        <v>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48"/>
      <c r="H664" s="31"/>
      <c r="I664" s="650" t="str">
        <f>General!O19</f>
        <v>b</v>
      </c>
      <c r="J664" s="230">
        <v>100</v>
      </c>
      <c r="K664" s="230">
        <v>100</v>
      </c>
      <c r="L664" s="230">
        <v>100</v>
      </c>
      <c r="M664" s="230">
        <v>100</v>
      </c>
      <c r="N664" s="230">
        <v>100</v>
      </c>
      <c r="O664" s="230">
        <v>100</v>
      </c>
      <c r="P664" s="230">
        <v>100</v>
      </c>
      <c r="Q664" s="230">
        <v>100</v>
      </c>
      <c r="R664" s="230">
        <v>100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48"/>
      <c r="H665" s="31"/>
      <c r="I665" s="650" t="str">
        <f>General!O20</f>
        <v>bd</v>
      </c>
      <c r="J665" s="230">
        <v>100</v>
      </c>
      <c r="K665" s="230">
        <v>100</v>
      </c>
      <c r="L665" s="230">
        <v>100</v>
      </c>
      <c r="M665" s="230">
        <v>100</v>
      </c>
      <c r="N665" s="230">
        <v>100</v>
      </c>
      <c r="O665" s="230">
        <v>100</v>
      </c>
      <c r="P665" s="230">
        <v>100</v>
      </c>
      <c r="Q665" s="230">
        <v>100</v>
      </c>
      <c r="R665" s="230">
        <v>100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General!O21</f>
        <v>f</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General!O22</f>
        <v>h</v>
      </c>
      <c r="J667" s="231">
        <v>140</v>
      </c>
      <c r="K667" s="231">
        <v>140</v>
      </c>
      <c r="L667" s="231">
        <v>140</v>
      </c>
      <c r="M667" s="231">
        <v>140</v>
      </c>
      <c r="N667" s="231">
        <v>140</v>
      </c>
      <c r="O667" s="231">
        <v>140</v>
      </c>
      <c r="P667" s="231">
        <v>140</v>
      </c>
      <c r="Q667" s="231">
        <v>140</v>
      </c>
      <c r="R667" s="231">
        <v>140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8"/>
      <c r="H668" s="31"/>
      <c r="I668" s="650" t="str">
        <f>General!O23</f>
        <v>i</v>
      </c>
      <c r="J668" s="231">
        <v>90</v>
      </c>
      <c r="K668" s="231">
        <v>90</v>
      </c>
      <c r="L668" s="231">
        <v>90</v>
      </c>
      <c r="M668" s="231">
        <v>90</v>
      </c>
      <c r="N668" s="231">
        <v>90</v>
      </c>
      <c r="O668" s="231">
        <v>90</v>
      </c>
      <c r="P668" s="231">
        <v>90</v>
      </c>
      <c r="Q668" s="231">
        <v>90</v>
      </c>
      <c r="R668" s="231">
        <v>90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36"/>
      <c r="G669" s="48"/>
      <c r="H669" s="31"/>
      <c r="I669" s="650" t="str">
        <f>General!O24</f>
        <v>j</v>
      </c>
      <c r="J669" s="230">
        <v>10</v>
      </c>
      <c r="K669" s="230">
        <v>10</v>
      </c>
      <c r="L669" s="230">
        <v>10</v>
      </c>
      <c r="M669" s="230">
        <v>10</v>
      </c>
      <c r="N669" s="230">
        <v>10</v>
      </c>
      <c r="O669" s="230">
        <v>10</v>
      </c>
      <c r="P669" s="230">
        <v>10</v>
      </c>
      <c r="Q669" s="230">
        <v>10</v>
      </c>
      <c r="R669" s="230">
        <v>10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36"/>
      <c r="G670" s="48"/>
      <c r="H670" s="31"/>
      <c r="I670" s="650" t="str">
        <f>General!O25</f>
        <v>jc</v>
      </c>
      <c r="J670" s="230">
        <v>10</v>
      </c>
      <c r="K670" s="230">
        <v>10</v>
      </c>
      <c r="L670" s="230">
        <v>10</v>
      </c>
      <c r="M670" s="230">
        <v>10</v>
      </c>
      <c r="N670" s="230">
        <v>10</v>
      </c>
      <c r="O670" s="230">
        <v>10</v>
      </c>
      <c r="P670" s="230">
        <v>10</v>
      </c>
      <c r="Q670" s="230">
        <v>10</v>
      </c>
      <c r="R670" s="230">
        <v>10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33"/>
      <c r="G671" s="34"/>
      <c r="H671" s="34"/>
      <c r="I671" s="650" t="str">
        <f>General!O26</f>
        <v>k</v>
      </c>
      <c r="J671" s="231">
        <v>90</v>
      </c>
      <c r="K671" s="231">
        <v>90</v>
      </c>
      <c r="L671" s="231">
        <v>90</v>
      </c>
      <c r="M671" s="231">
        <v>90</v>
      </c>
      <c r="N671" s="231">
        <v>90</v>
      </c>
      <c r="O671" s="231">
        <v>90</v>
      </c>
      <c r="P671" s="231">
        <v>90</v>
      </c>
      <c r="Q671" s="231">
        <v>90</v>
      </c>
      <c r="R671" s="231">
        <v>90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4.5" outlineLevel="1" x14ac:dyDescent="0.35">
      <c r="A672" s="6"/>
      <c r="B672" s="7"/>
      <c r="C672" s="17"/>
      <c r="D672" s="17"/>
      <c r="E672" s="17"/>
      <c r="F672" s="33"/>
      <c r="G672" s="34"/>
      <c r="H672" s="34"/>
      <c r="I672" s="650" t="str">
        <f>General!O27</f>
        <v>l</v>
      </c>
      <c r="J672" s="231">
        <v>120</v>
      </c>
      <c r="K672" s="231">
        <v>120</v>
      </c>
      <c r="L672" s="231">
        <v>120</v>
      </c>
      <c r="M672" s="231">
        <v>120</v>
      </c>
      <c r="N672" s="231">
        <v>120</v>
      </c>
      <c r="O672" s="231">
        <v>120</v>
      </c>
      <c r="P672" s="231">
        <v>120</v>
      </c>
      <c r="Q672" s="231">
        <v>120</v>
      </c>
      <c r="R672" s="231">
        <v>120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33"/>
      <c r="G673" s="34"/>
      <c r="H673" s="34"/>
      <c r="I673" s="650" t="str">
        <f>General!O28</f>
        <v>m</v>
      </c>
      <c r="J673" s="230">
        <v>10</v>
      </c>
      <c r="K673" s="230">
        <v>10</v>
      </c>
      <c r="L673" s="230">
        <v>10</v>
      </c>
      <c r="M673" s="230">
        <v>10</v>
      </c>
      <c r="N673" s="230">
        <v>10</v>
      </c>
      <c r="O673" s="230">
        <v>10</v>
      </c>
      <c r="P673" s="230">
        <v>10</v>
      </c>
      <c r="Q673" s="230">
        <v>10</v>
      </c>
      <c r="R673" s="230">
        <v>10</v>
      </c>
      <c r="S673" s="27"/>
      <c r="T673" s="57"/>
      <c r="U673" s="57"/>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33"/>
      <c r="G674" s="34"/>
      <c r="H674" s="34"/>
      <c r="I674" s="650" t="str">
        <f>General!O29</f>
        <v>ms</v>
      </c>
      <c r="J674" s="231">
        <v>100</v>
      </c>
      <c r="K674" s="231">
        <v>100</v>
      </c>
      <c r="L674" s="231">
        <v>100</v>
      </c>
      <c r="M674" s="231">
        <v>100</v>
      </c>
      <c r="N674" s="231">
        <v>100</v>
      </c>
      <c r="O674" s="231">
        <v>100</v>
      </c>
      <c r="P674" s="231">
        <v>100</v>
      </c>
      <c r="Q674" s="231">
        <v>100</v>
      </c>
      <c r="R674" s="231">
        <v>100</v>
      </c>
      <c r="S674" s="27"/>
      <c r="T674" s="57"/>
      <c r="U674" s="57"/>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8"/>
      <c r="H675" s="31"/>
      <c r="I675" s="650" t="str">
        <f>General!O30</f>
        <v>o</v>
      </c>
      <c r="J675" s="230">
        <v>120</v>
      </c>
      <c r="K675" s="230">
        <v>120</v>
      </c>
      <c r="L675" s="230">
        <v>120</v>
      </c>
      <c r="M675" s="230">
        <v>120</v>
      </c>
      <c r="N675" s="230">
        <v>120</v>
      </c>
      <c r="O675" s="230">
        <v>120</v>
      </c>
      <c r="P675" s="230">
        <v>120</v>
      </c>
      <c r="Q675" s="230">
        <v>120</v>
      </c>
      <c r="R675" s="230">
        <v>120</v>
      </c>
      <c r="S675" s="27"/>
      <c r="T675" s="57"/>
      <c r="U675" s="57"/>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8"/>
      <c r="H676" s="31"/>
      <c r="I676" s="650" t="str">
        <f>General!O31</f>
        <v>od</v>
      </c>
      <c r="J676" s="232">
        <v>120</v>
      </c>
      <c r="K676" s="232">
        <v>120</v>
      </c>
      <c r="L676" s="232">
        <v>120</v>
      </c>
      <c r="M676" s="232">
        <v>120</v>
      </c>
      <c r="N676" s="232">
        <v>120</v>
      </c>
      <c r="O676" s="232">
        <v>120</v>
      </c>
      <c r="P676" s="232">
        <v>120</v>
      </c>
      <c r="Q676" s="232">
        <v>120</v>
      </c>
      <c r="R676" s="232">
        <v>120</v>
      </c>
      <c r="S676" s="27"/>
      <c r="T676" s="57"/>
      <c r="U676" s="57"/>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General!O32</f>
        <v>of</v>
      </c>
      <c r="J677" s="232">
        <v>100</v>
      </c>
      <c r="K677" s="232">
        <v>100</v>
      </c>
      <c r="L677" s="232">
        <v>100</v>
      </c>
      <c r="M677" s="232">
        <v>100</v>
      </c>
      <c r="N677" s="232">
        <v>100</v>
      </c>
      <c r="O677" s="232">
        <v>100</v>
      </c>
      <c r="P677" s="232">
        <v>100</v>
      </c>
      <c r="Q677" s="232">
        <v>100</v>
      </c>
      <c r="R677" s="232">
        <v>100</v>
      </c>
      <c r="S677" s="26"/>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General!O33</f>
        <v>r</v>
      </c>
      <c r="J678" s="232">
        <v>2</v>
      </c>
      <c r="K678" s="232">
        <v>2</v>
      </c>
      <c r="L678" s="232">
        <v>2</v>
      </c>
      <c r="M678" s="232">
        <v>2</v>
      </c>
      <c r="N678" s="232">
        <v>2</v>
      </c>
      <c r="O678" s="232">
        <v>2</v>
      </c>
      <c r="P678" s="232">
        <v>2</v>
      </c>
      <c r="Q678" s="232">
        <v>2</v>
      </c>
      <c r="R678" s="232">
        <v>2</v>
      </c>
      <c r="S678" s="26"/>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General!O34</f>
        <v>rd</v>
      </c>
      <c r="J679" s="232">
        <v>2</v>
      </c>
      <c r="K679" s="232">
        <v>2</v>
      </c>
      <c r="L679" s="232">
        <v>2</v>
      </c>
      <c r="M679" s="232">
        <v>2</v>
      </c>
      <c r="N679" s="232">
        <v>2</v>
      </c>
      <c r="O679" s="232">
        <v>2</v>
      </c>
      <c r="P679" s="232">
        <v>2</v>
      </c>
      <c r="Q679" s="232">
        <v>2</v>
      </c>
      <c r="R679" s="232">
        <v>2</v>
      </c>
      <c r="S679" s="26"/>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General!O35</f>
        <v>s</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General!O36</f>
        <v>sp</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General!O37</f>
        <v>t</v>
      </c>
      <c r="J682" s="230">
        <v>10</v>
      </c>
      <c r="K682" s="230">
        <v>10</v>
      </c>
      <c r="L682" s="230">
        <v>10</v>
      </c>
      <c r="M682" s="230">
        <v>10</v>
      </c>
      <c r="N682" s="230">
        <v>10</v>
      </c>
      <c r="O682" s="230">
        <v>10</v>
      </c>
      <c r="P682" s="230">
        <v>10</v>
      </c>
      <c r="Q682" s="230">
        <v>10</v>
      </c>
      <c r="R682" s="230">
        <v>10</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General!O38</f>
        <v>tc</v>
      </c>
      <c r="J683" s="230">
        <v>10</v>
      </c>
      <c r="K683" s="230">
        <v>10</v>
      </c>
      <c r="L683" s="230">
        <v>10</v>
      </c>
      <c r="M683" s="230">
        <v>10</v>
      </c>
      <c r="N683" s="230">
        <v>10</v>
      </c>
      <c r="O683" s="230">
        <v>10</v>
      </c>
      <c r="P683" s="230">
        <v>10</v>
      </c>
      <c r="Q683" s="230">
        <v>10</v>
      </c>
      <c r="R683" s="230">
        <v>10</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General!O39</f>
        <v>u</v>
      </c>
      <c r="J684" s="230">
        <v>10</v>
      </c>
      <c r="K684" s="230">
        <v>10</v>
      </c>
      <c r="L684" s="230">
        <v>10</v>
      </c>
      <c r="M684" s="230">
        <v>10</v>
      </c>
      <c r="N684" s="230">
        <v>10</v>
      </c>
      <c r="O684" s="230">
        <v>10</v>
      </c>
      <c r="P684" s="230">
        <v>10</v>
      </c>
      <c r="Q684" s="230">
        <v>10</v>
      </c>
      <c r="R684" s="230">
        <v>10</v>
      </c>
      <c r="S684" s="47"/>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General!O40</f>
        <v>uc</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General!O41</f>
        <v>v</v>
      </c>
      <c r="J686" s="232">
        <v>90</v>
      </c>
      <c r="K686" s="232">
        <v>90</v>
      </c>
      <c r="L686" s="232">
        <v>90</v>
      </c>
      <c r="M686" s="232">
        <v>90</v>
      </c>
      <c r="N686" s="232">
        <v>90</v>
      </c>
      <c r="O686" s="232">
        <v>90</v>
      </c>
      <c r="P686" s="232">
        <v>90</v>
      </c>
      <c r="Q686" s="232">
        <v>90</v>
      </c>
      <c r="R686" s="232">
        <v>90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General!O42</f>
        <v>w</v>
      </c>
      <c r="J687" s="232">
        <v>120</v>
      </c>
      <c r="K687" s="232">
        <v>120</v>
      </c>
      <c r="L687" s="232">
        <v>120</v>
      </c>
      <c r="M687" s="232">
        <v>120</v>
      </c>
      <c r="N687" s="232">
        <v>120</v>
      </c>
      <c r="O687" s="232">
        <v>120</v>
      </c>
      <c r="P687" s="232">
        <v>120</v>
      </c>
      <c r="Q687" s="232">
        <v>120</v>
      </c>
      <c r="R687" s="232">
        <v>120</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General!O43</f>
        <v>wd</v>
      </c>
      <c r="J688" s="232">
        <v>120</v>
      </c>
      <c r="K688" s="232">
        <v>120</v>
      </c>
      <c r="L688" s="232">
        <v>120</v>
      </c>
      <c r="M688" s="232">
        <v>120</v>
      </c>
      <c r="N688" s="232">
        <v>120</v>
      </c>
      <c r="O688" s="232">
        <v>120</v>
      </c>
      <c r="P688" s="232">
        <v>120</v>
      </c>
      <c r="Q688" s="232">
        <v>120</v>
      </c>
      <c r="R688" s="232">
        <v>120</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650" t="str">
        <f>General!O44</f>
        <v>x</v>
      </c>
      <c r="J689" s="230">
        <v>10</v>
      </c>
      <c r="K689" s="230">
        <v>10</v>
      </c>
      <c r="L689" s="230">
        <v>10</v>
      </c>
      <c r="M689" s="230">
        <v>10</v>
      </c>
      <c r="N689" s="230">
        <v>10</v>
      </c>
      <c r="O689" s="230">
        <v>10</v>
      </c>
      <c r="P689" s="230">
        <v>10</v>
      </c>
      <c r="Q689" s="230">
        <v>10</v>
      </c>
      <c r="R689" s="230">
        <v>10</v>
      </c>
      <c r="S689" s="47"/>
      <c r="T689" s="59"/>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26"/>
      <c r="G690" s="49"/>
      <c r="H690" s="50"/>
      <c r="I690" s="650" t="str">
        <f>General!O45</f>
        <v>xc</v>
      </c>
      <c r="J690" s="230">
        <v>10</v>
      </c>
      <c r="K690" s="230">
        <v>10</v>
      </c>
      <c r="L690" s="230">
        <v>10</v>
      </c>
      <c r="M690" s="230">
        <v>10</v>
      </c>
      <c r="N690" s="230">
        <v>10</v>
      </c>
      <c r="O690" s="230">
        <v>10</v>
      </c>
      <c r="P690" s="230">
        <v>10</v>
      </c>
      <c r="Q690" s="230">
        <v>10</v>
      </c>
      <c r="R690" s="230">
        <v>10</v>
      </c>
      <c r="S690" s="47"/>
      <c r="T690" s="59"/>
      <c r="U690" s="59"/>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26"/>
      <c r="G691" s="49"/>
      <c r="H691" s="50"/>
      <c r="I691" s="650" t="str">
        <f>General!O46</f>
        <v>z</v>
      </c>
      <c r="J691" s="232">
        <v>2</v>
      </c>
      <c r="K691" s="232">
        <v>2</v>
      </c>
      <c r="L691" s="232">
        <v>2</v>
      </c>
      <c r="M691" s="232">
        <v>2</v>
      </c>
      <c r="N691" s="232">
        <v>2</v>
      </c>
      <c r="O691" s="232">
        <v>2</v>
      </c>
      <c r="P691" s="232">
        <v>2</v>
      </c>
      <c r="Q691" s="232">
        <v>2</v>
      </c>
      <c r="R691" s="232">
        <v>2</v>
      </c>
      <c r="S691" s="47"/>
      <c r="T691" s="59"/>
      <c r="U691" s="59"/>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9"/>
      <c r="H692" s="50"/>
      <c r="I692" s="650" t="str">
        <f>General!O47</f>
        <v>zd</v>
      </c>
      <c r="J692" s="232">
        <v>2</v>
      </c>
      <c r="K692" s="232">
        <v>2</v>
      </c>
      <c r="L692" s="232">
        <v>2</v>
      </c>
      <c r="M692" s="232">
        <v>2</v>
      </c>
      <c r="N692" s="232">
        <v>2</v>
      </c>
      <c r="O692" s="232">
        <v>2</v>
      </c>
      <c r="P692" s="232">
        <v>2</v>
      </c>
      <c r="Q692" s="232">
        <v>2</v>
      </c>
      <c r="R692" s="232">
        <v>2</v>
      </c>
      <c r="S692" s="47"/>
      <c r="T692" s="59"/>
      <c r="U692" s="59"/>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9"/>
      <c r="H693" s="50"/>
      <c r="I693" s="50"/>
      <c r="J693" s="50"/>
      <c r="K693" s="50"/>
      <c r="L693" s="50"/>
      <c r="M693" s="50"/>
      <c r="N693" s="50"/>
      <c r="O693" s="50"/>
      <c r="P693" s="50"/>
      <c r="Q693" s="50"/>
      <c r="R693" s="50"/>
      <c r="S693" s="50"/>
      <c r="T693" s="50"/>
      <c r="U693" s="59"/>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5.15" customHeight="1" outlineLevel="1" x14ac:dyDescent="0.35">
      <c r="A694" s="6"/>
      <c r="B694" s="7"/>
      <c r="C694" s="17"/>
      <c r="D694" s="17"/>
      <c r="E694" s="17"/>
      <c r="F694" s="36"/>
      <c r="G694" s="37"/>
      <c r="H694" s="37"/>
      <c r="I694" s="37"/>
      <c r="J694" s="38"/>
      <c r="K694" s="38"/>
      <c r="L694" s="38"/>
      <c r="M694" s="38"/>
      <c r="N694" s="38"/>
      <c r="O694" s="38"/>
      <c r="P694" s="38"/>
      <c r="Q694" s="38"/>
      <c r="R694" s="38"/>
      <c r="S694" s="38"/>
      <c r="T694" s="38"/>
      <c r="U694" s="38"/>
      <c r="V694" s="30"/>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25.4" customHeight="1" outlineLevel="1" x14ac:dyDescent="0.35">
      <c r="A695" s="6"/>
      <c r="B695" s="7"/>
      <c r="C695" s="39"/>
      <c r="D695" s="39"/>
      <c r="E695" s="39"/>
      <c r="F695" s="39"/>
      <c r="G695" s="40" t="str">
        <f>G654</f>
        <v>SEEDING RATES</v>
      </c>
      <c r="H695" s="39"/>
      <c r="I695" s="39"/>
      <c r="J695" s="39"/>
      <c r="K695" s="39"/>
      <c r="L695" s="39"/>
      <c r="M695" s="39"/>
      <c r="N695" s="39"/>
      <c r="O695" s="39"/>
      <c r="P695" s="39"/>
      <c r="Q695" s="39"/>
      <c r="R695" s="39"/>
      <c r="S695" s="39"/>
      <c r="T695" s="39"/>
      <c r="U695" s="39"/>
      <c r="V695" s="39"/>
      <c r="W695" s="41" t="s">
        <v>23</v>
      </c>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7"/>
      <c r="D696" s="7"/>
      <c r="E696" s="7"/>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row>
    <row r="698" spans="1:68" ht="5.15" customHeight="1" thickBot="1" x14ac:dyDescent="0.4">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row>
    <row r="699" spans="1:68" ht="5.15" customHeight="1" x14ac:dyDescent="0.35">
      <c r="A699" s="6"/>
      <c r="B699" s="7"/>
      <c r="C699" s="9" t="s">
        <v>0</v>
      </c>
      <c r="D699" s="9"/>
      <c r="E699" s="9"/>
      <c r="F699" s="9"/>
      <c r="G699" s="9"/>
      <c r="H699" s="9"/>
      <c r="I699" s="9"/>
      <c r="J699" s="9"/>
      <c r="K699" s="9"/>
      <c r="L699" s="9"/>
      <c r="M699" s="9"/>
      <c r="N699" s="9"/>
      <c r="O699" s="9"/>
      <c r="P699" s="9"/>
      <c r="Q699" s="10"/>
      <c r="R699" s="9"/>
      <c r="S699" s="9"/>
      <c r="T699" s="9"/>
      <c r="U699" s="10"/>
      <c r="V699" s="10"/>
      <c r="W699" s="11"/>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2"/>
      <c r="D700" s="12"/>
      <c r="E700" s="12" t="s">
        <v>1</v>
      </c>
      <c r="F700" s="13"/>
      <c r="G700" s="14" t="s">
        <v>37</v>
      </c>
      <c r="H700" s="14"/>
      <c r="I700" s="13"/>
      <c r="J700" s="13"/>
      <c r="K700" s="13"/>
      <c r="L700" s="13"/>
      <c r="M700" s="13"/>
      <c r="N700" s="13"/>
      <c r="O700" s="13"/>
      <c r="P700" s="13"/>
      <c r="Q700" s="13"/>
      <c r="R700" s="13"/>
      <c r="S700" s="13"/>
      <c r="T700" s="13"/>
      <c r="U700" s="13"/>
      <c r="V700" s="13"/>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2"/>
      <c r="D701" s="12"/>
      <c r="E701" s="17"/>
      <c r="F701" s="13"/>
      <c r="G701" s="13" t="s">
        <v>38</v>
      </c>
      <c r="H701" s="13"/>
      <c r="J701" s="13"/>
      <c r="K701" s="13"/>
      <c r="L701" s="13"/>
      <c r="M701" s="13"/>
      <c r="N701" s="51" t="s">
        <v>1142</v>
      </c>
      <c r="O701" s="13"/>
      <c r="P701" s="13"/>
      <c r="Q701" s="13"/>
      <c r="R701" s="13"/>
      <c r="S701" s="13"/>
      <c r="T701" s="13"/>
      <c r="U701" s="13"/>
      <c r="V701" s="13"/>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2"/>
      <c r="E702" s="17"/>
      <c r="F702" s="13"/>
      <c r="G702" s="655">
        <v>2019</v>
      </c>
      <c r="H702" s="44"/>
      <c r="J702" s="13"/>
      <c r="K702" s="13"/>
      <c r="L702" s="13"/>
      <c r="M702" s="13"/>
      <c r="N702" s="13"/>
      <c r="O702" s="13"/>
      <c r="P702" s="13"/>
      <c r="Q702" s="13"/>
      <c r="R702" s="13"/>
      <c r="S702" s="13"/>
      <c r="T702" s="13"/>
      <c r="U702" s="13"/>
      <c r="V702" s="13"/>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20">
        <v>0</v>
      </c>
      <c r="D703" s="12"/>
      <c r="E703" s="17"/>
      <c r="F703" s="13"/>
      <c r="G703" s="21"/>
      <c r="H703" s="21"/>
      <c r="J703" s="13"/>
      <c r="N703" s="13"/>
      <c r="Q703" s="13"/>
      <c r="U703" s="13"/>
      <c r="V703" s="13"/>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17"/>
      <c r="G704" s="17"/>
      <c r="H704" s="17"/>
      <c r="I704" s="17"/>
      <c r="J704" s="17"/>
      <c r="K704" s="22"/>
      <c r="L704" s="22"/>
      <c r="M704" s="22"/>
      <c r="N704" s="22"/>
      <c r="O704" s="22"/>
      <c r="P704" s="22"/>
      <c r="Q704" s="22"/>
      <c r="R704" s="22"/>
      <c r="S704" s="22"/>
      <c r="T704" s="22"/>
      <c r="U704" s="22"/>
      <c r="V704" s="22"/>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17"/>
      <c r="G705" s="52"/>
      <c r="H705" s="52"/>
      <c r="I705" s="52"/>
      <c r="J705" s="52"/>
      <c r="K705" s="52"/>
      <c r="L705" s="25"/>
      <c r="M705" s="25"/>
      <c r="N705" s="52"/>
      <c r="O705" s="25"/>
      <c r="P705" s="25"/>
      <c r="Q705" s="45"/>
      <c r="R705" s="52"/>
      <c r="S705" s="52"/>
      <c r="T705" s="52"/>
      <c r="U705" s="22"/>
      <c r="V705" s="4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17"/>
      <c r="G706" s="52"/>
      <c r="H706" s="52" t="s">
        <v>42</v>
      </c>
      <c r="I706" s="52" t="s">
        <v>42</v>
      </c>
      <c r="J706" s="52"/>
      <c r="K706" s="52"/>
      <c r="L706" s="25" t="s">
        <v>43</v>
      </c>
      <c r="M706" s="25" t="s">
        <v>44</v>
      </c>
      <c r="N706" s="25"/>
      <c r="O706" s="25" t="s">
        <v>43</v>
      </c>
      <c r="P706" s="25" t="s">
        <v>44</v>
      </c>
      <c r="Q706" s="46"/>
      <c r="R706" s="52"/>
      <c r="S706" s="52"/>
      <c r="T706" s="5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17"/>
      <c r="G707" s="45" t="s">
        <v>378</v>
      </c>
      <c r="H707" s="52" t="s">
        <v>227</v>
      </c>
      <c r="I707" s="52" t="s">
        <v>39</v>
      </c>
      <c r="J707" s="52" t="s">
        <v>228</v>
      </c>
      <c r="K707" s="25" t="s">
        <v>40</v>
      </c>
      <c r="L707" s="25" t="s">
        <v>229</v>
      </c>
      <c r="M707" s="25" t="s">
        <v>230</v>
      </c>
      <c r="N707" s="25" t="s">
        <v>41</v>
      </c>
      <c r="O707" s="25" t="s">
        <v>232</v>
      </c>
      <c r="P707" s="25" t="s">
        <v>233</v>
      </c>
      <c r="Q707" s="154" t="s">
        <v>231</v>
      </c>
      <c r="R707" s="52"/>
      <c r="S707" s="52"/>
      <c r="T707" s="5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26"/>
      <c r="G708" s="656" t="str">
        <f>General!O17</f>
        <v>a</v>
      </c>
      <c r="H708" s="657">
        <v>3000</v>
      </c>
      <c r="I708" s="657">
        <v>27.5</v>
      </c>
      <c r="J708" s="657">
        <v>1</v>
      </c>
      <c r="K708" s="658"/>
      <c r="L708" s="657">
        <v>0</v>
      </c>
      <c r="M708" s="657">
        <v>0</v>
      </c>
      <c r="N708" s="659"/>
      <c r="O708" s="657">
        <v>0</v>
      </c>
      <c r="P708" s="657">
        <v>0</v>
      </c>
      <c r="Q708" s="661">
        <v>1</v>
      </c>
      <c r="S708">
        <f t="shared" ref="S708:S719" si="225">(H708+I708*J708)*J662/1000</f>
        <v>30.274999999999999</v>
      </c>
      <c r="T708">
        <f t="shared" ref="T708:T719" si="226">((M708*J662/100)/1000*L708+P708*J662/100/1000*O708)*Q708</f>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26"/>
      <c r="G709" s="656" t="str">
        <f>General!O18</f>
        <v>a2</v>
      </c>
      <c r="H709" s="657">
        <v>0</v>
      </c>
      <c r="I709" s="657">
        <v>0</v>
      </c>
      <c r="J709" s="657">
        <v>0</v>
      </c>
      <c r="K709" s="658"/>
      <c r="L709" s="657">
        <v>0</v>
      </c>
      <c r="M709" s="657">
        <v>0</v>
      </c>
      <c r="N709" s="659"/>
      <c r="O709" s="657">
        <v>0</v>
      </c>
      <c r="P709" s="657">
        <v>0</v>
      </c>
      <c r="Q709" s="661">
        <v>0</v>
      </c>
      <c r="S709">
        <f t="shared" si="225"/>
        <v>0</v>
      </c>
      <c r="T709">
        <f t="shared" si="226"/>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26"/>
      <c r="G710" s="656" t="str">
        <f>General!O19</f>
        <v>b</v>
      </c>
      <c r="H710" s="657">
        <v>295</v>
      </c>
      <c r="I710" s="657">
        <v>27.5</v>
      </c>
      <c r="J710" s="657">
        <v>1</v>
      </c>
      <c r="K710" s="658" t="s">
        <v>45</v>
      </c>
      <c r="L710" s="657">
        <v>40</v>
      </c>
      <c r="M710" s="657">
        <v>240</v>
      </c>
      <c r="N710" s="659"/>
      <c r="O710" s="657">
        <v>0</v>
      </c>
      <c r="P710" s="657">
        <v>0</v>
      </c>
      <c r="Q710" s="661">
        <v>1</v>
      </c>
      <c r="S710">
        <f t="shared" si="225"/>
        <v>32.25</v>
      </c>
      <c r="T710">
        <f t="shared" si="226"/>
        <v>9.6</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26"/>
      <c r="G711" s="656" t="str">
        <f>General!O20</f>
        <v>bd</v>
      </c>
      <c r="H711" s="657">
        <v>295</v>
      </c>
      <c r="I711" s="657">
        <v>27.5</v>
      </c>
      <c r="J711" s="657">
        <v>1</v>
      </c>
      <c r="K711" s="658" t="s">
        <v>45</v>
      </c>
      <c r="L711" s="657">
        <v>40</v>
      </c>
      <c r="M711" s="657">
        <v>240</v>
      </c>
      <c r="N711" s="659"/>
      <c r="O711" s="657">
        <v>0</v>
      </c>
      <c r="P711" s="657">
        <v>0</v>
      </c>
      <c r="Q711" s="661">
        <v>1</v>
      </c>
      <c r="S711">
        <f t="shared" si="225"/>
        <v>32.25</v>
      </c>
      <c r="T711">
        <f t="shared" si="226"/>
        <v>9.6</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26"/>
      <c r="G712" s="656" t="str">
        <f>General!O21</f>
        <v>f</v>
      </c>
      <c r="H712" s="657">
        <v>350</v>
      </c>
      <c r="I712" s="657">
        <v>27.5</v>
      </c>
      <c r="J712" s="657">
        <v>1</v>
      </c>
      <c r="K712" s="659" t="s">
        <v>48</v>
      </c>
      <c r="L712" s="657">
        <v>48</v>
      </c>
      <c r="M712" s="657">
        <v>200</v>
      </c>
      <c r="N712" s="659"/>
      <c r="O712" s="657">
        <v>0</v>
      </c>
      <c r="P712" s="657">
        <v>0</v>
      </c>
      <c r="Q712" s="661">
        <v>1</v>
      </c>
      <c r="S712">
        <f t="shared" si="225"/>
        <v>45.3</v>
      </c>
      <c r="T712">
        <f t="shared" si="226"/>
        <v>11.52</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26"/>
      <c r="G713" s="656" t="str">
        <f>General!O22</f>
        <v>h</v>
      </c>
      <c r="H713" s="657">
        <v>235</v>
      </c>
      <c r="I713" s="657">
        <v>27.5</v>
      </c>
      <c r="J713" s="657">
        <v>1</v>
      </c>
      <c r="K713" s="659" t="s">
        <v>46</v>
      </c>
      <c r="L713" s="657">
        <v>27.7</v>
      </c>
      <c r="M713" s="657">
        <v>100</v>
      </c>
      <c r="N713" s="659"/>
      <c r="O713" s="657">
        <v>0</v>
      </c>
      <c r="P713" s="657">
        <v>0</v>
      </c>
      <c r="Q713" s="661">
        <v>1</v>
      </c>
      <c r="S713">
        <f t="shared" si="225"/>
        <v>36.75</v>
      </c>
      <c r="T713">
        <f t="shared" si="226"/>
        <v>3.8780000000000001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26"/>
      <c r="G714" s="656" t="str">
        <f>General!O23</f>
        <v>i</v>
      </c>
      <c r="H714" s="657">
        <v>350</v>
      </c>
      <c r="I714" s="657">
        <v>27.5</v>
      </c>
      <c r="J714" s="657">
        <v>1</v>
      </c>
      <c r="K714" s="659"/>
      <c r="L714" s="657">
        <v>0</v>
      </c>
      <c r="M714" s="657">
        <v>0</v>
      </c>
      <c r="N714" s="659"/>
      <c r="O714" s="657">
        <v>0</v>
      </c>
      <c r="P714" s="657">
        <v>0</v>
      </c>
      <c r="Q714" s="661">
        <v>1</v>
      </c>
      <c r="S714">
        <f>(H714+I714*J714)*J668/1000</f>
        <v>33.975000000000001</v>
      </c>
      <c r="T714">
        <f t="shared" si="226"/>
        <v>0</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6"/>
      <c r="G715" s="656" t="str">
        <f>General!O24</f>
        <v>j</v>
      </c>
      <c r="H715" s="657">
        <v>3000</v>
      </c>
      <c r="I715" s="657">
        <v>27.5</v>
      </c>
      <c r="J715" s="657">
        <v>1</v>
      </c>
      <c r="K715" s="658"/>
      <c r="L715" s="657">
        <v>0</v>
      </c>
      <c r="M715" s="657">
        <v>0</v>
      </c>
      <c r="N715" s="659"/>
      <c r="O715" s="657">
        <v>0</v>
      </c>
      <c r="P715" s="657">
        <v>0</v>
      </c>
      <c r="Q715" s="661">
        <v>1</v>
      </c>
      <c r="S715">
        <f t="shared" si="225"/>
        <v>30.274999999999999</v>
      </c>
      <c r="T715">
        <f t="shared" si="226"/>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6"/>
      <c r="G716" s="656" t="str">
        <f>General!O25</f>
        <v>jc</v>
      </c>
      <c r="H716" s="657">
        <v>3000</v>
      </c>
      <c r="I716" s="657">
        <v>27.5</v>
      </c>
      <c r="J716" s="657">
        <v>1</v>
      </c>
      <c r="K716" s="658"/>
      <c r="L716" s="657">
        <v>0</v>
      </c>
      <c r="M716" s="657">
        <v>0</v>
      </c>
      <c r="N716" s="659"/>
      <c r="O716" s="657">
        <v>0</v>
      </c>
      <c r="P716" s="657">
        <v>0</v>
      </c>
      <c r="Q716" s="661">
        <v>1</v>
      </c>
      <c r="S716">
        <f t="shared" si="225"/>
        <v>30.274999999999999</v>
      </c>
      <c r="T716">
        <f t="shared" si="226"/>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General!O26</f>
        <v>k</v>
      </c>
      <c r="H717" s="657">
        <v>350</v>
      </c>
      <c r="I717" s="657">
        <v>27.5</v>
      </c>
      <c r="J717" s="657">
        <v>1</v>
      </c>
      <c r="K717" s="659"/>
      <c r="L717" s="657">
        <v>0</v>
      </c>
      <c r="M717" s="657">
        <v>0</v>
      </c>
      <c r="N717" s="659"/>
      <c r="O717" s="657">
        <v>0</v>
      </c>
      <c r="P717" s="657">
        <v>0</v>
      </c>
      <c r="Q717" s="661">
        <v>1</v>
      </c>
      <c r="S717">
        <f t="shared" si="225"/>
        <v>33.975000000000001</v>
      </c>
      <c r="T717">
        <f t="shared" si="226"/>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General!O27</f>
        <v>l</v>
      </c>
      <c r="H718" s="657">
        <v>400</v>
      </c>
      <c r="I718" s="657">
        <v>27.5</v>
      </c>
      <c r="J718" s="657">
        <v>1</v>
      </c>
      <c r="K718" s="659" t="s">
        <v>47</v>
      </c>
      <c r="L718" s="657">
        <v>37</v>
      </c>
      <c r="M718" s="657">
        <v>200</v>
      </c>
      <c r="N718" s="659"/>
      <c r="O718" s="657">
        <v>0</v>
      </c>
      <c r="P718" s="657">
        <v>0</v>
      </c>
      <c r="Q718" s="661">
        <v>1</v>
      </c>
      <c r="S718">
        <f t="shared" si="225"/>
        <v>51.3</v>
      </c>
      <c r="T718">
        <f t="shared" si="226"/>
        <v>8.879999999999999</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General!O28</f>
        <v>m</v>
      </c>
      <c r="H719" s="657">
        <v>3000</v>
      </c>
      <c r="I719" s="657">
        <v>27.5</v>
      </c>
      <c r="J719" s="657">
        <v>1</v>
      </c>
      <c r="K719" s="658"/>
      <c r="L719" s="657">
        <v>0</v>
      </c>
      <c r="M719" s="657">
        <v>0</v>
      </c>
      <c r="N719" s="659"/>
      <c r="O719" s="657">
        <v>0</v>
      </c>
      <c r="P719" s="657">
        <v>0</v>
      </c>
      <c r="Q719" s="661">
        <v>1</v>
      </c>
      <c r="S719">
        <f t="shared" si="225"/>
        <v>30.274999999999999</v>
      </c>
      <c r="T719">
        <f t="shared" si="226"/>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General!O29</f>
        <v>ms</v>
      </c>
      <c r="H720" s="657">
        <f>0.65*H733+0.35*H718</f>
        <v>331.75</v>
      </c>
      <c r="I720" s="657">
        <f t="shared" ref="I720:J720" si="227">0.65*I733+0.35*I718</f>
        <v>27.5</v>
      </c>
      <c r="J720" s="657">
        <f t="shared" si="227"/>
        <v>1</v>
      </c>
      <c r="K720" s="659" t="s">
        <v>47</v>
      </c>
      <c r="L720" s="657">
        <v>37</v>
      </c>
      <c r="M720" s="657">
        <v>200</v>
      </c>
      <c r="N720" s="659"/>
      <c r="O720" s="657">
        <v>0</v>
      </c>
      <c r="P720" s="657">
        <v>0</v>
      </c>
      <c r="Q720" s="661">
        <v>1</v>
      </c>
      <c r="S720">
        <f t="shared" ref="S720" si="228">(H720+I720*J720)*J674/1000</f>
        <v>35.924999999999997</v>
      </c>
      <c r="T720">
        <f>((M720*J674/100)/1000*L720+P720*J674/100/1000*O720)*Q720</f>
        <v>7.4</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General!O30</f>
        <v>o</v>
      </c>
      <c r="H721" s="657">
        <v>235</v>
      </c>
      <c r="I721" s="657">
        <v>27.5</v>
      </c>
      <c r="J721" s="657">
        <v>1</v>
      </c>
      <c r="K721" s="659"/>
      <c r="L721" s="660">
        <v>0</v>
      </c>
      <c r="M721" s="660">
        <v>0</v>
      </c>
      <c r="N721" s="659"/>
      <c r="O721" s="657">
        <v>0</v>
      </c>
      <c r="P721" s="657">
        <v>0</v>
      </c>
      <c r="Q721" s="661">
        <v>1</v>
      </c>
      <c r="S721">
        <f t="shared" ref="S721:S738" si="229">(H721+I721*J721)*J675/1000</f>
        <v>31.5</v>
      </c>
      <c r="T721">
        <f t="shared" ref="T721:T738" si="230">((M721*J675/100)/1000*L721+P721*J675/100/1000*O721)*Q721</f>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General!O31</f>
        <v>od</v>
      </c>
      <c r="H722" s="657">
        <v>235</v>
      </c>
      <c r="I722" s="657">
        <v>27.5</v>
      </c>
      <c r="J722" s="657">
        <v>1</v>
      </c>
      <c r="K722" s="659"/>
      <c r="L722" s="660">
        <v>0</v>
      </c>
      <c r="M722" s="660">
        <v>0</v>
      </c>
      <c r="N722" s="659"/>
      <c r="O722" s="657">
        <v>0</v>
      </c>
      <c r="P722" s="657">
        <v>0</v>
      </c>
      <c r="Q722" s="661">
        <v>1</v>
      </c>
      <c r="S722">
        <f t="shared" si="229"/>
        <v>31.5</v>
      </c>
      <c r="T722">
        <f t="shared" si="230"/>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General!O32</f>
        <v>of</v>
      </c>
      <c r="H723" s="657">
        <v>350</v>
      </c>
      <c r="I723" s="657">
        <v>27.5</v>
      </c>
      <c r="J723" s="657">
        <v>1</v>
      </c>
      <c r="K723" s="659" t="s">
        <v>46</v>
      </c>
      <c r="L723" s="657">
        <v>27.7</v>
      </c>
      <c r="M723" s="657">
        <v>100</v>
      </c>
      <c r="N723" s="659"/>
      <c r="O723" s="657">
        <v>0</v>
      </c>
      <c r="P723" s="657">
        <v>0</v>
      </c>
      <c r="Q723" s="661">
        <v>1</v>
      </c>
      <c r="S723">
        <f t="shared" si="229"/>
        <v>37.75</v>
      </c>
      <c r="T723">
        <f t="shared" si="230"/>
        <v>2.77</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General!O33</f>
        <v>r</v>
      </c>
      <c r="H724" s="657">
        <v>30000</v>
      </c>
      <c r="I724" s="657">
        <v>27.5</v>
      </c>
      <c r="J724" s="657">
        <v>1</v>
      </c>
      <c r="K724" s="659" t="s">
        <v>49</v>
      </c>
      <c r="L724" s="657">
        <v>431</v>
      </c>
      <c r="M724" s="657">
        <v>100</v>
      </c>
      <c r="N724" s="659" t="s">
        <v>50</v>
      </c>
      <c r="O724" s="657">
        <v>125</v>
      </c>
      <c r="P724" s="657">
        <v>1000</v>
      </c>
      <c r="Q724" s="661">
        <v>0.5</v>
      </c>
      <c r="S724">
        <f t="shared" si="229"/>
        <v>60.055</v>
      </c>
      <c r="T724">
        <f t="shared" si="230"/>
        <v>1.681</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General!O34</f>
        <v>rd</v>
      </c>
      <c r="H725" s="657">
        <v>30000</v>
      </c>
      <c r="I725" s="657">
        <v>27.5</v>
      </c>
      <c r="J725" s="657">
        <v>1</v>
      </c>
      <c r="K725" s="659" t="s">
        <v>49</v>
      </c>
      <c r="L725" s="657">
        <v>431</v>
      </c>
      <c r="M725" s="657">
        <v>100</v>
      </c>
      <c r="N725" s="659" t="s">
        <v>50</v>
      </c>
      <c r="O725" s="657">
        <v>125</v>
      </c>
      <c r="P725" s="657">
        <v>1000</v>
      </c>
      <c r="Q725" s="661">
        <v>0.5</v>
      </c>
      <c r="S725">
        <f t="shared" si="229"/>
        <v>60.055</v>
      </c>
      <c r="T725">
        <f t="shared" si="230"/>
        <v>1.681</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General!O35</f>
        <v>s</v>
      </c>
      <c r="H726" s="657">
        <v>3000</v>
      </c>
      <c r="I726" s="657">
        <v>27.5</v>
      </c>
      <c r="J726" s="657">
        <v>1</v>
      </c>
      <c r="K726" s="658"/>
      <c r="L726" s="657">
        <v>0</v>
      </c>
      <c r="M726" s="657">
        <v>0</v>
      </c>
      <c r="N726" s="659"/>
      <c r="O726" s="657">
        <v>0</v>
      </c>
      <c r="P726" s="657">
        <v>0</v>
      </c>
      <c r="Q726" s="661">
        <v>1</v>
      </c>
      <c r="S726">
        <f t="shared" si="229"/>
        <v>30.274999999999999</v>
      </c>
      <c r="T726">
        <f t="shared" si="230"/>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General!O36</f>
        <v>sp</v>
      </c>
      <c r="H727" s="657">
        <v>3000</v>
      </c>
      <c r="I727" s="657">
        <v>27.5</v>
      </c>
      <c r="J727" s="657">
        <v>1</v>
      </c>
      <c r="K727" s="658"/>
      <c r="L727" s="657">
        <v>0</v>
      </c>
      <c r="M727" s="657">
        <v>0</v>
      </c>
      <c r="N727" s="659"/>
      <c r="O727" s="657">
        <v>0</v>
      </c>
      <c r="P727" s="657">
        <v>0</v>
      </c>
      <c r="Q727" s="661">
        <v>1</v>
      </c>
      <c r="S727">
        <f t="shared" si="229"/>
        <v>30.274999999999999</v>
      </c>
      <c r="T727">
        <f t="shared" si="230"/>
        <v>0</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General!O37</f>
        <v>t</v>
      </c>
      <c r="H728" s="657">
        <v>3000</v>
      </c>
      <c r="I728" s="657">
        <v>27.5</v>
      </c>
      <c r="J728" s="657">
        <v>1</v>
      </c>
      <c r="K728" s="658"/>
      <c r="L728" s="657">
        <v>0</v>
      </c>
      <c r="M728" s="657">
        <v>0</v>
      </c>
      <c r="N728" s="659"/>
      <c r="O728" s="657">
        <v>0</v>
      </c>
      <c r="P728" s="657">
        <v>0</v>
      </c>
      <c r="Q728" s="661">
        <v>1</v>
      </c>
      <c r="S728">
        <f t="shared" si="229"/>
        <v>30.274999999999999</v>
      </c>
      <c r="T728">
        <f t="shared" si="230"/>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General!O38</f>
        <v>tc</v>
      </c>
      <c r="H729" s="657">
        <v>3000</v>
      </c>
      <c r="I729" s="657">
        <v>27.5</v>
      </c>
      <c r="J729" s="657">
        <v>1</v>
      </c>
      <c r="K729" s="658"/>
      <c r="L729" s="657">
        <v>0</v>
      </c>
      <c r="M729" s="657">
        <v>0</v>
      </c>
      <c r="N729" s="659"/>
      <c r="O729" s="657">
        <v>0</v>
      </c>
      <c r="P729" s="657">
        <v>0</v>
      </c>
      <c r="Q729" s="661">
        <v>1</v>
      </c>
      <c r="S729">
        <f t="shared" si="229"/>
        <v>30.274999999999999</v>
      </c>
      <c r="T729">
        <f t="shared" si="230"/>
        <v>0</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General!O39</f>
        <v>u</v>
      </c>
      <c r="H730" s="657">
        <v>3000</v>
      </c>
      <c r="I730" s="657">
        <v>27.5</v>
      </c>
      <c r="J730" s="657">
        <v>1</v>
      </c>
      <c r="K730" s="658"/>
      <c r="L730" s="657">
        <v>0</v>
      </c>
      <c r="M730" s="657">
        <v>0</v>
      </c>
      <c r="N730" s="659"/>
      <c r="O730" s="657">
        <v>0</v>
      </c>
      <c r="P730" s="657">
        <v>0</v>
      </c>
      <c r="Q730" s="661">
        <v>1</v>
      </c>
      <c r="S730">
        <f t="shared" si="229"/>
        <v>30.274999999999999</v>
      </c>
      <c r="T730">
        <f t="shared" si="230"/>
        <v>0</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General!O40</f>
        <v>uc</v>
      </c>
      <c r="H731" s="657">
        <v>3000</v>
      </c>
      <c r="I731" s="657">
        <v>27.5</v>
      </c>
      <c r="J731" s="657">
        <v>1</v>
      </c>
      <c r="K731" s="658"/>
      <c r="L731" s="657">
        <v>0</v>
      </c>
      <c r="M731" s="657">
        <v>0</v>
      </c>
      <c r="N731" s="659"/>
      <c r="O731" s="657">
        <v>0</v>
      </c>
      <c r="P731" s="657">
        <v>0</v>
      </c>
      <c r="Q731" s="661">
        <v>1</v>
      </c>
      <c r="S731">
        <f t="shared" si="229"/>
        <v>30.274999999999999</v>
      </c>
      <c r="T731">
        <f t="shared" si="230"/>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General!O41</f>
        <v>v</v>
      </c>
      <c r="H732" s="657">
        <v>350</v>
      </c>
      <c r="I732" s="657">
        <v>27.5</v>
      </c>
      <c r="J732" s="657">
        <v>1</v>
      </c>
      <c r="K732" s="659"/>
      <c r="L732" s="657">
        <v>0</v>
      </c>
      <c r="M732" s="657">
        <v>0</v>
      </c>
      <c r="N732" s="659"/>
      <c r="O732" s="657">
        <v>0</v>
      </c>
      <c r="P732" s="657">
        <v>0</v>
      </c>
      <c r="Q732" s="661">
        <v>1</v>
      </c>
      <c r="S732">
        <f t="shared" si="229"/>
        <v>33.975000000000001</v>
      </c>
      <c r="T732">
        <f t="shared" si="230"/>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General!O42</f>
        <v>w</v>
      </c>
      <c r="H733" s="657">
        <v>295</v>
      </c>
      <c r="I733" s="657">
        <v>27.5</v>
      </c>
      <c r="J733" s="657">
        <v>1</v>
      </c>
      <c r="K733" s="659"/>
      <c r="L733" s="657">
        <v>0</v>
      </c>
      <c r="M733" s="657">
        <v>0</v>
      </c>
      <c r="N733" s="659"/>
      <c r="O733" s="657">
        <v>0</v>
      </c>
      <c r="P733" s="657">
        <v>0</v>
      </c>
      <c r="Q733" s="661">
        <v>1</v>
      </c>
      <c r="S733">
        <f t="shared" si="229"/>
        <v>38.700000000000003</v>
      </c>
      <c r="T733">
        <f t="shared" si="230"/>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General!O43</f>
        <v>wd</v>
      </c>
      <c r="H734" s="657">
        <v>295</v>
      </c>
      <c r="I734" s="657">
        <v>27.5</v>
      </c>
      <c r="J734" s="657">
        <v>1</v>
      </c>
      <c r="K734" s="659"/>
      <c r="L734" s="657">
        <v>0</v>
      </c>
      <c r="M734" s="657">
        <v>0</v>
      </c>
      <c r="N734" s="659"/>
      <c r="O734" s="657">
        <v>0</v>
      </c>
      <c r="P734" s="657">
        <v>0</v>
      </c>
      <c r="Q734" s="661">
        <v>1</v>
      </c>
      <c r="S734">
        <f t="shared" si="229"/>
        <v>38.700000000000003</v>
      </c>
      <c r="T734">
        <f t="shared" si="230"/>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General!O44</f>
        <v>x</v>
      </c>
      <c r="H735" s="657">
        <v>3000</v>
      </c>
      <c r="I735" s="657">
        <v>27.5</v>
      </c>
      <c r="J735" s="657">
        <v>1</v>
      </c>
      <c r="K735" s="658"/>
      <c r="L735" s="657">
        <v>0</v>
      </c>
      <c r="M735" s="657">
        <v>0</v>
      </c>
      <c r="N735" s="659"/>
      <c r="O735" s="657">
        <v>0</v>
      </c>
      <c r="P735" s="657">
        <v>0</v>
      </c>
      <c r="Q735" s="661">
        <v>1</v>
      </c>
      <c r="S735">
        <f t="shared" si="229"/>
        <v>30.274999999999999</v>
      </c>
      <c r="T735">
        <f t="shared" si="230"/>
        <v>0</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General!O45</f>
        <v>xc</v>
      </c>
      <c r="H736" s="657">
        <v>3000</v>
      </c>
      <c r="I736" s="657">
        <v>27.5</v>
      </c>
      <c r="J736" s="657">
        <v>1</v>
      </c>
      <c r="K736" s="658"/>
      <c r="L736" s="657">
        <v>0</v>
      </c>
      <c r="M736" s="657">
        <v>0</v>
      </c>
      <c r="N736" s="659"/>
      <c r="O736" s="657">
        <v>0</v>
      </c>
      <c r="P736" s="657">
        <v>0</v>
      </c>
      <c r="Q736" s="661">
        <v>1</v>
      </c>
      <c r="S736">
        <f t="shared" si="229"/>
        <v>30.274999999999999</v>
      </c>
      <c r="T736">
        <f t="shared" si="230"/>
        <v>0</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General!O46</f>
        <v>z</v>
      </c>
      <c r="H737" s="657">
        <v>30000</v>
      </c>
      <c r="I737" s="657">
        <v>27.5</v>
      </c>
      <c r="J737" s="657">
        <v>1</v>
      </c>
      <c r="K737" s="659" t="s">
        <v>49</v>
      </c>
      <c r="L737" s="657">
        <v>431</v>
      </c>
      <c r="M737" s="657">
        <v>100</v>
      </c>
      <c r="N737" s="659" t="s">
        <v>50</v>
      </c>
      <c r="O737" s="657">
        <v>125</v>
      </c>
      <c r="P737" s="657">
        <v>1000</v>
      </c>
      <c r="Q737" s="661">
        <v>0.5</v>
      </c>
      <c r="S737">
        <f t="shared" si="229"/>
        <v>60.055</v>
      </c>
      <c r="T737">
        <f t="shared" si="230"/>
        <v>1.681</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General!O47</f>
        <v>zd</v>
      </c>
      <c r="H738" s="657">
        <v>30000</v>
      </c>
      <c r="I738" s="657">
        <v>27.5</v>
      </c>
      <c r="J738" s="657">
        <v>1</v>
      </c>
      <c r="K738" s="659" t="s">
        <v>49</v>
      </c>
      <c r="L738" s="657">
        <v>431</v>
      </c>
      <c r="M738" s="657">
        <v>100</v>
      </c>
      <c r="N738" s="659" t="s">
        <v>50</v>
      </c>
      <c r="O738" s="657">
        <v>125</v>
      </c>
      <c r="P738" s="657">
        <v>1000</v>
      </c>
      <c r="Q738" s="661">
        <v>0.5</v>
      </c>
      <c r="S738">
        <f t="shared" si="229"/>
        <v>60.055</v>
      </c>
      <c r="T738">
        <f t="shared" si="230"/>
        <v>1.681</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47"/>
      <c r="H739" s="47"/>
      <c r="I739" s="47"/>
      <c r="J739" s="47"/>
      <c r="K739" s="47"/>
      <c r="L739" s="47"/>
      <c r="M739" s="47"/>
      <c r="N739" s="47"/>
      <c r="O739" s="47"/>
      <c r="P739" s="47"/>
      <c r="Q739" s="47"/>
      <c r="R739" s="47"/>
      <c r="S739" s="47"/>
      <c r="T739" s="47"/>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x14ac:dyDescent="0.35">
      <c r="A740" s="6"/>
      <c r="B740" s="7"/>
      <c r="C740" s="17"/>
      <c r="D740" s="17"/>
      <c r="E740" s="17"/>
      <c r="F740" s="36"/>
      <c r="G740" s="37"/>
      <c r="H740" s="37"/>
      <c r="I740" s="37"/>
      <c r="J740" s="37"/>
      <c r="K740" s="38"/>
      <c r="L740" s="38"/>
      <c r="M740" s="38"/>
      <c r="N740" s="38"/>
      <c r="O740" s="38"/>
      <c r="P740" s="38"/>
      <c r="Q740" s="38"/>
      <c r="R740" s="38"/>
      <c r="S740" s="38"/>
      <c r="T740" s="38"/>
      <c r="U740" s="38"/>
      <c r="V740" s="38"/>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25.4" customHeight="1" x14ac:dyDescent="0.35">
      <c r="A741" s="6"/>
      <c r="B741" s="7"/>
      <c r="C741" s="39"/>
      <c r="D741" s="39"/>
      <c r="E741" s="39"/>
      <c r="F741" s="39"/>
      <c r="G741" s="40" t="str">
        <f>G700</f>
        <v>MISC COSTS - SEED GRADING &amp; CLEANING</v>
      </c>
      <c r="H741" s="39"/>
      <c r="I741" s="39"/>
      <c r="J741" s="39"/>
      <c r="K741" s="39"/>
      <c r="L741" s="39"/>
      <c r="M741" s="39"/>
      <c r="N741" s="39"/>
      <c r="O741" s="39"/>
      <c r="P741" s="39"/>
      <c r="Q741" s="39"/>
      <c r="R741" s="39"/>
      <c r="S741" s="39"/>
      <c r="T741" s="39"/>
      <c r="U741" s="39"/>
      <c r="V741" s="39"/>
      <c r="W741" s="41" t="s">
        <v>23</v>
      </c>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7"/>
      <c r="D742" s="7"/>
      <c r="E742" s="7"/>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7"/>
      <c r="D743" s="7"/>
      <c r="E743" s="7"/>
      <c r="F743" s="7"/>
      <c r="G743" s="7"/>
      <c r="H743" s="8"/>
      <c r="I743" s="8"/>
      <c r="J743" s="8"/>
      <c r="K743" s="8"/>
      <c r="L743" s="8"/>
      <c r="M743" s="8"/>
      <c r="N743" s="8"/>
      <c r="O743" s="8"/>
      <c r="P743" s="8"/>
      <c r="Q743" s="8"/>
      <c r="R743" s="8"/>
      <c r="S743" s="8"/>
      <c r="T743" s="8"/>
      <c r="U743" s="8"/>
      <c r="V743" s="8"/>
      <c r="W743" s="8"/>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row>
    <row r="744" spans="1:68" ht="5.15" customHeight="1" outlineLevel="1" thickBot="1" x14ac:dyDescent="0.4">
      <c r="A744" s="6"/>
      <c r="B744" s="7"/>
      <c r="C744" s="7"/>
      <c r="D744" s="7"/>
      <c r="E744" s="7"/>
      <c r="F744" s="7"/>
      <c r="G744" s="7"/>
      <c r="H744" s="8"/>
      <c r="I744" s="8"/>
      <c r="J744" s="8"/>
      <c r="K744" s="8"/>
      <c r="L744" s="8"/>
      <c r="M744" s="8"/>
      <c r="N744" s="8"/>
      <c r="O744" s="8"/>
      <c r="P744" s="8"/>
      <c r="Q744" s="8"/>
      <c r="R744" s="8"/>
      <c r="S744" s="8"/>
      <c r="T744" s="8"/>
      <c r="U744" s="8"/>
      <c r="V744" s="8"/>
      <c r="W744" s="8"/>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row>
    <row r="745" spans="1:68" ht="5.15" customHeight="1" outlineLevel="1" x14ac:dyDescent="0.35">
      <c r="A745" s="6"/>
      <c r="B745" s="7"/>
      <c r="C745" s="9" t="s">
        <v>0</v>
      </c>
      <c r="D745" s="9"/>
      <c r="E745" s="9"/>
      <c r="F745" s="9"/>
      <c r="G745" s="9"/>
      <c r="H745" s="9"/>
      <c r="I745" s="9"/>
      <c r="J745" s="9"/>
      <c r="K745" s="10"/>
      <c r="L745" s="10"/>
      <c r="M745" s="10"/>
      <c r="N745" s="10"/>
      <c r="O745" s="10"/>
      <c r="P745" s="10"/>
      <c r="Q745" s="10"/>
      <c r="R745" s="10"/>
      <c r="S745" s="10"/>
      <c r="T745" s="10"/>
      <c r="U745" s="10"/>
      <c r="V745" s="10"/>
      <c r="W745" s="11"/>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2"/>
      <c r="D746" s="12"/>
      <c r="E746" s="12" t="s">
        <v>1</v>
      </c>
      <c r="F746" s="13"/>
      <c r="G746" s="14" t="s">
        <v>51</v>
      </c>
      <c r="H746" s="13"/>
      <c r="I746" s="13"/>
      <c r="J746" s="13"/>
      <c r="K746" s="13"/>
      <c r="L746" s="13"/>
      <c r="M746" s="13"/>
      <c r="N746" s="13"/>
      <c r="O746" s="13"/>
      <c r="P746" s="13"/>
      <c r="Q746" s="13"/>
      <c r="R746" s="13"/>
      <c r="S746" s="15"/>
      <c r="T746" s="13"/>
      <c r="U746" s="15"/>
      <c r="V746" s="15"/>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2"/>
      <c r="D747" s="12"/>
      <c r="E747" s="17"/>
      <c r="F747" s="13"/>
      <c r="G747" s="18"/>
      <c r="I747" s="13"/>
      <c r="J747" s="13"/>
      <c r="K747" s="13"/>
      <c r="L747" s="13"/>
      <c r="M747" s="13"/>
      <c r="N747" s="13"/>
      <c r="O747" s="13"/>
      <c r="P747" s="13"/>
      <c r="Q747" s="13"/>
      <c r="R747" s="13"/>
      <c r="S747" s="15"/>
      <c r="T747" s="19"/>
      <c r="U747" s="15"/>
      <c r="V747" s="15"/>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2"/>
      <c r="E748" s="17"/>
      <c r="F748" s="13"/>
      <c r="H748" s="13" t="s">
        <v>25</v>
      </c>
      <c r="I748" s="13"/>
      <c r="J748" s="13"/>
      <c r="K748" s="13"/>
      <c r="L748" s="13"/>
      <c r="M748" s="13"/>
      <c r="N748" s="13"/>
      <c r="O748" s="13"/>
      <c r="P748" s="13"/>
      <c r="Q748" s="13"/>
      <c r="R748" s="13"/>
      <c r="S748" s="15"/>
      <c r="T748" s="19"/>
      <c r="U748" s="15"/>
      <c r="V748" s="15"/>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20">
        <v>0</v>
      </c>
      <c r="D749" s="12"/>
      <c r="E749" s="17"/>
      <c r="F749" s="13"/>
      <c r="G749" s="21"/>
      <c r="H749" s="13"/>
      <c r="I749" s="13"/>
      <c r="J749" s="13"/>
      <c r="K749" s="13"/>
      <c r="L749" s="13"/>
      <c r="M749" s="13"/>
      <c r="N749" s="13"/>
      <c r="O749" s="13"/>
      <c r="P749" s="13"/>
      <c r="Q749" s="13"/>
      <c r="R749" s="13"/>
      <c r="S749" s="15"/>
      <c r="T749" s="19"/>
      <c r="U749" s="15"/>
      <c r="V749" s="15"/>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17"/>
      <c r="G750" s="17"/>
      <c r="H750" s="17"/>
      <c r="I750" s="17"/>
      <c r="J750" s="22"/>
      <c r="K750" s="22"/>
      <c r="L750" s="22"/>
      <c r="M750" s="22"/>
      <c r="N750" s="22"/>
      <c r="O750" s="22"/>
      <c r="P750" s="22"/>
      <c r="Q750" s="22"/>
      <c r="R750" s="22"/>
      <c r="S750" s="22"/>
      <c r="T750" s="22"/>
      <c r="U750" s="22"/>
      <c r="V750" s="2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17"/>
      <c r="G751" s="17"/>
      <c r="H751" s="17"/>
      <c r="I751" s="17"/>
      <c r="J751" s="17"/>
      <c r="K751" s="17"/>
      <c r="L751" s="22"/>
      <c r="M751" s="22"/>
      <c r="N751" s="22"/>
      <c r="O751" s="22"/>
      <c r="P751" s="22"/>
      <c r="Q751" s="22"/>
      <c r="R751" s="22"/>
      <c r="S751" s="22"/>
      <c r="T751" s="22"/>
      <c r="U751" s="22"/>
      <c r="V751" s="2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17"/>
      <c r="G752" s="13" t="s">
        <v>2</v>
      </c>
      <c r="H752" s="17"/>
      <c r="I752" s="23" t="s">
        <v>26</v>
      </c>
      <c r="J752" s="23" t="s">
        <v>27</v>
      </c>
      <c r="K752" s="23" t="s">
        <v>28</v>
      </c>
      <c r="L752" s="23" t="s">
        <v>29</v>
      </c>
      <c r="M752" s="23" t="s">
        <v>30</v>
      </c>
      <c r="N752" s="23"/>
      <c r="O752" s="23"/>
      <c r="P752" s="24"/>
      <c r="Q752" s="24"/>
      <c r="R752" s="24"/>
      <c r="S752" s="22"/>
      <c r="T752" s="22"/>
      <c r="U752" s="22"/>
      <c r="V752" s="2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17"/>
      <c r="G753" s="17"/>
      <c r="H753" s="17"/>
      <c r="I753" s="23"/>
      <c r="J753" s="23"/>
      <c r="K753" s="23"/>
      <c r="L753" s="23"/>
      <c r="M753" s="23"/>
      <c r="N753" s="23"/>
      <c r="O753" s="23"/>
      <c r="P753" s="24"/>
      <c r="Q753" s="24"/>
      <c r="R753" s="24"/>
      <c r="S753" s="22"/>
      <c r="T753" s="22"/>
      <c r="U753" s="22"/>
      <c r="V753" s="2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15" customHeight="1" outlineLevel="1" x14ac:dyDescent="0.35">
      <c r="A754" s="6"/>
      <c r="B754" s="7"/>
      <c r="C754" s="17"/>
      <c r="D754" s="17"/>
      <c r="E754" s="17"/>
      <c r="F754" s="17"/>
      <c r="G754" s="17"/>
      <c r="H754" s="17"/>
      <c r="I754" s="23"/>
      <c r="J754" s="23"/>
      <c r="K754" s="23"/>
      <c r="L754" s="23"/>
      <c r="M754" s="23"/>
      <c r="N754" s="23"/>
      <c r="O754" s="23"/>
      <c r="P754" s="24"/>
      <c r="Q754" s="24"/>
      <c r="R754" s="24"/>
      <c r="S754" s="22"/>
      <c r="T754" s="22"/>
      <c r="U754" s="22"/>
      <c r="V754" s="2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15" customHeight="1" outlineLevel="1" x14ac:dyDescent="0.35">
      <c r="A755" s="6"/>
      <c r="B755" s="7"/>
      <c r="C755" s="17"/>
      <c r="D755" s="17"/>
      <c r="E755" s="17"/>
      <c r="F755" s="26"/>
      <c r="G755" s="27"/>
      <c r="H755" s="27"/>
      <c r="I755" s="28"/>
      <c r="J755" s="28"/>
      <c r="K755" s="28"/>
      <c r="L755" s="28"/>
      <c r="M755" s="28"/>
      <c r="N755" s="28"/>
      <c r="O755" s="28"/>
      <c r="P755" s="29"/>
      <c r="Q755" s="29"/>
      <c r="R755" s="29"/>
      <c r="S755" s="29"/>
      <c r="T755" s="29"/>
      <c r="U755" s="29"/>
      <c r="V755" s="30"/>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4.5" outlineLevel="1" x14ac:dyDescent="0.35">
      <c r="A756" s="6"/>
      <c r="B756" s="7"/>
      <c r="C756" s="17"/>
      <c r="D756" s="17"/>
      <c r="E756" s="17"/>
      <c r="F756" s="26"/>
      <c r="G756" s="27" t="s">
        <v>3</v>
      </c>
      <c r="H756" s="27" t="s">
        <v>4</v>
      </c>
      <c r="I756" s="233"/>
      <c r="J756" s="233"/>
      <c r="K756" s="233"/>
      <c r="L756" s="233"/>
      <c r="M756" s="233"/>
      <c r="N756" s="226"/>
      <c r="O756" s="226"/>
      <c r="P756" s="234"/>
      <c r="Q756" s="234"/>
      <c r="R756" s="234"/>
      <c r="S756" s="234"/>
      <c r="T756" s="234"/>
      <c r="U756" s="234"/>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4.5" outlineLevel="1" x14ac:dyDescent="0.35">
      <c r="A757" s="6"/>
      <c r="B757" s="7"/>
      <c r="C757" s="17"/>
      <c r="D757" s="17"/>
      <c r="E757" s="17"/>
      <c r="F757" s="26"/>
      <c r="G757" s="27" t="s">
        <v>5</v>
      </c>
      <c r="H757" s="27" t="s">
        <v>6</v>
      </c>
      <c r="I757" s="233"/>
      <c r="J757" s="233"/>
      <c r="K757" s="233"/>
      <c r="L757" s="233"/>
      <c r="M757" s="233"/>
      <c r="N757" s="226"/>
      <c r="O757" s="226"/>
      <c r="P757" s="234"/>
      <c r="Q757" s="234"/>
      <c r="R757" s="234"/>
      <c r="S757" s="234"/>
      <c r="T757" s="234"/>
      <c r="U757" s="234"/>
      <c r="V757" s="4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26"/>
      <c r="G758" s="31" t="s">
        <v>7</v>
      </c>
      <c r="H758" s="31" t="s">
        <v>8</v>
      </c>
      <c r="I758" s="233"/>
      <c r="J758" s="233"/>
      <c r="K758" s="233"/>
      <c r="L758" s="233"/>
      <c r="M758" s="233"/>
      <c r="N758" s="226"/>
      <c r="O758" s="226"/>
      <c r="P758" s="199"/>
      <c r="Q758" s="199"/>
      <c r="R758" s="199"/>
      <c r="S758" s="199"/>
      <c r="T758" s="199"/>
      <c r="U758" s="199"/>
      <c r="V758" s="4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33"/>
      <c r="G759" s="34" t="s">
        <v>9</v>
      </c>
      <c r="H759" s="34" t="s">
        <v>10</v>
      </c>
      <c r="I759" s="233"/>
      <c r="J759" s="233"/>
      <c r="K759" s="233"/>
      <c r="L759" s="233"/>
      <c r="M759" s="233"/>
      <c r="N759" s="226"/>
      <c r="O759" s="226"/>
      <c r="P759" s="199"/>
      <c r="Q759" s="199"/>
      <c r="R759" s="199"/>
      <c r="S759" s="199"/>
      <c r="T759" s="199"/>
      <c r="U759" s="199"/>
      <c r="V759" s="4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G760" s="34" t="s">
        <v>11</v>
      </c>
      <c r="H760" s="34" t="s">
        <v>12</v>
      </c>
      <c r="I760" s="233"/>
      <c r="J760" s="233"/>
      <c r="K760" s="233"/>
      <c r="L760" s="233"/>
      <c r="M760" s="233"/>
      <c r="N760" s="226"/>
      <c r="O760" s="226"/>
      <c r="P760" s="199"/>
      <c r="Q760" s="199"/>
      <c r="R760" s="199"/>
      <c r="S760" s="199"/>
      <c r="T760" s="199"/>
      <c r="U760" s="199"/>
      <c r="V760" s="4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t="s">
        <v>13</v>
      </c>
      <c r="H761" s="34" t="s">
        <v>14</v>
      </c>
      <c r="I761" s="233"/>
      <c r="J761" s="233"/>
      <c r="K761" s="233"/>
      <c r="L761" s="233"/>
      <c r="M761" s="233"/>
      <c r="N761" s="226"/>
      <c r="O761" s="226"/>
      <c r="P761" s="199"/>
      <c r="Q761" s="199"/>
      <c r="R761" s="199"/>
      <c r="S761" s="199"/>
      <c r="T761" s="199"/>
      <c r="U761" s="199"/>
      <c r="V761" s="4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G762" s="34" t="s">
        <v>15</v>
      </c>
      <c r="H762" s="34" t="s">
        <v>16</v>
      </c>
      <c r="I762" s="233"/>
      <c r="J762" s="233"/>
      <c r="K762" s="233"/>
      <c r="L762" s="233"/>
      <c r="M762" s="233"/>
      <c r="N762" s="226"/>
      <c r="O762" s="226"/>
      <c r="P762" s="199"/>
      <c r="Q762" s="199"/>
      <c r="R762" s="199"/>
      <c r="S762" s="199"/>
      <c r="T762" s="199"/>
      <c r="U762" s="199"/>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G763" s="34" t="s">
        <v>19</v>
      </c>
      <c r="H763" s="34" t="s">
        <v>147</v>
      </c>
      <c r="I763" s="233"/>
      <c r="J763" s="233"/>
      <c r="K763" s="233"/>
      <c r="L763" s="233"/>
      <c r="M763" s="233"/>
      <c r="N763" s="226"/>
      <c r="O763" s="226"/>
      <c r="P763" s="199"/>
      <c r="Q763" s="199"/>
      <c r="R763" s="199"/>
      <c r="S763" s="199"/>
      <c r="T763" s="199"/>
      <c r="U763" s="199"/>
      <c r="V763" s="4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G764" s="34" t="s">
        <v>17</v>
      </c>
      <c r="H764" s="34" t="s">
        <v>18</v>
      </c>
      <c r="I764" s="233"/>
      <c r="J764" s="233"/>
      <c r="K764" s="233"/>
      <c r="L764" s="233"/>
      <c r="M764" s="233"/>
      <c r="N764" s="226"/>
      <c r="O764" s="226"/>
      <c r="P764" s="199"/>
      <c r="Q764" s="199"/>
      <c r="R764" s="199"/>
      <c r="S764" s="199"/>
      <c r="T764" s="199"/>
      <c r="U764" s="199"/>
      <c r="V764" s="4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G765" s="34" t="s">
        <v>21</v>
      </c>
      <c r="H765" s="34" t="s">
        <v>20</v>
      </c>
      <c r="I765" s="233"/>
      <c r="J765" s="233"/>
      <c r="K765" s="233"/>
      <c r="L765" s="233"/>
      <c r="M765" s="233"/>
      <c r="N765" s="226"/>
      <c r="O765" s="226"/>
      <c r="P765" s="199"/>
      <c r="Q765" s="199"/>
      <c r="R765" s="199"/>
      <c r="S765" s="199"/>
      <c r="T765" s="199"/>
      <c r="U765" s="199"/>
      <c r="V765" s="4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G766" s="34" t="s">
        <v>21</v>
      </c>
      <c r="H766" s="34" t="s">
        <v>22</v>
      </c>
      <c r="I766" s="233"/>
      <c r="J766" s="233"/>
      <c r="K766" s="233"/>
      <c r="L766" s="233"/>
      <c r="M766" s="233"/>
      <c r="N766" s="226"/>
      <c r="O766" s="226"/>
      <c r="P766" s="199"/>
      <c r="Q766" s="199"/>
      <c r="R766" s="199"/>
      <c r="S766" s="199"/>
      <c r="T766" s="199"/>
      <c r="U766" s="199"/>
      <c r="V766" s="42"/>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G746</f>
        <v>Deepflow</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sheetData>
  <sortState xmlns:xlrd2="http://schemas.microsoft.com/office/spreadsheetml/2017/richdata2" ref="AB162:AB173">
    <sortCondition ref="AB162:AB173"/>
  </sortState>
  <mergeCells count="2">
    <mergeCell ref="H659:H661"/>
    <mergeCell ref="J660:Q66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6" workbookViewId="0">
      <selection activeCell="I64" sqref="I64"/>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1158</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1159</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1160</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1161</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1177</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1178</v>
      </c>
      <c r="I27" s="13"/>
      <c r="J27" s="13"/>
      <c r="K27" s="13"/>
      <c r="L27" s="13"/>
      <c r="M27" s="13" t="s">
        <v>1229</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ms</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o</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od</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of</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r</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rd</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v</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w</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wd</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z</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zd</v>
      </c>
      <c r="M45" s="862">
        <v>0.04</v>
      </c>
      <c r="N45" s="13"/>
      <c r="O45" s="13"/>
      <c r="P45" s="13"/>
      <c r="Q45" s="13"/>
      <c r="R45" s="13"/>
      <c r="S45" s="15"/>
      <c r="T45" s="19"/>
      <c r="U45" s="15"/>
      <c r="V45" s="15"/>
      <c r="W45" s="16"/>
      <c r="X45" s="8"/>
      <c r="Y45" s="8"/>
      <c r="Z45" s="8"/>
    </row>
    <row r="46" spans="1:26" ht="12" customHeight="1" x14ac:dyDescent="0.35">
      <c r="A46" s="6"/>
      <c r="B46" s="7"/>
      <c r="C46" s="17"/>
      <c r="D46" s="12"/>
      <c r="E46" s="17"/>
      <c r="F46" s="13"/>
      <c r="G46" s="44"/>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4"/>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23</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6" t="s">
        <v>1162</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58" t="s">
        <v>1163</v>
      </c>
      <c r="I57" s="859" t="s">
        <v>1164</v>
      </c>
      <c r="J57" s="859" t="s">
        <v>1165</v>
      </c>
      <c r="O57" t="s">
        <v>1228</v>
      </c>
      <c r="P57" t="s">
        <v>1154</v>
      </c>
      <c r="Q57" t="s">
        <v>1154</v>
      </c>
      <c r="R57" t="s">
        <v>1175</v>
      </c>
      <c r="W57" s="16"/>
      <c r="X57" s="8"/>
      <c r="Y57" s="8"/>
      <c r="Z57" s="8"/>
    </row>
    <row r="58" spans="1:36" ht="12" customHeight="1" outlineLevel="1" x14ac:dyDescent="0.35">
      <c r="A58" s="6"/>
      <c r="B58" s="7"/>
      <c r="C58" s="17"/>
      <c r="D58" s="17"/>
      <c r="E58" s="17"/>
      <c r="F58" s="26"/>
      <c r="G58" s="656" t="str">
        <f>General!O17</f>
        <v>a</v>
      </c>
      <c r="H58" s="234">
        <v>0</v>
      </c>
      <c r="I58" s="234">
        <f>VLOOKUP(H58,$S$61:$T$64,2,FALSE)</f>
        <v>0</v>
      </c>
      <c r="J58" s="234">
        <v>250</v>
      </c>
      <c r="N58" t="s">
        <v>1174</v>
      </c>
      <c r="O58" s="860">
        <v>0.25</v>
      </c>
      <c r="P58" s="861">
        <v>0.46</v>
      </c>
      <c r="Q58" s="861">
        <v>0.46</v>
      </c>
      <c r="R58" s="860">
        <v>0.16300000000000001</v>
      </c>
      <c r="W58" s="16"/>
      <c r="X58" s="8"/>
      <c r="Y58" s="8"/>
      <c r="Z58" s="8"/>
    </row>
    <row r="59" spans="1:36" ht="12" customHeight="1" outlineLevel="1" x14ac:dyDescent="0.35">
      <c r="A59" s="6"/>
      <c r="B59" s="7"/>
      <c r="C59" s="17"/>
      <c r="D59" s="17"/>
      <c r="E59" s="17"/>
      <c r="F59" s="26"/>
      <c r="G59" s="656" t="str">
        <f>General!O18</f>
        <v>a2</v>
      </c>
      <c r="H59" s="234">
        <v>0</v>
      </c>
      <c r="I59" s="234">
        <f t="shared" ref="I59:I88" si="0">VLOOKUP(H59,$S$61:$T$64,2,FALSE)</f>
        <v>0</v>
      </c>
      <c r="J59" s="234">
        <v>250</v>
      </c>
      <c r="N59" t="s">
        <v>1176</v>
      </c>
      <c r="O59">
        <v>1</v>
      </c>
      <c r="P59">
        <v>1</v>
      </c>
      <c r="Q59">
        <v>1</v>
      </c>
      <c r="R59">
        <f>0.46/(0.21+0.46)</f>
        <v>0.68656716417910446</v>
      </c>
      <c r="W59" s="16"/>
      <c r="X59" s="8"/>
      <c r="Y59" s="8"/>
      <c r="Z59" s="8"/>
    </row>
    <row r="60" spans="1:36" ht="12" customHeight="1" outlineLevel="1" x14ac:dyDescent="0.35">
      <c r="A60" s="6"/>
      <c r="B60" s="7"/>
      <c r="C60" s="17"/>
      <c r="D60" s="17"/>
      <c r="E60" s="17"/>
      <c r="F60" s="26"/>
      <c r="G60" s="656" t="str">
        <f>General!O19</f>
        <v>b</v>
      </c>
      <c r="H60" s="234">
        <f>$S$61</f>
        <v>35.799999999999997</v>
      </c>
      <c r="I60" s="234">
        <f t="shared" si="0"/>
        <v>1</v>
      </c>
      <c r="J60" s="234">
        <v>250</v>
      </c>
      <c r="O60" t="s">
        <v>1171</v>
      </c>
      <c r="P60" t="s">
        <v>1128</v>
      </c>
      <c r="Q60" t="s">
        <v>1172</v>
      </c>
      <c r="R60" t="s">
        <v>1173</v>
      </c>
      <c r="S60" t="s">
        <v>72</v>
      </c>
      <c r="T60" t="s">
        <v>1166</v>
      </c>
      <c r="W60" s="16"/>
      <c r="X60" s="8"/>
      <c r="Y60" s="8"/>
      <c r="Z60" s="8"/>
    </row>
    <row r="61" spans="1:36" ht="12" customHeight="1" outlineLevel="1" x14ac:dyDescent="0.35">
      <c r="A61" s="6"/>
      <c r="B61" s="7"/>
      <c r="C61" s="17"/>
      <c r="D61" s="17"/>
      <c r="E61" s="17"/>
      <c r="F61" s="26"/>
      <c r="G61" s="656" t="str">
        <f>General!O20</f>
        <v>bd</v>
      </c>
      <c r="H61" s="234">
        <f>$S$61</f>
        <v>35.799999999999997</v>
      </c>
      <c r="I61" s="234">
        <f t="shared" si="0"/>
        <v>1</v>
      </c>
      <c r="J61" s="234">
        <v>250</v>
      </c>
      <c r="N61" t="s">
        <v>1167</v>
      </c>
      <c r="O61">
        <v>88</v>
      </c>
      <c r="P61">
        <v>30</v>
      </c>
      <c r="Q61">
        <v>0</v>
      </c>
      <c r="R61">
        <v>0</v>
      </c>
      <c r="S61">
        <f>SUMPRODUCT(O61:R61,$O$58:$R$58)</f>
        <v>35.799999999999997</v>
      </c>
      <c r="T61">
        <f>SUMPRODUCT($O$59:$R$59,$O61:$R61,$O$58:$R$58)/S61</f>
        <v>1</v>
      </c>
      <c r="W61" s="16"/>
      <c r="X61" s="8"/>
      <c r="Y61" s="8"/>
      <c r="Z61" s="8"/>
    </row>
    <row r="62" spans="1:36" ht="12" customHeight="1" outlineLevel="1" x14ac:dyDescent="0.35">
      <c r="A62" s="6"/>
      <c r="B62" s="7"/>
      <c r="C62" s="17"/>
      <c r="D62" s="17"/>
      <c r="E62" s="17"/>
      <c r="F62" s="26"/>
      <c r="G62" s="656" t="str">
        <f>General!O21</f>
        <v>f</v>
      </c>
      <c r="H62" s="234">
        <f>$S$63</f>
        <v>4</v>
      </c>
      <c r="I62" s="234">
        <f t="shared" si="0"/>
        <v>1</v>
      </c>
      <c r="J62" s="234">
        <v>250</v>
      </c>
      <c r="N62" t="s">
        <v>1168</v>
      </c>
      <c r="O62">
        <v>88</v>
      </c>
      <c r="P62">
        <v>40</v>
      </c>
      <c r="Q62">
        <v>0</v>
      </c>
      <c r="R62">
        <v>0</v>
      </c>
      <c r="S62">
        <f>SUMPRODUCT(O62:R62,$O$58:$R$58)</f>
        <v>40.400000000000006</v>
      </c>
      <c r="T62">
        <f>SUMPRODUCT($O$59:$R$59,$O62:$R62,$O$58:$R$58)/S62</f>
        <v>1</v>
      </c>
      <c r="W62" s="16"/>
      <c r="X62" s="8"/>
      <c r="Y62" s="8"/>
      <c r="Z62" s="8"/>
    </row>
    <row r="63" spans="1:36" ht="12" customHeight="1" outlineLevel="1" x14ac:dyDescent="0.35">
      <c r="A63" s="6"/>
      <c r="B63" s="7"/>
      <c r="C63" s="17"/>
      <c r="D63" s="17"/>
      <c r="E63" s="17"/>
      <c r="F63" s="26"/>
      <c r="G63" s="656" t="str">
        <f>General!O22</f>
        <v>h</v>
      </c>
      <c r="H63" s="234">
        <f>$S$61</f>
        <v>35.799999999999997</v>
      </c>
      <c r="I63" s="234">
        <f t="shared" si="0"/>
        <v>1</v>
      </c>
      <c r="J63" s="234">
        <v>250</v>
      </c>
      <c r="N63" t="s">
        <v>1169</v>
      </c>
      <c r="O63">
        <v>16</v>
      </c>
      <c r="P63">
        <v>0</v>
      </c>
      <c r="Q63">
        <v>0</v>
      </c>
      <c r="R63">
        <v>0</v>
      </c>
      <c r="S63">
        <f>SUMPRODUCT(O63:R63,$O$58:$R$58)</f>
        <v>4</v>
      </c>
      <c r="T63">
        <f>SUMPRODUCT($O$59:$R$59,$O63:$R63,$O$58:$R$58)/S63</f>
        <v>1</v>
      </c>
      <c r="W63" s="16"/>
      <c r="X63" s="8"/>
      <c r="Y63" s="8"/>
      <c r="Z63" s="8"/>
    </row>
    <row r="64" spans="1:36" ht="12" customHeight="1" outlineLevel="1" x14ac:dyDescent="0.35">
      <c r="A64" s="6"/>
      <c r="B64" s="7"/>
      <c r="C64" s="17"/>
      <c r="D64" s="17"/>
      <c r="E64" s="17"/>
      <c r="F64" s="26"/>
      <c r="G64" s="656" t="str">
        <f>General!O23</f>
        <v>i</v>
      </c>
      <c r="H64" s="234">
        <f>$S$63</f>
        <v>4</v>
      </c>
      <c r="I64" s="234">
        <f t="shared" si="0"/>
        <v>1</v>
      </c>
      <c r="J64" s="234">
        <v>250</v>
      </c>
      <c r="N64" t="s">
        <v>1170</v>
      </c>
      <c r="O64">
        <v>0</v>
      </c>
      <c r="P64">
        <v>0</v>
      </c>
      <c r="Q64">
        <v>0</v>
      </c>
      <c r="R64">
        <v>0</v>
      </c>
      <c r="S64">
        <f>SUMPRODUCT(O64:R64,$O$58:$R$58)</f>
        <v>0</v>
      </c>
      <c r="T64">
        <v>0</v>
      </c>
      <c r="W64" s="16"/>
      <c r="X64" s="8"/>
      <c r="Y64" s="8"/>
      <c r="Z64" s="8"/>
    </row>
    <row r="65" spans="1:26" ht="12" customHeight="1" outlineLevel="1" x14ac:dyDescent="0.35">
      <c r="A65" s="6"/>
      <c r="B65" s="7"/>
      <c r="C65" s="17"/>
      <c r="D65" s="17"/>
      <c r="E65" s="17"/>
      <c r="F65" s="26"/>
      <c r="G65" s="656" t="str">
        <f>General!O24</f>
        <v>j</v>
      </c>
      <c r="H65" s="234">
        <v>0</v>
      </c>
      <c r="I65" s="234">
        <f t="shared" si="0"/>
        <v>0</v>
      </c>
      <c r="J65" s="234">
        <v>250</v>
      </c>
      <c r="W65" s="16"/>
      <c r="X65" s="8"/>
      <c r="Y65" s="8"/>
      <c r="Z65" s="8"/>
    </row>
    <row r="66" spans="1:26" ht="12" customHeight="1" outlineLevel="1" x14ac:dyDescent="0.35">
      <c r="A66" s="6"/>
      <c r="B66" s="7"/>
      <c r="C66" s="17"/>
      <c r="D66" s="17"/>
      <c r="E66" s="17"/>
      <c r="F66" s="26"/>
      <c r="G66" s="656" t="str">
        <f>General!O25</f>
        <v>jc</v>
      </c>
      <c r="H66" s="234">
        <v>0</v>
      </c>
      <c r="I66" s="234">
        <f t="shared" si="0"/>
        <v>0</v>
      </c>
      <c r="J66" s="234">
        <v>250</v>
      </c>
      <c r="W66" s="16"/>
      <c r="X66" s="8"/>
      <c r="Y66" s="8"/>
      <c r="Z66" s="8"/>
    </row>
    <row r="67" spans="1:26" ht="12" customHeight="1" outlineLevel="1" x14ac:dyDescent="0.35">
      <c r="A67" s="6"/>
      <c r="B67" s="7"/>
      <c r="C67" s="17"/>
      <c r="D67" s="17"/>
      <c r="E67" s="17"/>
      <c r="F67" s="26"/>
      <c r="G67" s="656" t="str">
        <f>General!O26</f>
        <v>k</v>
      </c>
      <c r="H67" s="234">
        <f>$S$63</f>
        <v>4</v>
      </c>
      <c r="I67" s="234">
        <f t="shared" si="0"/>
        <v>1</v>
      </c>
      <c r="J67" s="234">
        <v>250</v>
      </c>
      <c r="W67" s="16"/>
      <c r="X67" s="8"/>
      <c r="Y67" s="8"/>
      <c r="Z67" s="8"/>
    </row>
    <row r="68" spans="1:26" ht="12" customHeight="1" outlineLevel="1" x14ac:dyDescent="0.35">
      <c r="A68" s="6"/>
      <c r="B68" s="7"/>
      <c r="C68" s="17"/>
      <c r="D68" s="17"/>
      <c r="E68" s="17"/>
      <c r="F68" s="26"/>
      <c r="G68" s="656" t="str">
        <f>General!O27</f>
        <v>l</v>
      </c>
      <c r="H68" s="234">
        <f>$S$63</f>
        <v>4</v>
      </c>
      <c r="I68" s="234">
        <f t="shared" si="0"/>
        <v>1</v>
      </c>
      <c r="J68" s="234">
        <v>250</v>
      </c>
      <c r="W68" s="16"/>
      <c r="X68" s="8"/>
      <c r="Y68" s="8"/>
      <c r="Z68" s="8"/>
    </row>
    <row r="69" spans="1:26" ht="12" customHeight="1" outlineLevel="1" x14ac:dyDescent="0.35">
      <c r="A69" s="6"/>
      <c r="B69" s="7"/>
      <c r="C69" s="17"/>
      <c r="D69" s="17"/>
      <c r="E69" s="17"/>
      <c r="F69" s="26"/>
      <c r="G69" s="656" t="str">
        <f>General!O28</f>
        <v>m</v>
      </c>
      <c r="H69" s="234">
        <v>0</v>
      </c>
      <c r="I69" s="234">
        <f t="shared" si="0"/>
        <v>0</v>
      </c>
      <c r="J69" s="234">
        <v>250</v>
      </c>
      <c r="W69" s="16"/>
      <c r="X69" s="8"/>
      <c r="Y69" s="8"/>
      <c r="Z69" s="8"/>
    </row>
    <row r="70" spans="1:26" ht="12" customHeight="1" outlineLevel="1" x14ac:dyDescent="0.35">
      <c r="A70" s="6"/>
      <c r="B70" s="7"/>
      <c r="C70" s="17"/>
      <c r="D70" s="17"/>
      <c r="E70" s="17"/>
      <c r="F70" s="26"/>
      <c r="G70" s="656" t="str">
        <f>General!O29</f>
        <v>ms</v>
      </c>
      <c r="H70" s="234">
        <f>$S$63</f>
        <v>4</v>
      </c>
      <c r="I70" s="234">
        <f t="shared" ref="I70" si="1">VLOOKUP(H70,$S$61:$T$64,2,FALSE)</f>
        <v>1</v>
      </c>
      <c r="J70" s="234">
        <v>250</v>
      </c>
      <c r="W70" s="16"/>
      <c r="X70" s="8"/>
      <c r="Y70" s="8"/>
      <c r="Z70" s="8"/>
    </row>
    <row r="71" spans="1:26" ht="12" customHeight="1" outlineLevel="1" x14ac:dyDescent="0.35">
      <c r="A71" s="6"/>
      <c r="B71" s="7"/>
      <c r="C71" s="17"/>
      <c r="D71" s="17"/>
      <c r="E71" s="17"/>
      <c r="F71" s="26"/>
      <c r="G71" s="656" t="str">
        <f>General!O30</f>
        <v>o</v>
      </c>
      <c r="H71" s="234">
        <f>$S$61</f>
        <v>35.799999999999997</v>
      </c>
      <c r="I71" s="234">
        <f t="shared" si="0"/>
        <v>1</v>
      </c>
      <c r="J71" s="234">
        <v>250</v>
      </c>
      <c r="W71" s="16"/>
      <c r="X71" s="8"/>
      <c r="Y71" s="8"/>
      <c r="Z71" s="8"/>
    </row>
    <row r="72" spans="1:26" ht="12" customHeight="1" outlineLevel="1" x14ac:dyDescent="0.35">
      <c r="A72" s="6"/>
      <c r="B72" s="7"/>
      <c r="C72" s="17"/>
      <c r="D72" s="17"/>
      <c r="E72" s="17"/>
      <c r="F72" s="26"/>
      <c r="G72" s="656" t="str">
        <f>General!O31</f>
        <v>od</v>
      </c>
      <c r="H72" s="234">
        <f>$S$61</f>
        <v>35.799999999999997</v>
      </c>
      <c r="I72" s="234">
        <f t="shared" si="0"/>
        <v>1</v>
      </c>
      <c r="J72" s="234">
        <v>250</v>
      </c>
      <c r="W72" s="16"/>
      <c r="X72" s="8"/>
      <c r="Y72" s="8"/>
      <c r="Z72" s="8"/>
    </row>
    <row r="73" spans="1:26" ht="12" customHeight="1" outlineLevel="1" x14ac:dyDescent="0.35">
      <c r="A73" s="6"/>
      <c r="B73" s="7"/>
      <c r="C73" s="17"/>
      <c r="D73" s="17"/>
      <c r="E73" s="17"/>
      <c r="F73" s="26"/>
      <c r="G73" s="656" t="str">
        <f>General!O32</f>
        <v>of</v>
      </c>
      <c r="H73" s="234">
        <f>$S$61</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General!O33</f>
        <v>r</v>
      </c>
      <c r="H74" s="234">
        <f>$S$62</f>
        <v>40.400000000000006</v>
      </c>
      <c r="I74" s="234">
        <f t="shared" si="0"/>
        <v>1</v>
      </c>
      <c r="J74" s="234">
        <v>250</v>
      </c>
      <c r="W74" s="16"/>
      <c r="X74" s="8"/>
      <c r="Y74" s="8"/>
      <c r="Z74" s="8"/>
    </row>
    <row r="75" spans="1:26" ht="12" customHeight="1" outlineLevel="1" x14ac:dyDescent="0.35">
      <c r="A75" s="6"/>
      <c r="B75" s="7"/>
      <c r="C75" s="17"/>
      <c r="D75" s="17"/>
      <c r="E75" s="17"/>
      <c r="F75" s="26"/>
      <c r="G75" s="656" t="str">
        <f>General!O34</f>
        <v>rd</v>
      </c>
      <c r="H75" s="234">
        <f>$S$62</f>
        <v>40.400000000000006</v>
      </c>
      <c r="I75" s="234">
        <f t="shared" si="0"/>
        <v>1</v>
      </c>
      <c r="J75" s="234">
        <v>250</v>
      </c>
      <c r="W75" s="16"/>
      <c r="X75" s="8"/>
      <c r="Y75" s="8"/>
      <c r="Z75" s="8"/>
    </row>
    <row r="76" spans="1:26" ht="12" customHeight="1" outlineLevel="1" x14ac:dyDescent="0.35">
      <c r="A76" s="6"/>
      <c r="B76" s="7"/>
      <c r="C76" s="17"/>
      <c r="D76" s="17"/>
      <c r="E76" s="17"/>
      <c r="F76" s="26"/>
      <c r="G76" s="656" t="str">
        <f>General!O35</f>
        <v>s</v>
      </c>
      <c r="H76" s="234">
        <v>0</v>
      </c>
      <c r="I76" s="234">
        <f t="shared" si="0"/>
        <v>0</v>
      </c>
      <c r="J76" s="234">
        <v>250</v>
      </c>
      <c r="W76" s="16"/>
      <c r="X76" s="8"/>
      <c r="Y76" s="8"/>
      <c r="Z76" s="8"/>
    </row>
    <row r="77" spans="1:26" ht="12" customHeight="1" outlineLevel="1" x14ac:dyDescent="0.35">
      <c r="A77" s="6"/>
      <c r="B77" s="7"/>
      <c r="C77" s="17"/>
      <c r="D77" s="17"/>
      <c r="E77" s="17"/>
      <c r="F77" s="26"/>
      <c r="G77" s="656" t="str">
        <f>General!O36</f>
        <v>sp</v>
      </c>
      <c r="H77" s="234">
        <v>0</v>
      </c>
      <c r="I77" s="234">
        <f t="shared" si="0"/>
        <v>0</v>
      </c>
      <c r="J77" s="234">
        <v>250</v>
      </c>
      <c r="W77" s="16"/>
      <c r="X77" s="8"/>
      <c r="Y77" s="8"/>
      <c r="Z77" s="8"/>
    </row>
    <row r="78" spans="1:26" ht="12" customHeight="1" outlineLevel="1" x14ac:dyDescent="0.35">
      <c r="A78" s="6"/>
      <c r="B78" s="7"/>
      <c r="C78" s="17"/>
      <c r="D78" s="17"/>
      <c r="E78" s="17"/>
      <c r="F78" s="26"/>
      <c r="G78" s="656" t="str">
        <f>General!O37</f>
        <v>t</v>
      </c>
      <c r="H78" s="234">
        <v>0</v>
      </c>
      <c r="I78" s="234">
        <f t="shared" si="0"/>
        <v>0</v>
      </c>
      <c r="J78" s="234">
        <v>250</v>
      </c>
      <c r="W78" s="16"/>
      <c r="X78" s="8"/>
      <c r="Y78" s="8"/>
      <c r="Z78" s="8"/>
    </row>
    <row r="79" spans="1:26" ht="12" customHeight="1" outlineLevel="1" x14ac:dyDescent="0.35">
      <c r="A79" s="6"/>
      <c r="B79" s="7"/>
      <c r="C79" s="17"/>
      <c r="D79" s="17"/>
      <c r="E79" s="17"/>
      <c r="F79" s="26"/>
      <c r="G79" s="656" t="str">
        <f>General!O38</f>
        <v>tc</v>
      </c>
      <c r="H79" s="234">
        <v>0</v>
      </c>
      <c r="I79" s="234">
        <f t="shared" si="0"/>
        <v>0</v>
      </c>
      <c r="J79" s="234">
        <v>250</v>
      </c>
      <c r="W79" s="16"/>
      <c r="X79" s="8"/>
      <c r="Y79" s="8"/>
      <c r="Z79" s="8"/>
    </row>
    <row r="80" spans="1:26" ht="12" customHeight="1" outlineLevel="1" x14ac:dyDescent="0.35">
      <c r="A80" s="6"/>
      <c r="B80" s="7"/>
      <c r="C80" s="17"/>
      <c r="D80" s="17"/>
      <c r="E80" s="17"/>
      <c r="F80" s="26"/>
      <c r="G80" s="656" t="str">
        <f>General!O39</f>
        <v>u</v>
      </c>
      <c r="H80" s="234">
        <v>0</v>
      </c>
      <c r="I80" s="234">
        <f t="shared" si="0"/>
        <v>0</v>
      </c>
      <c r="J80" s="234">
        <v>250</v>
      </c>
      <c r="W80" s="16"/>
      <c r="X80" s="8"/>
      <c r="Y80" s="8"/>
      <c r="Z80" s="8"/>
    </row>
    <row r="81" spans="1:26" ht="12" customHeight="1" outlineLevel="1" x14ac:dyDescent="0.35">
      <c r="A81" s="6"/>
      <c r="B81" s="7"/>
      <c r="C81" s="17"/>
      <c r="D81" s="17"/>
      <c r="E81" s="17"/>
      <c r="F81" s="26"/>
      <c r="G81" s="656" t="str">
        <f>General!O40</f>
        <v>uc</v>
      </c>
      <c r="H81" s="234">
        <v>0</v>
      </c>
      <c r="I81" s="234">
        <f t="shared" si="0"/>
        <v>0</v>
      </c>
      <c r="J81" s="234">
        <v>250</v>
      </c>
      <c r="W81" s="16"/>
      <c r="X81" s="8"/>
      <c r="Y81" s="8"/>
      <c r="Z81" s="8"/>
    </row>
    <row r="82" spans="1:26" ht="12" customHeight="1" outlineLevel="1" x14ac:dyDescent="0.35">
      <c r="A82" s="6"/>
      <c r="B82" s="7"/>
      <c r="C82" s="17"/>
      <c r="D82" s="17"/>
      <c r="E82" s="17"/>
      <c r="F82" s="26"/>
      <c r="G82" s="656" t="str">
        <f>General!O41</f>
        <v>v</v>
      </c>
      <c r="H82" s="234">
        <f>$S$63</f>
        <v>4</v>
      </c>
      <c r="I82" s="234">
        <f t="shared" si="0"/>
        <v>1</v>
      </c>
      <c r="J82" s="234">
        <v>250</v>
      </c>
      <c r="W82" s="16"/>
      <c r="X82" s="8"/>
      <c r="Y82" s="8"/>
      <c r="Z82" s="8"/>
    </row>
    <row r="83" spans="1:26" ht="12" customHeight="1" outlineLevel="1" x14ac:dyDescent="0.35">
      <c r="A83" s="6"/>
      <c r="B83" s="7"/>
      <c r="C83" s="17"/>
      <c r="D83" s="17"/>
      <c r="E83" s="17"/>
      <c r="F83" s="26"/>
      <c r="G83" s="656" t="str">
        <f>General!O42</f>
        <v>w</v>
      </c>
      <c r="H83" s="234">
        <f>$S$61</f>
        <v>35.799999999999997</v>
      </c>
      <c r="I83" s="234">
        <f t="shared" si="0"/>
        <v>1</v>
      </c>
      <c r="J83" s="234">
        <v>250</v>
      </c>
      <c r="W83" s="16"/>
      <c r="X83" s="8"/>
      <c r="Y83" s="8"/>
      <c r="Z83" s="8"/>
    </row>
    <row r="84" spans="1:26" ht="12" customHeight="1" outlineLevel="1" x14ac:dyDescent="0.35">
      <c r="A84" s="6"/>
      <c r="B84" s="7"/>
      <c r="C84" s="17"/>
      <c r="D84" s="17"/>
      <c r="E84" s="17"/>
      <c r="F84" s="26"/>
      <c r="G84" s="656" t="str">
        <f>General!O43</f>
        <v>wd</v>
      </c>
      <c r="H84" s="234">
        <f>$S$61</f>
        <v>35.799999999999997</v>
      </c>
      <c r="I84" s="234">
        <f t="shared" si="0"/>
        <v>1</v>
      </c>
      <c r="J84" s="234">
        <v>250</v>
      </c>
      <c r="W84" s="16"/>
      <c r="X84" s="8"/>
      <c r="Y84" s="8"/>
      <c r="Z84" s="8"/>
    </row>
    <row r="85" spans="1:26" ht="12" customHeight="1" outlineLevel="1" x14ac:dyDescent="0.35">
      <c r="A85" s="6"/>
      <c r="B85" s="7"/>
      <c r="C85" s="17"/>
      <c r="D85" s="17"/>
      <c r="E85" s="17"/>
      <c r="F85" s="26"/>
      <c r="G85" s="656" t="str">
        <f>General!O44</f>
        <v>x</v>
      </c>
      <c r="H85" s="234">
        <v>0</v>
      </c>
      <c r="I85" s="234">
        <f t="shared" si="0"/>
        <v>0</v>
      </c>
      <c r="J85" s="234">
        <v>250</v>
      </c>
      <c r="W85" s="16"/>
      <c r="X85" s="8"/>
      <c r="Y85" s="8"/>
      <c r="Z85" s="8"/>
    </row>
    <row r="86" spans="1:26" ht="12" customHeight="1" outlineLevel="1" x14ac:dyDescent="0.35">
      <c r="A86" s="6"/>
      <c r="B86" s="7"/>
      <c r="C86" s="17"/>
      <c r="D86" s="17"/>
      <c r="E86" s="17"/>
      <c r="F86" s="26"/>
      <c r="G86" s="656" t="str">
        <f>General!O45</f>
        <v>xc</v>
      </c>
      <c r="H86" s="234">
        <v>0</v>
      </c>
      <c r="I86" s="234">
        <f t="shared" si="0"/>
        <v>0</v>
      </c>
      <c r="J86" s="234">
        <v>250</v>
      </c>
      <c r="W86" s="16"/>
      <c r="X86" s="8"/>
      <c r="Y86" s="8"/>
      <c r="Z86" s="8"/>
    </row>
    <row r="87" spans="1:26" ht="12" customHeight="1" outlineLevel="1" x14ac:dyDescent="0.35">
      <c r="A87" s="6"/>
      <c r="B87" s="7"/>
      <c r="C87" s="17"/>
      <c r="D87" s="17"/>
      <c r="E87" s="17"/>
      <c r="F87" s="26"/>
      <c r="G87" s="656" t="str">
        <f>General!O46</f>
        <v>z</v>
      </c>
      <c r="H87" s="234">
        <f>$S$62</f>
        <v>40.400000000000006</v>
      </c>
      <c r="I87" s="234">
        <f t="shared" si="0"/>
        <v>1</v>
      </c>
      <c r="J87" s="234">
        <v>250</v>
      </c>
      <c r="W87" s="16"/>
      <c r="X87" s="8"/>
      <c r="Y87" s="8"/>
      <c r="Z87" s="8"/>
    </row>
    <row r="88" spans="1:26" ht="12" customHeight="1" outlineLevel="1" x14ac:dyDescent="0.35">
      <c r="A88" s="6"/>
      <c r="B88" s="7"/>
      <c r="C88" s="17"/>
      <c r="D88" s="17"/>
      <c r="E88" s="17"/>
      <c r="F88" s="26"/>
      <c r="G88" s="656" t="str">
        <f>General!O47</f>
        <v>zd</v>
      </c>
      <c r="H88" s="234">
        <f>$S$62</f>
        <v>40.400000000000006</v>
      </c>
      <c r="I88" s="234">
        <f t="shared" si="0"/>
        <v>1</v>
      </c>
      <c r="J88" s="234">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5" t="str">
        <f>G55</f>
        <v>Fertiliser applied</v>
      </c>
      <c r="H96" s="39"/>
      <c r="I96" s="39"/>
      <c r="J96" s="39"/>
      <c r="K96" s="39"/>
      <c r="L96" s="39"/>
      <c r="M96" s="39"/>
      <c r="N96" s="39"/>
      <c r="O96" s="39"/>
      <c r="P96" s="39"/>
      <c r="Q96" s="39"/>
      <c r="R96" s="39"/>
      <c r="S96" s="39"/>
      <c r="T96" s="39"/>
      <c r="U96" s="39"/>
      <c r="V96" s="39"/>
      <c r="W96" s="41" t="s">
        <v>23</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5"/>
  <sheetViews>
    <sheetView topLeftCell="A87" workbookViewId="0">
      <selection activeCell="K98" sqref="K98:R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912</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865</v>
      </c>
      <c r="N20" s="25" t="s">
        <v>866</v>
      </c>
      <c r="O20" s="25" t="s">
        <v>867</v>
      </c>
      <c r="P20" s="25" t="s">
        <v>1077</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ms</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od</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of</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rd</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v</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wd</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zd</v>
      </c>
      <c r="H38" s="867">
        <v>1</v>
      </c>
      <c r="I38" s="228">
        <v>1</v>
      </c>
      <c r="J38" s="228">
        <v>1</v>
      </c>
      <c r="K38" s="228">
        <v>1</v>
      </c>
      <c r="L38" s="228">
        <v>1</v>
      </c>
      <c r="M38" s="228">
        <v>1</v>
      </c>
      <c r="N38" s="228">
        <v>1</v>
      </c>
      <c r="O38" s="228">
        <v>1</v>
      </c>
      <c r="P38" s="228">
        <v>1</v>
      </c>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37"/>
      <c r="H41" s="27"/>
      <c r="I41" s="599"/>
      <c r="J41" s="599"/>
      <c r="K41" s="599"/>
      <c r="L41" s="599"/>
      <c r="M41" s="599"/>
      <c r="N41" s="599"/>
      <c r="O41" s="599"/>
      <c r="P41" s="599"/>
      <c r="Q41" s="599"/>
      <c r="R41" s="599"/>
      <c r="S41" s="599"/>
      <c r="T41" s="599"/>
      <c r="U41" s="599"/>
      <c r="W41" s="16"/>
      <c r="X41" s="8"/>
    </row>
    <row r="42" spans="1:24" ht="5.15" customHeight="1" x14ac:dyDescent="0.35">
      <c r="A42" s="6"/>
      <c r="B42" s="7"/>
      <c r="C42" s="17"/>
      <c r="D42" s="17"/>
      <c r="E42" s="17"/>
      <c r="F42" s="36"/>
      <c r="G42" s="37"/>
      <c r="H42" s="37"/>
      <c r="I42" s="37"/>
      <c r="J42" s="43"/>
      <c r="K42" s="43"/>
      <c r="L42" s="43"/>
      <c r="M42" s="43"/>
      <c r="N42" s="43"/>
      <c r="O42" s="43"/>
      <c r="P42" s="43"/>
      <c r="Q42" s="43"/>
      <c r="R42" s="43"/>
      <c r="S42" s="43"/>
      <c r="T42" s="43"/>
      <c r="U42" s="43"/>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23</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3"/>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3"/>
      <c r="B46" s="7"/>
      <c r="C46" s="9" t="s">
        <v>0</v>
      </c>
      <c r="D46" s="9">
        <f>SUM(F71:V109)</f>
        <v>1204.9539633525994</v>
      </c>
      <c r="E46" s="9"/>
      <c r="F46" s="9"/>
      <c r="G46" s="9"/>
      <c r="H46" s="9"/>
      <c r="I46" s="9"/>
      <c r="J46" s="9"/>
      <c r="K46" s="10"/>
      <c r="L46" s="10"/>
      <c r="M46" s="10"/>
      <c r="N46" s="10"/>
      <c r="O46" s="10"/>
      <c r="P46" s="10"/>
      <c r="Q46" s="10"/>
      <c r="R46" s="10"/>
      <c r="S46" s="10"/>
      <c r="T46" s="10"/>
      <c r="U46" s="10"/>
      <c r="V46" s="10"/>
      <c r="W46" s="11"/>
      <c r="X46" s="8"/>
    </row>
    <row r="47" spans="1:24" x14ac:dyDescent="0.35">
      <c r="A47" s="163"/>
      <c r="B47" s="7"/>
      <c r="C47" s="12"/>
      <c r="D47" s="12">
        <v>80</v>
      </c>
      <c r="E47" s="12" t="s">
        <v>1</v>
      </c>
      <c r="F47" s="13"/>
      <c r="G47" s="14" t="s">
        <v>921</v>
      </c>
      <c r="H47" s="13"/>
      <c r="I47" s="13"/>
      <c r="J47" s="13"/>
      <c r="K47" s="13"/>
      <c r="L47" s="13"/>
      <c r="M47" s="13"/>
      <c r="N47" s="13"/>
      <c r="O47" s="13"/>
      <c r="P47" s="13"/>
      <c r="Q47" s="13"/>
      <c r="R47" s="13"/>
      <c r="S47" s="15"/>
      <c r="T47" s="74"/>
      <c r="U47" s="106"/>
      <c r="V47" s="106"/>
      <c r="W47" s="16"/>
      <c r="X47" s="8"/>
    </row>
    <row r="48" spans="1:24" x14ac:dyDescent="0.35">
      <c r="A48" s="163"/>
      <c r="B48" s="7"/>
      <c r="C48" s="12"/>
      <c r="D48" s="12" t="b">
        <f>OR(ISNA(VLOOKUP(G47,Index_Table_Names,1,FALSE)),G47="")</f>
        <v>0</v>
      </c>
      <c r="E48" s="17"/>
      <c r="F48" s="13"/>
      <c r="G48" s="13"/>
      <c r="H48" s="74"/>
      <c r="I48" s="13"/>
      <c r="J48" s="13"/>
      <c r="K48" s="13"/>
      <c r="L48" s="13"/>
      <c r="M48" s="13"/>
      <c r="N48" s="13"/>
      <c r="O48" s="13"/>
      <c r="P48" s="13"/>
      <c r="Q48" s="13"/>
      <c r="R48" s="13"/>
      <c r="S48" s="15"/>
      <c r="T48" s="107"/>
      <c r="U48" s="106"/>
      <c r="V48" s="106"/>
      <c r="W48" s="16"/>
      <c r="X48" s="8"/>
    </row>
    <row r="49" spans="1:24" x14ac:dyDescent="0.35">
      <c r="A49" s="163"/>
      <c r="B49" s="7"/>
      <c r="C49" s="17"/>
      <c r="D49" s="12" t="b">
        <f>(D47&lt;&gt;D46)</f>
        <v>1</v>
      </c>
      <c r="E49" s="17"/>
      <c r="F49" s="13"/>
      <c r="G49" s="44"/>
      <c r="H49" s="13" t="s">
        <v>925</v>
      </c>
      <c r="J49" s="13"/>
      <c r="K49" s="241">
        <v>30</v>
      </c>
      <c r="L49" s="13"/>
      <c r="M49" s="13"/>
      <c r="N49" s="13"/>
      <c r="O49" s="13"/>
      <c r="P49" s="13"/>
      <c r="Q49" s="13"/>
      <c r="R49" s="13"/>
      <c r="S49" s="15"/>
      <c r="T49" s="107"/>
      <c r="U49" s="106"/>
      <c r="V49" s="106"/>
      <c r="W49" s="16"/>
      <c r="X49" s="8"/>
    </row>
    <row r="50" spans="1:24" x14ac:dyDescent="0.35">
      <c r="A50" s="163"/>
      <c r="B50" s="7"/>
      <c r="C50" s="17"/>
      <c r="D50" s="12"/>
      <c r="E50" s="17"/>
      <c r="F50" s="13"/>
      <c r="G50" s="21"/>
      <c r="H50" s="13"/>
      <c r="J50" s="74"/>
      <c r="K50" s="74"/>
      <c r="L50" s="13"/>
      <c r="M50" s="13"/>
      <c r="N50" s="13"/>
      <c r="O50" s="13"/>
      <c r="P50" s="13"/>
      <c r="Q50" s="13"/>
      <c r="R50" s="13"/>
      <c r="S50" s="15"/>
      <c r="T50" s="107"/>
      <c r="U50" s="106"/>
      <c r="V50" s="106"/>
      <c r="W50" s="16"/>
      <c r="X50" s="8"/>
    </row>
    <row r="51" spans="1:24" x14ac:dyDescent="0.35">
      <c r="A51" s="163"/>
      <c r="B51" s="7"/>
      <c r="C51" s="17"/>
      <c r="D51" s="17"/>
      <c r="E51" s="17"/>
      <c r="F51" s="17"/>
      <c r="G51" s="608" t="s">
        <v>919</v>
      </c>
      <c r="H51" s="17"/>
      <c r="I51" s="17"/>
      <c r="J51" s="22"/>
      <c r="K51" s="22"/>
      <c r="L51" s="22"/>
      <c r="M51" s="22"/>
      <c r="N51" s="22"/>
      <c r="O51" s="22"/>
      <c r="P51" s="22"/>
      <c r="Q51" s="22"/>
      <c r="R51" s="22"/>
      <c r="S51" s="22"/>
      <c r="T51" s="22"/>
      <c r="U51" s="22"/>
      <c r="V51" s="22"/>
      <c r="W51" s="16"/>
      <c r="X51" s="8"/>
    </row>
    <row r="52" spans="1:24" x14ac:dyDescent="0.35">
      <c r="A52" s="163"/>
      <c r="B52" s="7"/>
      <c r="C52" s="12"/>
      <c r="D52" s="12">
        <v>80</v>
      </c>
      <c r="E52" s="12" t="s">
        <v>1</v>
      </c>
      <c r="F52" s="13"/>
      <c r="G52" s="14"/>
      <c r="H52" s="13"/>
      <c r="I52" s="13"/>
      <c r="J52" s="13" t="s">
        <v>920</v>
      </c>
      <c r="K52" s="611">
        <v>1</v>
      </c>
      <c r="L52" s="106"/>
      <c r="M52" s="106"/>
      <c r="N52" s="106"/>
      <c r="O52" s="106"/>
      <c r="P52" s="106"/>
      <c r="Q52" s="106"/>
      <c r="R52" s="106"/>
      <c r="S52" s="106"/>
      <c r="T52" s="106"/>
      <c r="U52" s="106"/>
      <c r="V52" s="106"/>
      <c r="W52" s="16"/>
      <c r="X52" s="8"/>
    </row>
    <row r="53" spans="1:24" x14ac:dyDescent="0.35">
      <c r="A53" s="163"/>
      <c r="B53" s="7"/>
      <c r="C53" s="12"/>
      <c r="D53" s="12" t="b">
        <f>OR(ISNA(VLOOKUP(G52,Index_Table_Names,1,FALSE)),G52="")</f>
        <v>1</v>
      </c>
      <c r="E53" s="17"/>
      <c r="F53" s="13"/>
      <c r="G53" s="13"/>
      <c r="H53" s="74"/>
      <c r="I53" s="13"/>
      <c r="J53" s="13"/>
      <c r="K53" s="13"/>
      <c r="L53" s="13"/>
      <c r="M53" s="13"/>
      <c r="N53" s="13"/>
      <c r="O53" s="13"/>
      <c r="P53" s="13"/>
      <c r="Q53" s="13"/>
      <c r="R53" s="13"/>
      <c r="S53" s="15"/>
      <c r="T53" s="107"/>
      <c r="U53" s="106"/>
      <c r="V53" s="106"/>
      <c r="W53" s="16"/>
      <c r="X53" s="8"/>
    </row>
    <row r="54" spans="1:24" x14ac:dyDescent="0.35">
      <c r="A54" s="163"/>
      <c r="B54" s="7"/>
      <c r="C54" s="17"/>
      <c r="D54" s="12" t="e">
        <f>(D52&lt;&gt;#REF!)</f>
        <v>#REF!</v>
      </c>
      <c r="E54" s="17"/>
      <c r="F54" s="13"/>
      <c r="G54" s="44"/>
      <c r="H54" s="74"/>
      <c r="I54" s="13"/>
      <c r="J54" s="13"/>
      <c r="K54" s="13"/>
      <c r="L54" s="13"/>
      <c r="M54" s="13"/>
      <c r="N54" s="13"/>
      <c r="O54" s="13"/>
      <c r="P54" s="13"/>
      <c r="Q54" s="13"/>
      <c r="R54" s="13"/>
      <c r="S54" s="15"/>
      <c r="T54" s="107"/>
      <c r="U54" s="106"/>
      <c r="V54" s="106"/>
      <c r="W54" s="16"/>
      <c r="X54" s="8"/>
    </row>
    <row r="55" spans="1:24" x14ac:dyDescent="0.35">
      <c r="A55" s="163"/>
      <c r="B55" s="7"/>
      <c r="C55" s="17"/>
      <c r="D55" s="17"/>
      <c r="E55" s="17"/>
      <c r="F55" s="17"/>
      <c r="G55" s="608" t="s">
        <v>913</v>
      </c>
      <c r="H55" s="17"/>
      <c r="I55" s="17"/>
      <c r="J55" s="22"/>
      <c r="K55" s="23" t="s">
        <v>364</v>
      </c>
      <c r="L55" s="23" t="s">
        <v>129</v>
      </c>
      <c r="M55" s="23" t="s">
        <v>130</v>
      </c>
      <c r="N55" s="23" t="s">
        <v>131</v>
      </c>
      <c r="O55" s="23" t="s">
        <v>132</v>
      </c>
      <c r="P55" s="23" t="s">
        <v>133</v>
      </c>
      <c r="Q55" s="23" t="s">
        <v>134</v>
      </c>
      <c r="R55" s="23" t="s">
        <v>135</v>
      </c>
      <c r="S55" s="23" t="s">
        <v>136</v>
      </c>
      <c r="T55" s="23" t="s">
        <v>137</v>
      </c>
      <c r="U55" s="22"/>
      <c r="V55" s="22"/>
      <c r="W55" s="16"/>
      <c r="X55" s="8"/>
    </row>
    <row r="56" spans="1:24" x14ac:dyDescent="0.35">
      <c r="A56" s="163"/>
      <c r="B56" s="7"/>
      <c r="C56" s="12"/>
      <c r="D56" s="12">
        <v>80</v>
      </c>
      <c r="E56" s="12" t="s">
        <v>1</v>
      </c>
      <c r="F56" s="13"/>
      <c r="G56" s="14"/>
      <c r="H56" s="13"/>
      <c r="I56" s="13"/>
      <c r="J56" s="13" t="s">
        <v>804</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379</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776</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777</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778</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779</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780</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781</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782</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783</v>
      </c>
      <c r="K65" s="237">
        <v>0</v>
      </c>
      <c r="L65" s="237">
        <v>0.21</v>
      </c>
      <c r="M65" s="237">
        <v>0.21</v>
      </c>
      <c r="N65" s="237">
        <v>0</v>
      </c>
      <c r="O65" s="237">
        <v>0</v>
      </c>
      <c r="P65" s="237">
        <v>0</v>
      </c>
      <c r="Q65" s="237">
        <v>0</v>
      </c>
      <c r="R65" s="237">
        <v>0</v>
      </c>
      <c r="S65" s="237">
        <v>0</v>
      </c>
      <c r="T65" s="237">
        <v>0</v>
      </c>
      <c r="U65" s="106"/>
      <c r="V65" s="106"/>
      <c r="W65" s="16"/>
      <c r="X65" s="8"/>
    </row>
    <row r="66" spans="1:24" x14ac:dyDescent="0.35">
      <c r="A66" s="163"/>
      <c r="B66" s="7"/>
      <c r="C66" s="12"/>
      <c r="D66" s="12" t="b">
        <f>OR(ISNA(VLOOKUP(G56,Index_Table_Names,1,FALSE)),G56="")</f>
        <v>1</v>
      </c>
      <c r="E66" s="17"/>
      <c r="F66" s="13"/>
      <c r="G66" s="13"/>
      <c r="H66" s="74"/>
      <c r="I66" s="13"/>
      <c r="J66" s="13"/>
      <c r="K66" s="13" t="s">
        <v>916</v>
      </c>
      <c r="L66" s="13"/>
      <c r="M66" s="13"/>
      <c r="N66" s="13"/>
      <c r="O66" s="13"/>
      <c r="P66" s="13"/>
      <c r="Q66" s="13"/>
      <c r="R66" s="13"/>
      <c r="S66" s="15"/>
      <c r="T66" s="107"/>
      <c r="U66" s="106"/>
      <c r="V66" s="106"/>
      <c r="W66" s="16"/>
      <c r="X66" s="8"/>
    </row>
    <row r="67" spans="1:24" x14ac:dyDescent="0.35">
      <c r="A67" s="163"/>
      <c r="B67" s="7"/>
      <c r="C67" s="17"/>
      <c r="D67" s="12" t="e">
        <f>(D56&lt;&gt;#REF!)</f>
        <v>#REF!</v>
      </c>
      <c r="E67" s="17"/>
      <c r="F67" s="13"/>
      <c r="G67" s="44"/>
      <c r="H67" s="74"/>
      <c r="I67" s="13"/>
      <c r="J67" s="13"/>
      <c r="K67" s="13"/>
      <c r="L67" s="13"/>
      <c r="M67" s="13"/>
      <c r="N67" s="13"/>
      <c r="O67" s="13"/>
      <c r="P67" s="13"/>
      <c r="Q67" s="13"/>
      <c r="R67" s="13"/>
      <c r="S67" s="15"/>
      <c r="T67" s="107"/>
      <c r="U67" s="106"/>
      <c r="V67" s="106"/>
      <c r="W67" s="16"/>
      <c r="X67" s="8"/>
    </row>
    <row r="68" spans="1:24" x14ac:dyDescent="0.35">
      <c r="A68" s="163"/>
      <c r="B68" s="7"/>
      <c r="C68" s="17"/>
      <c r="D68" s="12"/>
      <c r="E68" s="17"/>
      <c r="F68" s="13"/>
      <c r="G68" s="21"/>
      <c r="H68" s="74"/>
      <c r="I68" s="13"/>
      <c r="J68" s="74"/>
      <c r="K68" s="13"/>
      <c r="L68" s="13"/>
      <c r="M68" s="13"/>
      <c r="N68" s="13"/>
      <c r="O68" s="13"/>
      <c r="P68" s="13"/>
      <c r="Q68" s="13"/>
      <c r="R68" s="13"/>
      <c r="S68" s="15"/>
      <c r="T68" s="107"/>
      <c r="U68" s="106"/>
      <c r="V68" s="106"/>
      <c r="W68" s="16"/>
      <c r="X68" s="8"/>
    </row>
    <row r="69" spans="1:24" x14ac:dyDescent="0.35">
      <c r="A69" s="163"/>
      <c r="B69" s="7"/>
      <c r="C69" s="17"/>
      <c r="D69" s="17"/>
      <c r="E69" s="17"/>
      <c r="F69" s="17"/>
      <c r="G69" s="136" t="s">
        <v>914</v>
      </c>
      <c r="H69" s="17"/>
      <c r="I69" s="17"/>
      <c r="J69" s="23" t="s">
        <v>738</v>
      </c>
      <c r="K69" s="23" t="s">
        <v>364</v>
      </c>
      <c r="L69" s="23" t="s">
        <v>129</v>
      </c>
      <c r="M69" s="23" t="s">
        <v>130</v>
      </c>
      <c r="N69" s="23" t="s">
        <v>131</v>
      </c>
      <c r="O69" s="23" t="s">
        <v>132</v>
      </c>
      <c r="P69" s="23" t="s">
        <v>133</v>
      </c>
      <c r="Q69" s="23" t="s">
        <v>134</v>
      </c>
      <c r="R69" s="23" t="s">
        <v>135</v>
      </c>
      <c r="S69" s="23" t="s">
        <v>136</v>
      </c>
      <c r="T69" s="23" t="s">
        <v>137</v>
      </c>
      <c r="U69" s="23"/>
      <c r="V69" s="22"/>
      <c r="W69" s="16"/>
      <c r="X69" s="8"/>
    </row>
    <row r="70" spans="1:24" x14ac:dyDescent="0.35">
      <c r="A70" s="163"/>
      <c r="B70" s="7"/>
      <c r="C70" s="17"/>
      <c r="D70" s="17"/>
      <c r="E70" s="17"/>
      <c r="F70" s="17"/>
      <c r="G70" s="22"/>
      <c r="H70" s="17"/>
      <c r="I70" s="17"/>
      <c r="J70" s="23"/>
      <c r="K70" s="23" t="s">
        <v>915</v>
      </c>
      <c r="L70" s="23" t="s">
        <v>915</v>
      </c>
      <c r="M70" s="23" t="s">
        <v>915</v>
      </c>
      <c r="N70" s="23" t="s">
        <v>915</v>
      </c>
      <c r="O70" s="23" t="s">
        <v>915</v>
      </c>
      <c r="P70" s="23" t="s">
        <v>915</v>
      </c>
      <c r="Q70" s="23" t="s">
        <v>915</v>
      </c>
      <c r="R70" s="23" t="s">
        <v>915</v>
      </c>
      <c r="S70" s="23" t="s">
        <v>915</v>
      </c>
      <c r="T70" s="23" t="s">
        <v>915</v>
      </c>
      <c r="U70" s="23"/>
      <c r="V70" s="22"/>
      <c r="W70" s="16"/>
      <c r="X70" s="8"/>
    </row>
    <row r="71" spans="1:24" x14ac:dyDescent="0.35">
      <c r="A71" s="163"/>
      <c r="B71" s="7"/>
      <c r="C71" s="17"/>
      <c r="D71" s="17"/>
      <c r="E71" s="17"/>
      <c r="F71" s="26"/>
      <c r="G71" s="650" t="str">
        <f t="shared" ref="G71:G88" si="0">G21</f>
        <v>b</v>
      </c>
      <c r="H71" s="237">
        <v>1</v>
      </c>
      <c r="J71" s="13" t="s">
        <v>804</v>
      </c>
      <c r="K71" s="607">
        <v>0</v>
      </c>
      <c r="L71" s="607">
        <v>20.84727728036626</v>
      </c>
      <c r="M71" s="607">
        <v>40.246377149975132</v>
      </c>
      <c r="N71" s="607">
        <v>38.482164097021062</v>
      </c>
      <c r="O71" s="607">
        <v>10.536944070479095</v>
      </c>
      <c r="P71" s="607">
        <v>0</v>
      </c>
      <c r="Q71" s="607">
        <v>0</v>
      </c>
      <c r="R71" s="607">
        <v>0</v>
      </c>
      <c r="S71" s="607">
        <v>0</v>
      </c>
      <c r="T71" s="607">
        <v>0</v>
      </c>
      <c r="U71" s="28"/>
      <c r="V71" s="30"/>
      <c r="W71" s="16"/>
      <c r="X71" s="8"/>
    </row>
    <row r="72" spans="1:24" x14ac:dyDescent="0.35">
      <c r="A72" s="163"/>
      <c r="B72" s="7"/>
      <c r="C72" s="17"/>
      <c r="D72" s="17"/>
      <c r="E72" s="17"/>
      <c r="F72" s="26"/>
      <c r="G72" s="650" t="str">
        <f t="shared" si="0"/>
        <v>bd</v>
      </c>
      <c r="H72" s="237">
        <v>1</v>
      </c>
      <c r="J72" s="13" t="s">
        <v>379</v>
      </c>
      <c r="K72" s="607">
        <v>0</v>
      </c>
      <c r="L72" s="607">
        <v>33.599095453052612</v>
      </c>
      <c r="M72" s="607">
        <v>50.31367683906231</v>
      </c>
      <c r="N72" s="607">
        <v>47.106211388409143</v>
      </c>
      <c r="O72" s="607">
        <v>19</v>
      </c>
      <c r="P72" s="607">
        <v>0</v>
      </c>
      <c r="Q72" s="607">
        <v>0</v>
      </c>
      <c r="R72" s="607">
        <v>0</v>
      </c>
      <c r="S72" s="607">
        <v>0</v>
      </c>
      <c r="T72" s="607">
        <v>0</v>
      </c>
      <c r="U72" s="28"/>
      <c r="V72" s="30"/>
      <c r="W72" s="16"/>
      <c r="X72" s="8"/>
    </row>
    <row r="73" spans="1:24" x14ac:dyDescent="0.35">
      <c r="A73" s="163"/>
      <c r="B73" s="7"/>
      <c r="C73" s="17"/>
      <c r="D73" s="17"/>
      <c r="E73" s="17"/>
      <c r="F73" s="26"/>
      <c r="G73" s="650" t="str">
        <f t="shared" si="0"/>
        <v>f</v>
      </c>
      <c r="H73" s="237">
        <v>1</v>
      </c>
      <c r="J73" s="13" t="s">
        <v>776</v>
      </c>
      <c r="K73" s="607">
        <v>0</v>
      </c>
      <c r="L73" s="607">
        <v>33.599095453052612</v>
      </c>
      <c r="M73" s="607">
        <v>50.31367683906231</v>
      </c>
      <c r="N73" s="607">
        <v>47.106211388409143</v>
      </c>
      <c r="O73" s="607">
        <v>0</v>
      </c>
      <c r="P73" s="607">
        <v>0</v>
      </c>
      <c r="Q73" s="607">
        <v>0</v>
      </c>
      <c r="R73" s="607">
        <v>0</v>
      </c>
      <c r="S73" s="607">
        <v>0</v>
      </c>
      <c r="T73" s="607">
        <v>0</v>
      </c>
      <c r="U73" s="88"/>
      <c r="V73" s="30"/>
      <c r="W73" s="16"/>
      <c r="X73" s="8"/>
    </row>
    <row r="74" spans="1:24" x14ac:dyDescent="0.35">
      <c r="A74" s="163"/>
      <c r="B74" s="7"/>
      <c r="C74" s="17"/>
      <c r="D74" s="17"/>
      <c r="E74" s="17"/>
      <c r="F74" s="26"/>
      <c r="G74" s="650" t="str">
        <f t="shared" si="0"/>
        <v>h</v>
      </c>
      <c r="H74" s="237">
        <v>1</v>
      </c>
      <c r="J74" s="13" t="s">
        <v>777</v>
      </c>
      <c r="K74" s="607">
        <v>0</v>
      </c>
      <c r="L74" s="607">
        <v>33.599095453052612</v>
      </c>
      <c r="M74" s="607">
        <v>50.31367683906231</v>
      </c>
      <c r="N74" s="607">
        <v>47.106211388409143</v>
      </c>
      <c r="O74" s="607">
        <v>19</v>
      </c>
      <c r="P74" s="607">
        <v>0</v>
      </c>
      <c r="Q74" s="607">
        <v>0</v>
      </c>
      <c r="R74" s="607">
        <v>0</v>
      </c>
      <c r="S74" s="607">
        <v>0</v>
      </c>
      <c r="T74" s="607">
        <v>0</v>
      </c>
      <c r="U74" s="88"/>
      <c r="V74" s="30"/>
      <c r="W74" s="16"/>
      <c r="X74" s="8"/>
    </row>
    <row r="75" spans="1:24" x14ac:dyDescent="0.35">
      <c r="A75" s="163"/>
      <c r="B75" s="7"/>
      <c r="C75" s="17"/>
      <c r="D75" s="17"/>
      <c r="E75" s="17"/>
      <c r="F75" s="26"/>
      <c r="G75" s="650" t="str">
        <f t="shared" si="0"/>
        <v>i</v>
      </c>
      <c r="H75" s="237">
        <v>1</v>
      </c>
      <c r="J75" s="13" t="s">
        <v>778</v>
      </c>
      <c r="K75" s="607">
        <v>0</v>
      </c>
      <c r="L75" s="607">
        <v>33.599095453052612</v>
      </c>
      <c r="M75" s="607">
        <v>50.31367683906231</v>
      </c>
      <c r="N75" s="607">
        <v>47.106211388409143</v>
      </c>
      <c r="O75" s="607">
        <v>0</v>
      </c>
      <c r="P75" s="607">
        <v>0</v>
      </c>
      <c r="Q75" s="607">
        <v>0</v>
      </c>
      <c r="R75" s="607">
        <v>0</v>
      </c>
      <c r="S75" s="607">
        <v>0</v>
      </c>
      <c r="T75" s="607">
        <v>0</v>
      </c>
      <c r="U75" s="88"/>
      <c r="V75" s="30"/>
      <c r="W75" s="16"/>
      <c r="X75" s="8"/>
    </row>
    <row r="76" spans="1:24" x14ac:dyDescent="0.35">
      <c r="A76" s="163"/>
      <c r="B76" s="7"/>
      <c r="C76" s="17"/>
      <c r="D76" s="17"/>
      <c r="E76" s="17"/>
      <c r="F76" s="26"/>
      <c r="G76" s="650" t="str">
        <f t="shared" si="0"/>
        <v>k</v>
      </c>
      <c r="H76" s="237">
        <v>1</v>
      </c>
      <c r="J76" s="13" t="s">
        <v>779</v>
      </c>
      <c r="K76" s="607">
        <v>0</v>
      </c>
      <c r="L76" s="607">
        <v>8.6730658133611769</v>
      </c>
      <c r="M76" s="607">
        <v>30.840631743793669</v>
      </c>
      <c r="N76" s="607">
        <v>44.424618951010189</v>
      </c>
      <c r="O76" s="607">
        <v>27</v>
      </c>
      <c r="P76" s="607">
        <v>0</v>
      </c>
      <c r="Q76" s="607">
        <v>0</v>
      </c>
      <c r="R76" s="607">
        <v>0</v>
      </c>
      <c r="S76" s="607">
        <v>0</v>
      </c>
      <c r="T76" s="607">
        <v>0</v>
      </c>
      <c r="U76" s="88"/>
      <c r="V76" s="30"/>
      <c r="W76" s="16"/>
      <c r="X76" s="8"/>
    </row>
    <row r="77" spans="1:24" x14ac:dyDescent="0.35">
      <c r="A77" s="163"/>
      <c r="B77" s="7"/>
      <c r="C77" s="17"/>
      <c r="D77" s="17"/>
      <c r="E77" s="17"/>
      <c r="F77" s="26"/>
      <c r="G77" s="650" t="str">
        <f t="shared" si="0"/>
        <v>l</v>
      </c>
      <c r="H77" s="237">
        <v>1</v>
      </c>
      <c r="J77" s="13" t="s">
        <v>780</v>
      </c>
      <c r="K77" s="607">
        <v>0</v>
      </c>
      <c r="L77" s="607">
        <v>8.6730658133611769</v>
      </c>
      <c r="M77" s="607">
        <v>30.840631743793669</v>
      </c>
      <c r="N77" s="607">
        <v>44.424618951010189</v>
      </c>
      <c r="O77" s="607">
        <v>0</v>
      </c>
      <c r="P77" s="607">
        <v>0</v>
      </c>
      <c r="Q77" s="607">
        <v>0</v>
      </c>
      <c r="R77" s="607">
        <v>0</v>
      </c>
      <c r="S77" s="607">
        <v>0</v>
      </c>
      <c r="T77" s="607">
        <v>0</v>
      </c>
      <c r="U77" s="88"/>
      <c r="V77" s="30"/>
      <c r="W77" s="16"/>
      <c r="X77" s="8"/>
    </row>
    <row r="78" spans="1:24" x14ac:dyDescent="0.35">
      <c r="A78" s="163"/>
      <c r="B78" s="7"/>
      <c r="C78" s="17"/>
      <c r="D78" s="17"/>
      <c r="E78" s="17"/>
      <c r="F78" s="26"/>
      <c r="G78" s="650" t="str">
        <f t="shared" si="0"/>
        <v>ms</v>
      </c>
      <c r="H78" s="237">
        <v>1</v>
      </c>
      <c r="J78" s="13" t="s">
        <v>781</v>
      </c>
      <c r="K78" s="607">
        <v>0</v>
      </c>
      <c r="L78" s="607">
        <v>8.6730658133611769</v>
      </c>
      <c r="M78" s="607">
        <v>30.840631743793669</v>
      </c>
      <c r="N78" s="607">
        <v>44.424618951010189</v>
      </c>
      <c r="O78" s="607">
        <v>27</v>
      </c>
      <c r="P78" s="607">
        <v>0</v>
      </c>
      <c r="Q78" s="607">
        <v>0</v>
      </c>
      <c r="R78" s="607">
        <v>0</v>
      </c>
      <c r="S78" s="607">
        <v>0</v>
      </c>
      <c r="T78" s="607">
        <v>0</v>
      </c>
      <c r="U78" s="88"/>
      <c r="V78" s="30"/>
      <c r="W78" s="16"/>
      <c r="X78" s="8"/>
    </row>
    <row r="79" spans="1:24" x14ac:dyDescent="0.35">
      <c r="A79" s="163"/>
      <c r="B79" s="7"/>
      <c r="C79" s="17"/>
      <c r="D79" s="17"/>
      <c r="E79" s="17"/>
      <c r="F79" s="26"/>
      <c r="G79" s="650" t="str">
        <f t="shared" si="0"/>
        <v>o</v>
      </c>
      <c r="H79" s="237">
        <v>1</v>
      </c>
      <c r="J79" s="13" t="s">
        <v>782</v>
      </c>
      <c r="K79" s="607">
        <v>0</v>
      </c>
      <c r="L79" s="607">
        <v>8.6730658133611769</v>
      </c>
      <c r="M79" s="607">
        <v>30.840631743793669</v>
      </c>
      <c r="N79" s="607">
        <v>44.424618951010189</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od</v>
      </c>
      <c r="H80" s="237">
        <v>1</v>
      </c>
      <c r="J80" s="13" t="s">
        <v>783</v>
      </c>
      <c r="K80" s="607">
        <v>0</v>
      </c>
      <c r="L80" s="607">
        <v>0</v>
      </c>
      <c r="M80" s="607">
        <v>0</v>
      </c>
      <c r="N80" s="607">
        <v>0</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of</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r</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rd</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v</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w</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wd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z</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zd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90"/>
      <c r="H89" s="26"/>
      <c r="I89" s="601"/>
      <c r="J89" s="26"/>
      <c r="K89" s="603"/>
      <c r="L89" s="603"/>
      <c r="M89" s="603"/>
      <c r="N89" s="603"/>
      <c r="O89" s="603"/>
      <c r="P89" s="603"/>
      <c r="Q89" s="88"/>
      <c r="R89" s="88"/>
      <c r="S89" s="88"/>
      <c r="T89" s="88"/>
      <c r="U89" s="88"/>
      <c r="V89" s="30"/>
      <c r="W89" s="16"/>
      <c r="X89" s="8"/>
    </row>
    <row r="90" spans="1:24" x14ac:dyDescent="0.35">
      <c r="A90" s="163"/>
      <c r="B90" s="7"/>
      <c r="C90" s="17"/>
      <c r="D90" s="17"/>
      <c r="E90" s="17"/>
      <c r="F90" s="17"/>
      <c r="G90" s="136" t="s">
        <v>1233</v>
      </c>
      <c r="H90" s="17"/>
      <c r="I90" s="17"/>
      <c r="J90" s="23"/>
      <c r="K90" s="23" t="s">
        <v>356</v>
      </c>
      <c r="L90" s="23" t="s">
        <v>357</v>
      </c>
      <c r="M90" s="23" t="s">
        <v>359</v>
      </c>
      <c r="N90" s="23" t="s">
        <v>360</v>
      </c>
      <c r="O90" s="23" t="s">
        <v>361</v>
      </c>
      <c r="P90" s="23" t="s">
        <v>363</v>
      </c>
      <c r="Q90" s="23" t="s">
        <v>868</v>
      </c>
      <c r="R90" s="23" t="s">
        <v>869</v>
      </c>
      <c r="S90" s="23" t="s">
        <v>1078</v>
      </c>
      <c r="T90" s="23"/>
      <c r="U90" s="23"/>
      <c r="V90" s="22"/>
      <c r="W90" s="16"/>
      <c r="X90" s="8"/>
    </row>
    <row r="91" spans="1:24" x14ac:dyDescent="0.35">
      <c r="A91" s="163"/>
      <c r="B91" s="7"/>
      <c r="C91" s="17"/>
      <c r="D91" s="17"/>
      <c r="E91" s="17"/>
      <c r="F91" s="26"/>
      <c r="G91" s="26"/>
      <c r="H91" s="26"/>
      <c r="I91" s="650" t="str">
        <f t="shared" ref="I91:I98" si="1">G71</f>
        <v>b</v>
      </c>
      <c r="J91" s="600"/>
      <c r="K91" s="228">
        <v>0.67</v>
      </c>
      <c r="L91" s="228">
        <v>0.92</v>
      </c>
      <c r="M91" s="228">
        <v>1.02</v>
      </c>
      <c r="N91" s="228">
        <v>1</v>
      </c>
      <c r="O91" s="228">
        <v>0.97</v>
      </c>
      <c r="P91" s="227">
        <v>0.82</v>
      </c>
      <c r="Q91" s="227">
        <v>0.81</v>
      </c>
      <c r="R91" s="227">
        <v>0.56000000000000005</v>
      </c>
      <c r="S91" s="227">
        <v>0</v>
      </c>
      <c r="T91" s="28"/>
      <c r="U91" s="28"/>
      <c r="V91" s="30"/>
      <c r="W91" s="16"/>
      <c r="X91" s="8"/>
    </row>
    <row r="92" spans="1:24" x14ac:dyDescent="0.35">
      <c r="A92" s="163"/>
      <c r="B92" s="7"/>
      <c r="C92" s="17"/>
      <c r="D92" s="17"/>
      <c r="E92" s="17"/>
      <c r="F92" s="26"/>
      <c r="G92" s="26"/>
      <c r="H92" s="26"/>
      <c r="I92" s="650" t="str">
        <f t="shared" si="1"/>
        <v>bd</v>
      </c>
      <c r="J92" s="600"/>
      <c r="K92" s="228">
        <v>0.67</v>
      </c>
      <c r="L92" s="228">
        <v>0.92</v>
      </c>
      <c r="M92" s="228">
        <v>1.02</v>
      </c>
      <c r="N92" s="228">
        <v>1</v>
      </c>
      <c r="O92" s="228">
        <v>0.97</v>
      </c>
      <c r="P92" s="227">
        <v>0.82</v>
      </c>
      <c r="Q92" s="227">
        <v>0.81</v>
      </c>
      <c r="R92" s="227">
        <v>0.56000000000000005</v>
      </c>
      <c r="S92" s="227">
        <v>0</v>
      </c>
      <c r="T92" s="28"/>
      <c r="U92" s="28"/>
      <c r="V92" s="30"/>
      <c r="W92" s="16"/>
      <c r="X92" s="8"/>
    </row>
    <row r="93" spans="1:24" x14ac:dyDescent="0.35">
      <c r="A93" s="163"/>
      <c r="B93" s="7"/>
      <c r="C93" s="17"/>
      <c r="D93" s="17"/>
      <c r="E93" s="17"/>
      <c r="F93" s="26"/>
      <c r="G93" s="90"/>
      <c r="H93" s="90"/>
      <c r="I93" s="650" t="str">
        <f t="shared" si="1"/>
        <v>f</v>
      </c>
      <c r="J93" s="600"/>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h</v>
      </c>
      <c r="J94" s="600"/>
      <c r="K94" s="228">
        <v>0.67</v>
      </c>
      <c r="L94" s="228">
        <v>0.92</v>
      </c>
      <c r="M94" s="228">
        <v>1.02</v>
      </c>
      <c r="N94" s="228">
        <v>1</v>
      </c>
      <c r="O94" s="228">
        <v>0.97</v>
      </c>
      <c r="P94" s="227">
        <v>0.82</v>
      </c>
      <c r="Q94" s="227">
        <v>0.81</v>
      </c>
      <c r="R94" s="227">
        <v>0.56000000000000005</v>
      </c>
      <c r="S94" s="227">
        <v>0</v>
      </c>
      <c r="T94" s="88"/>
      <c r="U94" s="88"/>
      <c r="V94" s="30"/>
      <c r="W94" s="16"/>
      <c r="X94" s="8"/>
    </row>
    <row r="95" spans="1:24" x14ac:dyDescent="0.35">
      <c r="A95" s="163"/>
      <c r="B95" s="7"/>
      <c r="C95" s="17"/>
      <c r="D95" s="17"/>
      <c r="E95" s="17"/>
      <c r="F95" s="26"/>
      <c r="G95" s="90"/>
      <c r="H95" s="90"/>
      <c r="I95" s="650" t="str">
        <f t="shared" si="1"/>
        <v>i</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k</v>
      </c>
      <c r="J96" s="602"/>
      <c r="K96" s="228">
        <v>0.78</v>
      </c>
      <c r="L96" s="228">
        <v>1.1499999999999999</v>
      </c>
      <c r="M96" s="228">
        <v>1.04</v>
      </c>
      <c r="N96" s="228">
        <v>1</v>
      </c>
      <c r="O96" s="228">
        <v>0.95</v>
      </c>
      <c r="P96" s="227">
        <v>0.88</v>
      </c>
      <c r="Q96" s="227">
        <v>0.89</v>
      </c>
      <c r="R96" s="227">
        <v>0.56000000000000005</v>
      </c>
      <c r="S96" s="227">
        <v>0</v>
      </c>
      <c r="T96" s="88"/>
      <c r="U96" s="88"/>
      <c r="V96" s="30"/>
      <c r="W96" s="16"/>
      <c r="X96" s="8"/>
    </row>
    <row r="97" spans="1:24" x14ac:dyDescent="0.35">
      <c r="A97" s="163"/>
      <c r="B97" s="7"/>
      <c r="C97" s="17"/>
      <c r="D97" s="17"/>
      <c r="E97" s="17"/>
      <c r="F97" s="26"/>
      <c r="G97" s="90"/>
      <c r="H97" s="90"/>
      <c r="I97" s="650" t="str">
        <f t="shared" si="1"/>
        <v>l</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ms</v>
      </c>
      <c r="J98" s="602"/>
      <c r="K98" s="228">
        <f>AVERAGE(K91,K105,K93,K97,K99)</f>
        <v>0.71400000000000008</v>
      </c>
      <c r="L98" s="228">
        <f t="shared" ref="L98:R98" si="2">AVERAGE(L91,L105,L93,L97,L99)</f>
        <v>1.012</v>
      </c>
      <c r="M98" s="228">
        <f t="shared" si="2"/>
        <v>1.028</v>
      </c>
      <c r="N98" s="228">
        <f t="shared" si="2"/>
        <v>1</v>
      </c>
      <c r="O98" s="228">
        <f t="shared" si="2"/>
        <v>0.96199999999999997</v>
      </c>
      <c r="P98" s="228">
        <f t="shared" si="2"/>
        <v>0.84399999999999997</v>
      </c>
      <c r="Q98" s="228">
        <f t="shared" si="2"/>
        <v>0.84200000000000019</v>
      </c>
      <c r="R98" s="228">
        <f t="shared" si="2"/>
        <v>0.56000000000000005</v>
      </c>
      <c r="S98" s="228">
        <f t="shared" ref="S98" si="3">0.65*S105+0.35*S97</f>
        <v>0</v>
      </c>
      <c r="T98" s="88"/>
      <c r="U98" s="88"/>
      <c r="V98" s="30"/>
      <c r="W98" s="16"/>
      <c r="X98" s="8"/>
    </row>
    <row r="99" spans="1:24" x14ac:dyDescent="0.35">
      <c r="A99" s="163"/>
      <c r="B99" s="7"/>
      <c r="C99" s="17"/>
      <c r="D99" s="17"/>
      <c r="E99" s="17"/>
      <c r="F99" s="26"/>
      <c r="G99" s="90"/>
      <c r="H99" s="90"/>
      <c r="I99" s="650" t="str">
        <f t="shared" ref="I99:I108" si="4">G79</f>
        <v>o</v>
      </c>
      <c r="J99" s="602"/>
      <c r="K99" s="228">
        <v>0.67</v>
      </c>
      <c r="L99" s="228">
        <v>0.92</v>
      </c>
      <c r="M99" s="228">
        <v>1.02</v>
      </c>
      <c r="N99" s="228">
        <v>1</v>
      </c>
      <c r="O99" s="228">
        <v>0.97</v>
      </c>
      <c r="P99" s="227">
        <v>0.82</v>
      </c>
      <c r="Q99" s="227">
        <v>0.81</v>
      </c>
      <c r="R99" s="227">
        <v>0.56000000000000005</v>
      </c>
      <c r="S99" s="227">
        <v>0</v>
      </c>
      <c r="T99" s="88"/>
      <c r="U99" s="88"/>
      <c r="V99" s="30"/>
      <c r="W99" s="16"/>
      <c r="X99" s="8"/>
    </row>
    <row r="100" spans="1:24" x14ac:dyDescent="0.35">
      <c r="A100" s="163"/>
      <c r="B100" s="7"/>
      <c r="C100" s="17"/>
      <c r="D100" s="17"/>
      <c r="E100" s="17"/>
      <c r="F100" s="26"/>
      <c r="G100" s="90"/>
      <c r="H100" s="90"/>
      <c r="I100" s="650" t="str">
        <f t="shared" si="4"/>
        <v>od</v>
      </c>
      <c r="J100" s="602"/>
      <c r="K100" s="228">
        <v>0.67</v>
      </c>
      <c r="L100" s="228">
        <v>0.92</v>
      </c>
      <c r="M100" s="228">
        <v>1.02</v>
      </c>
      <c r="N100" s="228">
        <v>1</v>
      </c>
      <c r="O100" s="228">
        <v>0.97</v>
      </c>
      <c r="P100" s="227">
        <v>0.82</v>
      </c>
      <c r="Q100" s="227">
        <v>0.81</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4"/>
        <v>of</v>
      </c>
      <c r="J101" s="602"/>
      <c r="K101" s="228">
        <v>0.67</v>
      </c>
      <c r="L101" s="228">
        <v>0.92</v>
      </c>
      <c r="M101" s="228">
        <v>1.02</v>
      </c>
      <c r="N101" s="228">
        <v>1</v>
      </c>
      <c r="O101" s="228">
        <v>0.97</v>
      </c>
      <c r="P101" s="227">
        <v>0.82</v>
      </c>
      <c r="Q101" s="227">
        <v>0.81</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4"/>
        <v>r</v>
      </c>
      <c r="J102" s="602"/>
      <c r="K102" s="227">
        <v>0.75</v>
      </c>
      <c r="L102" s="227">
        <v>1</v>
      </c>
      <c r="M102" s="227">
        <v>1.1299999999999999</v>
      </c>
      <c r="N102" s="227">
        <v>1</v>
      </c>
      <c r="O102" s="227">
        <v>0.97</v>
      </c>
      <c r="P102" s="227">
        <v>0.73</v>
      </c>
      <c r="Q102" s="227">
        <v>0.77</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rd</v>
      </c>
      <c r="J103" s="602"/>
      <c r="K103" s="227">
        <v>0.75</v>
      </c>
      <c r="L103" s="227">
        <v>1</v>
      </c>
      <c r="M103" s="227">
        <v>1.1299999999999999</v>
      </c>
      <c r="N103" s="227">
        <v>1</v>
      </c>
      <c r="O103" s="227">
        <v>0.97</v>
      </c>
      <c r="P103" s="227">
        <v>0.73</v>
      </c>
      <c r="Q103" s="227">
        <v>0.77</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v</v>
      </c>
      <c r="J104" s="602"/>
      <c r="K104" s="228">
        <v>0.78</v>
      </c>
      <c r="L104" s="228">
        <v>1.1499999999999999</v>
      </c>
      <c r="M104" s="228">
        <v>1.04</v>
      </c>
      <c r="N104" s="228">
        <v>1</v>
      </c>
      <c r="O104" s="228">
        <v>0.95</v>
      </c>
      <c r="P104" s="227">
        <v>0.88</v>
      </c>
      <c r="Q104" s="227">
        <v>0.89</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w</v>
      </c>
      <c r="J105" s="602"/>
      <c r="K105" s="228">
        <v>0.67</v>
      </c>
      <c r="L105" s="228">
        <v>0.92</v>
      </c>
      <c r="M105" s="228">
        <v>1.02</v>
      </c>
      <c r="N105" s="228">
        <v>1</v>
      </c>
      <c r="O105" s="228">
        <v>0.97</v>
      </c>
      <c r="P105" s="227">
        <v>0.82</v>
      </c>
      <c r="Q105" s="227">
        <v>0.81</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wd</v>
      </c>
      <c r="J106" s="602"/>
      <c r="K106" s="228">
        <v>0.67</v>
      </c>
      <c r="L106" s="228">
        <v>0.92</v>
      </c>
      <c r="M106" s="228">
        <v>1.02</v>
      </c>
      <c r="N106" s="228">
        <v>1</v>
      </c>
      <c r="O106" s="228">
        <v>0.97</v>
      </c>
      <c r="P106" s="227">
        <v>0.82</v>
      </c>
      <c r="Q106" s="227">
        <v>0.81</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z</v>
      </c>
      <c r="J107" s="602"/>
      <c r="K107" s="227">
        <v>0.75</v>
      </c>
      <c r="L107" s="227">
        <v>1</v>
      </c>
      <c r="M107" s="227">
        <v>1.1299999999999999</v>
      </c>
      <c r="N107" s="227">
        <v>1</v>
      </c>
      <c r="O107" s="227">
        <v>0.97</v>
      </c>
      <c r="P107" s="227">
        <v>0.73</v>
      </c>
      <c r="Q107" s="227">
        <v>0.77</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zd</v>
      </c>
      <c r="J108" s="602"/>
      <c r="K108" s="227">
        <v>0.75</v>
      </c>
      <c r="L108" s="227">
        <v>1</v>
      </c>
      <c r="M108" s="227">
        <v>1.1299999999999999</v>
      </c>
      <c r="N108" s="227">
        <v>1</v>
      </c>
      <c r="O108" s="227">
        <v>0.97</v>
      </c>
      <c r="P108" s="227">
        <v>0.73</v>
      </c>
      <c r="Q108" s="227">
        <v>0.77</v>
      </c>
      <c r="R108" s="227">
        <v>0.56000000000000005</v>
      </c>
      <c r="S108" s="227">
        <v>0</v>
      </c>
      <c r="T108" s="88"/>
      <c r="U108" s="88"/>
      <c r="V108" s="30"/>
      <c r="W108" s="16"/>
      <c r="X108" s="8"/>
    </row>
    <row r="109" spans="1:24" x14ac:dyDescent="0.35">
      <c r="A109" s="163"/>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3"/>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3"/>
      <c r="U110" s="93"/>
      <c r="V110" s="93"/>
      <c r="W110" s="41" t="s">
        <v>113</v>
      </c>
      <c r="X110" s="8"/>
    </row>
    <row r="111" spans="1:24" x14ac:dyDescent="0.35">
      <c r="A111" s="163"/>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3"/>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3"/>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3"/>
      <c r="B114" s="7"/>
      <c r="C114" s="12"/>
      <c r="D114" s="12">
        <v>2167.88</v>
      </c>
      <c r="E114" s="12" t="s">
        <v>1</v>
      </c>
      <c r="F114" s="13"/>
      <c r="G114" s="14" t="s">
        <v>910</v>
      </c>
      <c r="H114" s="13"/>
      <c r="I114" s="13"/>
      <c r="J114" s="13"/>
      <c r="K114" s="13"/>
      <c r="L114" s="13"/>
      <c r="M114" s="13"/>
      <c r="N114" s="13"/>
      <c r="O114" s="13"/>
      <c r="P114" s="13"/>
      <c r="Q114" s="13"/>
      <c r="R114" s="13"/>
      <c r="S114" s="15"/>
      <c r="T114" s="74"/>
      <c r="U114" s="106"/>
      <c r="V114" s="106"/>
      <c r="W114" s="16"/>
      <c r="X114" s="8"/>
    </row>
    <row r="115" spans="1:24" x14ac:dyDescent="0.35">
      <c r="A115" s="163"/>
      <c r="B115" s="7"/>
      <c r="C115" s="12"/>
      <c r="D115" s="12" t="b">
        <f>OR(ISNA(VLOOKUP(G114,Index_Table_Names,1,FALSE)),G114="")</f>
        <v>0</v>
      </c>
      <c r="E115" s="17"/>
      <c r="F115" s="13"/>
      <c r="G115" s="13"/>
      <c r="H115" s="74"/>
      <c r="I115" s="13"/>
      <c r="J115" s="13"/>
      <c r="K115" s="13"/>
      <c r="L115" s="13"/>
      <c r="M115" s="13"/>
      <c r="N115" s="13"/>
      <c r="O115" s="13"/>
      <c r="P115" s="13"/>
      <c r="Q115" s="13"/>
      <c r="R115" s="13"/>
      <c r="S115" s="15"/>
      <c r="T115" s="107"/>
      <c r="U115" s="106"/>
      <c r="V115" s="106"/>
      <c r="W115" s="16"/>
      <c r="X115" s="8"/>
    </row>
    <row r="116" spans="1:24" x14ac:dyDescent="0.35">
      <c r="A116" s="163"/>
      <c r="B116" s="7"/>
      <c r="C116" s="17"/>
      <c r="D116" s="12" t="b">
        <f>(D114&lt;&gt;D113)</f>
        <v>1</v>
      </c>
      <c r="E116" s="17"/>
      <c r="F116" s="13"/>
      <c r="G116" s="44">
        <v>37780.587162384261</v>
      </c>
      <c r="H116" s="74"/>
      <c r="I116" s="13"/>
      <c r="J116" s="13"/>
      <c r="K116" s="13"/>
      <c r="L116" s="13"/>
      <c r="M116" s="13"/>
      <c r="N116" s="13"/>
      <c r="O116" s="13"/>
      <c r="P116" s="13"/>
      <c r="Q116" s="13"/>
      <c r="R116" s="13"/>
      <c r="S116" s="15"/>
      <c r="T116" s="107"/>
      <c r="U116" s="106"/>
      <c r="V116" s="106"/>
      <c r="W116" s="16"/>
      <c r="X116" s="8"/>
    </row>
    <row r="117" spans="1:24" x14ac:dyDescent="0.35">
      <c r="A117" s="163"/>
      <c r="B117" s="7"/>
      <c r="C117" s="17"/>
      <c r="D117" s="12"/>
      <c r="E117" s="17"/>
      <c r="F117" s="13"/>
      <c r="G117" s="21"/>
      <c r="H117" s="74"/>
      <c r="I117" s="13"/>
      <c r="J117" s="74"/>
      <c r="K117" s="13"/>
      <c r="L117" s="13"/>
      <c r="M117" s="13"/>
      <c r="N117" s="13"/>
      <c r="O117" s="13"/>
      <c r="P117" s="13"/>
      <c r="Q117" s="13"/>
      <c r="R117" s="13"/>
      <c r="S117" s="15"/>
      <c r="T117" s="107"/>
      <c r="U117" s="106"/>
      <c r="V117" s="106"/>
      <c r="W117" s="16"/>
      <c r="X117" s="8"/>
    </row>
    <row r="118" spans="1:24" x14ac:dyDescent="0.35">
      <c r="A118" s="163"/>
      <c r="B118" s="7"/>
      <c r="C118" s="17"/>
      <c r="D118" s="17"/>
      <c r="E118" s="17"/>
      <c r="F118" s="17"/>
      <c r="G118" s="136"/>
      <c r="H118" s="17"/>
      <c r="I118" s="17"/>
      <c r="J118" s="23" t="s">
        <v>738</v>
      </c>
      <c r="K118" s="23" t="s">
        <v>364</v>
      </c>
      <c r="L118" s="23" t="s">
        <v>129</v>
      </c>
      <c r="M118" s="23" t="s">
        <v>130</v>
      </c>
      <c r="N118" s="23" t="s">
        <v>131</v>
      </c>
      <c r="O118" s="23" t="s">
        <v>132</v>
      </c>
      <c r="P118" s="23" t="s">
        <v>133</v>
      </c>
      <c r="Q118" s="23" t="s">
        <v>134</v>
      </c>
      <c r="R118" s="23" t="s">
        <v>135</v>
      </c>
      <c r="S118" s="23" t="s">
        <v>136</v>
      </c>
      <c r="T118" s="23" t="s">
        <v>137</v>
      </c>
      <c r="U118" s="23"/>
      <c r="V118" s="22"/>
      <c r="W118" s="16"/>
      <c r="X118" s="8"/>
    </row>
    <row r="119" spans="1:24" x14ac:dyDescent="0.35">
      <c r="A119" s="163"/>
      <c r="B119" s="7"/>
      <c r="C119" s="17"/>
      <c r="D119" s="17"/>
      <c r="E119" s="17"/>
      <c r="F119" s="17"/>
      <c r="G119" s="45" t="s">
        <v>434</v>
      </c>
      <c r="H119" s="17"/>
      <c r="I119" s="17"/>
      <c r="J119" s="23"/>
      <c r="K119" s="23" t="s">
        <v>434</v>
      </c>
      <c r="L119" s="23" t="s">
        <v>434</v>
      </c>
      <c r="M119" s="23" t="s">
        <v>434</v>
      </c>
      <c r="N119" s="23" t="s">
        <v>434</v>
      </c>
      <c r="O119" s="23" t="s">
        <v>434</v>
      </c>
      <c r="P119" s="23" t="s">
        <v>434</v>
      </c>
      <c r="Q119" s="23" t="s">
        <v>434</v>
      </c>
      <c r="R119" s="23" t="s">
        <v>434</v>
      </c>
      <c r="S119" s="23" t="s">
        <v>434</v>
      </c>
      <c r="T119" s="23" t="s">
        <v>434</v>
      </c>
      <c r="U119" s="23"/>
      <c r="V119" s="22"/>
      <c r="W119" s="16"/>
      <c r="X119" s="8"/>
    </row>
    <row r="120" spans="1:24" x14ac:dyDescent="0.35">
      <c r="A120" s="163"/>
      <c r="B120" s="7"/>
      <c r="C120" s="17"/>
      <c r="D120" s="17"/>
      <c r="E120" s="17"/>
      <c r="F120" s="26"/>
      <c r="G120" s="26"/>
      <c r="H120" s="26"/>
      <c r="I120" s="650" t="str">
        <f t="shared" ref="I120:I127" si="5">G21</f>
        <v>b</v>
      </c>
      <c r="J120" s="600"/>
      <c r="K120" s="237">
        <v>0.81</v>
      </c>
      <c r="L120" s="237">
        <v>0.81</v>
      </c>
      <c r="M120" s="237">
        <v>0.81</v>
      </c>
      <c r="N120" s="237">
        <v>0.81</v>
      </c>
      <c r="O120" s="237">
        <v>0.81</v>
      </c>
      <c r="P120" s="237">
        <v>0.81</v>
      </c>
      <c r="Q120" s="237">
        <v>0.81</v>
      </c>
      <c r="R120" s="237">
        <v>0.81</v>
      </c>
      <c r="S120" s="237">
        <v>0.81</v>
      </c>
      <c r="T120" s="237">
        <v>0.81</v>
      </c>
      <c r="U120" s="28"/>
      <c r="V120" s="30"/>
      <c r="W120" s="16"/>
      <c r="X120" s="8"/>
    </row>
    <row r="121" spans="1:24" x14ac:dyDescent="0.35">
      <c r="A121" s="163"/>
      <c r="B121" s="7"/>
      <c r="C121" s="17"/>
      <c r="D121" s="17"/>
      <c r="E121" s="17"/>
      <c r="F121" s="26"/>
      <c r="G121" s="90"/>
      <c r="H121" s="90"/>
      <c r="I121" s="650" t="str">
        <f t="shared" si="5"/>
        <v>bd</v>
      </c>
      <c r="J121" s="600"/>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5"/>
        <v>f</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5"/>
        <v>h</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5"/>
        <v>i</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k</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l</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ms</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ref="I128:I137" si="6">G29</f>
        <v>o</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6"/>
        <v>od</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6"/>
        <v>of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6"/>
        <v>r</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6"/>
        <v>rd</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6"/>
        <v>v</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6"/>
        <v>w</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6"/>
        <v>wd</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6"/>
        <v>z</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6"/>
        <v>zd</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4" customFormat="1" ht="13.4" customHeight="1" x14ac:dyDescent="0.35">
      <c r="A139" s="102"/>
      <c r="B139" s="95"/>
      <c r="C139" s="17"/>
      <c r="D139" s="17"/>
      <c r="E139" s="17"/>
      <c r="F139" s="17"/>
      <c r="G139" s="610" t="s">
        <v>918</v>
      </c>
      <c r="H139" s="23"/>
      <c r="I139" s="23"/>
      <c r="J139" s="23"/>
      <c r="K139" s="111"/>
      <c r="L139" s="597"/>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4" customFormat="1" ht="13.4" customHeight="1" x14ac:dyDescent="0.35">
      <c r="A140" s="102"/>
      <c r="B140" s="95"/>
      <c r="C140" s="17"/>
      <c r="D140" s="17"/>
      <c r="E140" s="17"/>
      <c r="F140" s="13"/>
      <c r="G140" s="144"/>
      <c r="H140" s="145"/>
      <c r="J140" s="118" t="s">
        <v>917</v>
      </c>
      <c r="K140" s="513"/>
      <c r="L140" s="217">
        <v>0.5</v>
      </c>
      <c r="M140" s="86"/>
      <c r="N140" s="86"/>
      <c r="O140" s="86"/>
      <c r="P140" s="86"/>
      <c r="Q140" s="86"/>
      <c r="R140" s="86"/>
      <c r="S140" s="86"/>
      <c r="T140" s="86"/>
      <c r="U140" s="86"/>
      <c r="V140" s="86"/>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4" customFormat="1" ht="13.4" customHeight="1" x14ac:dyDescent="0.35">
      <c r="A141" s="102"/>
      <c r="B141" s="95"/>
      <c r="C141" s="17"/>
      <c r="D141" s="17"/>
      <c r="E141" s="17"/>
      <c r="F141" s="13"/>
      <c r="G141" s="15"/>
      <c r="H141" s="144"/>
      <c r="I141" s="612"/>
      <c r="J141" s="612"/>
      <c r="K141" s="613"/>
      <c r="L141" s="613"/>
      <c r="M141" s="612"/>
      <c r="N141" s="612"/>
      <c r="O141" s="612"/>
      <c r="P141" s="612"/>
      <c r="Q141" s="86"/>
      <c r="R141" s="86"/>
      <c r="S141" s="86"/>
      <c r="T141" s="86"/>
      <c r="U141" s="86"/>
      <c r="V141" s="86"/>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4" customFormat="1" ht="13.4" customHeight="1" x14ac:dyDescent="0.35">
      <c r="A142" s="102"/>
      <c r="B142" s="95"/>
      <c r="C142" s="17"/>
      <c r="D142" s="17"/>
      <c r="E142" s="17"/>
      <c r="F142" s="13"/>
      <c r="G142" s="80" t="s">
        <v>734</v>
      </c>
      <c r="H142" s="85"/>
      <c r="I142" s="85"/>
      <c r="J142" s="85"/>
      <c r="K142" s="85"/>
      <c r="L142" s="85"/>
      <c r="M142" s="85"/>
      <c r="N142" s="85"/>
      <c r="O142" s="85"/>
      <c r="P142" s="85"/>
      <c r="Q142" s="91"/>
      <c r="R142" s="91"/>
      <c r="S142" s="91"/>
      <c r="T142" s="91"/>
      <c r="U142" s="91"/>
      <c r="V142" s="91"/>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4" customFormat="1" ht="4.5" customHeight="1" x14ac:dyDescent="0.35">
      <c r="A143" s="102"/>
      <c r="B143" s="95"/>
      <c r="C143" s="12" t="s">
        <v>111</v>
      </c>
      <c r="D143" s="17"/>
      <c r="E143" s="17"/>
      <c r="F143" s="13"/>
      <c r="G143" s="91"/>
      <c r="H143" s="91"/>
      <c r="I143" s="91"/>
      <c r="J143" s="91"/>
      <c r="K143" s="91"/>
      <c r="L143" s="91"/>
      <c r="M143" s="91"/>
      <c r="N143" s="91"/>
      <c r="O143" s="91"/>
      <c r="P143" s="91"/>
      <c r="Q143" s="91"/>
      <c r="R143" s="91"/>
      <c r="S143" s="91"/>
      <c r="T143" s="91"/>
      <c r="U143" s="91"/>
      <c r="V143" s="91"/>
      <c r="W143" s="92"/>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3"/>
      <c r="B144" s="7"/>
      <c r="C144" s="17"/>
      <c r="D144" s="17"/>
      <c r="E144" s="17"/>
      <c r="F144" s="17"/>
      <c r="G144" s="52" t="s">
        <v>922</v>
      </c>
      <c r="H144" s="17"/>
      <c r="I144" s="17"/>
      <c r="J144" s="17"/>
      <c r="K144" s="17"/>
      <c r="L144" s="22"/>
      <c r="M144" s="22"/>
      <c r="N144" s="22"/>
      <c r="O144" s="22"/>
      <c r="P144" s="22"/>
      <c r="Q144" s="22"/>
      <c r="R144" s="22"/>
      <c r="S144" s="22"/>
      <c r="T144" s="22"/>
      <c r="U144" s="22"/>
      <c r="V144" s="22"/>
      <c r="W144" s="16"/>
      <c r="X144" s="8"/>
    </row>
    <row r="145" spans="1:24" x14ac:dyDescent="0.35">
      <c r="A145" s="163"/>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3"/>
      <c r="B146" s="7"/>
      <c r="C146" s="17"/>
      <c r="D146" s="17"/>
      <c r="E146" s="17"/>
      <c r="F146" s="26"/>
      <c r="G146" s="26"/>
      <c r="H146" s="26"/>
      <c r="I146" s="650" t="str">
        <f t="shared" ref="I146:I153" si="7">G21</f>
        <v>b</v>
      </c>
      <c r="J146" s="237">
        <v>0.1</v>
      </c>
      <c r="L146" s="28"/>
      <c r="M146" s="28"/>
      <c r="N146" s="28"/>
      <c r="O146" s="28"/>
      <c r="P146" s="28"/>
      <c r="Q146" s="28"/>
      <c r="R146" s="28"/>
      <c r="S146" s="28"/>
      <c r="T146" s="28"/>
      <c r="U146" s="28"/>
      <c r="V146" s="30"/>
      <c r="W146" s="16"/>
      <c r="X146" s="8"/>
    </row>
    <row r="147" spans="1:24" x14ac:dyDescent="0.35">
      <c r="A147" s="163"/>
      <c r="B147" s="7"/>
      <c r="C147" s="17"/>
      <c r="D147" s="17"/>
      <c r="E147" s="17"/>
      <c r="F147" s="26"/>
      <c r="G147" s="90"/>
      <c r="H147" s="90"/>
      <c r="I147" s="650" t="str">
        <f t="shared" si="7"/>
        <v>bd</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7"/>
        <v>f</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7"/>
        <v>h</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7"/>
        <v>i</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7"/>
        <v>k</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7"/>
        <v>l</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7"/>
        <v>ms</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ref="I154:I163" si="8">G29</f>
        <v>o</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8"/>
        <v>od</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8"/>
        <v>of</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8"/>
        <v>r</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8"/>
        <v>rd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650" t="str">
        <f t="shared" si="8"/>
        <v>v</v>
      </c>
      <c r="J159" s="237">
        <v>0.1</v>
      </c>
      <c r="L159" s="88"/>
      <c r="M159" s="88"/>
      <c r="N159" s="88"/>
      <c r="O159" s="88"/>
      <c r="P159" s="88"/>
      <c r="Q159" s="88"/>
      <c r="R159" s="88"/>
      <c r="S159" s="88"/>
      <c r="T159" s="88"/>
      <c r="U159" s="88"/>
      <c r="V159" s="30"/>
      <c r="W159" s="16"/>
      <c r="X159" s="8"/>
    </row>
    <row r="160" spans="1:24" x14ac:dyDescent="0.35">
      <c r="A160" s="163"/>
      <c r="B160" s="7"/>
      <c r="C160" s="17"/>
      <c r="D160" s="17"/>
      <c r="E160" s="17"/>
      <c r="F160" s="26"/>
      <c r="G160" s="90"/>
      <c r="H160" s="90"/>
      <c r="I160" s="650" t="str">
        <f t="shared" si="8"/>
        <v>w</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8"/>
        <v>wd</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8"/>
        <v>z</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8"/>
        <v>zd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90"/>
      <c r="J164" s="532"/>
      <c r="K164" s="532"/>
      <c r="L164" s="532"/>
      <c r="M164" s="532"/>
      <c r="N164" s="532"/>
      <c r="O164" s="532"/>
      <c r="P164" s="532"/>
      <c r="Q164" s="532"/>
      <c r="R164" s="532"/>
      <c r="S164" s="532"/>
      <c r="T164" s="532"/>
      <c r="U164" s="532"/>
      <c r="V164" s="30"/>
      <c r="W164" s="16"/>
      <c r="X164" s="8"/>
    </row>
    <row r="165" spans="1:24" x14ac:dyDescent="0.35">
      <c r="A165" s="163"/>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3"/>
      <c r="B166" s="7"/>
      <c r="C166" s="39"/>
      <c r="D166" s="39"/>
      <c r="E166" s="39"/>
      <c r="F166" s="39"/>
      <c r="G166" s="40" t="str">
        <f>G114</f>
        <v>GRAZING CROPS - QUALITY AND WASTAGE</v>
      </c>
      <c r="H166" s="39"/>
      <c r="I166" s="39"/>
      <c r="J166" s="39"/>
      <c r="K166" s="39"/>
      <c r="L166" s="39"/>
      <c r="M166" s="39"/>
      <c r="N166" s="39"/>
      <c r="O166" s="39"/>
      <c r="P166" s="39"/>
      <c r="Q166" s="39"/>
      <c r="R166" s="39"/>
      <c r="S166" s="39"/>
      <c r="T166" s="93"/>
      <c r="U166" s="93"/>
      <c r="V166" s="93"/>
      <c r="W166" s="41" t="s">
        <v>113</v>
      </c>
      <c r="X166" s="8"/>
    </row>
    <row r="167" spans="1:24" x14ac:dyDescent="0.35">
      <c r="A167" s="163"/>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3"/>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3"/>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3"/>
      <c r="B170" s="7"/>
      <c r="C170" s="12"/>
      <c r="D170" s="12">
        <v>0</v>
      </c>
      <c r="E170" s="12" t="s">
        <v>1</v>
      </c>
      <c r="F170" s="13"/>
      <c r="G170" s="14" t="s">
        <v>911</v>
      </c>
      <c r="H170" s="13"/>
      <c r="I170" s="13"/>
      <c r="J170" s="13"/>
      <c r="K170" s="13"/>
      <c r="L170" s="13"/>
      <c r="M170" s="13"/>
      <c r="O170" s="13"/>
      <c r="P170" s="13"/>
      <c r="Q170" s="13"/>
      <c r="R170" s="13"/>
      <c r="S170" s="15"/>
      <c r="T170" s="74"/>
      <c r="U170" s="106"/>
      <c r="V170" s="106"/>
      <c r="W170" s="16"/>
      <c r="X170" s="8"/>
    </row>
    <row r="171" spans="1:24" x14ac:dyDescent="0.35">
      <c r="A171" s="163"/>
      <c r="B171" s="7"/>
      <c r="C171" s="12"/>
      <c r="D171" s="12" t="b">
        <f>OR(ISNA(VLOOKUP(G170,Index_Table_Names,1,FALSE)),G170="")</f>
        <v>0</v>
      </c>
      <c r="E171" s="17"/>
      <c r="F171" s="13"/>
      <c r="G171" s="13" t="s">
        <v>909</v>
      </c>
      <c r="H171" s="74"/>
      <c r="I171" s="13"/>
      <c r="J171" s="13"/>
      <c r="L171" s="13"/>
      <c r="M171" s="13"/>
      <c r="O171" s="13"/>
      <c r="P171" s="13"/>
      <c r="Q171" s="13"/>
      <c r="R171" s="13"/>
      <c r="S171" s="15"/>
      <c r="T171" s="107"/>
      <c r="U171" s="106"/>
      <c r="V171" s="106"/>
      <c r="W171" s="16"/>
      <c r="X171" s="8"/>
    </row>
    <row r="172" spans="1:24" x14ac:dyDescent="0.35">
      <c r="A172" s="163"/>
      <c r="B172" s="7"/>
      <c r="C172" s="17"/>
      <c r="D172" s="12" t="e">
        <f>(D170&lt;&gt;D169)</f>
        <v>#REF!</v>
      </c>
      <c r="E172" s="17"/>
      <c r="F172" s="13"/>
      <c r="G172" s="77">
        <v>37780.587162384261</v>
      </c>
      <c r="H172" s="74"/>
      <c r="I172" s="13"/>
      <c r="J172" s="13"/>
      <c r="K172" s="13"/>
      <c r="L172" s="604"/>
      <c r="O172" s="13"/>
      <c r="P172" s="13"/>
      <c r="Q172" s="13"/>
      <c r="R172" s="13"/>
      <c r="S172" s="15"/>
      <c r="T172" s="107"/>
      <c r="U172" s="106"/>
      <c r="V172" s="106"/>
      <c r="W172" s="16"/>
      <c r="X172" s="8"/>
    </row>
    <row r="173" spans="1:24" x14ac:dyDescent="0.35">
      <c r="A173" s="163"/>
      <c r="B173" s="7"/>
      <c r="C173" s="17"/>
      <c r="D173" s="12"/>
      <c r="E173" s="17"/>
      <c r="F173" s="13"/>
      <c r="G173" s="77"/>
      <c r="H173" s="74"/>
      <c r="I173" s="13"/>
      <c r="J173" s="13"/>
      <c r="K173" s="13"/>
      <c r="L173" s="604"/>
      <c r="O173" s="13"/>
      <c r="P173" s="13"/>
      <c r="Q173" s="13"/>
      <c r="R173" s="13"/>
      <c r="S173" s="15"/>
      <c r="T173" s="107"/>
      <c r="U173" s="106"/>
      <c r="V173" s="106"/>
      <c r="W173" s="16"/>
      <c r="X173" s="8"/>
    </row>
    <row r="174" spans="1:24" x14ac:dyDescent="0.35">
      <c r="A174" s="163"/>
      <c r="B174" s="7"/>
      <c r="C174" s="17"/>
      <c r="D174" s="17"/>
      <c r="E174" s="17"/>
      <c r="F174" s="17"/>
      <c r="G174" s="52" t="s">
        <v>926</v>
      </c>
      <c r="H174" s="17"/>
      <c r="I174" s="17"/>
      <c r="J174" s="17"/>
      <c r="K174" s="17"/>
      <c r="L174" s="22"/>
      <c r="M174" s="22"/>
      <c r="N174" s="22"/>
      <c r="O174" s="22"/>
      <c r="P174" s="22"/>
      <c r="Q174" s="22"/>
      <c r="R174" s="22"/>
      <c r="S174" s="22"/>
      <c r="T174" s="22"/>
      <c r="U174" s="22"/>
      <c r="V174" s="22"/>
      <c r="W174" s="16"/>
      <c r="X174" s="8"/>
    </row>
    <row r="175" spans="1:24" x14ac:dyDescent="0.35">
      <c r="A175" s="163"/>
      <c r="B175" s="7"/>
      <c r="C175" s="17"/>
      <c r="D175" s="17"/>
      <c r="E175" s="17"/>
      <c r="F175" s="17"/>
      <c r="G175" s="52"/>
      <c r="H175" s="17"/>
      <c r="I175" s="17"/>
      <c r="J175" s="17"/>
      <c r="K175" s="23" t="s">
        <v>364</v>
      </c>
      <c r="L175" s="22"/>
      <c r="M175" s="22"/>
      <c r="N175" s="22"/>
      <c r="O175" s="22"/>
      <c r="P175" s="22"/>
      <c r="Q175" s="22"/>
      <c r="R175" s="22"/>
      <c r="S175" s="22"/>
      <c r="T175" s="22"/>
      <c r="U175" s="22"/>
      <c r="V175" s="22"/>
      <c r="W175" s="16"/>
      <c r="X175" s="8"/>
    </row>
    <row r="176" spans="1:24" x14ac:dyDescent="0.35">
      <c r="A176" s="163"/>
      <c r="B176" s="7"/>
      <c r="C176" s="17"/>
      <c r="D176" s="12"/>
      <c r="E176" s="17"/>
      <c r="F176" s="13"/>
      <c r="G176" s="77"/>
      <c r="H176" s="74"/>
      <c r="I176" s="13"/>
      <c r="J176" s="651" t="str">
        <f t="shared" ref="J176:J183" si="9">G21</f>
        <v>b</v>
      </c>
      <c r="K176" s="609">
        <v>0.35</v>
      </c>
      <c r="L176" s="106"/>
      <c r="M176" s="106"/>
      <c r="N176" s="106"/>
      <c r="O176" s="106"/>
      <c r="P176" s="106"/>
      <c r="Q176" s="106"/>
      <c r="R176" s="106"/>
      <c r="S176" s="106"/>
      <c r="T176" s="106"/>
      <c r="U176" s="106"/>
      <c r="V176" s="106"/>
      <c r="W176" s="16"/>
      <c r="X176" s="8"/>
    </row>
    <row r="177" spans="1:24" x14ac:dyDescent="0.35">
      <c r="A177" s="163"/>
      <c r="B177" s="7"/>
      <c r="C177" s="17"/>
      <c r="D177" s="12"/>
      <c r="E177" s="17"/>
      <c r="F177" s="13"/>
      <c r="G177" s="77"/>
      <c r="H177" s="74"/>
      <c r="I177" s="13"/>
      <c r="J177" s="651" t="str">
        <f t="shared" si="9"/>
        <v>bd</v>
      </c>
      <c r="K177" s="609">
        <v>0.35</v>
      </c>
      <c r="L177" s="106"/>
      <c r="M177" s="106"/>
      <c r="N177" s="106"/>
      <c r="O177" s="106"/>
      <c r="P177" s="106"/>
      <c r="Q177" s="106"/>
      <c r="R177" s="106"/>
      <c r="S177" s="106"/>
      <c r="T177" s="106"/>
      <c r="U177" s="106"/>
      <c r="V177" s="106"/>
      <c r="W177" s="16"/>
      <c r="X177" s="8"/>
    </row>
    <row r="178" spans="1:24" x14ac:dyDescent="0.35">
      <c r="A178" s="163"/>
      <c r="B178" s="7"/>
      <c r="C178" s="17"/>
      <c r="D178" s="12"/>
      <c r="E178" s="17"/>
      <c r="F178" s="13"/>
      <c r="G178" s="77"/>
      <c r="H178" s="74"/>
      <c r="I178" s="13"/>
      <c r="J178" s="651" t="str">
        <f t="shared" si="9"/>
        <v>f</v>
      </c>
      <c r="K178" s="609">
        <v>0.35</v>
      </c>
      <c r="L178" s="106"/>
      <c r="M178" s="106"/>
      <c r="N178" s="106"/>
      <c r="O178" s="106"/>
      <c r="P178" s="106"/>
      <c r="Q178" s="106"/>
      <c r="R178" s="106"/>
      <c r="S178" s="106"/>
      <c r="T178" s="106"/>
      <c r="U178" s="106"/>
      <c r="V178" s="106"/>
      <c r="W178" s="16"/>
      <c r="X178" s="8"/>
    </row>
    <row r="179" spans="1:24" x14ac:dyDescent="0.35">
      <c r="A179" s="163"/>
      <c r="B179" s="7"/>
      <c r="C179" s="17"/>
      <c r="D179" s="12"/>
      <c r="E179" s="17"/>
      <c r="F179" s="13"/>
      <c r="G179" s="77"/>
      <c r="H179" s="74"/>
      <c r="I179" s="13"/>
      <c r="J179" s="651" t="str">
        <f t="shared" si="9"/>
        <v>h</v>
      </c>
      <c r="K179" s="609">
        <v>0.35</v>
      </c>
      <c r="L179" s="106"/>
      <c r="M179" s="106"/>
      <c r="N179" s="106"/>
      <c r="O179" s="106"/>
      <c r="P179" s="106"/>
      <c r="Q179" s="106"/>
      <c r="R179" s="106"/>
      <c r="S179" s="106"/>
      <c r="T179" s="106"/>
      <c r="U179" s="106"/>
      <c r="V179" s="106"/>
      <c r="W179" s="16"/>
      <c r="X179" s="8"/>
    </row>
    <row r="180" spans="1:24" x14ac:dyDescent="0.35">
      <c r="A180" s="163"/>
      <c r="B180" s="7"/>
      <c r="C180" s="17"/>
      <c r="D180" s="12"/>
      <c r="E180" s="17"/>
      <c r="F180" s="13"/>
      <c r="G180" s="77"/>
      <c r="H180" s="74"/>
      <c r="I180" s="13"/>
      <c r="J180" s="651" t="str">
        <f t="shared" si="9"/>
        <v>i</v>
      </c>
      <c r="K180" s="609">
        <v>0.35</v>
      </c>
      <c r="L180" s="106"/>
      <c r="M180" s="106"/>
      <c r="N180" s="106"/>
      <c r="O180" s="106"/>
      <c r="P180" s="106"/>
      <c r="Q180" s="106"/>
      <c r="R180" s="106"/>
      <c r="S180" s="106"/>
      <c r="T180" s="106"/>
      <c r="U180" s="106"/>
      <c r="V180" s="106"/>
      <c r="W180" s="16"/>
      <c r="X180" s="8"/>
    </row>
    <row r="181" spans="1:24" x14ac:dyDescent="0.35">
      <c r="A181" s="163"/>
      <c r="B181" s="7"/>
      <c r="C181" s="17"/>
      <c r="D181" s="12"/>
      <c r="E181" s="17"/>
      <c r="F181" s="13"/>
      <c r="G181" s="77"/>
      <c r="H181" s="74"/>
      <c r="I181" s="13"/>
      <c r="J181" s="651" t="str">
        <f t="shared" si="9"/>
        <v>k</v>
      </c>
      <c r="K181" s="609">
        <v>0.35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9"/>
        <v>l</v>
      </c>
      <c r="K182" s="609">
        <v>0.35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9"/>
        <v>ms</v>
      </c>
      <c r="K183" s="609">
        <v>0.35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ref="J184:J193" si="10">G29</f>
        <v>o</v>
      </c>
      <c r="K184" s="609">
        <v>0.35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0"/>
        <v>od</v>
      </c>
      <c r="K185" s="609">
        <v>0.35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0"/>
        <v>of</v>
      </c>
      <c r="K186" s="609">
        <v>0.35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0"/>
        <v>r</v>
      </c>
      <c r="K187" s="609">
        <v>0.35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0"/>
        <v>rd</v>
      </c>
      <c r="K188" s="609">
        <v>0.35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si="10"/>
        <v>v</v>
      </c>
      <c r="K189" s="609">
        <v>0.35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si="10"/>
        <v>w</v>
      </c>
      <c r="K190" s="609">
        <v>0.35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0"/>
        <v>wd</v>
      </c>
      <c r="K191" s="609">
        <v>0.35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0"/>
        <v>z</v>
      </c>
      <c r="K192" s="609">
        <v>0.35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0"/>
        <v>zd</v>
      </c>
      <c r="K193" s="609">
        <v>0.35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L194" s="604"/>
      <c r="O194" s="13"/>
      <c r="P194" s="13"/>
      <c r="Q194" s="13"/>
      <c r="R194" s="13"/>
      <c r="S194" s="15"/>
      <c r="T194" s="107"/>
      <c r="U194" s="106"/>
      <c r="V194" s="106"/>
      <c r="W194" s="16"/>
      <c r="X194" s="8"/>
    </row>
    <row r="195" spans="1:24" x14ac:dyDescent="0.35">
      <c r="A195" s="163"/>
      <c r="B195" s="7"/>
      <c r="C195" s="17"/>
      <c r="D195" s="17"/>
      <c r="E195" s="17"/>
      <c r="F195" s="17"/>
      <c r="G195" s="52" t="s">
        <v>1232</v>
      </c>
      <c r="H195" s="17"/>
      <c r="I195" s="17"/>
      <c r="J195" s="17"/>
      <c r="K195" s="17"/>
      <c r="L195" s="22"/>
      <c r="M195" s="22"/>
      <c r="N195" s="22"/>
      <c r="O195" s="22"/>
      <c r="P195" s="22"/>
      <c r="Q195" s="22"/>
      <c r="R195" s="22"/>
      <c r="S195" s="22"/>
      <c r="T195" s="22"/>
      <c r="U195" s="22"/>
      <c r="V195" s="22"/>
      <c r="W195" s="16"/>
      <c r="X195" s="8"/>
    </row>
    <row r="196" spans="1:24" outlineLevel="1" x14ac:dyDescent="0.35">
      <c r="A196" s="163"/>
      <c r="B196" s="7"/>
      <c r="C196" s="17"/>
      <c r="D196" s="17"/>
      <c r="E196" s="17"/>
      <c r="F196" s="17"/>
      <c r="G196" s="52"/>
      <c r="H196" s="17"/>
      <c r="I196" s="17"/>
      <c r="J196" s="17"/>
      <c r="K196" s="23" t="s">
        <v>364</v>
      </c>
      <c r="L196" s="23" t="s">
        <v>129</v>
      </c>
      <c r="M196" s="23" t="s">
        <v>130</v>
      </c>
      <c r="N196" s="23" t="s">
        <v>131</v>
      </c>
      <c r="O196" s="23" t="s">
        <v>132</v>
      </c>
      <c r="P196" s="23" t="s">
        <v>133</v>
      </c>
      <c r="Q196" s="23" t="s">
        <v>134</v>
      </c>
      <c r="R196" s="23" t="s">
        <v>135</v>
      </c>
      <c r="S196" s="23" t="s">
        <v>136</v>
      </c>
      <c r="T196" s="23" t="s">
        <v>137</v>
      </c>
      <c r="U196" s="22"/>
      <c r="V196" s="22"/>
      <c r="W196" s="16"/>
      <c r="X196" s="8"/>
    </row>
    <row r="197" spans="1:24" outlineLevel="1" x14ac:dyDescent="0.35">
      <c r="A197" s="163"/>
      <c r="B197" s="7"/>
      <c r="C197" s="17"/>
      <c r="D197" s="12"/>
      <c r="E197" s="17"/>
      <c r="F197" s="13"/>
      <c r="G197" s="77"/>
      <c r="H197" s="74"/>
      <c r="I197" s="13"/>
      <c r="J197" s="13" t="s">
        <v>804</v>
      </c>
      <c r="K197" s="609">
        <v>2</v>
      </c>
      <c r="L197" s="609">
        <v>1</v>
      </c>
      <c r="M197" s="609">
        <v>1</v>
      </c>
      <c r="N197" s="609">
        <v>1</v>
      </c>
      <c r="O197" s="609">
        <v>2</v>
      </c>
      <c r="P197" s="609">
        <v>2</v>
      </c>
      <c r="Q197" s="609">
        <v>2</v>
      </c>
      <c r="R197" s="609">
        <v>2</v>
      </c>
      <c r="S197" s="609">
        <v>2</v>
      </c>
      <c r="T197" s="609">
        <v>2</v>
      </c>
      <c r="U197" s="106"/>
      <c r="V197" s="106"/>
      <c r="W197" s="16"/>
      <c r="X197" s="8"/>
    </row>
    <row r="198" spans="1:24" outlineLevel="1" x14ac:dyDescent="0.35">
      <c r="A198" s="163"/>
      <c r="B198" s="7"/>
      <c r="C198" s="17"/>
      <c r="D198" s="12"/>
      <c r="E198" s="17"/>
      <c r="F198" s="13"/>
      <c r="G198" s="77"/>
      <c r="H198" s="74"/>
      <c r="I198" s="13"/>
      <c r="J198" s="13" t="s">
        <v>379</v>
      </c>
      <c r="K198" s="609">
        <v>1</v>
      </c>
      <c r="L198" s="609">
        <v>1</v>
      </c>
      <c r="M198" s="609">
        <v>1</v>
      </c>
      <c r="N198" s="609">
        <v>1</v>
      </c>
      <c r="O198" s="609">
        <v>2</v>
      </c>
      <c r="P198" s="609">
        <v>2</v>
      </c>
      <c r="Q198" s="609">
        <v>2</v>
      </c>
      <c r="R198" s="609">
        <v>2</v>
      </c>
      <c r="S198" s="609">
        <v>2</v>
      </c>
      <c r="T198" s="609">
        <v>2</v>
      </c>
      <c r="U198" s="106"/>
      <c r="V198" s="106"/>
      <c r="W198" s="16"/>
      <c r="X198" s="8"/>
    </row>
    <row r="199" spans="1:24" outlineLevel="1" x14ac:dyDescent="0.35">
      <c r="A199" s="163"/>
      <c r="B199" s="7"/>
      <c r="C199" s="17"/>
      <c r="D199" s="12"/>
      <c r="E199" s="17"/>
      <c r="F199" s="13"/>
      <c r="G199" s="77"/>
      <c r="H199" s="74"/>
      <c r="I199" s="13"/>
      <c r="J199" s="13" t="s">
        <v>776</v>
      </c>
      <c r="K199" s="609">
        <v>1.3</v>
      </c>
      <c r="L199" s="609">
        <v>1.3</v>
      </c>
      <c r="M199" s="609">
        <v>1.3</v>
      </c>
      <c r="N199" s="609">
        <v>1.3</v>
      </c>
      <c r="O199" s="609">
        <v>2</v>
      </c>
      <c r="P199" s="609">
        <v>2</v>
      </c>
      <c r="Q199" s="609">
        <v>2</v>
      </c>
      <c r="R199" s="609">
        <v>2</v>
      </c>
      <c r="S199" s="609">
        <v>2</v>
      </c>
      <c r="T199" s="609">
        <v>2</v>
      </c>
      <c r="U199" s="106"/>
      <c r="V199" s="106"/>
      <c r="W199" s="16"/>
      <c r="X199" s="8"/>
    </row>
    <row r="200" spans="1:24" outlineLevel="1" x14ac:dyDescent="0.35">
      <c r="A200" s="163"/>
      <c r="B200" s="7"/>
      <c r="C200" s="17"/>
      <c r="D200" s="12"/>
      <c r="E200" s="17"/>
      <c r="F200" s="13"/>
      <c r="G200" s="77"/>
      <c r="H200" s="74"/>
      <c r="I200" s="13"/>
      <c r="J200" s="13" t="s">
        <v>777</v>
      </c>
      <c r="K200" s="609">
        <v>1</v>
      </c>
      <c r="L200" s="609">
        <v>1</v>
      </c>
      <c r="M200" s="609">
        <v>1</v>
      </c>
      <c r="N200" s="609">
        <v>1</v>
      </c>
      <c r="O200" s="609">
        <v>2</v>
      </c>
      <c r="P200" s="609">
        <v>2</v>
      </c>
      <c r="Q200" s="609">
        <v>2</v>
      </c>
      <c r="R200" s="609">
        <v>2</v>
      </c>
      <c r="S200" s="609">
        <v>2</v>
      </c>
      <c r="T200" s="609">
        <v>2</v>
      </c>
      <c r="U200" s="106"/>
      <c r="V200" s="106"/>
      <c r="W200" s="16"/>
      <c r="X200" s="8"/>
    </row>
    <row r="201" spans="1:24" outlineLevel="1" x14ac:dyDescent="0.35">
      <c r="A201" s="163"/>
      <c r="B201" s="7"/>
      <c r="C201" s="17"/>
      <c r="D201" s="12"/>
      <c r="E201" s="17"/>
      <c r="F201" s="13"/>
      <c r="G201" s="77"/>
      <c r="H201" s="74"/>
      <c r="I201" s="13"/>
      <c r="J201" s="13" t="s">
        <v>778</v>
      </c>
      <c r="K201" s="609">
        <v>1.3</v>
      </c>
      <c r="L201" s="609">
        <v>1.3</v>
      </c>
      <c r="M201" s="609">
        <v>1.3</v>
      </c>
      <c r="N201" s="609">
        <v>1.3</v>
      </c>
      <c r="O201" s="609">
        <v>2</v>
      </c>
      <c r="P201" s="609">
        <v>2</v>
      </c>
      <c r="Q201" s="609">
        <v>2</v>
      </c>
      <c r="R201" s="609">
        <v>2</v>
      </c>
      <c r="S201" s="609">
        <v>2</v>
      </c>
      <c r="T201" s="609">
        <v>2</v>
      </c>
      <c r="U201" s="106"/>
      <c r="V201" s="106"/>
      <c r="W201" s="16"/>
      <c r="X201" s="8"/>
    </row>
    <row r="202" spans="1:24" outlineLevel="1" x14ac:dyDescent="0.35">
      <c r="A202" s="163"/>
      <c r="B202" s="7"/>
      <c r="C202" s="17"/>
      <c r="D202" s="12"/>
      <c r="E202" s="17"/>
      <c r="F202" s="13"/>
      <c r="G202" s="77"/>
      <c r="H202" s="74"/>
      <c r="I202" s="13"/>
      <c r="J202" s="13" t="s">
        <v>779</v>
      </c>
      <c r="K202" s="609">
        <v>1</v>
      </c>
      <c r="L202" s="609">
        <v>1</v>
      </c>
      <c r="M202" s="609">
        <v>1</v>
      </c>
      <c r="N202" s="609">
        <v>1</v>
      </c>
      <c r="O202" s="609">
        <v>2</v>
      </c>
      <c r="P202" s="609">
        <v>2</v>
      </c>
      <c r="Q202" s="609">
        <v>2</v>
      </c>
      <c r="R202" s="609">
        <v>2</v>
      </c>
      <c r="S202" s="609">
        <v>2</v>
      </c>
      <c r="T202" s="609">
        <v>2</v>
      </c>
      <c r="U202" s="106"/>
      <c r="V202" s="106"/>
      <c r="W202" s="16"/>
      <c r="X202" s="8"/>
    </row>
    <row r="203" spans="1:24" outlineLevel="1" x14ac:dyDescent="0.35">
      <c r="A203" s="163"/>
      <c r="B203" s="7"/>
      <c r="C203" s="17"/>
      <c r="D203" s="12"/>
      <c r="E203" s="17"/>
      <c r="F203" s="13"/>
      <c r="G203" s="77"/>
      <c r="H203" s="74"/>
      <c r="I203" s="13"/>
      <c r="J203" s="13" t="s">
        <v>780</v>
      </c>
      <c r="K203" s="609">
        <v>1.3</v>
      </c>
      <c r="L203" s="609">
        <v>1.3</v>
      </c>
      <c r="M203" s="609">
        <v>1.3</v>
      </c>
      <c r="N203" s="609">
        <v>1.3</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781</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782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783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21"/>
      <c r="H207" s="74"/>
      <c r="I207" s="13"/>
      <c r="J207" s="36"/>
      <c r="K207" s="13"/>
      <c r="L207" s="13"/>
      <c r="M207" s="13"/>
      <c r="N207" s="13"/>
      <c r="O207" s="13"/>
      <c r="P207" s="13"/>
      <c r="Q207" s="13"/>
      <c r="R207" s="13"/>
      <c r="S207" s="15"/>
      <c r="T207" s="107"/>
      <c r="U207" s="106"/>
      <c r="V207" s="106"/>
      <c r="W207" s="16"/>
      <c r="X207" s="8"/>
    </row>
    <row r="208" spans="1:24" x14ac:dyDescent="0.35">
      <c r="A208" s="163"/>
      <c r="B208" s="7"/>
      <c r="C208" s="17"/>
      <c r="D208" s="12"/>
      <c r="E208" s="17"/>
      <c r="F208" s="13"/>
      <c r="G208" s="21"/>
      <c r="H208" s="74"/>
      <c r="I208" s="13"/>
      <c r="J208" s="36"/>
      <c r="K208" s="13"/>
      <c r="L208" s="13"/>
      <c r="M208" s="13"/>
      <c r="N208" s="13"/>
      <c r="O208" s="13"/>
      <c r="P208" s="13"/>
      <c r="Q208" s="13"/>
      <c r="R208" s="13"/>
      <c r="S208" s="15"/>
      <c r="T208" s="107"/>
      <c r="U208" s="106"/>
      <c r="V208" s="106"/>
      <c r="W208" s="16"/>
      <c r="X208" s="8"/>
    </row>
    <row r="209" spans="1:24" x14ac:dyDescent="0.35">
      <c r="A209" s="163"/>
      <c r="B209" s="7"/>
      <c r="C209" s="39"/>
      <c r="D209" s="39"/>
      <c r="E209" s="39"/>
      <c r="F209" s="39"/>
      <c r="G209" s="40" t="str">
        <f>G170</f>
        <v>YIELD REDUCTION FROM GRAZING CROP</v>
      </c>
      <c r="H209" s="39"/>
      <c r="I209" s="39"/>
      <c r="J209" s="39"/>
      <c r="K209" s="39"/>
      <c r="L209" s="39"/>
      <c r="M209" s="39"/>
      <c r="N209" s="39"/>
      <c r="O209" s="39"/>
      <c r="P209" s="39"/>
      <c r="Q209" s="39"/>
      <c r="R209" s="39"/>
      <c r="S209" s="39"/>
      <c r="T209" s="93"/>
      <c r="U209" s="93"/>
      <c r="V209" s="93"/>
      <c r="W209" s="41" t="s">
        <v>113</v>
      </c>
      <c r="X209" s="8"/>
    </row>
    <row r="210" spans="1:24" x14ac:dyDescent="0.35">
      <c r="A210" s="163"/>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3"/>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3"/>
      <c r="B212" s="7"/>
      <c r="C212" s="605"/>
      <c r="D212" s="605"/>
      <c r="E212" s="605"/>
      <c r="F212" s="605"/>
      <c r="G212" s="605"/>
      <c r="H212" s="606"/>
      <c r="I212" s="605"/>
      <c r="J212" s="605"/>
      <c r="K212" s="605"/>
      <c r="L212" s="605"/>
      <c r="M212" s="605"/>
      <c r="N212" s="605"/>
      <c r="O212" s="605"/>
      <c r="P212" s="605"/>
      <c r="Q212" s="605"/>
      <c r="R212" s="605"/>
      <c r="S212" s="605"/>
      <c r="T212" s="605"/>
      <c r="U212" s="605"/>
      <c r="V212" s="605"/>
      <c r="W212" s="605"/>
      <c r="X212" s="605"/>
    </row>
    <row r="213" spans="1:24" x14ac:dyDescent="0.35">
      <c r="A213" s="163"/>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3"/>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3"/>
      <c r="B215" s="7"/>
      <c r="C215" s="7"/>
      <c r="D215" s="7"/>
      <c r="E215" s="7"/>
      <c r="F215" s="8"/>
      <c r="G215" s="8"/>
      <c r="H215" s="8"/>
      <c r="I215" s="8"/>
      <c r="J215" s="8"/>
      <c r="K215" s="8"/>
      <c r="L215" s="8"/>
      <c r="M215" s="8"/>
      <c r="N215" s="8"/>
      <c r="O215" s="8"/>
      <c r="P215" s="8"/>
      <c r="Q215" s="8"/>
      <c r="R215" s="8"/>
      <c r="S215" s="8"/>
      <c r="T215" s="8"/>
      <c r="U215" s="8"/>
      <c r="V215" s="8"/>
      <c r="W215" s="8"/>
      <c r="X215"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62"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1010</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804</v>
      </c>
      <c r="G20" s="484" t="s">
        <v>749</v>
      </c>
      <c r="H20" s="484" t="s">
        <v>741</v>
      </c>
      <c r="I20" s="484" t="s">
        <v>742</v>
      </c>
      <c r="J20" s="484" t="s">
        <v>743</v>
      </c>
      <c r="K20" s="484" t="s">
        <v>744</v>
      </c>
      <c r="L20" s="484" t="s">
        <v>745</v>
      </c>
      <c r="M20" s="484" t="s">
        <v>746</v>
      </c>
      <c r="N20" s="484" t="s">
        <v>747</v>
      </c>
      <c r="O20" s="484" t="s">
        <v>748</v>
      </c>
      <c r="P20" s="22"/>
      <c r="Q20" s="22"/>
      <c r="R20" s="22"/>
      <c r="S20" s="22"/>
      <c r="T20" s="22" t="s">
        <v>87</v>
      </c>
      <c r="U20" s="22" t="s">
        <v>804</v>
      </c>
      <c r="V20" s="22" t="s">
        <v>749</v>
      </c>
      <c r="W20" s="22" t="s">
        <v>741</v>
      </c>
      <c r="X20" s="22" t="s">
        <v>742</v>
      </c>
      <c r="Y20" s="22" t="s">
        <v>743</v>
      </c>
      <c r="Z20" s="22" t="s">
        <v>744</v>
      </c>
      <c r="AA20" s="22" t="s">
        <v>745</v>
      </c>
      <c r="AB20" s="22" t="s">
        <v>746</v>
      </c>
      <c r="AC20" s="22" t="s">
        <v>747</v>
      </c>
      <c r="AD20" s="22" t="s">
        <v>748</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954</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804</v>
      </c>
      <c r="H46" s="484" t="s">
        <v>749</v>
      </c>
      <c r="I46" s="484" t="s">
        <v>741</v>
      </c>
      <c r="J46" s="484" t="s">
        <v>742</v>
      </c>
      <c r="K46" s="484" t="s">
        <v>743</v>
      </c>
      <c r="L46" s="484" t="s">
        <v>744</v>
      </c>
      <c r="M46" s="484" t="s">
        <v>745</v>
      </c>
      <c r="N46" s="484" t="s">
        <v>746</v>
      </c>
      <c r="O46" s="484" t="s">
        <v>747</v>
      </c>
      <c r="P46" s="484" t="s">
        <v>748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1011</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1011</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MIN(Crop!I97:I114)</f>
        <v>43784</v>
      </c>
      <c r="H59" s="240">
        <f>MIN(Crop!J97:J114)</f>
        <v>43784</v>
      </c>
      <c r="I59" s="240">
        <f>MIN(Crop!K97:K114)</f>
        <v>43784</v>
      </c>
      <c r="J59" s="240">
        <f>MIN(Crop!L97:L114)</f>
        <v>43784</v>
      </c>
      <c r="K59" s="240">
        <f>MIN(Crop!M97:M114)</f>
        <v>43784</v>
      </c>
      <c r="L59" s="240">
        <f>MIN(Crop!N97:N114)</f>
        <v>43784</v>
      </c>
      <c r="M59" s="240">
        <f>MIN(Crop!O97:O114)</f>
        <v>43784</v>
      </c>
      <c r="N59" s="240">
        <f>MIN(Crop!P97:P114)</f>
        <v>43784</v>
      </c>
      <c r="O59" s="240">
        <f>MIN(Crop!Q97:Q114)</f>
        <v>43784</v>
      </c>
      <c r="P59" s="240">
        <f>MIN(Crop!R97:R114)</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1011</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1011</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740</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5" t="s">
        <v>753</v>
      </c>
      <c r="H95" s="895"/>
      <c r="I95" s="895"/>
      <c r="J95" s="895"/>
      <c r="K95" s="895" t="s">
        <v>754</v>
      </c>
      <c r="L95" s="895"/>
      <c r="M95" s="895" t="s">
        <v>755</v>
      </c>
      <c r="N95" s="895"/>
      <c r="O95" s="17"/>
      <c r="P95" s="22"/>
      <c r="Q95" s="22"/>
      <c r="R95" s="22"/>
      <c r="S95" s="22"/>
      <c r="T95" s="22"/>
      <c r="U95" s="17" t="s">
        <v>1010</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804</v>
      </c>
      <c r="G97" s="484" t="s">
        <v>749</v>
      </c>
      <c r="H97" s="484" t="s">
        <v>741</v>
      </c>
      <c r="I97" s="484" t="s">
        <v>742</v>
      </c>
      <c r="J97" s="484" t="s">
        <v>743</v>
      </c>
      <c r="K97" s="484" t="s">
        <v>744</v>
      </c>
      <c r="L97" s="484" t="s">
        <v>745</v>
      </c>
      <c r="M97" s="484" t="s">
        <v>746</v>
      </c>
      <c r="N97" s="484" t="s">
        <v>747</v>
      </c>
      <c r="O97" s="484" t="s">
        <v>748</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756</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770</v>
      </c>
      <c r="R98" s="2"/>
      <c r="S98" s="2"/>
      <c r="T98" s="2" t="s">
        <v>756</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757</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757</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758</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758</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759</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759</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760</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936</v>
      </c>
      <c r="R102" s="149"/>
      <c r="S102" s="705"/>
      <c r="T102" s="705" t="s">
        <v>760</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761</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1200</v>
      </c>
      <c r="R103" s="149"/>
      <c r="S103" s="149"/>
      <c r="T103" s="149" t="s">
        <v>761</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762</v>
      </c>
      <c r="F104" s="485">
        <v>43678</v>
      </c>
      <c r="G104" s="485">
        <v>43678</v>
      </c>
      <c r="H104" s="485">
        <v>43678</v>
      </c>
      <c r="I104" s="485">
        <v>43678</v>
      </c>
      <c r="J104" s="485">
        <v>43678</v>
      </c>
      <c r="K104" s="485">
        <v>43678</v>
      </c>
      <c r="L104" s="485">
        <v>43678</v>
      </c>
      <c r="M104" s="485">
        <v>43678</v>
      </c>
      <c r="N104" s="485">
        <v>43678</v>
      </c>
      <c r="O104" s="485">
        <v>43678</v>
      </c>
      <c r="R104" s="149"/>
      <c r="S104" s="149"/>
      <c r="T104" s="149" t="s">
        <v>762</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763</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763</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764</v>
      </c>
      <c r="F106" s="485">
        <v>43739</v>
      </c>
      <c r="G106" s="485">
        <v>43739</v>
      </c>
      <c r="H106" s="485">
        <v>43739</v>
      </c>
      <c r="I106" s="485">
        <v>43739</v>
      </c>
      <c r="J106" s="485">
        <v>43739</v>
      </c>
      <c r="K106" s="485">
        <v>43739</v>
      </c>
      <c r="L106" s="485">
        <v>43739</v>
      </c>
      <c r="M106" s="485">
        <v>43739</v>
      </c>
      <c r="N106" s="485">
        <v>43739</v>
      </c>
      <c r="O106" s="485">
        <v>43739</v>
      </c>
      <c r="R106" s="149"/>
      <c r="S106" s="149"/>
      <c r="T106" s="149" t="s">
        <v>764</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765</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768</v>
      </c>
      <c r="R107" s="149"/>
      <c r="S107" s="149"/>
      <c r="T107" s="149" t="s">
        <v>765</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769</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766</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771</v>
      </c>
      <c r="R109" s="2"/>
      <c r="S109" s="2"/>
      <c r="T109" s="2" t="s">
        <v>766</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767</v>
      </c>
      <c r="F110" s="485">
        <v>43862</v>
      </c>
      <c r="G110" s="485">
        <v>43862</v>
      </c>
      <c r="H110" s="485">
        <v>43862</v>
      </c>
      <c r="I110" s="485">
        <v>43862</v>
      </c>
      <c r="J110" s="485">
        <v>43862</v>
      </c>
      <c r="K110" s="485">
        <v>43862</v>
      </c>
      <c r="L110" s="485">
        <v>43862</v>
      </c>
      <c r="M110" s="485">
        <v>43862</v>
      </c>
      <c r="N110" s="485">
        <v>43862</v>
      </c>
      <c r="O110" s="485">
        <v>43862</v>
      </c>
      <c r="R110" s="2"/>
      <c r="S110" s="2"/>
      <c r="T110" s="2" t="s">
        <v>767</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772</v>
      </c>
      <c r="F111" s="485">
        <v>43891</v>
      </c>
      <c r="G111" s="485">
        <v>43891</v>
      </c>
      <c r="H111" s="485">
        <v>43891</v>
      </c>
      <c r="I111" s="485">
        <v>43891</v>
      </c>
      <c r="J111" s="485">
        <v>43891</v>
      </c>
      <c r="K111" s="485">
        <v>43891</v>
      </c>
      <c r="L111" s="485">
        <v>43891</v>
      </c>
      <c r="M111" s="485">
        <v>43891</v>
      </c>
      <c r="N111" s="485">
        <v>43891</v>
      </c>
      <c r="O111" s="485">
        <v>43891</v>
      </c>
      <c r="R111" s="2"/>
      <c r="S111" s="2"/>
      <c r="T111" s="2" t="s">
        <v>772</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1012</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1013</v>
      </c>
      <c r="R112" s="2"/>
      <c r="S112" s="2"/>
      <c r="T112" s="2" t="s">
        <v>1012</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1054</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1053</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1052</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1073</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1051</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1050</v>
      </c>
      <c r="K31" s="810" t="s">
        <v>1049</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1048</v>
      </c>
      <c r="H34" s="735"/>
      <c r="I34" s="822" t="s">
        <v>1047</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1046</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1045</v>
      </c>
      <c r="H36" s="735"/>
      <c r="I36" s="822" t="s">
        <v>1044</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1069</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1076</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1065</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1066</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1017</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1043</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1042</v>
      </c>
      <c r="J52" s="818" t="s">
        <v>1041</v>
      </c>
      <c r="K52" s="819" t="s">
        <v>1040</v>
      </c>
      <c r="L52" s="810"/>
      <c r="M52" s="785" t="s">
        <v>1029</v>
      </c>
      <c r="N52" s="785"/>
      <c r="O52" s="810"/>
      <c r="P52" s="791" t="s">
        <v>1027</v>
      </c>
      <c r="Q52" s="810"/>
      <c r="R52" s="785" t="s">
        <v>1025</v>
      </c>
      <c r="S52" s="810"/>
      <c r="T52" s="810" t="s">
        <v>1140</v>
      </c>
      <c r="U52" s="791"/>
      <c r="V52" s="791"/>
      <c r="W52" s="780"/>
      <c r="X52" s="774"/>
    </row>
    <row r="53" spans="1:24" ht="13" customHeight="1" x14ac:dyDescent="0.3">
      <c r="A53" s="725"/>
      <c r="B53" s="775"/>
      <c r="C53" s="785"/>
      <c r="D53" s="785"/>
      <c r="E53" s="785"/>
      <c r="F53" s="785"/>
      <c r="G53" s="785"/>
      <c r="H53" s="785"/>
      <c r="I53" s="810" t="s">
        <v>1039</v>
      </c>
      <c r="J53" s="810" t="s">
        <v>1038</v>
      </c>
      <c r="K53" s="810" t="s">
        <v>1037</v>
      </c>
      <c r="L53" s="810"/>
      <c r="M53" s="785" t="s">
        <v>1018</v>
      </c>
      <c r="N53" s="785" t="s">
        <v>1028</v>
      </c>
      <c r="O53" s="810"/>
      <c r="P53" s="791" t="s">
        <v>1026</v>
      </c>
      <c r="Q53" s="810"/>
      <c r="R53" s="785" t="s">
        <v>1024</v>
      </c>
      <c r="S53" s="810"/>
      <c r="T53" s="810" t="s">
        <v>1141</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1055</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1056</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1057</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1058</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1059</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1060</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1061</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1062</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1063</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1064</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1067</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865</v>
      </c>
      <c r="O170" s="23" t="s">
        <v>866</v>
      </c>
      <c r="P170" s="23" t="s">
        <v>867</v>
      </c>
      <c r="Q170" s="23" t="s">
        <v>1077</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1068</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1036</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1035</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1034</v>
      </c>
      <c r="J188" s="810" t="s">
        <v>1033</v>
      </c>
      <c r="K188" s="810" t="s">
        <v>1032</v>
      </c>
      <c r="L188" s="810" t="s">
        <v>1031</v>
      </c>
      <c r="M188" s="810" t="s">
        <v>1030</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1023</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1022</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1021</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1020</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1019</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03" workbookViewId="0">
      <selection activeCell="G108" sqref="G108:H108"/>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908</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907</v>
      </c>
      <c r="H72" s="141" t="s">
        <v>251</v>
      </c>
      <c r="I72" s="22"/>
      <c r="J72" s="23" t="s">
        <v>88</v>
      </c>
      <c r="K72" s="23" t="s">
        <v>907</v>
      </c>
      <c r="L72" s="23" t="s">
        <v>251</v>
      </c>
      <c r="M72" s="22"/>
      <c r="N72" s="23" t="s">
        <v>88</v>
      </c>
      <c r="O72" s="23" t="s">
        <v>907</v>
      </c>
      <c r="P72" s="23" t="s">
        <v>251</v>
      </c>
      <c r="Q72" s="22"/>
      <c r="R72" s="23" t="s">
        <v>88</v>
      </c>
      <c r="S72" s="23" t="s">
        <v>907</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906</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5"/>
      <c r="F99" s="896"/>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907</v>
      </c>
      <c r="L100" s="23" t="s">
        <v>251</v>
      </c>
      <c r="M100" s="23"/>
      <c r="N100" s="23" t="s">
        <v>88</v>
      </c>
      <c r="O100" s="23" t="s">
        <v>907</v>
      </c>
      <c r="P100" s="23" t="s">
        <v>251</v>
      </c>
      <c r="Q100" s="23"/>
      <c r="R100" s="23" t="s">
        <v>88</v>
      </c>
      <c r="S100" s="23" t="s">
        <v>907</v>
      </c>
      <c r="T100" s="23" t="s">
        <v>251</v>
      </c>
      <c r="U100" s="23"/>
      <c r="V100" s="23" t="s">
        <v>88</v>
      </c>
      <c r="W100" s="23" t="s">
        <v>907</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ms</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od</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of</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rd</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v</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wd</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zd</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t="s">
        <v>725</v>
      </c>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c r="F125" s="708">
        <v>43466</v>
      </c>
      <c r="G125" s="708">
        <v>43497</v>
      </c>
      <c r="H125" s="708">
        <v>43525</v>
      </c>
      <c r="I125" s="708">
        <v>43556</v>
      </c>
      <c r="J125" s="708">
        <v>43586</v>
      </c>
      <c r="K125" s="708">
        <v>43617</v>
      </c>
      <c r="L125" s="708">
        <v>43647</v>
      </c>
      <c r="M125" s="708">
        <v>43678</v>
      </c>
      <c r="N125" s="708">
        <v>43709</v>
      </c>
      <c r="O125" s="708">
        <v>43739</v>
      </c>
      <c r="P125" s="708">
        <v>43770</v>
      </c>
      <c r="Q125" s="708">
        <v>43800</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88</v>
      </c>
      <c r="F126" s="709">
        <f>MIN(364,INT((F125 - DATE(YEAR(F125),1,1))))</f>
        <v>0</v>
      </c>
      <c r="G126" s="709">
        <f t="shared" ref="G126:Q126" si="1">MIN(364,INT((G125 - DATE(YEAR(G125),1,1))))</f>
        <v>31</v>
      </c>
      <c r="H126" s="709">
        <f t="shared" si="1"/>
        <v>59</v>
      </c>
      <c r="I126" s="709">
        <f t="shared" si="1"/>
        <v>90</v>
      </c>
      <c r="J126" s="709">
        <f t="shared" si="1"/>
        <v>120</v>
      </c>
      <c r="K126" s="709">
        <f t="shared" si="1"/>
        <v>151</v>
      </c>
      <c r="L126" s="709">
        <f t="shared" si="1"/>
        <v>181</v>
      </c>
      <c r="M126" s="709">
        <f t="shared" si="1"/>
        <v>212</v>
      </c>
      <c r="N126" s="709">
        <f t="shared" si="1"/>
        <v>243</v>
      </c>
      <c r="O126" s="709">
        <f t="shared" si="1"/>
        <v>273</v>
      </c>
      <c r="P126" s="709">
        <f t="shared" si="1"/>
        <v>304</v>
      </c>
      <c r="Q126" s="709">
        <f t="shared" si="1"/>
        <v>334</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726</v>
      </c>
      <c r="F127" s="598">
        <v>0</v>
      </c>
      <c r="G127" s="598">
        <v>0</v>
      </c>
      <c r="H127" s="598">
        <v>0</v>
      </c>
      <c r="I127" s="598">
        <v>0</v>
      </c>
      <c r="J127" s="598">
        <v>0</v>
      </c>
      <c r="K127" s="598">
        <v>0.5</v>
      </c>
      <c r="L127" s="598">
        <v>0.5</v>
      </c>
      <c r="M127" s="598">
        <v>0.3</v>
      </c>
      <c r="N127" s="598">
        <v>0.3</v>
      </c>
      <c r="O127" s="598">
        <v>0</v>
      </c>
      <c r="P127" s="598">
        <v>0</v>
      </c>
      <c r="Q127" s="598">
        <v>0</v>
      </c>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707" t="s">
        <v>724</v>
      </c>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598"/>
      <c r="F132" s="653">
        <f>F126</f>
        <v>0</v>
      </c>
      <c r="G132" s="653">
        <f t="shared" ref="G132:Q132" si="2">G126</f>
        <v>31</v>
      </c>
      <c r="H132" s="653">
        <f t="shared" si="2"/>
        <v>59</v>
      </c>
      <c r="I132" s="653">
        <f t="shared" si="2"/>
        <v>90</v>
      </c>
      <c r="J132" s="653">
        <f t="shared" si="2"/>
        <v>120</v>
      </c>
      <c r="K132" s="653">
        <f t="shared" si="2"/>
        <v>151</v>
      </c>
      <c r="L132" s="653">
        <f t="shared" si="2"/>
        <v>181</v>
      </c>
      <c r="M132" s="653">
        <f t="shared" si="2"/>
        <v>212</v>
      </c>
      <c r="N132" s="653">
        <f t="shared" si="2"/>
        <v>243</v>
      </c>
      <c r="O132" s="653">
        <f t="shared" si="2"/>
        <v>273</v>
      </c>
      <c r="P132" s="653">
        <f t="shared" si="2"/>
        <v>304</v>
      </c>
      <c r="Q132" s="653">
        <f t="shared" si="2"/>
        <v>334</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General!G17</f>
        <v>b</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General!G18</f>
        <v>bd</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General!G19</f>
        <v>f</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General!G20</f>
        <v>h</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General!G21</f>
        <v>i</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General!G22</f>
        <v>k</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General!G23</f>
        <v>l</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General!G24</f>
        <v>ms</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General!G25</f>
        <v>o</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General!G26</f>
        <v>od</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General!G27</f>
        <v>of</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General!G28</f>
        <v>r</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General!G29</f>
        <v>rd</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General!G30</f>
        <v>v</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General!G31</f>
        <v>w</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General!G32</f>
        <v>wd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General!G33</f>
        <v>z</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General!G34</f>
        <v>zd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5.15" customHeight="1" outlineLevel="1" x14ac:dyDescent="0.35">
      <c r="A151" s="6"/>
      <c r="B151" s="7"/>
      <c r="C151" s="17"/>
      <c r="D151" s="33"/>
      <c r="E151" s="644"/>
      <c r="F151" s="644"/>
      <c r="G151" s="644"/>
      <c r="H151" s="644"/>
      <c r="I151" s="644"/>
      <c r="J151" s="644"/>
      <c r="K151" s="644"/>
      <c r="L151" s="644"/>
      <c r="M151" s="644"/>
      <c r="N151" s="644"/>
      <c r="O151" s="644"/>
      <c r="P151" s="644"/>
      <c r="Q151" s="644"/>
      <c r="R151" s="644"/>
      <c r="S151" s="644"/>
      <c r="T151" s="644"/>
      <c r="U151" s="644"/>
      <c r="V151" s="644"/>
      <c r="W151" s="644"/>
      <c r="X151" s="644"/>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23</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1121</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1122</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1123</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983</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810</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1203</v>
      </c>
      <c r="I55" s="90"/>
      <c r="J55" s="88"/>
      <c r="K55" s="215" t="s">
        <v>1204</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1205</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7"/>
      <c r="I61" s="898"/>
      <c r="J61" s="898"/>
      <c r="K61" s="898"/>
      <c r="L61" s="898"/>
      <c r="M61" s="898"/>
      <c r="N61" s="898"/>
      <c r="O61" s="898"/>
      <c r="P61" s="898"/>
      <c r="Q61" s="898"/>
      <c r="R61" s="898"/>
      <c r="S61" s="898"/>
      <c r="T61" s="899"/>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804</v>
      </c>
      <c r="K75" s="23" t="s">
        <v>379</v>
      </c>
      <c r="L75" s="23" t="s">
        <v>776</v>
      </c>
      <c r="M75" s="23" t="s">
        <v>777</v>
      </c>
      <c r="N75" s="23" t="s">
        <v>778</v>
      </c>
      <c r="O75" s="23" t="s">
        <v>779</v>
      </c>
      <c r="P75" s="23" t="s">
        <v>780</v>
      </c>
      <c r="Q75" s="23" t="s">
        <v>781</v>
      </c>
      <c r="R75" s="23" t="s">
        <v>782</v>
      </c>
      <c r="S75" s="23" t="s">
        <v>783</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802</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872</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803</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1070</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1071</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868</v>
      </c>
      <c r="Q98" s="23" t="s">
        <v>869</v>
      </c>
      <c r="R98" s="23" t="s">
        <v>1078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1072</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948</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949</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951</v>
      </c>
      <c r="K117" s="98"/>
      <c r="L117" s="98"/>
      <c r="M117" s="98"/>
      <c r="N117" s="98"/>
      <c r="O117" s="98"/>
      <c r="P117" s="98"/>
      <c r="Q117" s="98"/>
      <c r="R117" s="98"/>
      <c r="S117" s="23"/>
      <c r="T117" s="98" t="s">
        <v>952</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868</v>
      </c>
      <c r="Q118" s="23" t="s">
        <v>869</v>
      </c>
      <c r="R118" s="23" t="s">
        <v>1078</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804</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780</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781</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782</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783</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1014</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1014</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1014</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1014</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868</v>
      </c>
      <c r="T163" s="122" t="s">
        <v>869</v>
      </c>
      <c r="U163" s="122" t="s">
        <v>1078</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950</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953</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1187</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1107</v>
      </c>
      <c r="M182" s="113" t="s">
        <v>1108</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1109</v>
      </c>
      <c r="M183" s="113" t="s">
        <v>1108</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1110</v>
      </c>
      <c r="L184" s="113" t="s">
        <v>72</v>
      </c>
      <c r="M184" s="113" t="s">
        <v>1108</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1110</v>
      </c>
      <c r="L185" s="113" t="s">
        <v>73</v>
      </c>
      <c r="M185" s="113" t="s">
        <v>1108</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1110</v>
      </c>
      <c r="L186" s="113" t="s">
        <v>74</v>
      </c>
      <c r="M186" s="113" t="s">
        <v>1108</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1110</v>
      </c>
      <c r="L187" s="113" t="s">
        <v>147</v>
      </c>
      <c r="M187" s="113" t="s">
        <v>1108</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1108</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1108</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1108</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1108</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1227</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1226</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865</v>
      </c>
      <c r="P205" s="23" t="s">
        <v>866</v>
      </c>
      <c r="Q205" s="23" t="s">
        <v>867</v>
      </c>
      <c r="R205" s="23" t="s">
        <v>1077</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804</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776</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777</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778</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779</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780</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781</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782</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783</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1207</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738</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868</v>
      </c>
      <c r="R231" s="23" t="s">
        <v>869</v>
      </c>
      <c r="S231" s="23" t="s">
        <v>1078</v>
      </c>
      <c r="T231" s="23"/>
      <c r="U231" s="23"/>
      <c r="V231" s="23" t="s">
        <v>356</v>
      </c>
      <c r="W231" s="23" t="s">
        <v>357</v>
      </c>
      <c r="X231" s="23" t="s">
        <v>359</v>
      </c>
      <c r="Y231" s="23" t="s">
        <v>360</v>
      </c>
      <c r="Z231" s="23" t="s">
        <v>361</v>
      </c>
      <c r="AA231" s="23" t="s">
        <v>363</v>
      </c>
      <c r="AB231" s="23" t="s">
        <v>868</v>
      </c>
      <c r="AC231" s="23" t="s">
        <v>869</v>
      </c>
      <c r="AD231" s="23" t="s">
        <v>1078</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804</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776</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777</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778</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779</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780</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781</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782</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783</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1185</v>
      </c>
      <c r="AM343" t="s">
        <v>794</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868</v>
      </c>
      <c r="R345" s="23" t="s">
        <v>869</v>
      </c>
      <c r="S345" s="23" t="s">
        <v>1078</v>
      </c>
      <c r="T345" s="23"/>
      <c r="U345" s="23"/>
      <c r="V345" s="23" t="s">
        <v>356</v>
      </c>
      <c r="W345" s="23" t="s">
        <v>357</v>
      </c>
      <c r="X345" s="23" t="s">
        <v>359</v>
      </c>
      <c r="Y345" s="23" t="s">
        <v>360</v>
      </c>
      <c r="Z345" s="23" t="s">
        <v>361</v>
      </c>
      <c r="AA345" s="23" t="s">
        <v>363</v>
      </c>
      <c r="AB345" s="23" t="s">
        <v>868</v>
      </c>
      <c r="AC345" s="23" t="s">
        <v>869</v>
      </c>
      <c r="AD345" s="23" t="s">
        <v>1078</v>
      </c>
      <c r="AE345" s="23" t="s">
        <v>361</v>
      </c>
      <c r="AF345" s="23" t="s">
        <v>361</v>
      </c>
      <c r="AG345" s="16"/>
      <c r="AH345" s="8"/>
      <c r="AJ345" s="24" t="s">
        <v>1184</v>
      </c>
      <c r="AK345" s="23" t="s">
        <v>1179</v>
      </c>
      <c r="AL345" s="23" t="s">
        <v>1180</v>
      </c>
      <c r="AM345" s="23" t="s">
        <v>1181</v>
      </c>
      <c r="AN345" s="23" t="s">
        <v>1183</v>
      </c>
      <c r="AO345" s="23" t="s">
        <v>1182</v>
      </c>
      <c r="AP345"/>
      <c r="AQ345"/>
      <c r="AR345" s="24" t="s">
        <v>776</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804</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777</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778</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779</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780</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781</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782</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783</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776</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777</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778</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779</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780</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781</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782</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783</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815</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1092</v>
      </c>
      <c r="K489" s="597"/>
      <c r="L489" s="98"/>
      <c r="M489" s="98"/>
      <c r="N489" s="98"/>
      <c r="O489" s="597"/>
      <c r="P489" s="98"/>
      <c r="Q489" s="98"/>
      <c r="R489" s="98"/>
      <c r="S489" s="22"/>
      <c r="T489" s="22"/>
      <c r="U489" s="126" t="s">
        <v>791</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812</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811</v>
      </c>
      <c r="K515" s="17"/>
      <c r="L515" s="22"/>
      <c r="M515" s="22"/>
      <c r="N515" s="22"/>
      <c r="O515" s="22"/>
      <c r="P515" s="22"/>
      <c r="Q515" s="22"/>
      <c r="R515" s="22"/>
      <c r="S515" s="22"/>
      <c r="T515" s="23" t="s">
        <v>183</v>
      </c>
      <c r="U515" s="22"/>
      <c r="V515" s="22" t="s">
        <v>814</v>
      </c>
      <c r="W515" s="22"/>
      <c r="X515" s="23" t="s">
        <v>184</v>
      </c>
      <c r="Y515" s="23"/>
      <c r="Z515" s="24"/>
      <c r="AA515" s="24"/>
      <c r="AB515" s="24"/>
      <c r="AC515" s="236" t="s">
        <v>873</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794</v>
      </c>
      <c r="I516" s="584" t="s">
        <v>151</v>
      </c>
      <c r="J516" s="584" t="s">
        <v>365</v>
      </c>
      <c r="K516" s="584" t="s">
        <v>53</v>
      </c>
      <c r="L516" s="584" t="s">
        <v>54</v>
      </c>
      <c r="M516" s="584" t="s">
        <v>55</v>
      </c>
      <c r="N516" s="584" t="s">
        <v>56</v>
      </c>
      <c r="O516" s="584" t="s">
        <v>865</v>
      </c>
      <c r="P516" s="584" t="s">
        <v>866</v>
      </c>
      <c r="Q516" s="584" t="s">
        <v>867</v>
      </c>
      <c r="R516" s="584" t="s">
        <v>1077</v>
      </c>
      <c r="S516" s="583"/>
      <c r="T516" s="583" t="s">
        <v>185</v>
      </c>
      <c r="U516" s="583"/>
      <c r="V516" s="583" t="s">
        <v>813</v>
      </c>
      <c r="W516" s="583"/>
      <c r="X516" s="583"/>
      <c r="Y516" s="583"/>
      <c r="Z516" s="583"/>
      <c r="AA516" s="583"/>
      <c r="AB516" s="583"/>
      <c r="AC516" s="583" t="s">
        <v>794</v>
      </c>
      <c r="AD516" s="583" t="s">
        <v>874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804</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776</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777</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778</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779</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780</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781</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782</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783</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990</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900" t="s">
        <v>991</v>
      </c>
      <c r="H624" s="900"/>
      <c r="I624" s="900"/>
      <c r="J624" s="900"/>
      <c r="K624" s="900"/>
      <c r="L624" s="900"/>
      <c r="M624" s="900"/>
      <c r="N624" s="900"/>
      <c r="O624" s="900"/>
      <c r="P624" s="900"/>
      <c r="Q624" s="900"/>
      <c r="R624" s="900"/>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992</v>
      </c>
      <c r="J633" s="86"/>
      <c r="K633" s="86"/>
      <c r="L633" s="86" t="s">
        <v>1206</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993</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819</v>
      </c>
      <c r="O647" s="135"/>
      <c r="P647" s="45" t="s">
        <v>816</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818</v>
      </c>
      <c r="O648" s="17"/>
      <c r="P648" s="45" t="s">
        <v>817</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792</v>
      </c>
      <c r="O649" s="23"/>
      <c r="P649" s="23" t="s">
        <v>793</v>
      </c>
      <c r="Q649" s="22"/>
      <c r="R649" s="23"/>
      <c r="S649" s="98" t="s">
        <v>190</v>
      </c>
      <c r="T649" s="98"/>
      <c r="U649" s="23"/>
      <c r="V649" s="24" t="s">
        <v>184</v>
      </c>
      <c r="W649" s="24"/>
      <c r="X649" s="24"/>
      <c r="Y649" s="24"/>
      <c r="Z649" s="24"/>
      <c r="AA649" s="24"/>
      <c r="AB649" s="24"/>
      <c r="AC649" s="236" t="s">
        <v>873</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789</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794</v>
      </c>
      <c r="AD650" s="24" t="s">
        <v>874</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804</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776</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777</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778</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779</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780</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781</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782</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783</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94"/>
      <c r="M768" s="892"/>
      <c r="N768" s="892"/>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865</v>
      </c>
      <c r="S772" s="101" t="s">
        <v>866</v>
      </c>
      <c r="T772" s="101" t="s">
        <v>867</v>
      </c>
      <c r="U772" s="101" t="s">
        <v>1077</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776</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777</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778</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779</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780</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781</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782</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783</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878</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865</v>
      </c>
      <c r="Q917" s="23" t="s">
        <v>866</v>
      </c>
      <c r="R917" s="23" t="s">
        <v>867</v>
      </c>
      <c r="S917" s="23" t="s">
        <v>1077</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804</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776</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777</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778</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779</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780</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781</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782</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783</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731</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735</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923</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732</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896</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897</v>
      </c>
      <c r="H1046" s="85"/>
      <c r="I1046" s="85"/>
      <c r="J1046" s="85"/>
      <c r="K1046" s="85"/>
      <c r="L1046" s="222">
        <v>6.5</v>
      </c>
      <c r="M1046" s="85" t="s">
        <v>736</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983</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810</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1133</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7" t="s">
        <v>1186</v>
      </c>
      <c r="I57" s="898"/>
      <c r="J57" s="898"/>
      <c r="K57" s="898"/>
      <c r="L57" s="898"/>
      <c r="M57" s="898"/>
      <c r="N57" s="898"/>
      <c r="O57" s="898"/>
      <c r="P57" s="898"/>
      <c r="Q57" s="898"/>
      <c r="R57" s="898"/>
      <c r="S57" s="898"/>
      <c r="T57" s="899"/>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804</v>
      </c>
      <c r="K71" s="23" t="s">
        <v>379</v>
      </c>
      <c r="L71" s="23" t="s">
        <v>776</v>
      </c>
      <c r="M71" s="23" t="s">
        <v>777</v>
      </c>
      <c r="N71" s="23" t="s">
        <v>778</v>
      </c>
      <c r="O71" s="23" t="s">
        <v>779</v>
      </c>
      <c r="P71" s="23" t="s">
        <v>780</v>
      </c>
      <c r="Q71" s="23" t="s">
        <v>781</v>
      </c>
      <c r="R71" s="23" t="s">
        <v>782</v>
      </c>
      <c r="S71" s="23" t="s">
        <v>783</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802</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872</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803</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1070</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1071</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868</v>
      </c>
      <c r="Q94" s="23" t="s">
        <v>869</v>
      </c>
      <c r="R94" s="23" t="s">
        <v>1078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1072</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948</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949</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951</v>
      </c>
      <c r="K113" s="98"/>
      <c r="L113" s="98"/>
      <c r="M113" s="98"/>
      <c r="N113" s="98"/>
      <c r="O113" s="98"/>
      <c r="P113" s="98"/>
      <c r="Q113" s="98"/>
      <c r="R113" s="98"/>
      <c r="S113" s="23"/>
      <c r="T113" s="98" t="s">
        <v>952</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868</v>
      </c>
      <c r="Q114" s="23" t="s">
        <v>869</v>
      </c>
      <c r="R114" s="23" t="s">
        <v>1078</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804</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776</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777</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778</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779</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1014</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1014</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1014</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1014</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868</v>
      </c>
      <c r="T159" s="122" t="s">
        <v>869</v>
      </c>
      <c r="U159" s="122" t="s">
        <v>1078</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950</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953</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1187</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1074</v>
      </c>
      <c r="I178" s="113" t="s">
        <v>1074</v>
      </c>
      <c r="J178" s="113" t="s">
        <v>1074</v>
      </c>
      <c r="K178" s="113" t="s">
        <v>1074</v>
      </c>
      <c r="L178" s="113" t="s">
        <v>1074</v>
      </c>
      <c r="M178" s="113" t="s">
        <v>1073</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1227</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1226</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865</v>
      </c>
      <c r="P192" s="23" t="s">
        <v>866</v>
      </c>
      <c r="Q192" s="23" t="s">
        <v>867</v>
      </c>
      <c r="R192" s="23" t="s">
        <v>1077</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804</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776</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777</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778</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779</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780</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781</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782</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783</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738</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868</v>
      </c>
      <c r="R218" s="23" t="s">
        <v>869</v>
      </c>
      <c r="S218" s="23" t="s">
        <v>1078</v>
      </c>
      <c r="T218" s="23"/>
      <c r="U218" s="23"/>
      <c r="V218" s="23" t="s">
        <v>356</v>
      </c>
      <c r="W218" s="23" t="s">
        <v>357</v>
      </c>
      <c r="X218" s="23" t="s">
        <v>359</v>
      </c>
      <c r="Y218" s="23" t="s">
        <v>360</v>
      </c>
      <c r="Z218" s="23" t="s">
        <v>361</v>
      </c>
      <c r="AA218" s="23" t="s">
        <v>363</v>
      </c>
      <c r="AB218" s="23" t="s">
        <v>868</v>
      </c>
      <c r="AC218" s="23" t="s">
        <v>869</v>
      </c>
      <c r="AD218" s="23" t="s">
        <v>1078</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804</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776</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777</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778</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779</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780</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781</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782</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783</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868</v>
      </c>
      <c r="R332" s="23" t="s">
        <v>869</v>
      </c>
      <c r="S332" s="23" t="s">
        <v>1078</v>
      </c>
      <c r="T332" s="23"/>
      <c r="U332" s="23"/>
      <c r="V332" s="23" t="s">
        <v>356</v>
      </c>
      <c r="W332" s="23" t="s">
        <v>357</v>
      </c>
      <c r="X332" s="23" t="s">
        <v>359</v>
      </c>
      <c r="Y332" s="23" t="s">
        <v>360</v>
      </c>
      <c r="Z332" s="23" t="s">
        <v>361</v>
      </c>
      <c r="AA332" s="23" t="s">
        <v>363</v>
      </c>
      <c r="AB332" s="23" t="s">
        <v>868</v>
      </c>
      <c r="AC332" s="23" t="s">
        <v>869</v>
      </c>
      <c r="AD332" s="23" t="s">
        <v>1078</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804</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776</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777</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778</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779</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780</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781</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782</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783</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815</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1092</v>
      </c>
      <c r="K476" s="597"/>
      <c r="L476" s="98"/>
      <c r="M476" s="98"/>
      <c r="N476" s="98"/>
      <c r="O476" s="597"/>
      <c r="P476" s="98"/>
      <c r="Q476" s="98"/>
      <c r="R476" s="98"/>
      <c r="S476" s="22"/>
      <c r="T476" s="22"/>
      <c r="U476" s="126" t="s">
        <v>791</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812</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811</v>
      </c>
      <c r="K502" s="17"/>
      <c r="L502" s="22"/>
      <c r="M502" s="22"/>
      <c r="N502" s="22"/>
      <c r="O502" s="22"/>
      <c r="P502" s="22"/>
      <c r="Q502" s="22"/>
      <c r="R502" s="22"/>
      <c r="S502" s="22"/>
      <c r="T502" s="23" t="s">
        <v>183</v>
      </c>
      <c r="U502" s="22"/>
      <c r="V502" s="22" t="s">
        <v>814</v>
      </c>
      <c r="W502" s="22"/>
      <c r="X502" s="23" t="s">
        <v>184</v>
      </c>
      <c r="Y502" s="23"/>
      <c r="Z502" s="24"/>
      <c r="AA502" s="24"/>
      <c r="AB502" s="24"/>
      <c r="AC502" s="236" t="s">
        <v>873</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794</v>
      </c>
      <c r="I503" s="584" t="s">
        <v>151</v>
      </c>
      <c r="J503" s="584" t="s">
        <v>365</v>
      </c>
      <c r="K503" s="584" t="s">
        <v>53</v>
      </c>
      <c r="L503" s="584" t="s">
        <v>54</v>
      </c>
      <c r="M503" s="584" t="s">
        <v>55</v>
      </c>
      <c r="N503" s="584" t="s">
        <v>56</v>
      </c>
      <c r="O503" s="584" t="s">
        <v>865</v>
      </c>
      <c r="P503" s="584" t="s">
        <v>866</v>
      </c>
      <c r="Q503" s="584" t="s">
        <v>867</v>
      </c>
      <c r="R503" s="584" t="s">
        <v>1077</v>
      </c>
      <c r="S503" s="583"/>
      <c r="T503" s="583" t="s">
        <v>185</v>
      </c>
      <c r="U503" s="583"/>
      <c r="V503" s="583" t="s">
        <v>813</v>
      </c>
      <c r="W503" s="583"/>
      <c r="X503" s="583"/>
      <c r="Y503" s="583"/>
      <c r="Z503" s="583"/>
      <c r="AA503" s="583"/>
      <c r="AB503" s="583"/>
      <c r="AC503" s="583" t="s">
        <v>794</v>
      </c>
      <c r="AD503" s="583" t="s">
        <v>874</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804</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776</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777</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778</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779</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780</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781</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782</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783</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990</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00" t="s">
        <v>991</v>
      </c>
      <c r="H611" s="900"/>
      <c r="I611" s="900"/>
      <c r="J611" s="900"/>
      <c r="K611" s="900"/>
      <c r="L611" s="900"/>
      <c r="M611" s="900"/>
      <c r="N611" s="900"/>
      <c r="O611" s="900"/>
      <c r="P611" s="900"/>
      <c r="Q611" s="900"/>
      <c r="R611" s="90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992</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993</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819</v>
      </c>
      <c r="O634" s="135"/>
      <c r="P634" s="45" t="s">
        <v>816</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818</v>
      </c>
      <c r="O635" s="17"/>
      <c r="P635" s="45" t="s">
        <v>817</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792</v>
      </c>
      <c r="O636" s="23"/>
      <c r="P636" s="23" t="s">
        <v>793</v>
      </c>
      <c r="Q636" s="22"/>
      <c r="R636" s="23"/>
      <c r="S636" s="98" t="s">
        <v>190</v>
      </c>
      <c r="T636" s="98"/>
      <c r="U636" s="23"/>
      <c r="V636" s="24" t="s">
        <v>184</v>
      </c>
      <c r="W636" s="24"/>
      <c r="X636" s="24"/>
      <c r="Y636" s="24"/>
      <c r="Z636" s="24"/>
      <c r="AA636" s="24"/>
      <c r="AB636" s="24"/>
      <c r="AC636" s="236" t="s">
        <v>873</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789</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794</v>
      </c>
      <c r="AD637" s="24" t="s">
        <v>874</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804</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776</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777</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778</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779</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780</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781</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782</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783</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4"/>
      <c r="M755" s="892"/>
      <c r="N755" s="89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865</v>
      </c>
      <c r="S759" s="101" t="s">
        <v>866</v>
      </c>
      <c r="T759" s="101" t="s">
        <v>867</v>
      </c>
      <c r="U759" s="101" t="s">
        <v>1077</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776</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777</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778</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779</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780</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781</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782</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783</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878</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865</v>
      </c>
      <c r="Q904" s="23" t="s">
        <v>866</v>
      </c>
      <c r="R904" s="23" t="s">
        <v>867</v>
      </c>
      <c r="S904" s="23" t="s">
        <v>1077</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804</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776</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777</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778</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779</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780</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781</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782</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783</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731</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735</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923</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732</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896</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897</v>
      </c>
      <c r="H1033" s="85"/>
      <c r="I1033" s="85"/>
      <c r="J1033" s="85"/>
      <c r="K1033" s="85"/>
      <c r="L1033" s="222">
        <v>6.5</v>
      </c>
      <c r="M1033" s="85" t="s">
        <v>736</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7" t="s">
        <v>1124</v>
      </c>
      <c r="K11" s="908"/>
      <c r="L11" s="908"/>
      <c r="M11" s="908"/>
      <c r="N11" s="908"/>
      <c r="O11" s="908"/>
      <c r="P11" s="908"/>
      <c r="Q11" s="908"/>
      <c r="R11" s="908"/>
      <c r="S11" s="908"/>
      <c r="T11" s="908"/>
      <c r="U11" s="908"/>
      <c r="V11" s="908"/>
      <c r="W11" s="908"/>
      <c r="X11" s="90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10" t="s">
        <v>1134</v>
      </c>
      <c r="K12" s="910"/>
      <c r="L12" s="910"/>
      <c r="M12" s="910"/>
      <c r="N12" s="910"/>
      <c r="O12" s="910"/>
      <c r="P12" s="910"/>
      <c r="Q12" s="910"/>
      <c r="R12" s="910"/>
      <c r="S12" s="910"/>
      <c r="T12" s="910"/>
      <c r="U12" s="910"/>
      <c r="V12" s="910"/>
      <c r="W12" s="910"/>
      <c r="X12" s="91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876</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940</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1080</v>
      </c>
      <c r="I51" s="835" t="s">
        <v>1081</v>
      </c>
      <c r="J51" s="311">
        <v>0</v>
      </c>
      <c r="K51" s="273"/>
      <c r="L51" s="273" t="s">
        <v>1082</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944</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945</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729</v>
      </c>
      <c r="Y62" s="273"/>
      <c r="Z62" s="273"/>
      <c r="AA62" s="273"/>
      <c r="AB62" s="273"/>
      <c r="AC62" s="273"/>
      <c r="AD62" s="273"/>
      <c r="AE62" s="273"/>
      <c r="AF62" s="273"/>
      <c r="AG62" s="273"/>
      <c r="AH62" s="273" t="s">
        <v>1093</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728</v>
      </c>
      <c r="Z63" s="295"/>
      <c r="AA63" s="295"/>
      <c r="AB63" s="295"/>
      <c r="AC63" s="295"/>
      <c r="AD63" s="467"/>
      <c r="AE63" s="360"/>
      <c r="AF63" s="273"/>
      <c r="AG63" s="273"/>
      <c r="AH63" s="289"/>
      <c r="AI63" s="295" t="s">
        <v>1094</v>
      </c>
      <c r="AJ63" s="295"/>
      <c r="AK63" s="289"/>
      <c r="AL63" s="289"/>
      <c r="AM63" s="289"/>
      <c r="AN63" s="295" t="s">
        <v>1095</v>
      </c>
      <c r="AO63" s="295"/>
      <c r="AP63" s="295"/>
      <c r="AQ63" s="268"/>
      <c r="AR63" s="255"/>
      <c r="AS63" s="243"/>
      <c r="AT63" s="243"/>
      <c r="AU63" s="243"/>
    </row>
    <row r="64" spans="1:47" ht="45" customHeight="1" outlineLevel="2" x14ac:dyDescent="0.35">
      <c r="A64" s="243"/>
      <c r="B64" s="252"/>
      <c r="C64" s="245">
        <f>INT($C$29)+2</f>
        <v>3</v>
      </c>
      <c r="D64" s="268"/>
      <c r="E64" s="840" t="s">
        <v>1105</v>
      </c>
      <c r="F64" s="840" t="s">
        <v>1106</v>
      </c>
      <c r="G64" s="268"/>
      <c r="H64" s="273"/>
      <c r="I64" s="289" t="s">
        <v>439</v>
      </c>
      <c r="J64" s="289" t="s">
        <v>151</v>
      </c>
      <c r="K64" s="289" t="s">
        <v>150</v>
      </c>
      <c r="L64" s="289" t="s">
        <v>432</v>
      </c>
      <c r="M64" s="273"/>
      <c r="N64" s="521" t="s">
        <v>808</v>
      </c>
      <c r="O64" s="678" t="s">
        <v>807</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1096</v>
      </c>
      <c r="AI64" s="289" t="s">
        <v>1097</v>
      </c>
      <c r="AJ64" s="289" t="s">
        <v>1098</v>
      </c>
      <c r="AK64" s="521" t="s">
        <v>1099</v>
      </c>
      <c r="AL64" s="521" t="s">
        <v>1100</v>
      </c>
      <c r="AM64" s="521" t="s">
        <v>1101</v>
      </c>
      <c r="AN64" s="521" t="s">
        <v>1102</v>
      </c>
      <c r="AO64" s="521" t="s">
        <v>1103</v>
      </c>
      <c r="AP64" s="521" t="s">
        <v>1104</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804</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749</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741</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742</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743</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744</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745</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746</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747</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748</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1113</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875</v>
      </c>
      <c r="S171" s="302" t="s">
        <v>456</v>
      </c>
      <c r="T171" s="302" t="s">
        <v>457</v>
      </c>
      <c r="U171" s="258" t="s">
        <v>458</v>
      </c>
      <c r="V171" s="258"/>
      <c r="W171" s="258"/>
      <c r="X171" s="258"/>
      <c r="Y171" s="303"/>
      <c r="Z171" s="303"/>
      <c r="AA171" s="303"/>
      <c r="AB171" s="310"/>
      <c r="AC171" s="310" t="s">
        <v>1114</v>
      </c>
      <c r="AD171" s="310" t="s">
        <v>1115</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877</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489</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490</v>
      </c>
      <c r="J213" s="289" t="s">
        <v>491</v>
      </c>
      <c r="K213" s="289" t="s">
        <v>739</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395</v>
      </c>
      <c r="AR215" s="255"/>
      <c r="AS215" s="243"/>
      <c r="AT215" s="243"/>
      <c r="AU215" s="243"/>
    </row>
    <row r="216" spans="1:47" ht="15" customHeight="1" outlineLevel="1" x14ac:dyDescent="0.35">
      <c r="A216" s="243"/>
      <c r="B216" s="252"/>
      <c r="C216" s="245">
        <f>INT($C$29)+1</f>
        <v>2</v>
      </c>
      <c r="D216" s="268"/>
      <c r="E216" s="325"/>
      <c r="F216" s="325"/>
      <c r="G216" s="268"/>
      <c r="H216" s="285" t="s">
        <v>932</v>
      </c>
      <c r="I216" s="286"/>
      <c r="J216" s="616" t="s">
        <v>934</v>
      </c>
      <c r="K216" s="616" t="s">
        <v>934</v>
      </c>
      <c r="L216" s="616" t="s">
        <v>933</v>
      </c>
      <c r="M216" s="616" t="s">
        <v>933</v>
      </c>
      <c r="N216" s="302"/>
      <c r="O216" s="302" t="s">
        <v>956</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391</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395</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113</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382</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384</v>
      </c>
      <c r="F233" s="322">
        <v>1</v>
      </c>
      <c r="G233" s="261"/>
      <c r="H233" s="262" t="s">
        <v>493</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425</v>
      </c>
      <c r="L237" s="326"/>
      <c r="M237" s="326"/>
      <c r="N237" s="326" t="s">
        <v>426</v>
      </c>
      <c r="O237" s="326"/>
      <c r="P237" s="326"/>
      <c r="Q237" s="326"/>
      <c r="R237" s="326" t="s">
        <v>428</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494</v>
      </c>
      <c r="M238" s="315" t="s">
        <v>4</v>
      </c>
      <c r="N238" s="315" t="s">
        <v>495</v>
      </c>
      <c r="O238" s="315" t="s">
        <v>496</v>
      </c>
      <c r="P238" s="315" t="s">
        <v>497</v>
      </c>
      <c r="Q238" s="315" t="s">
        <v>498</v>
      </c>
      <c r="R238" s="315" t="s">
        <v>495</v>
      </c>
      <c r="S238" s="315" t="s">
        <v>496</v>
      </c>
      <c r="T238" s="315" t="s">
        <v>497</v>
      </c>
      <c r="U238" s="315" t="s">
        <v>498</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388</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499</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389</v>
      </c>
      <c r="C241" s="245">
        <f>INT(MAX($C$244:$C$357))+1</f>
        <v>5</v>
      </c>
      <c r="D241" s="268" t="s">
        <v>390</v>
      </c>
      <c r="E241" s="325"/>
      <c r="F241" s="325"/>
      <c r="G241" s="268"/>
      <c r="H241" s="325" t="s">
        <v>500</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INT(MAX($C$244:$C$357))+1</f>
        <v>5</v>
      </c>
      <c r="D242" s="268" t="s">
        <v>390</v>
      </c>
      <c r="E242" s="325"/>
      <c r="F242" s="325"/>
      <c r="G242" s="268"/>
      <c r="H242" s="325" t="s">
        <v>982</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501</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391</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502</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503</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395</v>
      </c>
      <c r="AR248" s="255"/>
      <c r="AS248" s="243"/>
      <c r="AT248" s="243"/>
      <c r="AU248" s="243"/>
    </row>
    <row r="249" spans="1:47" outlineLevel="1" x14ac:dyDescent="0.35">
      <c r="A249" s="243"/>
      <c r="B249" s="252"/>
      <c r="C249" s="245">
        <f>INT($C$232)+1</f>
        <v>2</v>
      </c>
      <c r="D249" s="268"/>
      <c r="E249" s="325"/>
      <c r="F249" s="325"/>
      <c r="G249" s="268"/>
      <c r="H249" s="328" t="s">
        <v>504</v>
      </c>
      <c r="I249" s="258" t="s">
        <v>505</v>
      </c>
      <c r="J249" s="331"/>
      <c r="K249" s="258" t="s">
        <v>506</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391</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833</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507</v>
      </c>
      <c r="X251" s="295"/>
      <c r="Y251" s="295"/>
      <c r="Z251" s="295"/>
      <c r="AA251" s="295"/>
      <c r="AB251" s="273"/>
      <c r="AC251" s="911" t="s">
        <v>508</v>
      </c>
      <c r="AD251" s="912"/>
      <c r="AE251" s="912"/>
      <c r="AF251" s="913"/>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832</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14"/>
      <c r="AD252" s="915"/>
      <c r="AE252" s="915"/>
      <c r="AF252" s="916"/>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831</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17"/>
      <c r="AD253" s="918"/>
      <c r="AE253" s="918"/>
      <c r="AF253" s="919"/>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509</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11" t="s">
        <v>510</v>
      </c>
      <c r="AD254" s="912"/>
      <c r="AE254" s="912"/>
      <c r="AF254" s="913"/>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511</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17"/>
      <c r="AD255" s="918"/>
      <c r="AE255" s="918"/>
      <c r="AF255" s="919"/>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512</v>
      </c>
      <c r="F256" s="325"/>
      <c r="G256" s="268"/>
      <c r="H256" s="338" t="s">
        <v>513</v>
      </c>
      <c r="I256" s="296" t="s">
        <v>514</v>
      </c>
      <c r="J256" s="339"/>
      <c r="K256" s="276">
        <f>COUNTA($H$257:$H$312)</f>
        <v>3</v>
      </c>
      <c r="L256" s="276">
        <f>COUNTA($I$257:$I$312)/K256</f>
        <v>8</v>
      </c>
      <c r="M256" s="340">
        <v>-8</v>
      </c>
      <c r="N256" s="296" t="s">
        <v>795</v>
      </c>
      <c r="O256" s="296"/>
      <c r="P256" s="296"/>
      <c r="Q256" s="296"/>
      <c r="R256" s="296" t="s">
        <v>515</v>
      </c>
      <c r="S256" s="296"/>
      <c r="T256" s="296"/>
      <c r="U256" s="296"/>
      <c r="V256" s="273"/>
      <c r="W256" s="341" t="s">
        <v>516</v>
      </c>
      <c r="X256" s="341" t="s">
        <v>517</v>
      </c>
      <c r="Y256" s="341" t="s">
        <v>518</v>
      </c>
      <c r="Z256" s="341" t="s">
        <v>519</v>
      </c>
      <c r="AA256" s="342"/>
      <c r="AB256" s="273"/>
      <c r="AC256" s="341" t="s">
        <v>516</v>
      </c>
      <c r="AD256" s="341" t="s">
        <v>517</v>
      </c>
      <c r="AE256" s="341" t="s">
        <v>518</v>
      </c>
      <c r="AF256" s="341" t="s">
        <v>519</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520</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521</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522</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523</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524</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525</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526</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527</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520</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521</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528</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529</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530</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531</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532</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533</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520</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521</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528</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529</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530</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531</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532</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533</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1015</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395</v>
      </c>
      <c r="AR312" s="255"/>
      <c r="AS312" s="243"/>
      <c r="AT312" s="243"/>
      <c r="AU312" s="243"/>
    </row>
    <row r="313" spans="1:51" outlineLevel="2" x14ac:dyDescent="0.35">
      <c r="A313" s="243"/>
      <c r="B313" s="252"/>
      <c r="C313" s="245">
        <f>INT($C$232)+2</f>
        <v>3</v>
      </c>
      <c r="D313" s="268"/>
      <c r="E313" s="325" t="s">
        <v>512</v>
      </c>
      <c r="F313" s="325"/>
      <c r="G313" s="268"/>
      <c r="H313" s="338" t="s">
        <v>513</v>
      </c>
      <c r="I313" s="296" t="s">
        <v>514</v>
      </c>
      <c r="J313" s="296"/>
      <c r="K313" s="273"/>
      <c r="L313" s="273"/>
      <c r="M313" s="273"/>
      <c r="N313" s="296" t="s">
        <v>534</v>
      </c>
      <c r="O313" s="296"/>
      <c r="P313" s="296"/>
      <c r="Q313" s="296"/>
      <c r="R313" s="273" t="s">
        <v>535</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536</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537</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538</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523</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524</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525</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526</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527</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536</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537</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538</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523</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524</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525</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526</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527</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536</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537</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538</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523</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524</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525</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526</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527</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395</v>
      </c>
      <c r="AR338" s="255"/>
      <c r="AS338" s="243"/>
      <c r="AT338" s="243"/>
      <c r="AU338" s="243"/>
    </row>
    <row r="339" spans="1:51" outlineLevel="2" collapsed="1" x14ac:dyDescent="0.35">
      <c r="A339" s="243"/>
      <c r="B339" s="252"/>
      <c r="C339" s="245">
        <f>INT($C$232+3)</f>
        <v>4</v>
      </c>
      <c r="D339" s="268"/>
      <c r="E339" s="325"/>
      <c r="F339" s="325"/>
      <c r="G339" s="268"/>
      <c r="H339" s="338" t="s">
        <v>539</v>
      </c>
      <c r="I339" s="296" t="s">
        <v>540</v>
      </c>
      <c r="J339" s="295"/>
      <c r="K339" s="273"/>
      <c r="L339" s="273"/>
      <c r="M339" s="273"/>
      <c r="N339" s="273"/>
      <c r="O339" s="920" t="s">
        <v>976</v>
      </c>
      <c r="P339" s="921"/>
      <c r="Q339" s="921"/>
      <c r="R339" s="921"/>
      <c r="S339" s="921"/>
      <c r="T339" s="921"/>
      <c r="U339" s="921"/>
      <c r="V339" s="921"/>
      <c r="W339" s="921"/>
      <c r="X339" s="922"/>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23"/>
      <c r="P340" s="924"/>
      <c r="Q340" s="924"/>
      <c r="R340" s="924"/>
      <c r="S340" s="924"/>
      <c r="T340" s="924"/>
      <c r="U340" s="924"/>
      <c r="V340" s="924"/>
      <c r="W340" s="924"/>
      <c r="X340" s="925"/>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541</v>
      </c>
      <c r="I341" s="273">
        <v>1</v>
      </c>
      <c r="J341" s="273" t="b">
        <f>COUNTA(K341:M341)&gt;0</f>
        <v>0</v>
      </c>
      <c r="K341" s="290"/>
      <c r="L341" s="290"/>
      <c r="M341" s="290"/>
      <c r="N341" s="273"/>
      <c r="O341" s="923"/>
      <c r="P341" s="924"/>
      <c r="Q341" s="924"/>
      <c r="R341" s="924"/>
      <c r="S341" s="924"/>
      <c r="T341" s="924"/>
      <c r="U341" s="924"/>
      <c r="V341" s="924"/>
      <c r="W341" s="924"/>
      <c r="X341" s="925"/>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26"/>
      <c r="P342" s="927"/>
      <c r="Q342" s="927"/>
      <c r="R342" s="927"/>
      <c r="S342" s="927"/>
      <c r="T342" s="927"/>
      <c r="U342" s="927"/>
      <c r="V342" s="927"/>
      <c r="W342" s="927"/>
      <c r="X342" s="928"/>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1014</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395</v>
      </c>
      <c r="AR347" s="255"/>
      <c r="AS347" s="243"/>
      <c r="AT347" s="243"/>
      <c r="AU347" s="243"/>
    </row>
    <row r="348" spans="1:51" outlineLevel="2" collapsed="1" x14ac:dyDescent="0.35">
      <c r="A348" s="243"/>
      <c r="B348" s="252"/>
      <c r="C348" s="245">
        <f>INT($C$232+3)</f>
        <v>4</v>
      </c>
      <c r="D348" s="268"/>
      <c r="E348" s="325"/>
      <c r="F348" s="325"/>
      <c r="G348" s="268"/>
      <c r="H348" s="338" t="s">
        <v>513</v>
      </c>
      <c r="I348" s="273" t="s">
        <v>542</v>
      </c>
      <c r="J348" s="273"/>
      <c r="K348" s="273"/>
      <c r="L348" s="273"/>
      <c r="M348" s="273"/>
      <c r="N348" s="296" t="s">
        <v>543</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544</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395</v>
      </c>
      <c r="AR352" s="255"/>
      <c r="AS352" s="243"/>
      <c r="AT352" s="243"/>
      <c r="AU352" s="243"/>
    </row>
    <row r="353" spans="1:47" outlineLevel="2" collapsed="1" x14ac:dyDescent="0.35">
      <c r="A353" s="243"/>
      <c r="B353" s="252"/>
      <c r="C353" s="245">
        <f>INT($C$232+3)</f>
        <v>4</v>
      </c>
      <c r="D353" s="268"/>
      <c r="E353" s="325"/>
      <c r="F353" s="325"/>
      <c r="G353" s="268"/>
      <c r="H353" s="371" t="s">
        <v>545</v>
      </c>
      <c r="I353" s="289" t="s">
        <v>492</v>
      </c>
      <c r="J353" s="273"/>
      <c r="K353" s="275" t="s">
        <v>546</v>
      </c>
      <c r="L353" s="289">
        <f>COUNTA($H$354:$H$357)</f>
        <v>3</v>
      </c>
      <c r="M353" s="276">
        <v>-6</v>
      </c>
      <c r="N353" s="273"/>
      <c r="O353" s="273"/>
      <c r="P353" s="273"/>
      <c r="Q353" s="273"/>
      <c r="R353" s="296" t="s">
        <v>547</v>
      </c>
      <c r="S353" s="295"/>
      <c r="T353" s="295"/>
      <c r="U353" s="295"/>
      <c r="V353" s="273"/>
      <c r="W353" s="273" t="s">
        <v>548</v>
      </c>
      <c r="X353" s="273" t="s">
        <v>549</v>
      </c>
      <c r="Y353" s="273" t="s">
        <v>550</v>
      </c>
      <c r="Z353" s="273" t="s">
        <v>551</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552</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805</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806</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395</v>
      </c>
      <c r="AR357" s="255"/>
      <c r="AS357" s="243"/>
      <c r="AT357" s="243"/>
      <c r="AU357" s="243"/>
    </row>
    <row r="358" spans="1:47" outlineLevel="1" x14ac:dyDescent="0.35">
      <c r="A358" s="243"/>
      <c r="B358" s="252"/>
      <c r="C358" s="245">
        <f>INT($C$232)+1</f>
        <v>2</v>
      </c>
      <c r="D358" s="268"/>
      <c r="E358" s="325"/>
      <c r="F358" s="325"/>
      <c r="G358" s="268"/>
      <c r="H358" s="328" t="s">
        <v>553</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391</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514</v>
      </c>
      <c r="J360" s="296"/>
      <c r="K360" s="273"/>
      <c r="L360" s="273"/>
      <c r="M360" s="273"/>
      <c r="N360" s="296" t="s">
        <v>554</v>
      </c>
      <c r="O360" s="296"/>
      <c r="P360" s="296"/>
      <c r="Q360" s="296"/>
      <c r="R360" s="273"/>
      <c r="S360" s="273"/>
      <c r="T360" s="273"/>
      <c r="U360" s="273"/>
      <c r="V360" s="273" t="s">
        <v>555</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536</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537</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538</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525</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526</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527</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395</v>
      </c>
      <c r="AR369" s="255"/>
      <c r="AS369" s="243"/>
      <c r="AT369" s="243"/>
      <c r="AU369" s="243"/>
    </row>
    <row r="370" spans="1:47" outlineLevel="2" collapsed="1" x14ac:dyDescent="0.35">
      <c r="A370" s="243"/>
      <c r="B370" s="252"/>
      <c r="C370" s="245">
        <f>INT($C$232+3)</f>
        <v>4</v>
      </c>
      <c r="D370" s="268"/>
      <c r="E370" s="325"/>
      <c r="F370" s="325"/>
      <c r="G370" s="268"/>
      <c r="H370" s="338"/>
      <c r="I370" s="296" t="s">
        <v>514</v>
      </c>
      <c r="J370" s="296"/>
      <c r="K370" s="273"/>
      <c r="L370" s="273"/>
      <c r="M370" s="273"/>
      <c r="N370" s="296" t="s">
        <v>809</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536</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537</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538</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525</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526</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527</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395</v>
      </c>
      <c r="AR379" s="255"/>
      <c r="AS379" s="243"/>
      <c r="AT379" s="243"/>
      <c r="AU379" s="243"/>
    </row>
    <row r="380" spans="1:47" outlineLevel="2" collapsed="1" x14ac:dyDescent="0.35">
      <c r="A380" s="243"/>
      <c r="B380" s="252"/>
      <c r="C380" s="245">
        <f>INT($C$232+3)</f>
        <v>4</v>
      </c>
      <c r="D380" s="268"/>
      <c r="E380" s="325"/>
      <c r="F380" s="325"/>
      <c r="G380" s="268"/>
      <c r="H380" s="338"/>
      <c r="I380" s="296" t="s">
        <v>514</v>
      </c>
      <c r="J380" s="296"/>
      <c r="K380" s="273"/>
      <c r="L380" s="273"/>
      <c r="M380" s="273"/>
      <c r="N380" s="296" t="s">
        <v>556</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536</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537</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538</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525</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526</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527</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395</v>
      </c>
      <c r="AR389" s="255"/>
      <c r="AS389" s="243"/>
      <c r="AT389" s="243"/>
      <c r="AU389" s="243"/>
    </row>
    <row r="390" spans="1:47" outlineLevel="2" x14ac:dyDescent="0.35">
      <c r="A390" s="243"/>
      <c r="B390" s="252"/>
      <c r="C390" s="245">
        <f t="shared" ref="C390:C395" si="61">INT($C$232)+3</f>
        <v>4</v>
      </c>
      <c r="D390" s="268"/>
      <c r="E390" s="325"/>
      <c r="F390" s="325"/>
      <c r="G390" s="268"/>
      <c r="H390" s="273" t="s">
        <v>557</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558</v>
      </c>
      <c r="I391" s="273">
        <v>55</v>
      </c>
      <c r="J391" s="273" t="s">
        <v>559</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561</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562</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563</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977</v>
      </c>
      <c r="I397" s="273"/>
      <c r="J397" s="273"/>
      <c r="K397" s="273"/>
      <c r="L397" s="273" t="s">
        <v>564</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969</v>
      </c>
      <c r="J398" s="273" t="s">
        <v>970</v>
      </c>
      <c r="K398" s="668"/>
      <c r="L398" s="289" t="s">
        <v>565</v>
      </c>
      <c r="M398" s="289" t="s">
        <v>972</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971</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537</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538</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525</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526</v>
      </c>
      <c r="I405" s="376" t="b">
        <v>0</v>
      </c>
      <c r="J405" s="290" t="b">
        <v>0</v>
      </c>
      <c r="K405" s="273"/>
      <c r="L405" s="306">
        <f t="shared" si="64"/>
        <v>1</v>
      </c>
      <c r="M405" s="306">
        <f t="shared" si="63"/>
        <v>1</v>
      </c>
      <c r="N405" s="343"/>
      <c r="O405" s="589"/>
      <c r="P405" s="929" t="s">
        <v>905</v>
      </c>
      <c r="Q405" s="929"/>
      <c r="R405" s="929"/>
      <c r="S405" s="929"/>
      <c r="T405" s="929"/>
      <c r="U405" s="929"/>
      <c r="V405" s="929"/>
      <c r="W405" s="929"/>
      <c r="X405" s="929"/>
      <c r="Y405" s="929"/>
      <c r="Z405" s="930"/>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527</v>
      </c>
      <c r="I406" s="376" t="b">
        <v>0</v>
      </c>
      <c r="J406" s="290" t="b">
        <v>0</v>
      </c>
      <c r="K406" s="273"/>
      <c r="L406" s="306">
        <f t="shared" si="64"/>
        <v>1</v>
      </c>
      <c r="M406" s="306">
        <f t="shared" si="63"/>
        <v>1</v>
      </c>
      <c r="N406" s="343"/>
      <c r="O406" s="589"/>
      <c r="P406" s="931"/>
      <c r="Q406" s="931"/>
      <c r="R406" s="931"/>
      <c r="S406" s="931"/>
      <c r="T406" s="931"/>
      <c r="U406" s="931"/>
      <c r="V406" s="931"/>
      <c r="W406" s="931"/>
      <c r="X406" s="931"/>
      <c r="Y406" s="931"/>
      <c r="Z406" s="932"/>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31"/>
      <c r="Q407" s="931"/>
      <c r="R407" s="931"/>
      <c r="S407" s="931"/>
      <c r="T407" s="931"/>
      <c r="U407" s="931"/>
      <c r="V407" s="931"/>
      <c r="W407" s="931"/>
      <c r="X407" s="931"/>
      <c r="Y407" s="931"/>
      <c r="Z407" s="93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566</v>
      </c>
      <c r="I408" s="426"/>
      <c r="J408" s="426"/>
      <c r="K408" s="426"/>
      <c r="L408" s="426"/>
      <c r="M408" s="426"/>
      <c r="N408" s="426"/>
      <c r="O408" s="588"/>
      <c r="P408" s="931"/>
      <c r="Q408" s="931"/>
      <c r="R408" s="931"/>
      <c r="S408" s="931"/>
      <c r="T408" s="931"/>
      <c r="U408" s="931"/>
      <c r="V408" s="931"/>
      <c r="W408" s="931"/>
      <c r="X408" s="931"/>
      <c r="Y408" s="931"/>
      <c r="Z408" s="93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567</v>
      </c>
      <c r="L409" s="295"/>
      <c r="M409" s="295"/>
      <c r="N409" s="379"/>
      <c r="O409" s="586"/>
      <c r="P409" s="931"/>
      <c r="Q409" s="931"/>
      <c r="R409" s="931"/>
      <c r="S409" s="931"/>
      <c r="T409" s="931"/>
      <c r="U409" s="931"/>
      <c r="V409" s="931"/>
      <c r="W409" s="931"/>
      <c r="X409" s="931"/>
      <c r="Y409" s="931"/>
      <c r="Z409" s="932"/>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545</v>
      </c>
      <c r="J410" s="380" t="s">
        <v>568</v>
      </c>
      <c r="K410" s="381" t="s">
        <v>569</v>
      </c>
      <c r="L410" s="289" t="s">
        <v>570</v>
      </c>
      <c r="M410" s="289" t="s">
        <v>571</v>
      </c>
      <c r="N410" s="382" t="s">
        <v>545</v>
      </c>
      <c r="O410" s="587"/>
      <c r="P410" s="931"/>
      <c r="Q410" s="931"/>
      <c r="R410" s="931"/>
      <c r="S410" s="931"/>
      <c r="T410" s="931"/>
      <c r="U410" s="931"/>
      <c r="V410" s="931"/>
      <c r="W410" s="931"/>
      <c r="X410" s="931"/>
      <c r="Y410" s="931"/>
      <c r="Z410" s="932"/>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426</v>
      </c>
      <c r="I411" s="376" t="b">
        <v>1</v>
      </c>
      <c r="J411" s="376" t="b">
        <v>1</v>
      </c>
      <c r="K411" s="381" t="b">
        <v>0</v>
      </c>
      <c r="L411" s="290" t="b">
        <v>1</v>
      </c>
      <c r="M411" s="290" t="b">
        <v>1</v>
      </c>
      <c r="N411" s="384" t="b">
        <v>1</v>
      </c>
      <c r="O411" s="587"/>
      <c r="P411" s="931"/>
      <c r="Q411" s="931"/>
      <c r="R411" s="931"/>
      <c r="S411" s="931"/>
      <c r="T411" s="931"/>
      <c r="U411" s="931"/>
      <c r="V411" s="931"/>
      <c r="W411" s="931"/>
      <c r="X411" s="931"/>
      <c r="Y411" s="931"/>
      <c r="Z411" s="932"/>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428</v>
      </c>
      <c r="I412" s="376" t="b">
        <v>1</v>
      </c>
      <c r="J412" s="376" t="b">
        <v>1</v>
      </c>
      <c r="K412" s="381" t="b">
        <v>0</v>
      </c>
      <c r="L412" s="290" t="b">
        <v>1</v>
      </c>
      <c r="M412" s="290" t="b">
        <v>1</v>
      </c>
      <c r="N412" s="384" t="b">
        <v>1</v>
      </c>
      <c r="O412" s="587"/>
      <c r="P412" s="933"/>
      <c r="Q412" s="933"/>
      <c r="R412" s="933"/>
      <c r="S412" s="933"/>
      <c r="T412" s="933"/>
      <c r="U412" s="933"/>
      <c r="V412" s="933"/>
      <c r="W412" s="933"/>
      <c r="X412" s="933"/>
      <c r="Y412" s="933"/>
      <c r="Z412" s="934"/>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395</v>
      </c>
      <c r="AR413" s="255"/>
      <c r="AS413" s="243"/>
      <c r="AT413" s="243"/>
      <c r="AU413" s="243"/>
    </row>
    <row r="414" spans="1:47" outlineLevel="1" x14ac:dyDescent="0.35">
      <c r="A414" s="243"/>
      <c r="B414" s="252"/>
      <c r="C414" s="245">
        <f>INT($C$232)+1</f>
        <v>2</v>
      </c>
      <c r="D414" s="268"/>
      <c r="E414" s="325"/>
      <c r="F414" s="325"/>
      <c r="G414" s="268"/>
      <c r="H414" s="328" t="s">
        <v>891</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391</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573</v>
      </c>
      <c r="I416" s="296" t="s">
        <v>574</v>
      </c>
      <c r="J416" s="385"/>
      <c r="K416" s="296" t="s">
        <v>796</v>
      </c>
      <c r="L416" s="296"/>
      <c r="M416" s="296"/>
      <c r="N416" s="296" t="s">
        <v>797</v>
      </c>
      <c r="O416" s="296"/>
      <c r="P416" s="296"/>
      <c r="Q416" s="296"/>
      <c r="R416" s="296" t="s">
        <v>798</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799</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395</v>
      </c>
      <c r="AR428" s="255"/>
      <c r="AS428" s="243"/>
      <c r="AT428" s="243"/>
      <c r="AU428" s="243"/>
    </row>
    <row r="429" spans="1:47" outlineLevel="1" x14ac:dyDescent="0.35">
      <c r="A429" s="243"/>
      <c r="B429" s="252"/>
      <c r="C429" s="245">
        <f>INT($C$232)+1</f>
        <v>2</v>
      </c>
      <c r="D429" s="268"/>
      <c r="E429" s="325"/>
      <c r="F429" s="325"/>
      <c r="G429" s="268"/>
      <c r="H429" s="328" t="s">
        <v>572</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391</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573</v>
      </c>
      <c r="I431" s="296" t="s">
        <v>575</v>
      </c>
      <c r="J431" s="385"/>
      <c r="K431" s="386">
        <f>COUNTA($H432:$H$462)</f>
        <v>30</v>
      </c>
      <c r="L431" s="386">
        <f>COUNTA($I$432:$I$462)/K431</f>
        <v>1</v>
      </c>
      <c r="M431" s="276">
        <v>-9</v>
      </c>
      <c r="N431" s="296" t="s">
        <v>576</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804</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804</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804</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395</v>
      </c>
      <c r="AR462" s="255"/>
      <c r="AS462" s="243"/>
      <c r="AT462" s="243"/>
      <c r="AU462" s="243"/>
    </row>
    <row r="463" spans="1:47" outlineLevel="2" collapsed="1" x14ac:dyDescent="0.35">
      <c r="A463" s="243"/>
      <c r="B463" s="252"/>
      <c r="C463" s="245">
        <f>INT($C$232)+2</f>
        <v>3</v>
      </c>
      <c r="D463" s="268"/>
      <c r="E463" s="325"/>
      <c r="F463" s="325"/>
      <c r="G463" s="268"/>
      <c r="H463" s="338" t="s">
        <v>573</v>
      </c>
      <c r="I463" s="296" t="s">
        <v>577</v>
      </c>
      <c r="J463" s="296"/>
      <c r="K463" s="388">
        <f>COUNTA($H464:$H$476)</f>
        <v>3</v>
      </c>
      <c r="L463" s="386">
        <f>COUNTA($I$464:$I$476)/K463</f>
        <v>4</v>
      </c>
      <c r="M463" s="360"/>
      <c r="N463" s="273"/>
      <c r="O463" s="296" t="s">
        <v>578</v>
      </c>
      <c r="P463" s="296"/>
      <c r="Q463" s="296"/>
      <c r="R463" s="296" t="s">
        <v>579</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580</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395</v>
      </c>
      <c r="AR476" s="255"/>
      <c r="AS476" s="243"/>
      <c r="AT476" s="243"/>
      <c r="AU476" s="243"/>
    </row>
    <row r="477" spans="1:47" outlineLevel="2" collapsed="1" x14ac:dyDescent="0.35">
      <c r="A477" s="243"/>
      <c r="B477" s="252"/>
      <c r="C477" s="245">
        <f>INT($C$232)+2</f>
        <v>3</v>
      </c>
      <c r="D477" s="268"/>
      <c r="E477" s="325"/>
      <c r="F477" s="325"/>
      <c r="G477" s="268"/>
      <c r="H477" s="338" t="s">
        <v>573</v>
      </c>
      <c r="I477" s="296" t="s">
        <v>581</v>
      </c>
      <c r="J477" s="296"/>
      <c r="K477" s="388"/>
      <c r="L477" s="386">
        <f>COUNTA($I478:$I$490)/COUNTA($H478:$H$490)</f>
        <v>4</v>
      </c>
      <c r="M477" s="273"/>
      <c r="N477" s="296" t="s">
        <v>582</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580</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583</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584</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585</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580</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583</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584</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585</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580</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583</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584</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585</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395</v>
      </c>
      <c r="AR490" s="255"/>
      <c r="AS490" s="243"/>
      <c r="AT490" s="243"/>
      <c r="AU490" s="243"/>
    </row>
    <row r="491" spans="1:47" outlineLevel="2" collapsed="1" x14ac:dyDescent="0.35">
      <c r="A491" s="243"/>
      <c r="B491" s="252"/>
      <c r="C491" s="245">
        <f>INT($C$232)+2</f>
        <v>3</v>
      </c>
      <c r="D491" s="268"/>
      <c r="E491" s="325"/>
      <c r="F491" s="325"/>
      <c r="G491" s="268"/>
      <c r="H491" s="338" t="s">
        <v>573</v>
      </c>
      <c r="I491" s="338" t="s">
        <v>879</v>
      </c>
      <c r="J491" s="296" t="s">
        <v>894</v>
      </c>
      <c r="K491" s="296"/>
      <c r="L491" s="386">
        <f>COUNTA($J492:$J$612)/COUNTA($I492:$I$612)</f>
        <v>8</v>
      </c>
      <c r="M491" s="273"/>
      <c r="N491" s="296" t="s">
        <v>582</v>
      </c>
      <c r="O491" s="296"/>
      <c r="P491" s="296"/>
      <c r="Q491" s="296"/>
      <c r="R491" s="577" t="s">
        <v>892</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880</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881</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138</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587</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588</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589</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562</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880</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881</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138</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587</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588</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589</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562</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880</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881</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138</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587</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588</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589</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562</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880</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881</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138</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587</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588</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589</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562</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880</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881</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138</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587</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588</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589</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562</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580</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881</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138</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587</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588</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589</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562</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580</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881</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138</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587</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588</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589</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562</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580</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881</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138</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587</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588</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589</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562</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580</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881</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138</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587</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588</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589</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562</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580</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881</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138</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587</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588</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589</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562</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580</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881</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138</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587</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588</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589</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562</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580</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881</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138</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587</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588</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589</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562</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580</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881</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138</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587</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588</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589</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562</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580</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881</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138</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587</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588</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589</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562</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580</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881</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138</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586</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587</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588</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589</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562</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395</v>
      </c>
      <c r="AR612" s="255"/>
      <c r="AS612" s="243"/>
      <c r="AT612" s="243"/>
      <c r="AU612" s="243"/>
    </row>
    <row r="613" spans="1:47" outlineLevel="2" collapsed="1" x14ac:dyDescent="0.35">
      <c r="A613" s="243"/>
      <c r="B613" s="252"/>
      <c r="C613" s="245">
        <f>INT($C$232)+2</f>
        <v>3</v>
      </c>
      <c r="D613" s="268"/>
      <c r="E613" s="325"/>
      <c r="F613" s="325"/>
      <c r="G613" s="268"/>
      <c r="H613" s="338" t="s">
        <v>573</v>
      </c>
      <c r="I613" s="296" t="s">
        <v>590</v>
      </c>
      <c r="J613" s="296"/>
      <c r="K613" s="388"/>
      <c r="L613" s="386">
        <f>COUNTA($I614:$I$638)/COUNTA($H614:$H$638)</f>
        <v>8</v>
      </c>
      <c r="M613" s="273"/>
      <c r="N613" s="296"/>
      <c r="O613" s="296"/>
      <c r="P613" s="296"/>
      <c r="Q613" s="296"/>
      <c r="R613" s="296" t="s">
        <v>591</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536</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537</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538</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525</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526</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527</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536</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537</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538</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525</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526</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527</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536</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537</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538</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525</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526</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527</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395</v>
      </c>
      <c r="AR638" s="255"/>
      <c r="AS638" s="243"/>
      <c r="AT638" s="243"/>
      <c r="AU638" s="243"/>
    </row>
    <row r="639" spans="1:47" outlineLevel="2" x14ac:dyDescent="0.35">
      <c r="A639" s="243"/>
      <c r="B639" s="252"/>
      <c r="C639" s="245">
        <f>INT($C$232)+2</f>
        <v>3</v>
      </c>
      <c r="D639" s="268"/>
      <c r="E639" s="325"/>
      <c r="F639" s="325"/>
      <c r="G639" s="268"/>
      <c r="H639" s="338" t="s">
        <v>573</v>
      </c>
      <c r="I639" s="296" t="s">
        <v>903</v>
      </c>
      <c r="J639" s="296"/>
      <c r="K639" s="388"/>
      <c r="L639" s="386">
        <f>COUNTA($I640:$I$652)/COUNTA($H640:$H$652)</f>
        <v>4</v>
      </c>
      <c r="M639" s="273"/>
      <c r="N639" s="296"/>
      <c r="O639" s="296"/>
      <c r="P639" s="296"/>
      <c r="Q639" s="296"/>
      <c r="R639" s="296" t="s">
        <v>591</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580</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593</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594</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595</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580</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593</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594</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595</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580</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593</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594</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595</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395</v>
      </c>
      <c r="AR652" s="255"/>
      <c r="AS652" s="243"/>
      <c r="AT652" s="243"/>
      <c r="AU652" s="243"/>
    </row>
    <row r="653" spans="1:47" outlineLevel="2" collapsed="1" x14ac:dyDescent="0.35">
      <c r="A653" s="243"/>
      <c r="B653" s="252"/>
      <c r="C653" s="245">
        <f>INT($C$232)+2</f>
        <v>3</v>
      </c>
      <c r="D653" s="268"/>
      <c r="E653" s="325"/>
      <c r="F653" s="325"/>
      <c r="G653" s="268"/>
      <c r="H653" s="338" t="s">
        <v>573</v>
      </c>
      <c r="I653" s="296" t="s">
        <v>904</v>
      </c>
      <c r="J653" s="296"/>
      <c r="K653" s="388"/>
      <c r="L653" s="386">
        <f>COUNTA($I654:$I$669)/COUNTA($H654:$H$669)</f>
        <v>5</v>
      </c>
      <c r="M653" s="273"/>
      <c r="N653" s="296"/>
      <c r="O653" s="296"/>
      <c r="P653" s="296"/>
      <c r="Q653" s="296"/>
      <c r="R653" s="296" t="s">
        <v>591</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580</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592</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561</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562</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580</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592</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561</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562</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580</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592</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561</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589</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562</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395</v>
      </c>
      <c r="AR669" s="255"/>
      <c r="AS669" s="243"/>
      <c r="AT669" s="243"/>
      <c r="AU669" s="243"/>
    </row>
    <row r="670" spans="1:47" outlineLevel="1" x14ac:dyDescent="0.35">
      <c r="A670" s="243"/>
      <c r="B670" s="252"/>
      <c r="C670" s="245">
        <f>INT($C$232)+1</f>
        <v>2</v>
      </c>
      <c r="D670" s="268"/>
      <c r="E670" s="325"/>
      <c r="F670" s="325"/>
      <c r="G670" s="268"/>
      <c r="H670" s="328" t="s">
        <v>596</v>
      </c>
      <c r="I670" s="286" t="s">
        <v>597</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391</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506</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830</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598</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506</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598</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506</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598</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1016</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513</v>
      </c>
      <c r="I678" s="296" t="s">
        <v>599</v>
      </c>
      <c r="J678" s="385" t="s">
        <v>600</v>
      </c>
      <c r="K678" s="386">
        <f>COUNTA($H$679:$H$751)</f>
        <v>3</v>
      </c>
      <c r="L678" s="386">
        <f>COUNTA($I$679:$I$751)/K678</f>
        <v>8</v>
      </c>
      <c r="M678" s="340">
        <f>COUNTA($J$679:$J$754)/(L678*K678)</f>
        <v>3</v>
      </c>
      <c r="N678" s="393" t="s">
        <v>601</v>
      </c>
      <c r="O678" s="394"/>
      <c r="P678" s="394"/>
      <c r="Q678" s="394"/>
      <c r="R678" s="394"/>
      <c r="S678" s="394"/>
      <c r="T678" s="394"/>
      <c r="U678" s="368"/>
      <c r="V678" s="289" t="s">
        <v>602</v>
      </c>
      <c r="W678" s="273"/>
      <c r="X678" s="295" t="s">
        <v>603</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494</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800</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604</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594</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595</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604</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594</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595</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604</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594</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595</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604</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594</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595</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604</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594</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595</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604</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594</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595</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604</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594</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595</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604</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594</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595</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604</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594</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595</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604</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594</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595</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604</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594</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595</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604</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594</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595</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604</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594</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595</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604</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594</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595</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604</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594</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595</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604</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594</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595</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604</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594</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595</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604</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594</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595</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604</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594</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595</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604</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594</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595</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604</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594</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595</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604</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594</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595</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604</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594</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595</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INT($C$232)+2</f>
        <v>3</v>
      </c>
      <c r="D752" s="268"/>
      <c r="E752" s="325"/>
      <c r="F752" s="325"/>
      <c r="G752" s="268"/>
      <c r="H752" s="577" t="s">
        <v>998</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395</v>
      </c>
      <c r="AR754" s="255"/>
      <c r="AS754" s="243"/>
      <c r="AT754" s="243"/>
      <c r="AU754" s="243"/>
    </row>
    <row r="755" spans="1:47" outlineLevel="2" collapsed="1" x14ac:dyDescent="0.35">
      <c r="A755" s="243"/>
      <c r="B755" s="252"/>
      <c r="C755" s="245">
        <f>INT($C$232)+2</f>
        <v>3</v>
      </c>
      <c r="D755" s="268"/>
      <c r="E755" s="325"/>
      <c r="F755" s="325"/>
      <c r="G755" s="268"/>
      <c r="H755" s="338"/>
      <c r="I755" s="296" t="s">
        <v>599</v>
      </c>
      <c r="J755" s="296"/>
      <c r="K755" s="296" t="s">
        <v>605</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395</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113</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382</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384</v>
      </c>
      <c r="F774" s="322">
        <v>1</v>
      </c>
      <c r="G774" s="261"/>
      <c r="H774" s="262" t="s">
        <v>606</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425</v>
      </c>
      <c r="L778" s="326"/>
      <c r="M778" s="326"/>
      <c r="N778" s="326" t="s">
        <v>426</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494</v>
      </c>
      <c r="M779" s="315" t="s">
        <v>4</v>
      </c>
      <c r="N779" s="315" t="s">
        <v>516</v>
      </c>
      <c r="O779" s="315" t="s">
        <v>517</v>
      </c>
      <c r="P779" s="315" t="s">
        <v>518</v>
      </c>
      <c r="Q779" s="315" t="s">
        <v>519</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388</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389</v>
      </c>
      <c r="C782" s="245">
        <f>INT(MAX($C$784:$C$808))+1</f>
        <v>5</v>
      </c>
      <c r="D782" s="268" t="s">
        <v>390</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607</v>
      </c>
      <c r="I783" s="286" t="s">
        <v>608</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391</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609</v>
      </c>
      <c r="I785" s="275"/>
      <c r="J785" s="273"/>
      <c r="K785" s="577" t="s">
        <v>425</v>
      </c>
      <c r="L785" s="295"/>
      <c r="M785" s="295"/>
      <c r="N785" s="275" t="s">
        <v>426</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395</v>
      </c>
      <c r="AR786" s="255"/>
      <c r="AS786" s="243"/>
      <c r="AT786" s="243"/>
      <c r="AU786" s="243"/>
    </row>
    <row r="787" spans="1:47" outlineLevel="1" x14ac:dyDescent="0.35">
      <c r="A787" s="243"/>
      <c r="B787" s="252"/>
      <c r="C787" s="245">
        <f>INT($C$773)+1</f>
        <v>2</v>
      </c>
      <c r="D787" s="268"/>
      <c r="E787" s="325"/>
      <c r="F787" s="325"/>
      <c r="G787" s="268"/>
      <c r="H787" s="328" t="s">
        <v>610</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391</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573</v>
      </c>
      <c r="I789" s="296" t="s">
        <v>611</v>
      </c>
      <c r="J789" s="296"/>
      <c r="K789" s="296" t="s">
        <v>612</v>
      </c>
      <c r="L789" s="296"/>
      <c r="M789" s="296"/>
      <c r="N789" s="389"/>
      <c r="O789" s="389" t="s">
        <v>1016</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613</v>
      </c>
      <c r="J794" s="295"/>
      <c r="K794" s="296" t="s">
        <v>614</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727</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737</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615</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395</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113</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382</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384</v>
      </c>
      <c r="F818" s="322">
        <v>1</v>
      </c>
      <c r="G818" s="261"/>
      <c r="H818" s="404" t="s">
        <v>616</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428</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495</v>
      </c>
      <c r="L823" s="315" t="s">
        <v>496</v>
      </c>
      <c r="M823" s="315" t="s">
        <v>497</v>
      </c>
      <c r="N823" s="315" t="s">
        <v>498</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388</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389</v>
      </c>
      <c r="C826" s="245">
        <f>INT(MAX($C$836:$C$866))+1</f>
        <v>6</v>
      </c>
      <c r="D826" s="268" t="s">
        <v>390</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617</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391</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999</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619</v>
      </c>
      <c r="J830" s="371" t="s">
        <v>620</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622</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623</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624</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395</v>
      </c>
      <c r="AR834" s="255"/>
      <c r="AS834" s="243"/>
      <c r="AT834" s="243"/>
      <c r="AU834" s="243"/>
    </row>
    <row r="835" spans="1:47" outlineLevel="1" x14ac:dyDescent="0.35">
      <c r="A835" s="243"/>
      <c r="B835" s="252"/>
      <c r="C835" s="245">
        <f>INT($C$817)+1</f>
        <v>2</v>
      </c>
      <c r="D835" s="268"/>
      <c r="E835" s="325"/>
      <c r="F835" s="325"/>
      <c r="G835" s="268"/>
      <c r="H835" s="328" t="s">
        <v>625</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391</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1000</v>
      </c>
      <c r="I837" s="273"/>
      <c r="J837" s="273"/>
      <c r="K837" s="289">
        <f>i_s_len</f>
        <v>8</v>
      </c>
      <c r="L837" s="276">
        <v>3</v>
      </c>
      <c r="M837" s="273"/>
      <c r="N837" s="274" t="s">
        <v>626</v>
      </c>
      <c r="O837" s="273"/>
      <c r="P837" s="273"/>
      <c r="Q837" s="273"/>
      <c r="R837" s="273"/>
      <c r="S837" s="273"/>
      <c r="T837" s="273"/>
      <c r="U837" s="273"/>
      <c r="V837" s="273"/>
      <c r="W837" s="273"/>
      <c r="X837" s="273"/>
      <c r="Y837" s="405" t="s">
        <v>618</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627</v>
      </c>
      <c r="I838" s="371" t="s">
        <v>619</v>
      </c>
      <c r="J838" s="371" t="s">
        <v>620</v>
      </c>
      <c r="K838" s="339" t="s">
        <v>1079</v>
      </c>
      <c r="L838" s="339"/>
      <c r="M838" s="339"/>
      <c r="N838" s="339"/>
      <c r="O838" s="339" t="s">
        <v>621</v>
      </c>
      <c r="P838" s="339"/>
      <c r="Q838" s="339"/>
      <c r="R838" s="339"/>
      <c r="S838" s="273"/>
      <c r="T838" s="273"/>
      <c r="U838" s="273"/>
      <c r="V838" s="273"/>
      <c r="W838" s="273"/>
      <c r="X838" s="273"/>
      <c r="Y838" s="410" t="s">
        <v>1079</v>
      </c>
      <c r="Z838" s="410"/>
      <c r="AA838" s="410"/>
      <c r="AB838" s="410"/>
      <c r="AC838" s="410" t="s">
        <v>621</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628</v>
      </c>
      <c r="I839" s="408">
        <v>0</v>
      </c>
      <c r="J839" s="408" t="s">
        <v>629</v>
      </c>
      <c r="K839" s="411"/>
      <c r="L839" s="411"/>
      <c r="M839" s="411"/>
      <c r="N839" s="411"/>
      <c r="O839" s="412"/>
      <c r="P839" s="412"/>
      <c r="Q839" s="412"/>
      <c r="R839" s="412"/>
      <c r="S839" s="690" t="s">
        <v>1001</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630</v>
      </c>
      <c r="I840" s="295"/>
      <c r="J840" s="289" t="s">
        <v>631</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632</v>
      </c>
      <c r="I841" s="295"/>
      <c r="J841" s="289" t="s">
        <v>631</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631</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631</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631</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631</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631</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631</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628</v>
      </c>
      <c r="I848" s="408">
        <v>1</v>
      </c>
      <c r="J848" s="295" t="s">
        <v>633</v>
      </c>
      <c r="K848" s="414">
        <f>INT(4*30.4)</f>
        <v>121</v>
      </c>
      <c r="L848" s="414">
        <f>INT(4*30.4)</f>
        <v>121</v>
      </c>
      <c r="M848" s="414">
        <f>INT(4*30.4)</f>
        <v>121</v>
      </c>
      <c r="N848" s="414">
        <f>INT(4*30.4)</f>
        <v>121</v>
      </c>
      <c r="O848" s="414"/>
      <c r="P848" s="414"/>
      <c r="Q848" s="414"/>
      <c r="R848" s="414"/>
      <c r="S848" s="935" t="s">
        <v>1112</v>
      </c>
      <c r="T848" s="936"/>
      <c r="U848" s="936"/>
      <c r="V848" s="936"/>
      <c r="W848" s="937"/>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630</v>
      </c>
      <c r="I849" s="295"/>
      <c r="J849" s="289" t="s">
        <v>631</v>
      </c>
      <c r="K849" s="414">
        <v>364</v>
      </c>
      <c r="L849" s="414">
        <v>364</v>
      </c>
      <c r="M849" s="414">
        <v>364</v>
      </c>
      <c r="N849" s="414">
        <v>364</v>
      </c>
      <c r="O849" s="414"/>
      <c r="P849" s="414"/>
      <c r="Q849" s="414"/>
      <c r="R849" s="414"/>
      <c r="S849" s="938"/>
      <c r="T849" s="939"/>
      <c r="U849" s="939"/>
      <c r="V849" s="939"/>
      <c r="W849" s="940"/>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632</v>
      </c>
      <c r="I850" s="295"/>
      <c r="J850" s="289" t="s">
        <v>631</v>
      </c>
      <c r="K850" s="414">
        <f t="shared" ref="K850:K856" si="202">K849+364</f>
        <v>728</v>
      </c>
      <c r="L850" s="414">
        <f t="shared" ref="L850:N856" si="203">L849+364</f>
        <v>728</v>
      </c>
      <c r="M850" s="414">
        <f t="shared" si="203"/>
        <v>728</v>
      </c>
      <c r="N850" s="414">
        <f t="shared" si="203"/>
        <v>728</v>
      </c>
      <c r="O850" s="414"/>
      <c r="P850" s="414"/>
      <c r="Q850" s="414"/>
      <c r="R850" s="414"/>
      <c r="S850" s="938"/>
      <c r="T850" s="939"/>
      <c r="U850" s="939"/>
      <c r="V850" s="939"/>
      <c r="W850" s="940"/>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631</v>
      </c>
      <c r="K851" s="414">
        <f t="shared" si="202"/>
        <v>1092</v>
      </c>
      <c r="L851" s="414">
        <f t="shared" si="203"/>
        <v>1092</v>
      </c>
      <c r="M851" s="414">
        <f t="shared" si="203"/>
        <v>1092</v>
      </c>
      <c r="N851" s="414">
        <f t="shared" si="203"/>
        <v>1092</v>
      </c>
      <c r="O851" s="414"/>
      <c r="P851" s="414"/>
      <c r="Q851" s="414"/>
      <c r="R851" s="414"/>
      <c r="S851" s="938"/>
      <c r="T851" s="939"/>
      <c r="U851" s="939"/>
      <c r="V851" s="939"/>
      <c r="W851" s="940"/>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631</v>
      </c>
      <c r="K852" s="414">
        <f t="shared" si="202"/>
        <v>1456</v>
      </c>
      <c r="L852" s="414">
        <f t="shared" si="203"/>
        <v>1456</v>
      </c>
      <c r="M852" s="414">
        <f t="shared" si="203"/>
        <v>1456</v>
      </c>
      <c r="N852" s="414">
        <f t="shared" si="203"/>
        <v>1456</v>
      </c>
      <c r="O852" s="414"/>
      <c r="P852" s="414"/>
      <c r="Q852" s="414"/>
      <c r="R852" s="414"/>
      <c r="S852" s="938"/>
      <c r="T852" s="939"/>
      <c r="U852" s="939"/>
      <c r="V852" s="939"/>
      <c r="W852" s="940"/>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631</v>
      </c>
      <c r="K853" s="414">
        <f t="shared" si="202"/>
        <v>1820</v>
      </c>
      <c r="L853" s="414">
        <f t="shared" si="203"/>
        <v>1820</v>
      </c>
      <c r="M853" s="414">
        <f t="shared" si="203"/>
        <v>1820</v>
      </c>
      <c r="N853" s="414">
        <f t="shared" si="203"/>
        <v>1820</v>
      </c>
      <c r="O853" s="414"/>
      <c r="P853" s="414"/>
      <c r="Q853" s="414"/>
      <c r="R853" s="414"/>
      <c r="S853" s="938"/>
      <c r="T853" s="939"/>
      <c r="U853" s="939"/>
      <c r="V853" s="939"/>
      <c r="W853" s="940"/>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631</v>
      </c>
      <c r="K854" s="414">
        <f t="shared" si="202"/>
        <v>2184</v>
      </c>
      <c r="L854" s="414">
        <f t="shared" si="203"/>
        <v>2184</v>
      </c>
      <c r="M854" s="414">
        <f t="shared" si="203"/>
        <v>2184</v>
      </c>
      <c r="N854" s="414">
        <f t="shared" si="203"/>
        <v>2184</v>
      </c>
      <c r="O854" s="414"/>
      <c r="P854" s="414"/>
      <c r="Q854" s="414"/>
      <c r="R854" s="414"/>
      <c r="S854" s="938"/>
      <c r="T854" s="939"/>
      <c r="U854" s="939"/>
      <c r="V854" s="939"/>
      <c r="W854" s="940"/>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631</v>
      </c>
      <c r="K855" s="414">
        <f t="shared" si="202"/>
        <v>2548</v>
      </c>
      <c r="L855" s="414">
        <f t="shared" si="203"/>
        <v>2548</v>
      </c>
      <c r="M855" s="414">
        <f t="shared" si="203"/>
        <v>2548</v>
      </c>
      <c r="N855" s="414">
        <f t="shared" si="203"/>
        <v>2548</v>
      </c>
      <c r="O855" s="414"/>
      <c r="P855" s="414"/>
      <c r="Q855" s="414"/>
      <c r="R855" s="414"/>
      <c r="S855" s="938"/>
      <c r="T855" s="939"/>
      <c r="U855" s="939"/>
      <c r="V855" s="939"/>
      <c r="W855" s="940"/>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631</v>
      </c>
      <c r="K856" s="414">
        <f t="shared" si="202"/>
        <v>2912</v>
      </c>
      <c r="L856" s="414">
        <f t="shared" si="203"/>
        <v>2912</v>
      </c>
      <c r="M856" s="414">
        <f t="shared" si="203"/>
        <v>2912</v>
      </c>
      <c r="N856" s="414">
        <f t="shared" si="203"/>
        <v>2912</v>
      </c>
      <c r="O856" s="414"/>
      <c r="P856" s="414"/>
      <c r="Q856" s="414"/>
      <c r="R856" s="414"/>
      <c r="S856" s="938"/>
      <c r="T856" s="939"/>
      <c r="U856" s="939"/>
      <c r="V856" s="939"/>
      <c r="W856" s="940"/>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628</v>
      </c>
      <c r="I857" s="408">
        <v>2</v>
      </c>
      <c r="J857" s="408" t="s">
        <v>634</v>
      </c>
      <c r="K857" s="414"/>
      <c r="L857" s="414"/>
      <c r="M857" s="414"/>
      <c r="N857" s="414"/>
      <c r="O857" s="414">
        <v>45</v>
      </c>
      <c r="P857" s="414">
        <v>45</v>
      </c>
      <c r="Q857" s="414">
        <v>45</v>
      </c>
      <c r="R857" s="414">
        <v>47</v>
      </c>
      <c r="S857" s="938"/>
      <c r="T857" s="939"/>
      <c r="U857" s="939"/>
      <c r="V857" s="939"/>
      <c r="W857" s="940"/>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630</v>
      </c>
      <c r="I858" s="295"/>
      <c r="J858" s="295" t="s">
        <v>634</v>
      </c>
      <c r="K858" s="414">
        <f>INT(15*30.4)-7</f>
        <v>449</v>
      </c>
      <c r="L858" s="414">
        <v>449</v>
      </c>
      <c r="M858" s="414">
        <v>449</v>
      </c>
      <c r="N858" s="414">
        <v>449</v>
      </c>
      <c r="O858" s="414">
        <v>45</v>
      </c>
      <c r="P858" s="414">
        <v>45</v>
      </c>
      <c r="Q858" s="414">
        <v>45</v>
      </c>
      <c r="R858" s="414">
        <v>47</v>
      </c>
      <c r="S858" s="938"/>
      <c r="T858" s="939"/>
      <c r="U858" s="939"/>
      <c r="V858" s="939"/>
      <c r="W858" s="940"/>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632</v>
      </c>
      <c r="I859" s="295"/>
      <c r="J859" s="295" t="s">
        <v>1002</v>
      </c>
      <c r="K859" s="414"/>
      <c r="L859" s="414"/>
      <c r="M859" s="414"/>
      <c r="N859" s="414"/>
      <c r="O859" s="414"/>
      <c r="P859" s="414"/>
      <c r="Q859" s="414"/>
      <c r="R859" s="414"/>
      <c r="S859" s="938"/>
      <c r="T859" s="939"/>
      <c r="U859" s="939"/>
      <c r="V859" s="939"/>
      <c r="W859" s="940"/>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631</v>
      </c>
      <c r="K860" s="414"/>
      <c r="L860" s="414"/>
      <c r="M860" s="414"/>
      <c r="N860" s="414"/>
      <c r="O860" s="414"/>
      <c r="P860" s="414"/>
      <c r="Q860" s="414"/>
      <c r="R860" s="414"/>
      <c r="S860" s="938"/>
      <c r="T860" s="939"/>
      <c r="U860" s="939"/>
      <c r="V860" s="939"/>
      <c r="W860" s="94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631</v>
      </c>
      <c r="K861" s="414"/>
      <c r="L861" s="414"/>
      <c r="M861" s="414"/>
      <c r="N861" s="414"/>
      <c r="O861" s="414"/>
      <c r="P861" s="414"/>
      <c r="Q861" s="414"/>
      <c r="R861" s="414"/>
      <c r="S861" s="938"/>
      <c r="T861" s="939"/>
      <c r="U861" s="939"/>
      <c r="V861" s="939"/>
      <c r="W861" s="94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631</v>
      </c>
      <c r="K862" s="414"/>
      <c r="L862" s="414"/>
      <c r="M862" s="414"/>
      <c r="N862" s="414"/>
      <c r="O862" s="414"/>
      <c r="P862" s="414"/>
      <c r="Q862" s="414"/>
      <c r="R862" s="414"/>
      <c r="S862" s="938"/>
      <c r="T862" s="939"/>
      <c r="U862" s="939"/>
      <c r="V862" s="939"/>
      <c r="W862" s="940"/>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631</v>
      </c>
      <c r="K863" s="414"/>
      <c r="L863" s="414"/>
      <c r="M863" s="414"/>
      <c r="N863" s="414"/>
      <c r="O863" s="414"/>
      <c r="P863" s="414"/>
      <c r="Q863" s="414"/>
      <c r="R863" s="414"/>
      <c r="S863" s="938"/>
      <c r="T863" s="939"/>
      <c r="U863" s="939"/>
      <c r="V863" s="939"/>
      <c r="W863" s="940"/>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631</v>
      </c>
      <c r="K864" s="414"/>
      <c r="L864" s="414"/>
      <c r="M864" s="414"/>
      <c r="N864" s="414"/>
      <c r="O864" s="414"/>
      <c r="P864" s="414"/>
      <c r="Q864" s="414"/>
      <c r="R864" s="414"/>
      <c r="S864" s="938"/>
      <c r="T864" s="939"/>
      <c r="U864" s="939"/>
      <c r="V864" s="939"/>
      <c r="W864" s="940"/>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631</v>
      </c>
      <c r="K865" s="414"/>
      <c r="L865" s="414"/>
      <c r="M865" s="414"/>
      <c r="N865" s="414"/>
      <c r="O865" s="414"/>
      <c r="P865" s="414"/>
      <c r="Q865" s="414"/>
      <c r="R865" s="414"/>
      <c r="S865" s="941"/>
      <c r="T865" s="942"/>
      <c r="U865" s="942"/>
      <c r="V865" s="942"/>
      <c r="W865" s="943"/>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395</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113</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382</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384</v>
      </c>
      <c r="F876" s="322">
        <v>1</v>
      </c>
      <c r="G876" s="261"/>
      <c r="H876" s="262" t="s">
        <v>635</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636</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637</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638</v>
      </c>
      <c r="I881" s="267"/>
      <c r="J881" s="267" t="s">
        <v>639</v>
      </c>
      <c r="K881" s="267" t="s">
        <v>150</v>
      </c>
      <c r="L881" s="267" t="s">
        <v>640</v>
      </c>
      <c r="M881" s="267" t="s">
        <v>641</v>
      </c>
      <c r="N881" s="267" t="s">
        <v>642</v>
      </c>
      <c r="O881" s="267" t="s">
        <v>643</v>
      </c>
      <c r="P881" s="267" t="s">
        <v>644</v>
      </c>
      <c r="Q881" s="422" t="s">
        <v>645</v>
      </c>
      <c r="R881" s="267" t="s">
        <v>646</v>
      </c>
      <c r="S881" s="267" t="s">
        <v>647</v>
      </c>
      <c r="T881" s="267" t="s">
        <v>895</v>
      </c>
      <c r="U881" s="267" t="s">
        <v>600</v>
      </c>
      <c r="V881" s="267" t="s">
        <v>648</v>
      </c>
      <c r="W881" s="267" t="s">
        <v>649</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388</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389</v>
      </c>
      <c r="C884" s="245">
        <f>INT(MAX($C$885:$C$995))+1</f>
        <v>5</v>
      </c>
      <c r="D884" s="268" t="s">
        <v>390</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391</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650</v>
      </c>
      <c r="F886" s="319" t="s">
        <v>651</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652</v>
      </c>
      <c r="I887" s="426"/>
      <c r="J887" s="407" t="s">
        <v>653</v>
      </c>
      <c r="K887" s="427" t="str">
        <f>IF(L887&lt;0,"-",IFERROR(DATE(2019,1,($L887)*7+1),"-"))</f>
        <v>-</v>
      </c>
      <c r="L887" s="428" t="s">
        <v>654</v>
      </c>
      <c r="M887" s="428" t="s">
        <v>654</v>
      </c>
      <c r="N887" s="428" t="s">
        <v>654</v>
      </c>
      <c r="O887" s="428" t="s">
        <v>654</v>
      </c>
      <c r="P887" s="428" t="s">
        <v>654</v>
      </c>
      <c r="Q887" s="428" t="s">
        <v>654</v>
      </c>
      <c r="R887" s="428" t="s">
        <v>654</v>
      </c>
      <c r="S887" s="428" t="s">
        <v>654</v>
      </c>
      <c r="T887" s="428" t="s">
        <v>654</v>
      </c>
      <c r="U887" s="428" t="s">
        <v>654</v>
      </c>
      <c r="V887" s="428" t="s">
        <v>654</v>
      </c>
      <c r="W887" s="428" t="s">
        <v>654</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901" t="s">
        <v>655</v>
      </c>
      <c r="I888" s="902"/>
      <c r="J888" s="430" t="s">
        <v>656</v>
      </c>
      <c r="K888" s="431">
        <f t="shared" ref="K888:K951" si="207">IF(L888&lt;0,"-",IFERROR(DATE(2019,1,($L888)*7+1),"-"))</f>
        <v>43802</v>
      </c>
      <c r="L888" s="315">
        <v>48</v>
      </c>
      <c r="M888" s="432" t="s">
        <v>654</v>
      </c>
      <c r="N888" s="432" t="s">
        <v>654</v>
      </c>
      <c r="O888" s="432" t="s">
        <v>654</v>
      </c>
      <c r="P888" s="432" t="s">
        <v>654</v>
      </c>
      <c r="Q888" s="432" t="s">
        <v>654</v>
      </c>
      <c r="R888" s="432" t="s">
        <v>654</v>
      </c>
      <c r="S888" s="432" t="s">
        <v>654</v>
      </c>
      <c r="T888" s="432" t="s">
        <v>654</v>
      </c>
      <c r="U888" s="432" t="s">
        <v>654</v>
      </c>
      <c r="V888" s="432" t="s">
        <v>654</v>
      </c>
      <c r="W888" s="432" t="s">
        <v>654</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903"/>
      <c r="I889" s="904"/>
      <c r="J889" s="430" t="s">
        <v>657</v>
      </c>
      <c r="K889" s="431" t="str">
        <f t="shared" si="207"/>
        <v>-</v>
      </c>
      <c r="L889" s="432" t="s">
        <v>658</v>
      </c>
      <c r="M889" s="315">
        <v>26</v>
      </c>
      <c r="N889" s="432" t="s">
        <v>658</v>
      </c>
      <c r="O889" s="432" t="s">
        <v>658</v>
      </c>
      <c r="P889" s="432" t="s">
        <v>658</v>
      </c>
      <c r="Q889" s="432" t="s">
        <v>658</v>
      </c>
      <c r="R889" s="432" t="s">
        <v>658</v>
      </c>
      <c r="S889" s="432" t="s">
        <v>658</v>
      </c>
      <c r="T889" s="432" t="s">
        <v>658</v>
      </c>
      <c r="U889" s="432" t="s">
        <v>658</v>
      </c>
      <c r="V889" s="432" t="s">
        <v>658</v>
      </c>
      <c r="W889" s="432" t="s">
        <v>658</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905"/>
      <c r="I890" s="906"/>
      <c r="J890" s="415" t="s">
        <v>659</v>
      </c>
      <c r="K890" s="433" t="str">
        <f t="shared" si="207"/>
        <v>-</v>
      </c>
      <c r="L890" s="430" t="s">
        <v>654</v>
      </c>
      <c r="M890" s="430" t="s">
        <v>654</v>
      </c>
      <c r="N890" s="430" t="s">
        <v>654</v>
      </c>
      <c r="O890" s="430" t="s">
        <v>654</v>
      </c>
      <c r="P890" s="430" t="s">
        <v>654</v>
      </c>
      <c r="Q890" s="430" t="s">
        <v>654</v>
      </c>
      <c r="R890" s="430" t="s">
        <v>654</v>
      </c>
      <c r="S890" s="430" t="s">
        <v>654</v>
      </c>
      <c r="T890" s="430" t="s">
        <v>654</v>
      </c>
      <c r="U890" s="430" t="s">
        <v>654</v>
      </c>
      <c r="V890" s="434" t="s">
        <v>654</v>
      </c>
      <c r="W890" s="434" t="s">
        <v>654</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660</v>
      </c>
      <c r="I891" s="426"/>
      <c r="J891" s="407" t="s">
        <v>653</v>
      </c>
      <c r="K891" s="427" t="str">
        <f t="shared" si="207"/>
        <v>-</v>
      </c>
      <c r="L891" s="436">
        <v>-1</v>
      </c>
      <c r="M891" s="428" t="s">
        <v>654</v>
      </c>
      <c r="N891" s="428" t="s">
        <v>654</v>
      </c>
      <c r="O891" s="428" t="s">
        <v>654</v>
      </c>
      <c r="P891" s="428" t="s">
        <v>654</v>
      </c>
      <c r="Q891" s="428" t="s">
        <v>654</v>
      </c>
      <c r="R891" s="428" t="s">
        <v>654</v>
      </c>
      <c r="S891" s="428" t="s">
        <v>654</v>
      </c>
      <c r="T891" s="428" t="s">
        <v>654</v>
      </c>
      <c r="U891" s="428" t="s">
        <v>654</v>
      </c>
      <c r="V891" s="428" t="s">
        <v>654</v>
      </c>
      <c r="W891" s="428" t="s">
        <v>654</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901" t="s">
        <v>661</v>
      </c>
      <c r="I892" s="902"/>
      <c r="J892" s="430" t="s">
        <v>656</v>
      </c>
      <c r="K892" s="431" t="str">
        <f t="shared" si="207"/>
        <v>-</v>
      </c>
      <c r="L892" s="432" t="s">
        <v>654</v>
      </c>
      <c r="M892" s="432" t="s">
        <v>654</v>
      </c>
      <c r="N892" s="432" t="s">
        <v>654</v>
      </c>
      <c r="O892" s="432" t="s">
        <v>654</v>
      </c>
      <c r="P892" s="432" t="s">
        <v>654</v>
      </c>
      <c r="Q892" s="432" t="s">
        <v>654</v>
      </c>
      <c r="R892" s="432" t="s">
        <v>654</v>
      </c>
      <c r="S892" s="432" t="s">
        <v>654</v>
      </c>
      <c r="T892" s="432" t="s">
        <v>654</v>
      </c>
      <c r="U892" s="432" t="s">
        <v>654</v>
      </c>
      <c r="V892" s="432" t="s">
        <v>654</v>
      </c>
      <c r="W892" s="432" t="s">
        <v>654</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903"/>
      <c r="I893" s="904"/>
      <c r="J893" s="430" t="s">
        <v>657</v>
      </c>
      <c r="K893" s="431" t="str">
        <f t="shared" si="207"/>
        <v>-</v>
      </c>
      <c r="L893" s="432" t="s">
        <v>658</v>
      </c>
      <c r="M893" s="432" t="s">
        <v>658</v>
      </c>
      <c r="N893" s="432" t="s">
        <v>658</v>
      </c>
      <c r="O893" s="432" t="s">
        <v>658</v>
      </c>
      <c r="P893" s="432" t="s">
        <v>658</v>
      </c>
      <c r="Q893" s="432" t="s">
        <v>658</v>
      </c>
      <c r="R893" s="432" t="s">
        <v>658</v>
      </c>
      <c r="S893" s="432" t="s">
        <v>658</v>
      </c>
      <c r="T893" s="432" t="s">
        <v>658</v>
      </c>
      <c r="U893" s="432" t="s">
        <v>658</v>
      </c>
      <c r="V893" s="432" t="s">
        <v>658</v>
      </c>
      <c r="W893" s="432" t="s">
        <v>658</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905"/>
      <c r="I894" s="906"/>
      <c r="J894" s="415" t="s">
        <v>659</v>
      </c>
      <c r="K894" s="433" t="str">
        <f t="shared" si="207"/>
        <v>-</v>
      </c>
      <c r="L894" s="430" t="s">
        <v>654</v>
      </c>
      <c r="M894" s="430" t="s">
        <v>654</v>
      </c>
      <c r="N894" s="430" t="s">
        <v>654</v>
      </c>
      <c r="O894" s="430" t="s">
        <v>654</v>
      </c>
      <c r="P894" s="430" t="s">
        <v>654</v>
      </c>
      <c r="Q894" s="430" t="s">
        <v>654</v>
      </c>
      <c r="R894" s="430" t="s">
        <v>654</v>
      </c>
      <c r="S894" s="430" t="s">
        <v>654</v>
      </c>
      <c r="T894" s="430" t="s">
        <v>654</v>
      </c>
      <c r="U894" s="430" t="s">
        <v>654</v>
      </c>
      <c r="V894" s="434" t="s">
        <v>654</v>
      </c>
      <c r="W894" s="434" t="s">
        <v>654</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662</v>
      </c>
      <c r="I895" s="426"/>
      <c r="J895" s="407" t="s">
        <v>653</v>
      </c>
      <c r="K895" s="427" t="str">
        <f t="shared" si="207"/>
        <v>-</v>
      </c>
      <c r="L895" s="436">
        <v>-1</v>
      </c>
      <c r="M895" s="428" t="s">
        <v>654</v>
      </c>
      <c r="N895" s="428" t="s">
        <v>654</v>
      </c>
      <c r="O895" s="428" t="s">
        <v>654</v>
      </c>
      <c r="P895" s="428" t="s">
        <v>654</v>
      </c>
      <c r="Q895" s="428" t="s">
        <v>654</v>
      </c>
      <c r="R895" s="428" t="s">
        <v>654</v>
      </c>
      <c r="S895" s="428" t="s">
        <v>654</v>
      </c>
      <c r="T895" s="428" t="s">
        <v>654</v>
      </c>
      <c r="U895" s="428" t="s">
        <v>654</v>
      </c>
      <c r="V895" s="428" t="s">
        <v>654</v>
      </c>
      <c r="W895" s="428" t="s">
        <v>654</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901" t="s">
        <v>663</v>
      </c>
      <c r="I896" s="902"/>
      <c r="J896" s="430" t="s">
        <v>656</v>
      </c>
      <c r="K896" s="431" t="str">
        <f t="shared" si="207"/>
        <v>-</v>
      </c>
      <c r="L896" s="432" t="s">
        <v>654</v>
      </c>
      <c r="M896" s="432" t="s">
        <v>654</v>
      </c>
      <c r="N896" s="432" t="s">
        <v>654</v>
      </c>
      <c r="O896" s="432" t="s">
        <v>654</v>
      </c>
      <c r="P896" s="432" t="s">
        <v>654</v>
      </c>
      <c r="Q896" s="432" t="s">
        <v>654</v>
      </c>
      <c r="R896" s="432" t="s">
        <v>654</v>
      </c>
      <c r="S896" s="432" t="s">
        <v>654</v>
      </c>
      <c r="T896" s="432" t="s">
        <v>654</v>
      </c>
      <c r="U896" s="432" t="s">
        <v>654</v>
      </c>
      <c r="V896" s="432" t="s">
        <v>654</v>
      </c>
      <c r="W896" s="432" t="s">
        <v>654</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903"/>
      <c r="I897" s="904"/>
      <c r="J897" s="430" t="s">
        <v>657</v>
      </c>
      <c r="K897" s="431" t="str">
        <f t="shared" si="207"/>
        <v>-</v>
      </c>
      <c r="L897" s="432" t="s">
        <v>658</v>
      </c>
      <c r="M897" s="432" t="s">
        <v>658</v>
      </c>
      <c r="N897" s="432" t="s">
        <v>658</v>
      </c>
      <c r="O897" s="432" t="s">
        <v>658</v>
      </c>
      <c r="P897" s="432" t="s">
        <v>658</v>
      </c>
      <c r="Q897" s="432" t="s">
        <v>658</v>
      </c>
      <c r="R897" s="432" t="s">
        <v>658</v>
      </c>
      <c r="S897" s="432" t="s">
        <v>658</v>
      </c>
      <c r="T897" s="432" t="s">
        <v>658</v>
      </c>
      <c r="U897" s="432" t="s">
        <v>658</v>
      </c>
      <c r="V897" s="432" t="s">
        <v>658</v>
      </c>
      <c r="W897" s="432" t="s">
        <v>658</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905"/>
      <c r="I898" s="906"/>
      <c r="J898" s="415" t="s">
        <v>659</v>
      </c>
      <c r="K898" s="433" t="str">
        <f t="shared" si="207"/>
        <v>-</v>
      </c>
      <c r="L898" s="430" t="s">
        <v>654</v>
      </c>
      <c r="M898" s="430" t="s">
        <v>654</v>
      </c>
      <c r="N898" s="430" t="s">
        <v>654</v>
      </c>
      <c r="O898" s="430" t="s">
        <v>654</v>
      </c>
      <c r="P898" s="430" t="s">
        <v>654</v>
      </c>
      <c r="Q898" s="430" t="s">
        <v>654</v>
      </c>
      <c r="R898" s="430" t="s">
        <v>654</v>
      </c>
      <c r="S898" s="430" t="s">
        <v>654</v>
      </c>
      <c r="T898" s="430" t="s">
        <v>654</v>
      </c>
      <c r="U898" s="430" t="s">
        <v>654</v>
      </c>
      <c r="V898" s="434" t="s">
        <v>654</v>
      </c>
      <c r="W898" s="434" t="s">
        <v>654</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664</v>
      </c>
      <c r="I899" s="426"/>
      <c r="J899" s="407" t="s">
        <v>653</v>
      </c>
      <c r="K899" s="427" t="str">
        <f t="shared" si="207"/>
        <v>-</v>
      </c>
      <c r="L899" s="428" t="s">
        <v>654</v>
      </c>
      <c r="M899" s="428" t="s">
        <v>654</v>
      </c>
      <c r="N899" s="428" t="s">
        <v>654</v>
      </c>
      <c r="O899" s="428" t="s">
        <v>654</v>
      </c>
      <c r="P899" s="428" t="s">
        <v>654</v>
      </c>
      <c r="Q899" s="428" t="s">
        <v>654</v>
      </c>
      <c r="R899" s="428" t="s">
        <v>654</v>
      </c>
      <c r="S899" s="428" t="s">
        <v>654</v>
      </c>
      <c r="T899" s="428" t="s">
        <v>654</v>
      </c>
      <c r="U899" s="428" t="s">
        <v>654</v>
      </c>
      <c r="V899" s="428" t="s">
        <v>654</v>
      </c>
      <c r="W899" s="428" t="s">
        <v>654</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901" t="s">
        <v>665</v>
      </c>
      <c r="I900" s="902"/>
      <c r="J900" s="430" t="s">
        <v>656</v>
      </c>
      <c r="K900" s="431">
        <f t="shared" si="207"/>
        <v>43802</v>
      </c>
      <c r="L900" s="315">
        <v>48</v>
      </c>
      <c r="M900" s="432" t="s">
        <v>654</v>
      </c>
      <c r="N900" s="432" t="s">
        <v>654</v>
      </c>
      <c r="O900" s="432" t="s">
        <v>654</v>
      </c>
      <c r="P900" s="432" t="s">
        <v>654</v>
      </c>
      <c r="Q900" s="432" t="s">
        <v>654</v>
      </c>
      <c r="R900" s="432" t="s">
        <v>654</v>
      </c>
      <c r="S900" s="432" t="s">
        <v>654</v>
      </c>
      <c r="T900" s="432" t="s">
        <v>654</v>
      </c>
      <c r="U900" s="432" t="s">
        <v>654</v>
      </c>
      <c r="V900" s="432" t="s">
        <v>654</v>
      </c>
      <c r="W900" s="432" t="s">
        <v>654</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903"/>
      <c r="I901" s="904"/>
      <c r="J901" s="430" t="s">
        <v>657</v>
      </c>
      <c r="K901" s="431" t="str">
        <f t="shared" si="207"/>
        <v>-</v>
      </c>
      <c r="L901" s="432" t="s">
        <v>658</v>
      </c>
      <c r="M901" s="315">
        <v>26</v>
      </c>
      <c r="N901" s="432" t="s">
        <v>658</v>
      </c>
      <c r="O901" s="432" t="s">
        <v>658</v>
      </c>
      <c r="P901" s="432" t="s">
        <v>658</v>
      </c>
      <c r="Q901" s="432" t="s">
        <v>658</v>
      </c>
      <c r="R901" s="432" t="s">
        <v>658</v>
      </c>
      <c r="S901" s="432" t="s">
        <v>658</v>
      </c>
      <c r="T901" s="432" t="s">
        <v>658</v>
      </c>
      <c r="U901" s="432" t="s">
        <v>658</v>
      </c>
      <c r="V901" s="432" t="s">
        <v>658</v>
      </c>
      <c r="W901" s="432" t="s">
        <v>658</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905"/>
      <c r="I902" s="906"/>
      <c r="J902" s="415" t="s">
        <v>659</v>
      </c>
      <c r="K902" s="433" t="str">
        <f t="shared" si="207"/>
        <v>-</v>
      </c>
      <c r="L902" s="430" t="s">
        <v>654</v>
      </c>
      <c r="M902" s="430" t="s">
        <v>654</v>
      </c>
      <c r="N902" s="430" t="s">
        <v>654</v>
      </c>
      <c r="O902" s="430" t="s">
        <v>654</v>
      </c>
      <c r="P902" s="430" t="s">
        <v>654</v>
      </c>
      <c r="Q902" s="430" t="s">
        <v>654</v>
      </c>
      <c r="R902" s="430" t="s">
        <v>654</v>
      </c>
      <c r="S902" s="430" t="s">
        <v>654</v>
      </c>
      <c r="T902" s="430" t="s">
        <v>654</v>
      </c>
      <c r="U902" s="430" t="s">
        <v>654</v>
      </c>
      <c r="V902" s="434" t="s">
        <v>654</v>
      </c>
      <c r="W902" s="434" t="s">
        <v>654</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666</v>
      </c>
      <c r="I903" s="426"/>
      <c r="J903" s="407" t="s">
        <v>653</v>
      </c>
      <c r="K903" s="427" t="str">
        <f t="shared" si="207"/>
        <v>-</v>
      </c>
      <c r="L903" s="428" t="s">
        <v>654</v>
      </c>
      <c r="M903" s="428" t="s">
        <v>654</v>
      </c>
      <c r="N903" s="428" t="s">
        <v>654</v>
      </c>
      <c r="O903" s="428" t="s">
        <v>654</v>
      </c>
      <c r="P903" s="428" t="s">
        <v>654</v>
      </c>
      <c r="Q903" s="428" t="s">
        <v>654</v>
      </c>
      <c r="R903" s="428" t="s">
        <v>654</v>
      </c>
      <c r="S903" s="428" t="s">
        <v>654</v>
      </c>
      <c r="T903" s="428" t="s">
        <v>654</v>
      </c>
      <c r="U903" s="428" t="s">
        <v>654</v>
      </c>
      <c r="V903" s="428" t="s">
        <v>654</v>
      </c>
      <c r="W903" s="428" t="s">
        <v>654</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901" t="s">
        <v>667</v>
      </c>
      <c r="I904" s="902"/>
      <c r="J904" s="430" t="s">
        <v>656</v>
      </c>
      <c r="K904" s="431">
        <f t="shared" si="207"/>
        <v>43802</v>
      </c>
      <c r="L904" s="315">
        <v>48</v>
      </c>
      <c r="M904" s="432" t="s">
        <v>654</v>
      </c>
      <c r="N904" s="432" t="s">
        <v>654</v>
      </c>
      <c r="O904" s="432" t="s">
        <v>654</v>
      </c>
      <c r="P904" s="432" t="s">
        <v>654</v>
      </c>
      <c r="Q904" s="432" t="s">
        <v>654</v>
      </c>
      <c r="R904" s="432" t="s">
        <v>654</v>
      </c>
      <c r="S904" s="432" t="s">
        <v>654</v>
      </c>
      <c r="T904" s="432" t="s">
        <v>654</v>
      </c>
      <c r="U904" s="432" t="s">
        <v>654</v>
      </c>
      <c r="V904" s="432" t="s">
        <v>654</v>
      </c>
      <c r="W904" s="432" t="s">
        <v>654</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903"/>
      <c r="I905" s="904"/>
      <c r="J905" s="430" t="s">
        <v>657</v>
      </c>
      <c r="K905" s="431" t="str">
        <f t="shared" si="207"/>
        <v>-</v>
      </c>
      <c r="L905" s="432" t="s">
        <v>658</v>
      </c>
      <c r="M905" s="315">
        <v>34</v>
      </c>
      <c r="N905" s="432" t="s">
        <v>658</v>
      </c>
      <c r="O905" s="432" t="s">
        <v>658</v>
      </c>
      <c r="P905" s="432" t="s">
        <v>658</v>
      </c>
      <c r="Q905" s="432" t="s">
        <v>658</v>
      </c>
      <c r="R905" s="432" t="s">
        <v>658</v>
      </c>
      <c r="S905" s="432" t="s">
        <v>658</v>
      </c>
      <c r="T905" s="432" t="s">
        <v>658</v>
      </c>
      <c r="U905" s="432" t="s">
        <v>658</v>
      </c>
      <c r="V905" s="432" t="s">
        <v>658</v>
      </c>
      <c r="W905" s="432" t="s">
        <v>658</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905"/>
      <c r="I906" s="906"/>
      <c r="J906" s="415" t="s">
        <v>659</v>
      </c>
      <c r="K906" s="433" t="str">
        <f t="shared" si="207"/>
        <v>-</v>
      </c>
      <c r="L906" s="430" t="s">
        <v>654</v>
      </c>
      <c r="M906" s="430" t="s">
        <v>654</v>
      </c>
      <c r="N906" s="430" t="s">
        <v>654</v>
      </c>
      <c r="O906" s="430" t="s">
        <v>654</v>
      </c>
      <c r="P906" s="430" t="s">
        <v>654</v>
      </c>
      <c r="Q906" s="430" t="s">
        <v>654</v>
      </c>
      <c r="R906" s="430" t="s">
        <v>654</v>
      </c>
      <c r="S906" s="430" t="s">
        <v>654</v>
      </c>
      <c r="T906" s="430" t="s">
        <v>654</v>
      </c>
      <c r="U906" s="430" t="s">
        <v>654</v>
      </c>
      <c r="V906" s="434" t="s">
        <v>654</v>
      </c>
      <c r="W906" s="434" t="s">
        <v>654</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668</v>
      </c>
      <c r="I907" s="426"/>
      <c r="J907" s="407" t="s">
        <v>653</v>
      </c>
      <c r="K907" s="427" t="str">
        <f t="shared" si="207"/>
        <v>-</v>
      </c>
      <c r="L907" s="436">
        <v>-1</v>
      </c>
      <c r="M907" s="428" t="s">
        <v>654</v>
      </c>
      <c r="N907" s="428" t="s">
        <v>654</v>
      </c>
      <c r="O907" s="428" t="s">
        <v>654</v>
      </c>
      <c r="P907" s="428" t="s">
        <v>654</v>
      </c>
      <c r="Q907" s="428" t="s">
        <v>654</v>
      </c>
      <c r="R907" s="428" t="s">
        <v>654</v>
      </c>
      <c r="S907" s="428" t="s">
        <v>654</v>
      </c>
      <c r="T907" s="428" t="s">
        <v>654</v>
      </c>
      <c r="U907" s="428" t="s">
        <v>654</v>
      </c>
      <c r="V907" s="428" t="s">
        <v>654</v>
      </c>
      <c r="W907" s="428" t="s">
        <v>654</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901"/>
      <c r="I908" s="902"/>
      <c r="J908" s="430" t="s">
        <v>656</v>
      </c>
      <c r="K908" s="431" t="str">
        <f t="shared" si="207"/>
        <v>-</v>
      </c>
      <c r="L908" s="432" t="s">
        <v>654</v>
      </c>
      <c r="M908" s="432" t="s">
        <v>654</v>
      </c>
      <c r="N908" s="432" t="s">
        <v>654</v>
      </c>
      <c r="O908" s="432" t="s">
        <v>654</v>
      </c>
      <c r="P908" s="432" t="s">
        <v>654</v>
      </c>
      <c r="Q908" s="432" t="s">
        <v>654</v>
      </c>
      <c r="R908" s="432" t="s">
        <v>654</v>
      </c>
      <c r="S908" s="432" t="s">
        <v>654</v>
      </c>
      <c r="T908" s="432" t="s">
        <v>654</v>
      </c>
      <c r="U908" s="432" t="s">
        <v>654</v>
      </c>
      <c r="V908" s="432" t="s">
        <v>654</v>
      </c>
      <c r="W908" s="432" t="s">
        <v>654</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903"/>
      <c r="I909" s="904"/>
      <c r="J909" s="430" t="s">
        <v>657</v>
      </c>
      <c r="K909" s="431" t="str">
        <f t="shared" si="207"/>
        <v>-</v>
      </c>
      <c r="L909" s="432" t="s">
        <v>658</v>
      </c>
      <c r="M909" s="432" t="s">
        <v>658</v>
      </c>
      <c r="N909" s="432" t="s">
        <v>658</v>
      </c>
      <c r="O909" s="432" t="s">
        <v>658</v>
      </c>
      <c r="P909" s="432" t="s">
        <v>658</v>
      </c>
      <c r="Q909" s="432" t="s">
        <v>658</v>
      </c>
      <c r="R909" s="432" t="s">
        <v>658</v>
      </c>
      <c r="S909" s="432" t="s">
        <v>658</v>
      </c>
      <c r="T909" s="432" t="s">
        <v>658</v>
      </c>
      <c r="U909" s="432" t="s">
        <v>658</v>
      </c>
      <c r="V909" s="432" t="s">
        <v>658</v>
      </c>
      <c r="W909" s="432" t="s">
        <v>658</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905"/>
      <c r="I910" s="906"/>
      <c r="J910" s="415" t="s">
        <v>659</v>
      </c>
      <c r="K910" s="433" t="str">
        <f t="shared" si="207"/>
        <v>-</v>
      </c>
      <c r="L910" s="430" t="s">
        <v>654</v>
      </c>
      <c r="M910" s="430" t="s">
        <v>654</v>
      </c>
      <c r="N910" s="430" t="s">
        <v>654</v>
      </c>
      <c r="O910" s="430" t="s">
        <v>654</v>
      </c>
      <c r="P910" s="430" t="s">
        <v>654</v>
      </c>
      <c r="Q910" s="430" t="s">
        <v>654</v>
      </c>
      <c r="R910" s="430" t="s">
        <v>654</v>
      </c>
      <c r="S910" s="430" t="s">
        <v>654</v>
      </c>
      <c r="T910" s="430" t="s">
        <v>654</v>
      </c>
      <c r="U910" s="430" t="s">
        <v>654</v>
      </c>
      <c r="V910" s="434" t="s">
        <v>654</v>
      </c>
      <c r="W910" s="434" t="s">
        <v>654</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669</v>
      </c>
      <c r="I911" s="426"/>
      <c r="J911" s="407" t="s">
        <v>653</v>
      </c>
      <c r="K911" s="427" t="str">
        <f t="shared" si="207"/>
        <v>-</v>
      </c>
      <c r="L911" s="436">
        <v>-1</v>
      </c>
      <c r="M911" s="428" t="s">
        <v>654</v>
      </c>
      <c r="N911" s="428" t="s">
        <v>654</v>
      </c>
      <c r="O911" s="428" t="s">
        <v>654</v>
      </c>
      <c r="P911" s="428" t="s">
        <v>654</v>
      </c>
      <c r="Q911" s="428" t="s">
        <v>654</v>
      </c>
      <c r="R911" s="428" t="s">
        <v>654</v>
      </c>
      <c r="S911" s="428" t="s">
        <v>654</v>
      </c>
      <c r="T911" s="428" t="s">
        <v>654</v>
      </c>
      <c r="U911" s="428" t="s">
        <v>654</v>
      </c>
      <c r="V911" s="428" t="s">
        <v>654</v>
      </c>
      <c r="W911" s="428" t="s">
        <v>654</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901"/>
      <c r="I912" s="902"/>
      <c r="J912" s="430" t="s">
        <v>656</v>
      </c>
      <c r="K912" s="431" t="str">
        <f t="shared" si="207"/>
        <v>-</v>
      </c>
      <c r="L912" s="432" t="s">
        <v>654</v>
      </c>
      <c r="M912" s="432" t="s">
        <v>654</v>
      </c>
      <c r="N912" s="432" t="s">
        <v>654</v>
      </c>
      <c r="O912" s="432" t="s">
        <v>654</v>
      </c>
      <c r="P912" s="432" t="s">
        <v>654</v>
      </c>
      <c r="Q912" s="432" t="s">
        <v>654</v>
      </c>
      <c r="R912" s="432" t="s">
        <v>654</v>
      </c>
      <c r="S912" s="432" t="s">
        <v>654</v>
      </c>
      <c r="T912" s="432" t="s">
        <v>654</v>
      </c>
      <c r="U912" s="432" t="s">
        <v>654</v>
      </c>
      <c r="V912" s="432" t="s">
        <v>654</v>
      </c>
      <c r="W912" s="432" t="s">
        <v>654</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903"/>
      <c r="I913" s="904"/>
      <c r="J913" s="430" t="s">
        <v>657</v>
      </c>
      <c r="K913" s="431" t="str">
        <f t="shared" si="207"/>
        <v>-</v>
      </c>
      <c r="L913" s="432" t="s">
        <v>658</v>
      </c>
      <c r="M913" s="432" t="s">
        <v>658</v>
      </c>
      <c r="N913" s="432" t="s">
        <v>658</v>
      </c>
      <c r="O913" s="432" t="s">
        <v>658</v>
      </c>
      <c r="P913" s="432" t="s">
        <v>658</v>
      </c>
      <c r="Q913" s="432" t="s">
        <v>658</v>
      </c>
      <c r="R913" s="432" t="s">
        <v>658</v>
      </c>
      <c r="S913" s="432" t="s">
        <v>658</v>
      </c>
      <c r="T913" s="432" t="s">
        <v>658</v>
      </c>
      <c r="U913" s="432" t="s">
        <v>658</v>
      </c>
      <c r="V913" s="432" t="s">
        <v>658</v>
      </c>
      <c r="W913" s="432" t="s">
        <v>658</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905"/>
      <c r="I914" s="906"/>
      <c r="J914" s="415" t="s">
        <v>659</v>
      </c>
      <c r="K914" s="433" t="str">
        <f t="shared" si="207"/>
        <v>-</v>
      </c>
      <c r="L914" s="430" t="s">
        <v>654</v>
      </c>
      <c r="M914" s="430" t="s">
        <v>654</v>
      </c>
      <c r="N914" s="430" t="s">
        <v>654</v>
      </c>
      <c r="O914" s="430" t="s">
        <v>654</v>
      </c>
      <c r="P914" s="430" t="s">
        <v>654</v>
      </c>
      <c r="Q914" s="430" t="s">
        <v>654</v>
      </c>
      <c r="R914" s="430" t="s">
        <v>654</v>
      </c>
      <c r="S914" s="430" t="s">
        <v>654</v>
      </c>
      <c r="T914" s="430" t="s">
        <v>654</v>
      </c>
      <c r="U914" s="430" t="s">
        <v>654</v>
      </c>
      <c r="V914" s="434" t="s">
        <v>654</v>
      </c>
      <c r="W914" s="434" t="s">
        <v>654</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670</v>
      </c>
      <c r="I915" s="426"/>
      <c r="J915" s="407" t="s">
        <v>653</v>
      </c>
      <c r="K915" s="427" t="str">
        <f t="shared" si="207"/>
        <v>-</v>
      </c>
      <c r="L915" s="436">
        <v>-1</v>
      </c>
      <c r="M915" s="428" t="s">
        <v>654</v>
      </c>
      <c r="N915" s="428" t="s">
        <v>654</v>
      </c>
      <c r="O915" s="428" t="s">
        <v>654</v>
      </c>
      <c r="P915" s="428" t="s">
        <v>654</v>
      </c>
      <c r="Q915" s="428" t="s">
        <v>654</v>
      </c>
      <c r="R915" s="428" t="s">
        <v>654</v>
      </c>
      <c r="S915" s="428" t="s">
        <v>654</v>
      </c>
      <c r="T915" s="428" t="s">
        <v>654</v>
      </c>
      <c r="U915" s="428" t="s">
        <v>654</v>
      </c>
      <c r="V915" s="428" t="s">
        <v>654</v>
      </c>
      <c r="W915" s="428" t="s">
        <v>654</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901"/>
      <c r="I916" s="902"/>
      <c r="J916" s="430" t="s">
        <v>656</v>
      </c>
      <c r="K916" s="431" t="str">
        <f t="shared" si="207"/>
        <v>-</v>
      </c>
      <c r="L916" s="432" t="s">
        <v>654</v>
      </c>
      <c r="M916" s="432" t="s">
        <v>654</v>
      </c>
      <c r="N916" s="432" t="s">
        <v>654</v>
      </c>
      <c r="O916" s="432" t="s">
        <v>654</v>
      </c>
      <c r="P916" s="432" t="s">
        <v>654</v>
      </c>
      <c r="Q916" s="432" t="s">
        <v>654</v>
      </c>
      <c r="R916" s="432" t="s">
        <v>654</v>
      </c>
      <c r="S916" s="432" t="s">
        <v>654</v>
      </c>
      <c r="T916" s="432" t="s">
        <v>654</v>
      </c>
      <c r="U916" s="432" t="s">
        <v>654</v>
      </c>
      <c r="V916" s="432" t="s">
        <v>654</v>
      </c>
      <c r="W916" s="432" t="s">
        <v>654</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903"/>
      <c r="I917" s="904"/>
      <c r="J917" s="430" t="s">
        <v>657</v>
      </c>
      <c r="K917" s="431" t="str">
        <f t="shared" si="207"/>
        <v>-</v>
      </c>
      <c r="L917" s="432" t="s">
        <v>658</v>
      </c>
      <c r="M917" s="432" t="s">
        <v>658</v>
      </c>
      <c r="N917" s="432" t="s">
        <v>658</v>
      </c>
      <c r="O917" s="432" t="s">
        <v>658</v>
      </c>
      <c r="P917" s="432" t="s">
        <v>658</v>
      </c>
      <c r="Q917" s="432" t="s">
        <v>658</v>
      </c>
      <c r="R917" s="432" t="s">
        <v>658</v>
      </c>
      <c r="S917" s="432" t="s">
        <v>658</v>
      </c>
      <c r="T917" s="432" t="s">
        <v>658</v>
      </c>
      <c r="U917" s="432" t="s">
        <v>658</v>
      </c>
      <c r="V917" s="432" t="s">
        <v>658</v>
      </c>
      <c r="W917" s="432" t="s">
        <v>658</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905"/>
      <c r="I918" s="906"/>
      <c r="J918" s="415" t="s">
        <v>659</v>
      </c>
      <c r="K918" s="433" t="str">
        <f t="shared" si="207"/>
        <v>-</v>
      </c>
      <c r="L918" s="430" t="s">
        <v>654</v>
      </c>
      <c r="M918" s="430" t="s">
        <v>654</v>
      </c>
      <c r="N918" s="430" t="s">
        <v>654</v>
      </c>
      <c r="O918" s="430" t="s">
        <v>654</v>
      </c>
      <c r="P918" s="430" t="s">
        <v>654</v>
      </c>
      <c r="Q918" s="430" t="s">
        <v>654</v>
      </c>
      <c r="R918" s="430" t="s">
        <v>654</v>
      </c>
      <c r="S918" s="430" t="s">
        <v>654</v>
      </c>
      <c r="T918" s="430" t="s">
        <v>654</v>
      </c>
      <c r="U918" s="430" t="s">
        <v>654</v>
      </c>
      <c r="V918" s="434" t="s">
        <v>654</v>
      </c>
      <c r="W918" s="434" t="s">
        <v>654</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978</v>
      </c>
      <c r="I919" s="426"/>
      <c r="J919" s="407" t="s">
        <v>653</v>
      </c>
      <c r="K919" s="427" t="str">
        <f t="shared" si="207"/>
        <v>-</v>
      </c>
      <c r="L919" s="428" t="s">
        <v>654</v>
      </c>
      <c r="M919" s="428" t="s">
        <v>654</v>
      </c>
      <c r="N919" s="428" t="s">
        <v>654</v>
      </c>
      <c r="O919" s="428" t="s">
        <v>654</v>
      </c>
      <c r="P919" s="428" t="s">
        <v>654</v>
      </c>
      <c r="Q919" s="428" t="s">
        <v>654</v>
      </c>
      <c r="R919" s="428" t="s">
        <v>654</v>
      </c>
      <c r="S919" s="428" t="s">
        <v>654</v>
      </c>
      <c r="T919" s="428" t="s">
        <v>654</v>
      </c>
      <c r="U919" s="428" t="s">
        <v>654</v>
      </c>
      <c r="V919" s="428" t="s">
        <v>654</v>
      </c>
      <c r="W919" s="428" t="s">
        <v>654</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901" t="s">
        <v>979</v>
      </c>
      <c r="I920" s="902"/>
      <c r="J920" s="430" t="s">
        <v>656</v>
      </c>
      <c r="K920" s="431" t="str">
        <f t="shared" si="207"/>
        <v>-</v>
      </c>
      <c r="L920" s="432" t="s">
        <v>654</v>
      </c>
      <c r="M920" s="432" t="s">
        <v>654</v>
      </c>
      <c r="N920" s="432" t="s">
        <v>654</v>
      </c>
      <c r="O920" s="432" t="s">
        <v>654</v>
      </c>
      <c r="P920" s="432" t="s">
        <v>654</v>
      </c>
      <c r="Q920" s="315">
        <v>0</v>
      </c>
      <c r="R920" s="432" t="s">
        <v>654</v>
      </c>
      <c r="S920" s="315" t="b">
        <v>1</v>
      </c>
      <c r="T920" s="432" t="s">
        <v>654</v>
      </c>
      <c r="U920" s="432" t="s">
        <v>654</v>
      </c>
      <c r="V920" s="432" t="s">
        <v>654</v>
      </c>
      <c r="W920" s="432" t="s">
        <v>654</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903"/>
      <c r="I921" s="904"/>
      <c r="J921" s="430" t="s">
        <v>657</v>
      </c>
      <c r="K921" s="431" t="str">
        <f t="shared" si="207"/>
        <v>-</v>
      </c>
      <c r="L921" s="432" t="s">
        <v>658</v>
      </c>
      <c r="M921" s="432" t="s">
        <v>658</v>
      </c>
      <c r="N921" s="432" t="s">
        <v>658</v>
      </c>
      <c r="O921" s="432" t="s">
        <v>658</v>
      </c>
      <c r="P921" s="432" t="s">
        <v>658</v>
      </c>
      <c r="Q921" s="432" t="s">
        <v>658</v>
      </c>
      <c r="R921" s="432" t="s">
        <v>658</v>
      </c>
      <c r="S921" s="432" t="s">
        <v>658</v>
      </c>
      <c r="T921" s="432" t="s">
        <v>658</v>
      </c>
      <c r="U921" s="432" t="s">
        <v>658</v>
      </c>
      <c r="V921" s="432" t="s">
        <v>658</v>
      </c>
      <c r="W921" s="432" t="s">
        <v>658</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905"/>
      <c r="I922" s="906"/>
      <c r="J922" s="415" t="s">
        <v>659</v>
      </c>
      <c r="K922" s="433" t="str">
        <f t="shared" si="207"/>
        <v>-</v>
      </c>
      <c r="L922" s="430" t="s">
        <v>654</v>
      </c>
      <c r="M922" s="430" t="s">
        <v>654</v>
      </c>
      <c r="N922" s="430" t="s">
        <v>654</v>
      </c>
      <c r="O922" s="430" t="s">
        <v>654</v>
      </c>
      <c r="P922" s="430" t="s">
        <v>654</v>
      </c>
      <c r="Q922" s="430" t="s">
        <v>654</v>
      </c>
      <c r="R922" s="430" t="s">
        <v>654</v>
      </c>
      <c r="S922" s="430" t="s">
        <v>654</v>
      </c>
      <c r="T922" s="430" t="s">
        <v>654</v>
      </c>
      <c r="U922" s="430" t="s">
        <v>654</v>
      </c>
      <c r="V922" s="434" t="s">
        <v>654</v>
      </c>
      <c r="W922" s="434" t="s">
        <v>654</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671</v>
      </c>
      <c r="I923" s="426"/>
      <c r="J923" s="407" t="s">
        <v>653</v>
      </c>
      <c r="K923" s="427" t="str">
        <f t="shared" si="207"/>
        <v>-</v>
      </c>
      <c r="L923" s="428" t="s">
        <v>654</v>
      </c>
      <c r="M923" s="428" t="s">
        <v>654</v>
      </c>
      <c r="N923" s="428" t="s">
        <v>654</v>
      </c>
      <c r="O923" s="428" t="s">
        <v>654</v>
      </c>
      <c r="P923" s="428" t="s">
        <v>654</v>
      </c>
      <c r="Q923" s="428" t="s">
        <v>654</v>
      </c>
      <c r="R923" s="428" t="s">
        <v>654</v>
      </c>
      <c r="S923" s="428" t="s">
        <v>654</v>
      </c>
      <c r="T923" s="428" t="s">
        <v>654</v>
      </c>
      <c r="U923" s="428" t="s">
        <v>654</v>
      </c>
      <c r="V923" s="428" t="s">
        <v>654</v>
      </c>
      <c r="W923" s="428" t="s">
        <v>654</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901" t="s">
        <v>980</v>
      </c>
      <c r="I924" s="902"/>
      <c r="J924" s="430" t="s">
        <v>656</v>
      </c>
      <c r="K924" s="431" t="str">
        <f t="shared" si="207"/>
        <v>-</v>
      </c>
      <c r="L924" s="432" t="s">
        <v>654</v>
      </c>
      <c r="M924" s="432" t="s">
        <v>654</v>
      </c>
      <c r="N924" s="432" t="s">
        <v>654</v>
      </c>
      <c r="O924" s="432" t="s">
        <v>654</v>
      </c>
      <c r="P924" s="432" t="s">
        <v>654</v>
      </c>
      <c r="Q924" s="437">
        <f>INT($I$392/7)+2</f>
        <v>7</v>
      </c>
      <c r="R924" s="432" t="s">
        <v>654</v>
      </c>
      <c r="S924" s="315" t="b">
        <v>1</v>
      </c>
      <c r="T924" s="432">
        <v>1</v>
      </c>
      <c r="U924" s="432" t="s">
        <v>654</v>
      </c>
      <c r="V924" s="432" t="s">
        <v>654</v>
      </c>
      <c r="W924" s="432" t="s">
        <v>654</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903"/>
      <c r="I925" s="904"/>
      <c r="J925" s="430" t="s">
        <v>657</v>
      </c>
      <c r="K925" s="431" t="str">
        <f t="shared" si="207"/>
        <v>-</v>
      </c>
      <c r="L925" s="432" t="s">
        <v>658</v>
      </c>
      <c r="M925" s="432" t="s">
        <v>658</v>
      </c>
      <c r="N925" s="432" t="s">
        <v>658</v>
      </c>
      <c r="O925" s="432" t="s">
        <v>658</v>
      </c>
      <c r="P925" s="432" t="s">
        <v>658</v>
      </c>
      <c r="Q925" s="432" t="s">
        <v>658</v>
      </c>
      <c r="R925" s="432" t="s">
        <v>658</v>
      </c>
      <c r="S925" s="432" t="s">
        <v>658</v>
      </c>
      <c r="T925" s="432" t="s">
        <v>658</v>
      </c>
      <c r="U925" s="432" t="s">
        <v>658</v>
      </c>
      <c r="V925" s="432" t="s">
        <v>658</v>
      </c>
      <c r="W925" s="432" t="s">
        <v>658</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905"/>
      <c r="I926" s="906"/>
      <c r="J926" s="415" t="s">
        <v>659</v>
      </c>
      <c r="K926" s="433" t="str">
        <f t="shared" si="207"/>
        <v>-</v>
      </c>
      <c r="L926" s="430" t="s">
        <v>654</v>
      </c>
      <c r="M926" s="430" t="s">
        <v>654</v>
      </c>
      <c r="N926" s="430" t="s">
        <v>654</v>
      </c>
      <c r="O926" s="430" t="s">
        <v>654</v>
      </c>
      <c r="P926" s="430" t="s">
        <v>654</v>
      </c>
      <c r="Q926" s="430" t="s">
        <v>654</v>
      </c>
      <c r="R926" s="430" t="s">
        <v>654</v>
      </c>
      <c r="S926" s="430" t="s">
        <v>654</v>
      </c>
      <c r="T926" s="430" t="s">
        <v>654</v>
      </c>
      <c r="U926" s="430" t="s">
        <v>654</v>
      </c>
      <c r="V926" s="434" t="s">
        <v>654</v>
      </c>
      <c r="W926" s="434" t="s">
        <v>654</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672</v>
      </c>
      <c r="I927" s="426"/>
      <c r="J927" s="407" t="s">
        <v>653</v>
      </c>
      <c r="K927" s="427" t="str">
        <f t="shared" si="207"/>
        <v>-</v>
      </c>
      <c r="L927" s="428" t="s">
        <v>654</v>
      </c>
      <c r="M927" s="428" t="s">
        <v>654</v>
      </c>
      <c r="N927" s="428" t="s">
        <v>654</v>
      </c>
      <c r="O927" s="428" t="s">
        <v>654</v>
      </c>
      <c r="P927" s="428" t="s">
        <v>654</v>
      </c>
      <c r="Q927" s="428" t="s">
        <v>654</v>
      </c>
      <c r="R927" s="428" t="s">
        <v>654</v>
      </c>
      <c r="S927" s="428" t="s">
        <v>654</v>
      </c>
      <c r="T927" s="428" t="s">
        <v>654</v>
      </c>
      <c r="U927" s="428" t="s">
        <v>654</v>
      </c>
      <c r="V927" s="428" t="s">
        <v>654</v>
      </c>
      <c r="W927" s="428" t="s">
        <v>654</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901" t="s">
        <v>981</v>
      </c>
      <c r="I928" s="902"/>
      <c r="J928" s="430" t="s">
        <v>656</v>
      </c>
      <c r="K928" s="431" t="str">
        <f t="shared" si="207"/>
        <v>-</v>
      </c>
      <c r="L928" s="432" t="s">
        <v>654</v>
      </c>
      <c r="M928" s="432" t="s">
        <v>654</v>
      </c>
      <c r="N928" s="432" t="s">
        <v>654</v>
      </c>
      <c r="O928" s="432" t="s">
        <v>654</v>
      </c>
      <c r="P928" s="432" t="s">
        <v>654</v>
      </c>
      <c r="Q928" s="437">
        <f>INT($I$393/7)+2</f>
        <v>9</v>
      </c>
      <c r="R928" s="432" t="s">
        <v>654</v>
      </c>
      <c r="S928" s="315" t="b">
        <v>1</v>
      </c>
      <c r="T928" s="432">
        <v>2</v>
      </c>
      <c r="U928" s="432" t="s">
        <v>654</v>
      </c>
      <c r="V928" s="432" t="s">
        <v>654</v>
      </c>
      <c r="W928" s="432" t="s">
        <v>654</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903"/>
      <c r="I929" s="904"/>
      <c r="J929" s="430" t="s">
        <v>657</v>
      </c>
      <c r="K929" s="431" t="str">
        <f t="shared" si="207"/>
        <v>-</v>
      </c>
      <c r="L929" s="432" t="s">
        <v>658</v>
      </c>
      <c r="M929" s="432" t="s">
        <v>658</v>
      </c>
      <c r="N929" s="432" t="s">
        <v>658</v>
      </c>
      <c r="O929" s="432" t="s">
        <v>658</v>
      </c>
      <c r="P929" s="432" t="s">
        <v>658</v>
      </c>
      <c r="Q929" s="432" t="s">
        <v>658</v>
      </c>
      <c r="R929" s="432" t="s">
        <v>658</v>
      </c>
      <c r="S929" s="432" t="s">
        <v>658</v>
      </c>
      <c r="T929" s="432" t="s">
        <v>658</v>
      </c>
      <c r="U929" s="432" t="s">
        <v>658</v>
      </c>
      <c r="V929" s="432" t="s">
        <v>658</v>
      </c>
      <c r="W929" s="432" t="s">
        <v>658</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905"/>
      <c r="I930" s="906"/>
      <c r="J930" s="415" t="s">
        <v>659</v>
      </c>
      <c r="K930" s="433" t="str">
        <f t="shared" si="207"/>
        <v>-</v>
      </c>
      <c r="L930" s="430" t="s">
        <v>654</v>
      </c>
      <c r="M930" s="430" t="s">
        <v>654</v>
      </c>
      <c r="N930" s="430" t="s">
        <v>654</v>
      </c>
      <c r="O930" s="430" t="s">
        <v>654</v>
      </c>
      <c r="P930" s="430" t="s">
        <v>654</v>
      </c>
      <c r="Q930" s="430" t="s">
        <v>654</v>
      </c>
      <c r="R930" s="430" t="s">
        <v>654</v>
      </c>
      <c r="S930" s="430" t="s">
        <v>654</v>
      </c>
      <c r="T930" s="430" t="s">
        <v>654</v>
      </c>
      <c r="U930" s="430" t="s">
        <v>654</v>
      </c>
      <c r="V930" s="434" t="s">
        <v>654</v>
      </c>
      <c r="W930" s="434" t="s">
        <v>654</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673</v>
      </c>
      <c r="I931" s="426"/>
      <c r="J931" s="407" t="s">
        <v>653</v>
      </c>
      <c r="K931" s="427" t="str">
        <f t="shared" si="207"/>
        <v>-</v>
      </c>
      <c r="L931" s="428" t="s">
        <v>654</v>
      </c>
      <c r="M931" s="428" t="s">
        <v>654</v>
      </c>
      <c r="N931" s="428" t="s">
        <v>654</v>
      </c>
      <c r="O931" s="428" t="s">
        <v>654</v>
      </c>
      <c r="P931" s="428" t="s">
        <v>654</v>
      </c>
      <c r="Q931" s="428" t="s">
        <v>654</v>
      </c>
      <c r="R931" s="428" t="s">
        <v>654</v>
      </c>
      <c r="S931" s="428" t="s">
        <v>654</v>
      </c>
      <c r="T931" s="428" t="s">
        <v>654</v>
      </c>
      <c r="U931" s="428" t="s">
        <v>654</v>
      </c>
      <c r="V931" s="428" t="s">
        <v>654</v>
      </c>
      <c r="W931" s="428" t="s">
        <v>654</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901" t="s">
        <v>981</v>
      </c>
      <c r="I932" s="902"/>
      <c r="J932" s="430" t="s">
        <v>656</v>
      </c>
      <c r="K932" s="431" t="str">
        <f t="shared" si="207"/>
        <v>-</v>
      </c>
      <c r="L932" s="432" t="s">
        <v>654</v>
      </c>
      <c r="M932" s="432" t="s">
        <v>654</v>
      </c>
      <c r="N932" s="432" t="s">
        <v>654</v>
      </c>
      <c r="O932" s="432" t="s">
        <v>654</v>
      </c>
      <c r="P932" s="432" t="s">
        <v>654</v>
      </c>
      <c r="Q932" s="437">
        <f>INT($I$394/7)+2</f>
        <v>9</v>
      </c>
      <c r="R932" s="432" t="s">
        <v>654</v>
      </c>
      <c r="S932" s="315" t="b">
        <v>1</v>
      </c>
      <c r="T932" s="432">
        <v>3</v>
      </c>
      <c r="U932" s="432" t="s">
        <v>654</v>
      </c>
      <c r="V932" s="432" t="s">
        <v>654</v>
      </c>
      <c r="W932" s="432" t="s">
        <v>654</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903"/>
      <c r="I933" s="904"/>
      <c r="J933" s="430" t="s">
        <v>657</v>
      </c>
      <c r="K933" s="431" t="str">
        <f t="shared" si="207"/>
        <v>-</v>
      </c>
      <c r="L933" s="432" t="s">
        <v>658</v>
      </c>
      <c r="M933" s="432" t="s">
        <v>658</v>
      </c>
      <c r="N933" s="432" t="s">
        <v>658</v>
      </c>
      <c r="O933" s="432" t="s">
        <v>658</v>
      </c>
      <c r="P933" s="432" t="s">
        <v>658</v>
      </c>
      <c r="Q933" s="432" t="s">
        <v>658</v>
      </c>
      <c r="R933" s="432" t="s">
        <v>658</v>
      </c>
      <c r="S933" s="432" t="s">
        <v>658</v>
      </c>
      <c r="T933" s="432" t="s">
        <v>658</v>
      </c>
      <c r="U933" s="432" t="s">
        <v>658</v>
      </c>
      <c r="V933" s="432" t="s">
        <v>658</v>
      </c>
      <c r="W933" s="432" t="s">
        <v>658</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905"/>
      <c r="I934" s="906"/>
      <c r="J934" s="415" t="s">
        <v>659</v>
      </c>
      <c r="K934" s="433" t="str">
        <f t="shared" si="207"/>
        <v>-</v>
      </c>
      <c r="L934" s="430" t="s">
        <v>654</v>
      </c>
      <c r="M934" s="430" t="s">
        <v>654</v>
      </c>
      <c r="N934" s="430" t="s">
        <v>654</v>
      </c>
      <c r="O934" s="430" t="s">
        <v>654</v>
      </c>
      <c r="P934" s="430" t="s">
        <v>654</v>
      </c>
      <c r="Q934" s="430" t="s">
        <v>654</v>
      </c>
      <c r="R934" s="430" t="s">
        <v>654</v>
      </c>
      <c r="S934" s="430" t="s">
        <v>654</v>
      </c>
      <c r="T934" s="430" t="s">
        <v>654</v>
      </c>
      <c r="U934" s="430" t="s">
        <v>654</v>
      </c>
      <c r="V934" s="434" t="s">
        <v>654</v>
      </c>
      <c r="W934" s="434" t="s">
        <v>654</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674</v>
      </c>
      <c r="I935" s="426"/>
      <c r="J935" s="407" t="s">
        <v>653</v>
      </c>
      <c r="K935" s="427" t="str">
        <f t="shared" si="207"/>
        <v>-</v>
      </c>
      <c r="L935" s="428" t="s">
        <v>654</v>
      </c>
      <c r="M935" s="428" t="s">
        <v>654</v>
      </c>
      <c r="N935" s="428" t="s">
        <v>654</v>
      </c>
      <c r="O935" s="428" t="s">
        <v>654</v>
      </c>
      <c r="P935" s="428" t="s">
        <v>654</v>
      </c>
      <c r="Q935" s="428" t="s">
        <v>654</v>
      </c>
      <c r="R935" s="428" t="s">
        <v>654</v>
      </c>
      <c r="S935" s="428" t="s">
        <v>654</v>
      </c>
      <c r="T935" s="428" t="s">
        <v>654</v>
      </c>
      <c r="U935" s="428" t="s">
        <v>654</v>
      </c>
      <c r="V935" s="428" t="s">
        <v>654</v>
      </c>
      <c r="W935" s="428" t="s">
        <v>654</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901" t="s">
        <v>981</v>
      </c>
      <c r="I936" s="902"/>
      <c r="J936" s="430" t="s">
        <v>656</v>
      </c>
      <c r="K936" s="431" t="str">
        <f t="shared" si="207"/>
        <v>-</v>
      </c>
      <c r="L936" s="432" t="s">
        <v>654</v>
      </c>
      <c r="M936" s="432" t="s">
        <v>654</v>
      </c>
      <c r="N936" s="432" t="s">
        <v>654</v>
      </c>
      <c r="O936" s="432" t="s">
        <v>654</v>
      </c>
      <c r="P936" s="432" t="s">
        <v>654</v>
      </c>
      <c r="Q936" s="437">
        <f>INT($I$395/7)+2</f>
        <v>9</v>
      </c>
      <c r="R936" s="432" t="s">
        <v>654</v>
      </c>
      <c r="S936" s="315" t="b">
        <v>1</v>
      </c>
      <c r="T936" s="432">
        <v>4</v>
      </c>
      <c r="U936" s="432" t="s">
        <v>654</v>
      </c>
      <c r="V936" s="432" t="s">
        <v>654</v>
      </c>
      <c r="W936" s="432" t="s">
        <v>654</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903"/>
      <c r="I937" s="904"/>
      <c r="J937" s="430" t="s">
        <v>657</v>
      </c>
      <c r="K937" s="431" t="str">
        <f t="shared" si="207"/>
        <v>-</v>
      </c>
      <c r="L937" s="432" t="s">
        <v>658</v>
      </c>
      <c r="M937" s="432" t="s">
        <v>658</v>
      </c>
      <c r="N937" s="432" t="s">
        <v>658</v>
      </c>
      <c r="O937" s="432" t="s">
        <v>658</v>
      </c>
      <c r="P937" s="432" t="s">
        <v>658</v>
      </c>
      <c r="Q937" s="432" t="s">
        <v>658</v>
      </c>
      <c r="R937" s="432" t="s">
        <v>658</v>
      </c>
      <c r="S937" s="432" t="s">
        <v>658</v>
      </c>
      <c r="T937" s="432" t="s">
        <v>658</v>
      </c>
      <c r="U937" s="432" t="s">
        <v>658</v>
      </c>
      <c r="V937" s="432" t="s">
        <v>658</v>
      </c>
      <c r="W937" s="432" t="s">
        <v>658</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905"/>
      <c r="I938" s="906"/>
      <c r="J938" s="415" t="s">
        <v>659</v>
      </c>
      <c r="K938" s="433" t="str">
        <f t="shared" si="207"/>
        <v>-</v>
      </c>
      <c r="L938" s="430" t="s">
        <v>654</v>
      </c>
      <c r="M938" s="430" t="s">
        <v>654</v>
      </c>
      <c r="N938" s="430" t="s">
        <v>654</v>
      </c>
      <c r="O938" s="430" t="s">
        <v>654</v>
      </c>
      <c r="P938" s="430" t="s">
        <v>654</v>
      </c>
      <c r="Q938" s="430" t="s">
        <v>654</v>
      </c>
      <c r="R938" s="430" t="s">
        <v>654</v>
      </c>
      <c r="S938" s="430" t="s">
        <v>654</v>
      </c>
      <c r="T938" s="430" t="s">
        <v>654</v>
      </c>
      <c r="U938" s="430" t="s">
        <v>654</v>
      </c>
      <c r="V938" s="434" t="s">
        <v>654</v>
      </c>
      <c r="W938" s="434" t="s">
        <v>654</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675</v>
      </c>
      <c r="I939" s="426"/>
      <c r="J939" s="407" t="s">
        <v>653</v>
      </c>
      <c r="K939" s="427" t="str">
        <f t="shared" si="207"/>
        <v>-</v>
      </c>
      <c r="L939" s="436">
        <v>-1</v>
      </c>
      <c r="M939" s="428" t="s">
        <v>654</v>
      </c>
      <c r="N939" s="428" t="s">
        <v>654</v>
      </c>
      <c r="O939" s="428" t="s">
        <v>654</v>
      </c>
      <c r="P939" s="428" t="s">
        <v>654</v>
      </c>
      <c r="Q939" s="428" t="s">
        <v>654</v>
      </c>
      <c r="R939" s="428" t="s">
        <v>654</v>
      </c>
      <c r="S939" s="428" t="s">
        <v>654</v>
      </c>
      <c r="T939" s="428" t="s">
        <v>654</v>
      </c>
      <c r="U939" s="428" t="s">
        <v>654</v>
      </c>
      <c r="V939" s="428" t="s">
        <v>654</v>
      </c>
      <c r="W939" s="428" t="s">
        <v>654</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901" t="s">
        <v>676</v>
      </c>
      <c r="I940" s="902"/>
      <c r="J940" s="430" t="s">
        <v>656</v>
      </c>
      <c r="K940" s="431" t="str">
        <f t="shared" si="207"/>
        <v>-</v>
      </c>
      <c r="L940" s="432" t="s">
        <v>654</v>
      </c>
      <c r="M940" s="432" t="s">
        <v>654</v>
      </c>
      <c r="N940" s="432" t="s">
        <v>654</v>
      </c>
      <c r="O940" s="432" t="s">
        <v>654</v>
      </c>
      <c r="P940" s="432" t="s">
        <v>654</v>
      </c>
      <c r="Q940" s="315">
        <f>INT(150/7)+2</f>
        <v>23</v>
      </c>
      <c r="R940" s="432" t="s">
        <v>654</v>
      </c>
      <c r="S940" s="315" t="b">
        <v>1</v>
      </c>
      <c r="T940" s="432" t="s">
        <v>654</v>
      </c>
      <c r="U940" s="432" t="s">
        <v>654</v>
      </c>
      <c r="V940" s="432" t="s">
        <v>654</v>
      </c>
      <c r="W940" s="432" t="s">
        <v>654</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903"/>
      <c r="I941" s="904"/>
      <c r="J941" s="430" t="s">
        <v>657</v>
      </c>
      <c r="K941" s="431" t="str">
        <f t="shared" si="207"/>
        <v>-</v>
      </c>
      <c r="L941" s="432" t="s">
        <v>658</v>
      </c>
      <c r="M941" s="432" t="s">
        <v>658</v>
      </c>
      <c r="N941" s="432" t="s">
        <v>658</v>
      </c>
      <c r="O941" s="432" t="s">
        <v>658</v>
      </c>
      <c r="P941" s="432" t="s">
        <v>658</v>
      </c>
      <c r="Q941" s="432" t="s">
        <v>658</v>
      </c>
      <c r="R941" s="432" t="s">
        <v>658</v>
      </c>
      <c r="S941" s="432" t="s">
        <v>658</v>
      </c>
      <c r="T941" s="432" t="s">
        <v>658</v>
      </c>
      <c r="U941" s="432" t="s">
        <v>658</v>
      </c>
      <c r="V941" s="432" t="s">
        <v>658</v>
      </c>
      <c r="W941" s="432" t="s">
        <v>658</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905"/>
      <c r="I942" s="906"/>
      <c r="J942" s="415" t="s">
        <v>659</v>
      </c>
      <c r="K942" s="433" t="str">
        <f t="shared" si="207"/>
        <v>-</v>
      </c>
      <c r="L942" s="430" t="s">
        <v>654</v>
      </c>
      <c r="M942" s="430" t="s">
        <v>654</v>
      </c>
      <c r="N942" s="430" t="s">
        <v>654</v>
      </c>
      <c r="O942" s="430" t="s">
        <v>654</v>
      </c>
      <c r="P942" s="430" t="s">
        <v>654</v>
      </c>
      <c r="Q942" s="430" t="s">
        <v>654</v>
      </c>
      <c r="R942" s="430" t="s">
        <v>654</v>
      </c>
      <c r="S942" s="430" t="s">
        <v>654</v>
      </c>
      <c r="T942" s="430" t="s">
        <v>654</v>
      </c>
      <c r="U942" s="430" t="s">
        <v>654</v>
      </c>
      <c r="V942" s="434" t="s">
        <v>654</v>
      </c>
      <c r="W942" s="434" t="s">
        <v>654</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677</v>
      </c>
      <c r="I943" s="426"/>
      <c r="J943" s="407" t="s">
        <v>653</v>
      </c>
      <c r="K943" s="427" t="str">
        <f t="shared" si="207"/>
        <v>-</v>
      </c>
      <c r="L943" s="428" t="s">
        <v>654</v>
      </c>
      <c r="M943" s="428" t="s">
        <v>654</v>
      </c>
      <c r="N943" s="428" t="s">
        <v>654</v>
      </c>
      <c r="O943" s="428" t="s">
        <v>654</v>
      </c>
      <c r="P943" s="428" t="s">
        <v>654</v>
      </c>
      <c r="Q943" s="428" t="s">
        <v>654</v>
      </c>
      <c r="R943" s="428" t="s">
        <v>654</v>
      </c>
      <c r="S943" s="428" t="s">
        <v>654</v>
      </c>
      <c r="T943" s="428" t="s">
        <v>654</v>
      </c>
      <c r="U943" s="428" t="s">
        <v>654</v>
      </c>
      <c r="V943" s="428" t="s">
        <v>654</v>
      </c>
      <c r="W943" s="428" t="s">
        <v>654</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901" t="s">
        <v>678</v>
      </c>
      <c r="I944" s="902"/>
      <c r="J944" s="430" t="s">
        <v>656</v>
      </c>
      <c r="K944" s="431" t="str">
        <f t="shared" si="207"/>
        <v>-</v>
      </c>
      <c r="L944" s="432" t="s">
        <v>654</v>
      </c>
      <c r="M944" s="432" t="s">
        <v>654</v>
      </c>
      <c r="N944" s="432" t="s">
        <v>654</v>
      </c>
      <c r="O944" s="432" t="s">
        <v>654</v>
      </c>
      <c r="P944" s="432" t="s">
        <v>654</v>
      </c>
      <c r="Q944" s="315">
        <f>INT(150/7)+2</f>
        <v>23</v>
      </c>
      <c r="R944" s="432" t="s">
        <v>654</v>
      </c>
      <c r="S944" s="315" t="b">
        <v>1</v>
      </c>
      <c r="T944" s="432" t="s">
        <v>654</v>
      </c>
      <c r="U944" s="432" t="s">
        <v>654</v>
      </c>
      <c r="V944" s="432" t="s">
        <v>654</v>
      </c>
      <c r="W944" s="432" t="s">
        <v>654</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903"/>
      <c r="I945" s="904"/>
      <c r="J945" s="430" t="s">
        <v>657</v>
      </c>
      <c r="K945" s="431" t="str">
        <f t="shared" si="207"/>
        <v>-</v>
      </c>
      <c r="L945" s="432" t="s">
        <v>658</v>
      </c>
      <c r="M945" s="432" t="s">
        <v>658</v>
      </c>
      <c r="N945" s="432" t="s">
        <v>658</v>
      </c>
      <c r="O945" s="432" t="s">
        <v>658</v>
      </c>
      <c r="P945" s="432" t="s">
        <v>658</v>
      </c>
      <c r="Q945" s="432" t="s">
        <v>658</v>
      </c>
      <c r="R945" s="432" t="s">
        <v>658</v>
      </c>
      <c r="S945" s="432" t="s">
        <v>658</v>
      </c>
      <c r="T945" s="432" t="s">
        <v>658</v>
      </c>
      <c r="U945" s="432" t="s">
        <v>658</v>
      </c>
      <c r="V945" s="432" t="s">
        <v>658</v>
      </c>
      <c r="W945" s="432" t="s">
        <v>658</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905"/>
      <c r="I946" s="906"/>
      <c r="J946" s="415" t="s">
        <v>659</v>
      </c>
      <c r="K946" s="433" t="str">
        <f t="shared" si="207"/>
        <v>-</v>
      </c>
      <c r="L946" s="430" t="s">
        <v>654</v>
      </c>
      <c r="M946" s="430" t="s">
        <v>654</v>
      </c>
      <c r="N946" s="430" t="s">
        <v>654</v>
      </c>
      <c r="O946" s="430" t="s">
        <v>654</v>
      </c>
      <c r="P946" s="430" t="s">
        <v>654</v>
      </c>
      <c r="Q946" s="430" t="s">
        <v>654</v>
      </c>
      <c r="R946" s="430" t="s">
        <v>654</v>
      </c>
      <c r="S946" s="430" t="s">
        <v>654</v>
      </c>
      <c r="T946" s="430" t="s">
        <v>654</v>
      </c>
      <c r="U946" s="430" t="s">
        <v>654</v>
      </c>
      <c r="V946" s="434" t="s">
        <v>654</v>
      </c>
      <c r="W946" s="434" t="s">
        <v>654</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679</v>
      </c>
      <c r="I947" s="426"/>
      <c r="J947" s="407" t="s">
        <v>653</v>
      </c>
      <c r="K947" s="427" t="str">
        <f t="shared" si="207"/>
        <v>-</v>
      </c>
      <c r="L947" s="428" t="s">
        <v>654</v>
      </c>
      <c r="M947" s="428" t="s">
        <v>654</v>
      </c>
      <c r="N947" s="428" t="s">
        <v>654</v>
      </c>
      <c r="O947" s="428" t="s">
        <v>654</v>
      </c>
      <c r="P947" s="428" t="s">
        <v>654</v>
      </c>
      <c r="Q947" s="428" t="s">
        <v>654</v>
      </c>
      <c r="R947" s="428" t="s">
        <v>654</v>
      </c>
      <c r="S947" s="428" t="s">
        <v>654</v>
      </c>
      <c r="T947" s="428" t="s">
        <v>654</v>
      </c>
      <c r="U947" s="428" t="s">
        <v>654</v>
      </c>
      <c r="V947" s="428" t="s">
        <v>654</v>
      </c>
      <c r="W947" s="428" t="s">
        <v>654</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901" t="s">
        <v>680</v>
      </c>
      <c r="I948" s="902"/>
      <c r="J948" s="430" t="s">
        <v>656</v>
      </c>
      <c r="K948" s="431" t="str">
        <f t="shared" si="207"/>
        <v>-</v>
      </c>
      <c r="L948" s="432" t="s">
        <v>654</v>
      </c>
      <c r="M948" s="432" t="s">
        <v>654</v>
      </c>
      <c r="N948" s="432" t="s">
        <v>654</v>
      </c>
      <c r="O948" s="432" t="s">
        <v>654</v>
      </c>
      <c r="P948" s="432" t="s">
        <v>654</v>
      </c>
      <c r="Q948" s="315">
        <f>INT(150/7)+2</f>
        <v>23</v>
      </c>
      <c r="R948" s="432" t="s">
        <v>654</v>
      </c>
      <c r="S948" s="315" t="b">
        <v>1</v>
      </c>
      <c r="T948" s="432" t="s">
        <v>654</v>
      </c>
      <c r="U948" s="432" t="s">
        <v>654</v>
      </c>
      <c r="V948" s="432" t="s">
        <v>654</v>
      </c>
      <c r="W948" s="432" t="s">
        <v>654</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903"/>
      <c r="I949" s="904"/>
      <c r="J949" s="430" t="s">
        <v>657</v>
      </c>
      <c r="K949" s="431" t="str">
        <f t="shared" si="207"/>
        <v>-</v>
      </c>
      <c r="L949" s="432" t="s">
        <v>658</v>
      </c>
      <c r="M949" s="432" t="s">
        <v>658</v>
      </c>
      <c r="N949" s="432" t="s">
        <v>658</v>
      </c>
      <c r="O949" s="432" t="s">
        <v>658</v>
      </c>
      <c r="P949" s="432" t="s">
        <v>658</v>
      </c>
      <c r="Q949" s="432" t="s">
        <v>658</v>
      </c>
      <c r="R949" s="432" t="s">
        <v>658</v>
      </c>
      <c r="S949" s="432" t="s">
        <v>658</v>
      </c>
      <c r="T949" s="432" t="s">
        <v>658</v>
      </c>
      <c r="U949" s="432" t="s">
        <v>658</v>
      </c>
      <c r="V949" s="432" t="s">
        <v>658</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905"/>
      <c r="I950" s="906"/>
      <c r="J950" s="415" t="s">
        <v>659</v>
      </c>
      <c r="K950" s="433" t="str">
        <f t="shared" si="207"/>
        <v>-</v>
      </c>
      <c r="L950" s="430" t="s">
        <v>654</v>
      </c>
      <c r="M950" s="430" t="s">
        <v>654</v>
      </c>
      <c r="N950" s="430" t="s">
        <v>654</v>
      </c>
      <c r="O950" s="430" t="s">
        <v>654</v>
      </c>
      <c r="P950" s="430" t="s">
        <v>654</v>
      </c>
      <c r="Q950" s="430" t="s">
        <v>654</v>
      </c>
      <c r="R950" s="430" t="s">
        <v>654</v>
      </c>
      <c r="S950" s="430" t="s">
        <v>654</v>
      </c>
      <c r="T950" s="430" t="s">
        <v>654</v>
      </c>
      <c r="U950" s="430" t="s">
        <v>654</v>
      </c>
      <c r="V950" s="434" t="s">
        <v>654</v>
      </c>
      <c r="W950" s="434" t="s">
        <v>654</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681</v>
      </c>
      <c r="I951" s="426"/>
      <c r="J951" s="407" t="s">
        <v>653</v>
      </c>
      <c r="K951" s="427" t="str">
        <f t="shared" si="207"/>
        <v>-</v>
      </c>
      <c r="L951" s="428" t="s">
        <v>654</v>
      </c>
      <c r="M951" s="428" t="s">
        <v>654</v>
      </c>
      <c r="N951" s="428" t="s">
        <v>654</v>
      </c>
      <c r="O951" s="428" t="s">
        <v>654</v>
      </c>
      <c r="P951" s="428" t="s">
        <v>654</v>
      </c>
      <c r="Q951" s="428" t="s">
        <v>654</v>
      </c>
      <c r="R951" s="428" t="s">
        <v>654</v>
      </c>
      <c r="S951" s="428" t="s">
        <v>654</v>
      </c>
      <c r="T951" s="428" t="s">
        <v>654</v>
      </c>
      <c r="U951" s="428" t="s">
        <v>654</v>
      </c>
      <c r="V951" s="428" t="s">
        <v>654</v>
      </c>
      <c r="W951" s="428" t="s">
        <v>654</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901"/>
      <c r="I952" s="902"/>
      <c r="J952" s="430" t="s">
        <v>656</v>
      </c>
      <c r="K952" s="431" t="str">
        <f t="shared" ref="K952:K994" si="212">IF(L952&lt;0,"-",IFERROR(DATE(2019,1,($L952)*7+1),"-"))</f>
        <v>-</v>
      </c>
      <c r="L952" s="432" t="s">
        <v>654</v>
      </c>
      <c r="M952" s="432" t="s">
        <v>654</v>
      </c>
      <c r="N952" s="432" t="s">
        <v>654</v>
      </c>
      <c r="O952" s="432" t="s">
        <v>654</v>
      </c>
      <c r="P952" s="432" t="s">
        <v>654</v>
      </c>
      <c r="Q952" s="432" t="s">
        <v>654</v>
      </c>
      <c r="R952" s="315">
        <v>0</v>
      </c>
      <c r="S952" s="315" t="b">
        <v>1</v>
      </c>
      <c r="T952" s="432" t="s">
        <v>654</v>
      </c>
      <c r="U952" s="432" t="s">
        <v>654</v>
      </c>
      <c r="V952" s="432" t="s">
        <v>654</v>
      </c>
      <c r="W952" s="432" t="s">
        <v>654</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903"/>
      <c r="I953" s="904"/>
      <c r="J953" s="430" t="s">
        <v>657</v>
      </c>
      <c r="K953" s="431" t="str">
        <f t="shared" si="212"/>
        <v>-</v>
      </c>
      <c r="L953" s="432" t="s">
        <v>658</v>
      </c>
      <c r="M953" s="432" t="s">
        <v>658</v>
      </c>
      <c r="N953" s="432" t="s">
        <v>658</v>
      </c>
      <c r="O953" s="432" t="s">
        <v>658</v>
      </c>
      <c r="P953" s="432" t="s">
        <v>658</v>
      </c>
      <c r="Q953" s="432" t="s">
        <v>658</v>
      </c>
      <c r="R953" s="432" t="s">
        <v>658</v>
      </c>
      <c r="S953" s="432" t="s">
        <v>658</v>
      </c>
      <c r="T953" s="432" t="s">
        <v>658</v>
      </c>
      <c r="U953" s="432" t="s">
        <v>658</v>
      </c>
      <c r="V953" s="432" t="s">
        <v>658</v>
      </c>
      <c r="W953" s="432" t="s">
        <v>658</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905"/>
      <c r="I954" s="906"/>
      <c r="J954" s="415" t="s">
        <v>659</v>
      </c>
      <c r="K954" s="433" t="str">
        <f t="shared" si="212"/>
        <v>-</v>
      </c>
      <c r="L954" s="430" t="s">
        <v>654</v>
      </c>
      <c r="M954" s="430" t="s">
        <v>654</v>
      </c>
      <c r="N954" s="430" t="s">
        <v>654</v>
      </c>
      <c r="O954" s="430" t="s">
        <v>654</v>
      </c>
      <c r="P954" s="430" t="s">
        <v>654</v>
      </c>
      <c r="Q954" s="430" t="s">
        <v>654</v>
      </c>
      <c r="R954" s="430" t="s">
        <v>654</v>
      </c>
      <c r="S954" s="430" t="s">
        <v>654</v>
      </c>
      <c r="T954" s="430" t="s">
        <v>654</v>
      </c>
      <c r="U954" s="430" t="s">
        <v>654</v>
      </c>
      <c r="V954" s="434" t="s">
        <v>654</v>
      </c>
      <c r="W954" s="434" t="s">
        <v>654</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682</v>
      </c>
      <c r="I955" s="426"/>
      <c r="J955" s="407" t="s">
        <v>653</v>
      </c>
      <c r="K955" s="427" t="str">
        <f t="shared" si="212"/>
        <v>-</v>
      </c>
      <c r="L955" s="428" t="s">
        <v>654</v>
      </c>
      <c r="M955" s="435">
        <v>42</v>
      </c>
      <c r="N955" s="428" t="s">
        <v>654</v>
      </c>
      <c r="O955" s="428" t="s">
        <v>654</v>
      </c>
      <c r="P955" s="428" t="s">
        <v>654</v>
      </c>
      <c r="Q955" s="428" t="s">
        <v>654</v>
      </c>
      <c r="R955" s="428" t="s">
        <v>654</v>
      </c>
      <c r="S955" s="428" t="s">
        <v>654</v>
      </c>
      <c r="T955" s="428" t="s">
        <v>654</v>
      </c>
      <c r="U955" s="428" t="s">
        <v>654</v>
      </c>
      <c r="V955" s="428" t="s">
        <v>654</v>
      </c>
      <c r="W955" s="428" t="s">
        <v>654</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901" t="s">
        <v>683</v>
      </c>
      <c r="I956" s="902"/>
      <c r="J956" s="430" t="s">
        <v>656</v>
      </c>
      <c r="K956" s="431" t="str">
        <f t="shared" si="212"/>
        <v>-</v>
      </c>
      <c r="L956" s="432" t="s">
        <v>654</v>
      </c>
      <c r="M956" s="432" t="s">
        <v>654</v>
      </c>
      <c r="N956" s="432" t="s">
        <v>654</v>
      </c>
      <c r="O956" s="432" t="s">
        <v>654</v>
      </c>
      <c r="P956" s="432" t="s">
        <v>654</v>
      </c>
      <c r="Q956" s="432" t="s">
        <v>654</v>
      </c>
      <c r="R956" s="315">
        <v>0</v>
      </c>
      <c r="S956" s="432" t="s">
        <v>654</v>
      </c>
      <c r="T956" s="432" t="s">
        <v>654</v>
      </c>
      <c r="U956" s="432" t="s">
        <v>654</v>
      </c>
      <c r="V956" s="432" t="s">
        <v>654</v>
      </c>
      <c r="W956" s="432" t="s">
        <v>654</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903"/>
      <c r="I957" s="904"/>
      <c r="J957" s="430" t="s">
        <v>657</v>
      </c>
      <c r="K957" s="431" t="str">
        <f t="shared" si="212"/>
        <v>-</v>
      </c>
      <c r="L957" s="432" t="s">
        <v>658</v>
      </c>
      <c r="M957" s="432" t="s">
        <v>658</v>
      </c>
      <c r="N957" s="432" t="s">
        <v>658</v>
      </c>
      <c r="O957" s="432" t="s">
        <v>658</v>
      </c>
      <c r="P957" s="432" t="s">
        <v>658</v>
      </c>
      <c r="Q957" s="432" t="s">
        <v>658</v>
      </c>
      <c r="R957" s="432" t="s">
        <v>658</v>
      </c>
      <c r="S957" s="432" t="s">
        <v>658</v>
      </c>
      <c r="T957" s="432" t="s">
        <v>658</v>
      </c>
      <c r="U957" s="432" t="s">
        <v>658</v>
      </c>
      <c r="V957" s="432" t="s">
        <v>658</v>
      </c>
      <c r="W957" s="432" t="s">
        <v>658</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905"/>
      <c r="I958" s="906"/>
      <c r="J958" s="415" t="s">
        <v>659</v>
      </c>
      <c r="K958" s="433" t="str">
        <f t="shared" si="212"/>
        <v>-</v>
      </c>
      <c r="L958" s="430" t="s">
        <v>654</v>
      </c>
      <c r="M958" s="430" t="s">
        <v>654</v>
      </c>
      <c r="N958" s="430" t="s">
        <v>654</v>
      </c>
      <c r="O958" s="430" t="s">
        <v>654</v>
      </c>
      <c r="P958" s="430" t="s">
        <v>654</v>
      </c>
      <c r="Q958" s="430" t="s">
        <v>654</v>
      </c>
      <c r="R958" s="430" t="s">
        <v>654</v>
      </c>
      <c r="S958" s="430" t="s">
        <v>654</v>
      </c>
      <c r="T958" s="430" t="s">
        <v>654</v>
      </c>
      <c r="U958" s="430" t="s">
        <v>654</v>
      </c>
      <c r="V958" s="434" t="s">
        <v>654</v>
      </c>
      <c r="W958" s="434" t="s">
        <v>654</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684</v>
      </c>
      <c r="I959" s="426"/>
      <c r="J959" s="407" t="s">
        <v>653</v>
      </c>
      <c r="K959" s="427" t="str">
        <f t="shared" si="212"/>
        <v>-</v>
      </c>
      <c r="L959" s="428" t="s">
        <v>654</v>
      </c>
      <c r="M959" s="428" t="s">
        <v>654</v>
      </c>
      <c r="N959" s="428" t="s">
        <v>654</v>
      </c>
      <c r="O959" s="428" t="s">
        <v>654</v>
      </c>
      <c r="P959" s="428" t="s">
        <v>654</v>
      </c>
      <c r="Q959" s="428" t="s">
        <v>654</v>
      </c>
      <c r="R959" s="428" t="s">
        <v>654</v>
      </c>
      <c r="S959" s="428" t="s">
        <v>654</v>
      </c>
      <c r="T959" s="428" t="s">
        <v>654</v>
      </c>
      <c r="U959" s="428" t="s">
        <v>654</v>
      </c>
      <c r="V959" s="428" t="s">
        <v>654</v>
      </c>
      <c r="W959" s="428" t="s">
        <v>654</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901" t="s">
        <v>685</v>
      </c>
      <c r="I960" s="902"/>
      <c r="J960" s="430" t="s">
        <v>656</v>
      </c>
      <c r="K960" s="431" t="str">
        <f t="shared" si="212"/>
        <v>-</v>
      </c>
      <c r="L960" s="432" t="s">
        <v>654</v>
      </c>
      <c r="M960" s="432" t="s">
        <v>654</v>
      </c>
      <c r="N960" s="432" t="s">
        <v>654</v>
      </c>
      <c r="O960" s="315">
        <v>1</v>
      </c>
      <c r="P960" s="432" t="s">
        <v>654</v>
      </c>
      <c r="Q960" s="432" t="s">
        <v>654</v>
      </c>
      <c r="R960" s="432" t="s">
        <v>654</v>
      </c>
      <c r="S960" s="432" t="s">
        <v>654</v>
      </c>
      <c r="T960" s="432" t="s">
        <v>654</v>
      </c>
      <c r="U960" s="432" t="s">
        <v>654</v>
      </c>
      <c r="V960" s="432" t="s">
        <v>654</v>
      </c>
      <c r="W960" s="432" t="s">
        <v>654</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903"/>
      <c r="I961" s="904"/>
      <c r="J961" s="430" t="s">
        <v>657</v>
      </c>
      <c r="K961" s="431" t="str">
        <f t="shared" si="212"/>
        <v>-</v>
      </c>
      <c r="L961" s="432" t="s">
        <v>658</v>
      </c>
      <c r="M961" s="315">
        <v>38</v>
      </c>
      <c r="N961" s="432" t="s">
        <v>658</v>
      </c>
      <c r="O961" s="432" t="s">
        <v>658</v>
      </c>
      <c r="P961" s="432" t="s">
        <v>658</v>
      </c>
      <c r="Q961" s="432" t="s">
        <v>658</v>
      </c>
      <c r="R961" s="432" t="s">
        <v>658</v>
      </c>
      <c r="S961" s="432" t="s">
        <v>658</v>
      </c>
      <c r="T961" s="432" t="s">
        <v>658</v>
      </c>
      <c r="U961" s="432" t="s">
        <v>658</v>
      </c>
      <c r="V961" s="432" t="s">
        <v>658</v>
      </c>
      <c r="W961" s="432" t="s">
        <v>658</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905"/>
      <c r="I962" s="906"/>
      <c r="J962" s="415" t="s">
        <v>659</v>
      </c>
      <c r="K962" s="433" t="str">
        <f t="shared" si="212"/>
        <v>-</v>
      </c>
      <c r="L962" s="430" t="s">
        <v>654</v>
      </c>
      <c r="M962" s="430" t="s">
        <v>654</v>
      </c>
      <c r="N962" s="430" t="s">
        <v>654</v>
      </c>
      <c r="O962" s="430" t="s">
        <v>654</v>
      </c>
      <c r="P962" s="430" t="s">
        <v>654</v>
      </c>
      <c r="Q962" s="430" t="s">
        <v>654</v>
      </c>
      <c r="R962" s="430" t="s">
        <v>654</v>
      </c>
      <c r="S962" s="430" t="s">
        <v>654</v>
      </c>
      <c r="T962" s="430" t="s">
        <v>654</v>
      </c>
      <c r="U962" s="430" t="s">
        <v>654</v>
      </c>
      <c r="V962" s="434" t="s">
        <v>654</v>
      </c>
      <c r="W962" s="434" t="s">
        <v>654</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686</v>
      </c>
      <c r="I963" s="426"/>
      <c r="J963" s="407" t="s">
        <v>653</v>
      </c>
      <c r="K963" s="427" t="str">
        <f t="shared" si="212"/>
        <v>-</v>
      </c>
      <c r="L963" s="428" t="s">
        <v>654</v>
      </c>
      <c r="M963" s="428" t="s">
        <v>654</v>
      </c>
      <c r="N963" s="428" t="s">
        <v>654</v>
      </c>
      <c r="O963" s="428" t="s">
        <v>654</v>
      </c>
      <c r="P963" s="428" t="s">
        <v>654</v>
      </c>
      <c r="Q963" s="428" t="s">
        <v>654</v>
      </c>
      <c r="R963" s="428" t="s">
        <v>654</v>
      </c>
      <c r="S963" s="428" t="s">
        <v>654</v>
      </c>
      <c r="T963" s="428" t="s">
        <v>654</v>
      </c>
      <c r="U963" s="428" t="s">
        <v>654</v>
      </c>
      <c r="V963" s="428" t="s">
        <v>654</v>
      </c>
      <c r="W963" s="428" t="s">
        <v>654</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901" t="s">
        <v>687</v>
      </c>
      <c r="I964" s="902"/>
      <c r="J964" s="430" t="s">
        <v>656</v>
      </c>
      <c r="K964" s="431">
        <f t="shared" si="212"/>
        <v>43543</v>
      </c>
      <c r="L964" s="315">
        <v>11</v>
      </c>
      <c r="M964" s="432" t="s">
        <v>654</v>
      </c>
      <c r="N964" s="432" t="s">
        <v>654</v>
      </c>
      <c r="O964" s="432" t="s">
        <v>654</v>
      </c>
      <c r="P964" s="432" t="s">
        <v>654</v>
      </c>
      <c r="Q964" s="432" t="s">
        <v>654</v>
      </c>
      <c r="R964" s="432" t="s">
        <v>654</v>
      </c>
      <c r="S964" s="432" t="s">
        <v>654</v>
      </c>
      <c r="T964" s="432" t="s">
        <v>654</v>
      </c>
      <c r="U964" s="432" t="s">
        <v>654</v>
      </c>
      <c r="V964" s="432" t="s">
        <v>654</v>
      </c>
      <c r="W964" s="432" t="s">
        <v>654</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903"/>
      <c r="I965" s="904"/>
      <c r="J965" s="430" t="s">
        <v>657</v>
      </c>
      <c r="K965" s="431" t="str">
        <f t="shared" si="212"/>
        <v>-</v>
      </c>
      <c r="L965" s="432" t="s">
        <v>658</v>
      </c>
      <c r="M965" s="432" t="s">
        <v>658</v>
      </c>
      <c r="N965" s="315">
        <v>20</v>
      </c>
      <c r="O965" s="315">
        <v>3</v>
      </c>
      <c r="P965" s="432" t="s">
        <v>658</v>
      </c>
      <c r="Q965" s="432" t="s">
        <v>658</v>
      </c>
      <c r="R965" s="432" t="s">
        <v>658</v>
      </c>
      <c r="S965" s="432" t="s">
        <v>658</v>
      </c>
      <c r="T965" s="432" t="s">
        <v>658</v>
      </c>
      <c r="U965" s="432" t="s">
        <v>658</v>
      </c>
      <c r="V965" s="432" t="s">
        <v>658</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905"/>
      <c r="I966" s="906"/>
      <c r="J966" s="415" t="s">
        <v>659</v>
      </c>
      <c r="K966" s="433" t="str">
        <f t="shared" si="212"/>
        <v>-</v>
      </c>
      <c r="L966" s="430" t="s">
        <v>654</v>
      </c>
      <c r="M966" s="430" t="s">
        <v>654</v>
      </c>
      <c r="N966" s="430" t="s">
        <v>654</v>
      </c>
      <c r="O966" s="430" t="s">
        <v>654</v>
      </c>
      <c r="P966" s="430" t="s">
        <v>654</v>
      </c>
      <c r="Q966" s="430" t="s">
        <v>654</v>
      </c>
      <c r="R966" s="430" t="s">
        <v>654</v>
      </c>
      <c r="S966" s="430" t="s">
        <v>654</v>
      </c>
      <c r="T966" s="430" t="s">
        <v>654</v>
      </c>
      <c r="U966" s="430" t="s">
        <v>654</v>
      </c>
      <c r="V966" s="434" t="s">
        <v>654</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688</v>
      </c>
      <c r="I967" s="426"/>
      <c r="J967" s="407" t="s">
        <v>653</v>
      </c>
      <c r="K967" s="427" t="str">
        <f t="shared" si="212"/>
        <v>-</v>
      </c>
      <c r="L967" s="428" t="s">
        <v>654</v>
      </c>
      <c r="M967" s="428" t="s">
        <v>654</v>
      </c>
      <c r="N967" s="428" t="s">
        <v>654</v>
      </c>
      <c r="O967" s="428" t="s">
        <v>654</v>
      </c>
      <c r="P967" s="428" t="s">
        <v>654</v>
      </c>
      <c r="Q967" s="428" t="s">
        <v>654</v>
      </c>
      <c r="R967" s="428" t="s">
        <v>654</v>
      </c>
      <c r="S967" s="428" t="s">
        <v>654</v>
      </c>
      <c r="T967" s="428" t="s">
        <v>654</v>
      </c>
      <c r="U967" s="428" t="s">
        <v>654</v>
      </c>
      <c r="V967" s="428" t="s">
        <v>654</v>
      </c>
      <c r="W967" s="428" t="s">
        <v>654</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901" t="s">
        <v>689</v>
      </c>
      <c r="I968" s="902"/>
      <c r="J968" s="430" t="s">
        <v>656</v>
      </c>
      <c r="K968" s="431">
        <f t="shared" si="212"/>
        <v>43718</v>
      </c>
      <c r="L968" s="315">
        <v>36</v>
      </c>
      <c r="M968" s="432" t="s">
        <v>654</v>
      </c>
      <c r="N968" s="432" t="s">
        <v>654</v>
      </c>
      <c r="O968" s="432" t="s">
        <v>654</v>
      </c>
      <c r="P968" s="432" t="s">
        <v>654</v>
      </c>
      <c r="Q968" s="432" t="s">
        <v>654</v>
      </c>
      <c r="R968" s="432" t="s">
        <v>654</v>
      </c>
      <c r="S968" s="432" t="s">
        <v>654</v>
      </c>
      <c r="T968" s="432" t="s">
        <v>654</v>
      </c>
      <c r="U968" s="432" t="s">
        <v>654</v>
      </c>
      <c r="V968" s="432" t="s">
        <v>654</v>
      </c>
      <c r="W968" s="432" t="s">
        <v>654</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903"/>
      <c r="I969" s="904"/>
      <c r="J969" s="430" t="s">
        <v>657</v>
      </c>
      <c r="K969" s="431" t="str">
        <f t="shared" si="212"/>
        <v>-</v>
      </c>
      <c r="L969" s="432" t="s">
        <v>658</v>
      </c>
      <c r="M969" s="432" t="s">
        <v>658</v>
      </c>
      <c r="N969" s="315">
        <v>20</v>
      </c>
      <c r="O969" s="315">
        <v>6</v>
      </c>
      <c r="P969" s="432" t="s">
        <v>658</v>
      </c>
      <c r="Q969" s="432" t="s">
        <v>658</v>
      </c>
      <c r="R969" s="432" t="s">
        <v>658</v>
      </c>
      <c r="S969" s="432" t="s">
        <v>658</v>
      </c>
      <c r="T969" s="432" t="s">
        <v>658</v>
      </c>
      <c r="U969" s="432" t="s">
        <v>658</v>
      </c>
      <c r="V969" s="432" t="s">
        <v>658</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905"/>
      <c r="I970" s="906"/>
      <c r="J970" s="415" t="s">
        <v>659</v>
      </c>
      <c r="K970" s="433" t="str">
        <f t="shared" si="212"/>
        <v>-</v>
      </c>
      <c r="L970" s="430" t="s">
        <v>654</v>
      </c>
      <c r="M970" s="430" t="s">
        <v>654</v>
      </c>
      <c r="N970" s="430" t="s">
        <v>654</v>
      </c>
      <c r="O970" s="430" t="s">
        <v>654</v>
      </c>
      <c r="P970" s="430" t="s">
        <v>654</v>
      </c>
      <c r="Q970" s="430" t="s">
        <v>654</v>
      </c>
      <c r="R970" s="430" t="s">
        <v>654</v>
      </c>
      <c r="S970" s="430" t="s">
        <v>654</v>
      </c>
      <c r="T970" s="430" t="s">
        <v>654</v>
      </c>
      <c r="U970" s="430" t="s">
        <v>654</v>
      </c>
      <c r="V970" s="434" t="s">
        <v>654</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690</v>
      </c>
      <c r="I971" s="426"/>
      <c r="J971" s="407" t="s">
        <v>653</v>
      </c>
      <c r="K971" s="427" t="str">
        <f t="shared" si="212"/>
        <v>-</v>
      </c>
      <c r="L971" s="436">
        <v>-1</v>
      </c>
      <c r="M971" s="428" t="s">
        <v>654</v>
      </c>
      <c r="N971" s="428" t="s">
        <v>654</v>
      </c>
      <c r="O971" s="428" t="s">
        <v>654</v>
      </c>
      <c r="P971" s="428" t="s">
        <v>654</v>
      </c>
      <c r="Q971" s="428" t="s">
        <v>654</v>
      </c>
      <c r="R971" s="428" t="s">
        <v>654</v>
      </c>
      <c r="S971" s="428" t="s">
        <v>654</v>
      </c>
      <c r="T971" s="428" t="s">
        <v>654</v>
      </c>
      <c r="U971" s="428" t="s">
        <v>654</v>
      </c>
      <c r="V971" s="428" t="s">
        <v>654</v>
      </c>
      <c r="W971" s="428" t="s">
        <v>654</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901" t="s">
        <v>691</v>
      </c>
      <c r="I972" s="902"/>
      <c r="J972" s="430" t="s">
        <v>656</v>
      </c>
      <c r="K972" s="431">
        <f t="shared" si="212"/>
        <v>43760</v>
      </c>
      <c r="L972" s="315">
        <v>42</v>
      </c>
      <c r="M972" s="432" t="s">
        <v>654</v>
      </c>
      <c r="N972" s="432" t="s">
        <v>654</v>
      </c>
      <c r="O972" s="432" t="s">
        <v>654</v>
      </c>
      <c r="P972" s="432" t="s">
        <v>654</v>
      </c>
      <c r="Q972" s="432" t="s">
        <v>654</v>
      </c>
      <c r="R972" s="432" t="s">
        <v>654</v>
      </c>
      <c r="S972" s="432" t="s">
        <v>654</v>
      </c>
      <c r="T972" s="432" t="s">
        <v>654</v>
      </c>
      <c r="U972" s="432" t="s">
        <v>654</v>
      </c>
      <c r="V972" s="432" t="s">
        <v>654</v>
      </c>
      <c r="W972" s="432" t="s">
        <v>654</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903"/>
      <c r="I973" s="904"/>
      <c r="J973" s="430" t="s">
        <v>657</v>
      </c>
      <c r="K973" s="431" t="str">
        <f t="shared" si="212"/>
        <v>-</v>
      </c>
      <c r="L973" s="432" t="s">
        <v>658</v>
      </c>
      <c r="M973" s="432" t="s">
        <v>658</v>
      </c>
      <c r="N973" s="315">
        <v>28</v>
      </c>
      <c r="O973" s="315">
        <v>3</v>
      </c>
      <c r="P973" s="432" t="s">
        <v>658</v>
      </c>
      <c r="Q973" s="432" t="s">
        <v>658</v>
      </c>
      <c r="R973" s="432" t="s">
        <v>658</v>
      </c>
      <c r="S973" s="432" t="s">
        <v>658</v>
      </c>
      <c r="T973" s="432" t="s">
        <v>658</v>
      </c>
      <c r="U973" s="432" t="s">
        <v>658</v>
      </c>
      <c r="V973" s="432" t="s">
        <v>658</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905"/>
      <c r="I974" s="906"/>
      <c r="J974" s="415" t="s">
        <v>659</v>
      </c>
      <c r="K974" s="433" t="str">
        <f t="shared" si="212"/>
        <v>-</v>
      </c>
      <c r="L974" s="430" t="s">
        <v>654</v>
      </c>
      <c r="M974" s="430" t="s">
        <v>654</v>
      </c>
      <c r="N974" s="430" t="s">
        <v>654</v>
      </c>
      <c r="O974" s="430" t="s">
        <v>654</v>
      </c>
      <c r="P974" s="430" t="s">
        <v>654</v>
      </c>
      <c r="Q974" s="430" t="s">
        <v>654</v>
      </c>
      <c r="R974" s="430" t="s">
        <v>654</v>
      </c>
      <c r="S974" s="430" t="s">
        <v>654</v>
      </c>
      <c r="T974" s="430" t="s">
        <v>654</v>
      </c>
      <c r="U974" s="430" t="s">
        <v>654</v>
      </c>
      <c r="V974" s="434" t="s">
        <v>654</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692</v>
      </c>
      <c r="I975" s="426"/>
      <c r="J975" s="407" t="s">
        <v>653</v>
      </c>
      <c r="K975" s="427" t="str">
        <f t="shared" si="212"/>
        <v>-</v>
      </c>
      <c r="L975" s="428" t="s">
        <v>654</v>
      </c>
      <c r="M975" s="428" t="s">
        <v>654</v>
      </c>
      <c r="N975" s="428" t="s">
        <v>654</v>
      </c>
      <c r="O975" s="428" t="s">
        <v>654</v>
      </c>
      <c r="P975" s="428" t="s">
        <v>654</v>
      </c>
      <c r="Q975" s="428" t="s">
        <v>654</v>
      </c>
      <c r="R975" s="428" t="s">
        <v>654</v>
      </c>
      <c r="S975" s="428" t="s">
        <v>654</v>
      </c>
      <c r="T975" s="428" t="s">
        <v>654</v>
      </c>
      <c r="U975" s="428" t="s">
        <v>654</v>
      </c>
      <c r="V975" s="428" t="s">
        <v>654</v>
      </c>
      <c r="W975" s="428" t="s">
        <v>654</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901" t="s">
        <v>693</v>
      </c>
      <c r="I976" s="902"/>
      <c r="J976" s="430" t="s">
        <v>656</v>
      </c>
      <c r="K976" s="431" t="str">
        <f t="shared" si="212"/>
        <v>-</v>
      </c>
      <c r="L976" s="432" t="s">
        <v>654</v>
      </c>
      <c r="M976" s="432" t="s">
        <v>654</v>
      </c>
      <c r="N976" s="315">
        <v>0</v>
      </c>
      <c r="O976" s="432" t="s">
        <v>654</v>
      </c>
      <c r="P976" s="432" t="s">
        <v>654</v>
      </c>
      <c r="Q976" s="432" t="s">
        <v>654</v>
      </c>
      <c r="R976" s="432" t="s">
        <v>654</v>
      </c>
      <c r="S976" s="432" t="s">
        <v>654</v>
      </c>
      <c r="T976" s="432" t="s">
        <v>654</v>
      </c>
      <c r="U976" s="432" t="s">
        <v>654</v>
      </c>
      <c r="V976" s="432" t="s">
        <v>654</v>
      </c>
      <c r="W976" s="432" t="s">
        <v>654</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903"/>
      <c r="I977" s="904"/>
      <c r="J977" s="430" t="s">
        <v>657</v>
      </c>
      <c r="K977" s="431" t="str">
        <f t="shared" si="212"/>
        <v>-</v>
      </c>
      <c r="L977" s="432" t="s">
        <v>658</v>
      </c>
      <c r="M977" s="432" t="s">
        <v>658</v>
      </c>
      <c r="N977" s="432" t="s">
        <v>658</v>
      </c>
      <c r="O977" s="432" t="s">
        <v>658</v>
      </c>
      <c r="P977" s="432" t="s">
        <v>658</v>
      </c>
      <c r="Q977" s="432" t="s">
        <v>658</v>
      </c>
      <c r="R977" s="432" t="s">
        <v>658</v>
      </c>
      <c r="S977" s="432" t="s">
        <v>658</v>
      </c>
      <c r="T977" s="432" t="s">
        <v>658</v>
      </c>
      <c r="U977" s="432" t="s">
        <v>658</v>
      </c>
      <c r="V977" s="432" t="s">
        <v>658</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905"/>
      <c r="I978" s="906"/>
      <c r="J978" s="415" t="s">
        <v>659</v>
      </c>
      <c r="K978" s="433" t="str">
        <f t="shared" si="212"/>
        <v>-</v>
      </c>
      <c r="L978" s="430" t="s">
        <v>654</v>
      </c>
      <c r="M978" s="430" t="s">
        <v>654</v>
      </c>
      <c r="N978" s="430" t="s">
        <v>654</v>
      </c>
      <c r="O978" s="430" t="s">
        <v>654</v>
      </c>
      <c r="P978" s="430" t="s">
        <v>654</v>
      </c>
      <c r="Q978" s="430" t="s">
        <v>654</v>
      </c>
      <c r="R978" s="430" t="s">
        <v>654</v>
      </c>
      <c r="S978" s="430" t="s">
        <v>654</v>
      </c>
      <c r="T978" s="430" t="s">
        <v>654</v>
      </c>
      <c r="U978" s="430" t="s">
        <v>654</v>
      </c>
      <c r="V978" s="434" t="s">
        <v>654</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694</v>
      </c>
      <c r="I979" s="426"/>
      <c r="J979" s="407" t="s">
        <v>653</v>
      </c>
      <c r="K979" s="427" t="str">
        <f t="shared" si="212"/>
        <v>-</v>
      </c>
      <c r="L979" s="428" t="s">
        <v>654</v>
      </c>
      <c r="M979" s="428" t="s">
        <v>654</v>
      </c>
      <c r="N979" s="428" t="s">
        <v>654</v>
      </c>
      <c r="O979" s="428" t="s">
        <v>654</v>
      </c>
      <c r="P979" s="428" t="s">
        <v>654</v>
      </c>
      <c r="Q979" s="428" t="s">
        <v>654</v>
      </c>
      <c r="R979" s="428" t="s">
        <v>654</v>
      </c>
      <c r="S979" s="428" t="s">
        <v>654</v>
      </c>
      <c r="T979" s="428" t="s">
        <v>654</v>
      </c>
      <c r="U979" s="428" t="s">
        <v>654</v>
      </c>
      <c r="V979" s="428" t="s">
        <v>654</v>
      </c>
      <c r="W979" s="428" t="s">
        <v>654</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901" t="s">
        <v>695</v>
      </c>
      <c r="I980" s="902"/>
      <c r="J980" s="430" t="s">
        <v>656</v>
      </c>
      <c r="K980" s="431" t="str">
        <f t="shared" si="212"/>
        <v>-</v>
      </c>
      <c r="L980" s="432" t="s">
        <v>654</v>
      </c>
      <c r="M980" s="432" t="s">
        <v>654</v>
      </c>
      <c r="N980" s="315">
        <v>0</v>
      </c>
      <c r="O980" s="432" t="s">
        <v>654</v>
      </c>
      <c r="P980" s="432" t="s">
        <v>654</v>
      </c>
      <c r="Q980" s="432" t="s">
        <v>654</v>
      </c>
      <c r="R980" s="432" t="s">
        <v>654</v>
      </c>
      <c r="S980" s="432" t="s">
        <v>654</v>
      </c>
      <c r="T980" s="432" t="s">
        <v>654</v>
      </c>
      <c r="U980" s="432" t="s">
        <v>654</v>
      </c>
      <c r="V980" s="432" t="s">
        <v>654</v>
      </c>
      <c r="W980" s="432" t="s">
        <v>654</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903"/>
      <c r="I981" s="904"/>
      <c r="J981" s="430" t="s">
        <v>657</v>
      </c>
      <c r="K981" s="431" t="str">
        <f t="shared" si="212"/>
        <v>-</v>
      </c>
      <c r="L981" s="432" t="s">
        <v>658</v>
      </c>
      <c r="M981" s="432" t="s">
        <v>658</v>
      </c>
      <c r="N981" s="432" t="s">
        <v>658</v>
      </c>
      <c r="O981" s="432" t="s">
        <v>658</v>
      </c>
      <c r="P981" s="432" t="s">
        <v>658</v>
      </c>
      <c r="Q981" s="432" t="s">
        <v>658</v>
      </c>
      <c r="R981" s="432" t="s">
        <v>658</v>
      </c>
      <c r="S981" s="432" t="s">
        <v>658</v>
      </c>
      <c r="T981" s="432" t="s">
        <v>658</v>
      </c>
      <c r="U981" s="432" t="s">
        <v>658</v>
      </c>
      <c r="V981" s="432" t="s">
        <v>658</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905"/>
      <c r="I982" s="906"/>
      <c r="J982" s="415" t="s">
        <v>659</v>
      </c>
      <c r="K982" s="433" t="str">
        <f t="shared" si="212"/>
        <v>-</v>
      </c>
      <c r="L982" s="430" t="s">
        <v>654</v>
      </c>
      <c r="M982" s="430" t="s">
        <v>654</v>
      </c>
      <c r="N982" s="430" t="s">
        <v>654</v>
      </c>
      <c r="O982" s="430" t="s">
        <v>654</v>
      </c>
      <c r="P982" s="430" t="s">
        <v>654</v>
      </c>
      <c r="Q982" s="430" t="s">
        <v>654</v>
      </c>
      <c r="R982" s="430" t="s">
        <v>654</v>
      </c>
      <c r="S982" s="430" t="s">
        <v>654</v>
      </c>
      <c r="T982" s="430" t="s">
        <v>654</v>
      </c>
      <c r="U982" s="430" t="s">
        <v>654</v>
      </c>
      <c r="V982" s="434" t="s">
        <v>654</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696</v>
      </c>
      <c r="I983" s="426"/>
      <c r="J983" s="407" t="s">
        <v>653</v>
      </c>
      <c r="K983" s="427" t="str">
        <f t="shared" si="212"/>
        <v>-</v>
      </c>
      <c r="L983" s="428" t="s">
        <v>654</v>
      </c>
      <c r="M983" s="428" t="s">
        <v>654</v>
      </c>
      <c r="N983" s="428" t="s">
        <v>654</v>
      </c>
      <c r="O983" s="428" t="s">
        <v>654</v>
      </c>
      <c r="P983" s="428" t="s">
        <v>654</v>
      </c>
      <c r="Q983" s="428" t="s">
        <v>654</v>
      </c>
      <c r="R983" s="428" t="s">
        <v>654</v>
      </c>
      <c r="S983" s="428" t="s">
        <v>654</v>
      </c>
      <c r="T983" s="428" t="s">
        <v>654</v>
      </c>
      <c r="U983" s="428" t="s">
        <v>654</v>
      </c>
      <c r="V983" s="428" t="s">
        <v>654</v>
      </c>
      <c r="W983" s="428" t="s">
        <v>654</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901" t="s">
        <v>697</v>
      </c>
      <c r="I984" s="902"/>
      <c r="J984" s="430" t="s">
        <v>656</v>
      </c>
      <c r="K984" s="431" t="str">
        <f t="shared" si="212"/>
        <v>-</v>
      </c>
      <c r="L984" s="432" t="s">
        <v>654</v>
      </c>
      <c r="M984" s="432" t="s">
        <v>654</v>
      </c>
      <c r="N984" s="432" t="s">
        <v>654</v>
      </c>
      <c r="O984" s="432" t="s">
        <v>654</v>
      </c>
      <c r="P984" s="432" t="s">
        <v>654</v>
      </c>
      <c r="Q984" s="432" t="s">
        <v>654</v>
      </c>
      <c r="R984" s="432" t="s">
        <v>654</v>
      </c>
      <c r="S984" s="432" t="s">
        <v>654</v>
      </c>
      <c r="T984" s="432" t="s">
        <v>654</v>
      </c>
      <c r="U984" s="432" t="s">
        <v>654</v>
      </c>
      <c r="V984" s="432" t="s">
        <v>654</v>
      </c>
      <c r="W984" s="432" t="s">
        <v>654</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903"/>
      <c r="I985" s="904"/>
      <c r="J985" s="430" t="s">
        <v>657</v>
      </c>
      <c r="K985" s="431" t="str">
        <f t="shared" si="212"/>
        <v>-</v>
      </c>
      <c r="L985" s="432" t="s">
        <v>658</v>
      </c>
      <c r="M985" s="432" t="s">
        <v>658</v>
      </c>
      <c r="N985" s="432" t="s">
        <v>658</v>
      </c>
      <c r="O985" s="432" t="s">
        <v>658</v>
      </c>
      <c r="P985" s="432" t="s">
        <v>658</v>
      </c>
      <c r="Q985" s="432" t="s">
        <v>658</v>
      </c>
      <c r="R985" s="432" t="s">
        <v>658</v>
      </c>
      <c r="S985" s="432" t="s">
        <v>658</v>
      </c>
      <c r="T985" s="432" t="s">
        <v>658</v>
      </c>
      <c r="U985" s="432" t="s">
        <v>658</v>
      </c>
      <c r="V985" s="432" t="s">
        <v>658</v>
      </c>
      <c r="W985" s="432" t="s">
        <v>658</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905"/>
      <c r="I986" s="906"/>
      <c r="J986" s="415" t="s">
        <v>659</v>
      </c>
      <c r="K986" s="433" t="str">
        <f t="shared" si="212"/>
        <v>-</v>
      </c>
      <c r="L986" s="430" t="s">
        <v>654</v>
      </c>
      <c r="M986" s="430" t="s">
        <v>654</v>
      </c>
      <c r="N986" s="430" t="s">
        <v>654</v>
      </c>
      <c r="O986" s="430" t="s">
        <v>654</v>
      </c>
      <c r="P986" s="430" t="s">
        <v>654</v>
      </c>
      <c r="Q986" s="430" t="s">
        <v>654</v>
      </c>
      <c r="R986" s="430" t="s">
        <v>654</v>
      </c>
      <c r="S986" s="430" t="s">
        <v>654</v>
      </c>
      <c r="T986" s="430" t="s">
        <v>654</v>
      </c>
      <c r="U986" s="430" t="s">
        <v>654</v>
      </c>
      <c r="V986" s="434" t="s">
        <v>654</v>
      </c>
      <c r="W986" s="434" t="s">
        <v>654</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974</v>
      </c>
      <c r="I987" s="426"/>
      <c r="J987" s="407" t="s">
        <v>653</v>
      </c>
      <c r="K987" s="427" t="str">
        <f t="shared" si="212"/>
        <v>-</v>
      </c>
      <c r="L987" s="428" t="s">
        <v>654</v>
      </c>
      <c r="M987" s="428" t="s">
        <v>654</v>
      </c>
      <c r="N987" s="428" t="s">
        <v>654</v>
      </c>
      <c r="O987" s="428" t="s">
        <v>654</v>
      </c>
      <c r="P987" s="428" t="s">
        <v>654</v>
      </c>
      <c r="Q987" s="435">
        <v>21</v>
      </c>
      <c r="R987" s="428" t="s">
        <v>654</v>
      </c>
      <c r="S987" s="428" t="s">
        <v>654</v>
      </c>
      <c r="T987" s="428" t="s">
        <v>654</v>
      </c>
      <c r="U987" s="428" t="s">
        <v>654</v>
      </c>
      <c r="V987" s="428" t="s">
        <v>654</v>
      </c>
      <c r="W987" s="428" t="s">
        <v>654</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901" t="s">
        <v>975</v>
      </c>
      <c r="I988" s="902"/>
      <c r="J988" s="430" t="s">
        <v>656</v>
      </c>
      <c r="K988" s="431" t="str">
        <f t="shared" si="212"/>
        <v>-</v>
      </c>
      <c r="L988" s="432" t="s">
        <v>654</v>
      </c>
      <c r="M988" s="432" t="s">
        <v>654</v>
      </c>
      <c r="N988" s="432" t="s">
        <v>654</v>
      </c>
      <c r="O988" s="432" t="s">
        <v>654</v>
      </c>
      <c r="P988" s="432" t="s">
        <v>654</v>
      </c>
      <c r="Q988" s="432" t="s">
        <v>654</v>
      </c>
      <c r="R988" s="432" t="s">
        <v>654</v>
      </c>
      <c r="S988" s="315" t="b">
        <v>1</v>
      </c>
      <c r="T988" s="432" t="s">
        <v>654</v>
      </c>
      <c r="U988" s="432" t="s">
        <v>654</v>
      </c>
      <c r="V988" s="432" t="s">
        <v>654</v>
      </c>
      <c r="W988" s="432" t="s">
        <v>654</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903"/>
      <c r="I989" s="904"/>
      <c r="J989" s="430" t="s">
        <v>657</v>
      </c>
      <c r="K989" s="431" t="str">
        <f t="shared" si="212"/>
        <v>-</v>
      </c>
      <c r="L989" s="432" t="s">
        <v>658</v>
      </c>
      <c r="M989" s="432" t="s">
        <v>658</v>
      </c>
      <c r="N989" s="432" t="s">
        <v>658</v>
      </c>
      <c r="O989" s="432" t="s">
        <v>658</v>
      </c>
      <c r="P989" s="315">
        <v>21</v>
      </c>
      <c r="Q989" s="432" t="s">
        <v>658</v>
      </c>
      <c r="R989" s="432" t="s">
        <v>658</v>
      </c>
      <c r="S989" s="432" t="s">
        <v>658</v>
      </c>
      <c r="T989" s="432" t="s">
        <v>658</v>
      </c>
      <c r="U989" s="432" t="s">
        <v>658</v>
      </c>
      <c r="V989" s="432" t="s">
        <v>658</v>
      </c>
      <c r="W989" s="432" t="s">
        <v>658</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905"/>
      <c r="I990" s="906"/>
      <c r="J990" s="415" t="s">
        <v>659</v>
      </c>
      <c r="K990" s="433" t="str">
        <f t="shared" si="212"/>
        <v>-</v>
      </c>
      <c r="L990" s="430" t="s">
        <v>654</v>
      </c>
      <c r="M990" s="430" t="s">
        <v>654</v>
      </c>
      <c r="N990" s="430" t="s">
        <v>654</v>
      </c>
      <c r="O990" s="430" t="s">
        <v>654</v>
      </c>
      <c r="P990" s="430" t="s">
        <v>654</v>
      </c>
      <c r="Q990" s="430" t="s">
        <v>654</v>
      </c>
      <c r="R990" s="430" t="s">
        <v>654</v>
      </c>
      <c r="S990" s="430" t="s">
        <v>654</v>
      </c>
      <c r="T990" s="430" t="s">
        <v>654</v>
      </c>
      <c r="U990" s="430" t="s">
        <v>654</v>
      </c>
      <c r="V990" s="434" t="s">
        <v>654</v>
      </c>
      <c r="W990" s="434" t="s">
        <v>654</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698</v>
      </c>
      <c r="I991" s="426"/>
      <c r="J991" s="407" t="s">
        <v>653</v>
      </c>
      <c r="K991" s="427" t="str">
        <f t="shared" si="212"/>
        <v>-</v>
      </c>
      <c r="L991" s="436">
        <v>-1</v>
      </c>
      <c r="M991" s="428" t="s">
        <v>654</v>
      </c>
      <c r="N991" s="428" t="s">
        <v>654</v>
      </c>
      <c r="O991" s="428" t="s">
        <v>654</v>
      </c>
      <c r="P991" s="428" t="s">
        <v>654</v>
      </c>
      <c r="Q991" s="428" t="s">
        <v>654</v>
      </c>
      <c r="R991" s="428" t="s">
        <v>654</v>
      </c>
      <c r="S991" s="428" t="s">
        <v>654</v>
      </c>
      <c r="T991" s="428" t="s">
        <v>654</v>
      </c>
      <c r="U991" s="428" t="s">
        <v>654</v>
      </c>
      <c r="V991" s="435">
        <v>0.05</v>
      </c>
      <c r="W991" s="428" t="s">
        <v>654</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901" t="s">
        <v>699</v>
      </c>
      <c r="I992" s="902"/>
      <c r="J992" s="430" t="s">
        <v>656</v>
      </c>
      <c r="K992" s="431" t="str">
        <f t="shared" si="212"/>
        <v>-</v>
      </c>
      <c r="L992" s="432" t="s">
        <v>654</v>
      </c>
      <c r="M992" s="432" t="s">
        <v>654</v>
      </c>
      <c r="N992" s="432" t="s">
        <v>654</v>
      </c>
      <c r="O992" s="432" t="s">
        <v>654</v>
      </c>
      <c r="P992" s="432" t="s">
        <v>654</v>
      </c>
      <c r="Q992" s="432" t="s">
        <v>654</v>
      </c>
      <c r="R992" s="432" t="s">
        <v>654</v>
      </c>
      <c r="S992" s="432" t="s">
        <v>654</v>
      </c>
      <c r="T992" s="432" t="s">
        <v>654</v>
      </c>
      <c r="U992" s="432" t="s">
        <v>654</v>
      </c>
      <c r="V992" s="432" t="s">
        <v>654</v>
      </c>
      <c r="W992" s="432" t="s">
        <v>654</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903"/>
      <c r="I993" s="904"/>
      <c r="J993" s="430" t="s">
        <v>657</v>
      </c>
      <c r="K993" s="431" t="str">
        <f t="shared" si="212"/>
        <v>-</v>
      </c>
      <c r="L993" s="432" t="s">
        <v>658</v>
      </c>
      <c r="M993" s="432" t="s">
        <v>658</v>
      </c>
      <c r="N993" s="432" t="s">
        <v>658</v>
      </c>
      <c r="O993" s="432" t="s">
        <v>658</v>
      </c>
      <c r="P993" s="432" t="s">
        <v>658</v>
      </c>
      <c r="Q993" s="432" t="s">
        <v>658</v>
      </c>
      <c r="R993" s="432" t="s">
        <v>658</v>
      </c>
      <c r="S993" s="432" t="s">
        <v>658</v>
      </c>
      <c r="T993" s="432" t="s">
        <v>658</v>
      </c>
      <c r="U993" s="432" t="s">
        <v>658</v>
      </c>
      <c r="V993" s="432" t="s">
        <v>658</v>
      </c>
      <c r="W993" s="432" t="s">
        <v>658</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905"/>
      <c r="I994" s="906"/>
      <c r="J994" s="415" t="s">
        <v>659</v>
      </c>
      <c r="K994" s="433" t="str">
        <f t="shared" si="212"/>
        <v>-</v>
      </c>
      <c r="L994" s="439" t="s">
        <v>654</v>
      </c>
      <c r="M994" s="439" t="s">
        <v>654</v>
      </c>
      <c r="N994" s="439" t="s">
        <v>654</v>
      </c>
      <c r="O994" s="439" t="s">
        <v>654</v>
      </c>
      <c r="P994" s="439" t="s">
        <v>654</v>
      </c>
      <c r="Q994" s="439" t="s">
        <v>654</v>
      </c>
      <c r="R994" s="439" t="s">
        <v>654</v>
      </c>
      <c r="S994" s="439" t="s">
        <v>654</v>
      </c>
      <c r="T994" s="439" t="s">
        <v>654</v>
      </c>
      <c r="U994" s="439" t="s">
        <v>654</v>
      </c>
      <c r="V994" s="438">
        <v>-0.05</v>
      </c>
      <c r="W994" s="434" t="s">
        <v>654</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395</v>
      </c>
      <c r="AR995" s="255"/>
      <c r="AS995" s="243"/>
      <c r="AT995" s="243"/>
      <c r="AU995" s="243"/>
    </row>
    <row r="996" spans="1:47" ht="5.15" customHeight="1" outlineLevel="2" x14ac:dyDescent="0.35">
      <c r="A996" s="243"/>
      <c r="B996" s="252"/>
      <c r="C996" s="245">
        <f>INT($C$875)+2.005</f>
        <v>3.0049999999999999</v>
      </c>
      <c r="D996" s="268" t="s">
        <v>391</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700</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701</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702</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703</v>
      </c>
      <c r="I1000" s="273"/>
      <c r="J1000" s="315">
        <v>0</v>
      </c>
      <c r="K1000" s="315">
        <v>0.5</v>
      </c>
      <c r="L1000" s="315">
        <v>1.25</v>
      </c>
      <c r="M1000" s="289">
        <f>FORECAST(M999,CHOOSE({1,2},L1000,N1000),CHOOSE({1,2},L999,N999))</f>
        <v>13.624999999999998</v>
      </c>
      <c r="N1000" s="315">
        <v>3.5</v>
      </c>
      <c r="O1000" s="273" t="s">
        <v>704</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395</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113</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705</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706</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4" t="s">
        <v>947</v>
      </c>
      <c r="L18" s="945"/>
      <c r="M18" s="945"/>
      <c r="N18" s="945"/>
      <c r="O18" s="945"/>
      <c r="P18" s="945"/>
      <c r="Q18" s="945"/>
      <c r="R18" s="945"/>
      <c r="S18" s="945"/>
      <c r="T18" s="945"/>
      <c r="U18" s="945"/>
      <c r="V18" s="945"/>
      <c r="W18" s="945"/>
      <c r="X18" s="945"/>
      <c r="Y18" s="94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6" t="s">
        <v>1135</v>
      </c>
      <c r="L21" s="947"/>
      <c r="M21" s="947"/>
      <c r="N21" s="947"/>
      <c r="O21" s="947"/>
      <c r="P21" s="947"/>
      <c r="Q21" s="947"/>
      <c r="R21" s="947"/>
      <c r="S21" s="947"/>
      <c r="T21" s="947"/>
      <c r="U21" s="947"/>
      <c r="V21" s="947"/>
      <c r="W21" s="947"/>
      <c r="X21" s="947"/>
      <c r="Y21" s="94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939</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942</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707</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708</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709</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707</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708</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707</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708</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710</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711</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713</v>
      </c>
      <c r="I57" s="286" t="s">
        <v>946</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794</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844</v>
      </c>
      <c r="I60" s="289" t="s">
        <v>712</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847</v>
      </c>
      <c r="I63" s="457" t="s">
        <v>712</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848</v>
      </c>
      <c r="I66" s="289" t="s">
        <v>712</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849</v>
      </c>
      <c r="I69" s="289" t="s">
        <v>712</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846</v>
      </c>
      <c r="I72" s="289" t="s">
        <v>712</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850</v>
      </c>
      <c r="I75" s="289" t="s">
        <v>712</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845</v>
      </c>
      <c r="I78" s="289" t="s">
        <v>712</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851</v>
      </c>
      <c r="I81" s="457" t="s">
        <v>712</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852</v>
      </c>
      <c r="I84" s="289" t="s">
        <v>712</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853</v>
      </c>
      <c r="I87" s="289" t="s">
        <v>712</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854</v>
      </c>
      <c r="I90" s="289" t="s">
        <v>712</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855</v>
      </c>
      <c r="I93" s="289" t="s">
        <v>712</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856</v>
      </c>
      <c r="I96" s="289" t="s">
        <v>712</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857</v>
      </c>
      <c r="I99" s="457" t="s">
        <v>712</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858</v>
      </c>
      <c r="I102" s="289" t="s">
        <v>712</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859</v>
      </c>
      <c r="I105" s="289" t="s">
        <v>712</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860</v>
      </c>
      <c r="I108" s="289" t="s">
        <v>712</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861</v>
      </c>
      <c r="I111" s="289" t="s">
        <v>712</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862</v>
      </c>
      <c r="I114" s="289" t="s">
        <v>712</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863</v>
      </c>
      <c r="I117" s="289" t="s">
        <v>712</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864</v>
      </c>
      <c r="I120" s="289" t="s">
        <v>712</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941</v>
      </c>
      <c r="I124" s="638" t="s">
        <v>943</v>
      </c>
      <c r="J124" s="637" t="s">
        <v>738</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794</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844</v>
      </c>
      <c r="I127" s="289" t="s">
        <v>712</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847</v>
      </c>
      <c r="I128" s="457" t="s">
        <v>712</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848</v>
      </c>
      <c r="I129" s="289" t="s">
        <v>712</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849</v>
      </c>
      <c r="I130" s="289" t="s">
        <v>712</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846</v>
      </c>
      <c r="I131" s="289" t="s">
        <v>712</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850</v>
      </c>
      <c r="I132" s="289" t="s">
        <v>712</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845</v>
      </c>
      <c r="I133" s="289" t="s">
        <v>712</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851</v>
      </c>
      <c r="I134" s="457" t="s">
        <v>712</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852</v>
      </c>
      <c r="I135" s="289" t="s">
        <v>712</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853</v>
      </c>
      <c r="I136" s="289" t="s">
        <v>712</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854</v>
      </c>
      <c r="I137" s="289" t="s">
        <v>712</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855</v>
      </c>
      <c r="I138" s="289" t="s">
        <v>712</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856</v>
      </c>
      <c r="I139" s="289" t="s">
        <v>712</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857</v>
      </c>
      <c r="I140" s="457" t="s">
        <v>712</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858</v>
      </c>
      <c r="I141" s="289" t="s">
        <v>712</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859</v>
      </c>
      <c r="I142" s="289" t="s">
        <v>712</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860</v>
      </c>
      <c r="I143" s="289" t="s">
        <v>712</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861</v>
      </c>
      <c r="I144" s="289" t="s">
        <v>712</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862</v>
      </c>
      <c r="I145" s="289" t="s">
        <v>712</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863</v>
      </c>
      <c r="I146" s="289" t="s">
        <v>712</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864</v>
      </c>
      <c r="I147" s="289" t="s">
        <v>712</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714</v>
      </c>
      <c r="I149" s="286"/>
      <c r="J149" s="286" t="s">
        <v>723</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573</v>
      </c>
      <c r="I150" s="455" t="s">
        <v>715</v>
      </c>
      <c r="J150" s="258" t="s">
        <v>794</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890</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881</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882</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884</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883</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885</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888</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889</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885</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886</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887</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893</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885</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886</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887</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583</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584</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585</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716</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717</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718</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719</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720</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721</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722</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881</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882</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884</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883</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885</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888</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889</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885</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886</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887</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893</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885</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886</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887</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583</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584</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585</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716</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717</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718</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719</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720</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721</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722</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881</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882</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884</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883</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885</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888</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889</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885</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886</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887</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893</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885</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886</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887</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583</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584</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585</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716</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717</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718</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719</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720</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721</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722</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881</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882</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884</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883</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885</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888</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889</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885</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886</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887</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893</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885</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886</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887</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583</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584</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585</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716</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717</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718</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719</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720</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721</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722</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881</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882</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884</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883</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885</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888</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889</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885</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886</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887</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893</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885</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886</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887</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583</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584</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585</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716</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717</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718</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719</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720</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721</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722</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881</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882</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884</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883</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885</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888</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889</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885</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886</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887</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893</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885</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886</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887</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583</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584</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585</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716</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717</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718</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719</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720</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721</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722</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881</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882</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884</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883</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885</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888</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889</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885</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886</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887</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893</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885</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886</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887</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583</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584</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585</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716</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717</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718</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719</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720</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721</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722</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881</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882</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884</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883</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885</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888</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889</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885</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886</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887</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893</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885</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886</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887</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583</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584</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585</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716</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717</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718</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719</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720</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721</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722</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881</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882</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884</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883</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885</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888</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889</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885</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886</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887</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893</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885</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886</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887</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583</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584</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585</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716</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717</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718</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719</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720</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721</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722</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1146</v>
      </c>
    </row>
    <row r="13" spans="1:2" x14ac:dyDescent="0.35">
      <c r="A13" t="s">
        <v>1147</v>
      </c>
      <c r="B13" s="848">
        <v>0.08</v>
      </c>
    </row>
    <row r="14" spans="1:2" ht="9.75" customHeight="1" x14ac:dyDescent="0.35"/>
    <row r="15" spans="1:2" x14ac:dyDescent="0.35">
      <c r="A15" s="64" t="s">
        <v>258</v>
      </c>
    </row>
    <row r="16" spans="1:2" x14ac:dyDescent="0.35">
      <c r="A16" t="s">
        <v>1148</v>
      </c>
      <c r="B16" s="848">
        <v>0.05</v>
      </c>
    </row>
    <row r="17" spans="1:2" ht="9.75" customHeight="1" x14ac:dyDescent="0.35"/>
    <row r="18" spans="1:2" x14ac:dyDescent="0.35">
      <c r="A18" t="s">
        <v>1129</v>
      </c>
      <c r="B18" s="848">
        <v>7.4999999999999997E-2</v>
      </c>
    </row>
    <row r="20" spans="1:2" x14ac:dyDescent="0.35">
      <c r="A20" s="64" t="s">
        <v>81</v>
      </c>
    </row>
    <row r="21" spans="1:2" x14ac:dyDescent="0.35">
      <c r="A21" t="s">
        <v>1149</v>
      </c>
      <c r="B21" s="848">
        <v>0.1</v>
      </c>
    </row>
    <row r="22" spans="1:2" ht="9.75" customHeight="1" x14ac:dyDescent="0.35"/>
    <row r="23" spans="1:2" x14ac:dyDescent="0.35">
      <c r="A23" t="s">
        <v>1130</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865</v>
      </c>
      <c r="B31" s="197">
        <v>1.2</v>
      </c>
    </row>
    <row r="32" spans="1:2" x14ac:dyDescent="0.35">
      <c r="A32" t="s">
        <v>866</v>
      </c>
      <c r="B32" s="197">
        <v>1.2</v>
      </c>
    </row>
    <row r="33" spans="1:2" x14ac:dyDescent="0.35">
      <c r="A33" t="s">
        <v>867</v>
      </c>
      <c r="B33" s="197">
        <v>1</v>
      </c>
    </row>
    <row r="34" spans="1:2" x14ac:dyDescent="0.35">
      <c r="A34" t="s">
        <v>1077</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865</v>
      </c>
      <c r="B42" s="197">
        <v>1.2</v>
      </c>
    </row>
    <row r="43" spans="1:2" x14ac:dyDescent="0.35">
      <c r="A43" t="s">
        <v>866</v>
      </c>
      <c r="B43" s="197">
        <v>1.2</v>
      </c>
    </row>
    <row r="44" spans="1:2" x14ac:dyDescent="0.35">
      <c r="A44" t="s">
        <v>867</v>
      </c>
      <c r="B44" s="197">
        <v>1.1000000000000001</v>
      </c>
    </row>
    <row r="45" spans="1:2" x14ac:dyDescent="0.35">
      <c r="A45" t="s">
        <v>1077</v>
      </c>
      <c r="B45" s="197">
        <v>1</v>
      </c>
    </row>
    <row r="47" spans="1:2" x14ac:dyDescent="0.35">
      <c r="A47" t="s">
        <v>1145</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865</v>
      </c>
      <c r="B53" s="197">
        <v>1</v>
      </c>
    </row>
    <row r="54" spans="1:3" x14ac:dyDescent="0.35">
      <c r="A54" t="s">
        <v>866</v>
      </c>
      <c r="B54" s="197">
        <v>1</v>
      </c>
    </row>
    <row r="55" spans="1:3" x14ac:dyDescent="0.35">
      <c r="A55" t="s">
        <v>867</v>
      </c>
      <c r="B55" s="197">
        <v>1</v>
      </c>
    </row>
    <row r="56" spans="1:3" x14ac:dyDescent="0.35">
      <c r="A56" t="s">
        <v>1077</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I25" sqref="I25"/>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994</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995</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996</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804</v>
      </c>
      <c r="K11" s="23" t="s">
        <v>379</v>
      </c>
      <c r="L11" s="23" t="s">
        <v>776</v>
      </c>
      <c r="M11" s="23" t="s">
        <v>777</v>
      </c>
      <c r="N11" s="23" t="s">
        <v>778</v>
      </c>
      <c r="O11" s="23" t="s">
        <v>779</v>
      </c>
      <c r="P11" s="23" t="s">
        <v>780</v>
      </c>
      <c r="Q11" s="23" t="s">
        <v>781</v>
      </c>
      <c r="R11" s="23" t="s">
        <v>782</v>
      </c>
      <c r="S11" s="23" t="s">
        <v>783</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997</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1224</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ms</v>
      </c>
      <c r="H42" s="225">
        <f>0.65*H49+0.35*H41</f>
        <v>7.6000000000000005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od</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of</v>
      </c>
      <c r="H45" s="225"/>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v>
      </c>
      <c r="H46" s="225">
        <f t="shared" ref="H46:H47" si="1">1/0.2</f>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rd</v>
      </c>
      <c r="H47" s="225">
        <f t="shared" si="1"/>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v</v>
      </c>
      <c r="H48" s="225">
        <f>1/0.2</f>
        <v>5</v>
      </c>
      <c r="I48" s="55"/>
      <c r="J48" s="56"/>
      <c r="K48" s="56"/>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wd</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v>
      </c>
      <c r="H51" s="225">
        <f t="shared" ref="H51:H52" si="2">1/0.2</f>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zd</v>
      </c>
      <c r="H52" s="225">
        <f t="shared" si="2"/>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5"/>
      <c r="J53" s="56"/>
      <c r="K53" s="56"/>
      <c r="L53" s="56"/>
      <c r="O53" s="56"/>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23</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1119</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828</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829</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924</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820</v>
      </c>
      <c r="J11" s="23"/>
      <c r="K11" s="98"/>
      <c r="L11" s="98"/>
      <c r="M11" s="23"/>
      <c r="N11" s="23"/>
      <c r="O11" s="23" t="s">
        <v>824</v>
      </c>
      <c r="P11" s="23"/>
      <c r="Q11" s="23"/>
      <c r="R11" s="23"/>
      <c r="S11" s="23"/>
      <c r="T11" s="23"/>
      <c r="U11" s="23"/>
      <c r="V11" s="22"/>
      <c r="W11" s="16"/>
      <c r="X11" s="8"/>
    </row>
    <row r="12" spans="1:24" ht="13.4" customHeight="1" x14ac:dyDescent="0.35">
      <c r="A12" s="163"/>
      <c r="B12" s="7"/>
      <c r="C12" s="17"/>
      <c r="D12" s="17"/>
      <c r="E12" s="17"/>
      <c r="F12" s="17"/>
      <c r="G12" s="17"/>
      <c r="H12" s="17"/>
      <c r="I12" s="22" t="s">
        <v>827</v>
      </c>
      <c r="J12" s="23"/>
      <c r="K12" s="23" t="s">
        <v>193</v>
      </c>
      <c r="L12" s="23" t="s">
        <v>826</v>
      </c>
      <c r="M12" s="23" t="s">
        <v>825</v>
      </c>
      <c r="N12" s="23" t="s">
        <v>824</v>
      </c>
      <c r="O12" s="23" t="str">
        <f>"per "&amp;$I$26&amp;" MJ"</f>
        <v>per 100 MJ</v>
      </c>
      <c r="P12" s="23"/>
      <c r="Q12" s="23" t="s">
        <v>898</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834</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835</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836</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837</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838</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839</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840</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841</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842</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843</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823</v>
      </c>
      <c r="I26" s="541">
        <v>100</v>
      </c>
      <c r="J26" s="88" t="s">
        <v>822</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821</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414</vt:i4>
      </vt:variant>
    </vt:vector>
  </HeadingPairs>
  <TitlesOfParts>
    <vt:vector size="431"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2024-07-12T07:44:20Z</dcterms:modified>
</cp:coreProperties>
</file>