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EBF7AE09-F0D3-442C-9C23-CD56BC1658DC}" xr6:coauthVersionLast="47" xr6:coauthVersionMax="47" xr10:uidLastSave="{00000000-0000-0000-0000-000000000000}"/>
  <bookViews>
    <workbookView xWindow="19395" yWindow="-16320" windowWidth="29040" windowHeight="15720" firstSheet="2" activeTab="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Crop!$H$654:$Q$671</definedName>
    <definedName name="GermPhases" localSheetId="7">Annual!$H$182:$O$192</definedName>
    <definedName name="GermPhases" localSheetId="9">Understory!$H$181:$O$181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830" i="1" l="1"/>
  <c r="T155" i="24" l="1"/>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Q109" i="22" l="1"/>
  <c r="F102" i="17"/>
  <c r="F103" i="17" s="1"/>
  <c r="F101" i="17"/>
  <c r="F99" i="17"/>
  <c r="F100" i="17"/>
  <c r="Q108" i="22"/>
  <c r="F98" i="17"/>
  <c r="M609" i="9" l="1"/>
  <c r="N609" i="9"/>
  <c r="O609" i="9"/>
  <c r="P609" i="9"/>
  <c r="Q609" i="9"/>
  <c r="R609" i="9"/>
  <c r="S609" i="9"/>
  <c r="T609" i="9"/>
  <c r="U609" i="9"/>
  <c r="V609" i="9"/>
  <c r="N608" i="9"/>
  <c r="O608" i="9"/>
  <c r="P608" i="9"/>
  <c r="Q608" i="9"/>
  <c r="R608" i="9"/>
  <c r="S608" i="9"/>
  <c r="T608" i="9"/>
  <c r="U608" i="9"/>
  <c r="V608" i="9"/>
  <c r="M608" i="9"/>
  <c r="V322" i="9" l="1"/>
  <c r="V323" i="9"/>
  <c r="V324" i="9"/>
  <c r="V325" i="9"/>
  <c r="V326" i="9"/>
  <c r="V327" i="9"/>
  <c r="V328" i="9"/>
  <c r="V329" i="9"/>
  <c r="V330" i="9"/>
  <c r="V321" i="9"/>
  <c r="V208" i="9"/>
  <c r="V209" i="9"/>
  <c r="V210" i="9"/>
  <c r="V211" i="9"/>
  <c r="V212" i="9"/>
  <c r="V213" i="9"/>
  <c r="V214" i="9"/>
  <c r="V215" i="9"/>
  <c r="V216" i="9"/>
  <c r="V207" i="9"/>
  <c r="X108" i="22"/>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W323" i="9"/>
  <c r="W324" i="9"/>
  <c r="W325" i="9"/>
  <c r="W326" i="9"/>
  <c r="W327" i="9"/>
  <c r="W328" i="9"/>
  <c r="W329" i="9"/>
  <c r="W330" i="9"/>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W209" i="9"/>
  <c r="W210" i="9"/>
  <c r="W211" i="9"/>
  <c r="W212" i="9"/>
  <c r="W213" i="9"/>
  <c r="W214" i="9"/>
  <c r="W215" i="9"/>
  <c r="W216" i="9"/>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31" i="17" l="1"/>
  <c r="M27" i="17" l="1"/>
  <c r="N27" i="17" s="1"/>
  <c r="M28" i="17"/>
  <c r="N28" i="17"/>
  <c r="M29" i="17"/>
  <c r="N29" i="17"/>
  <c r="M30" i="17"/>
  <c r="N30" i="17" s="1"/>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l="1"/>
  <c r="J155" i="9"/>
  <c r="Z108" i="22"/>
  <c r="AN73" i="18"/>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J157" i="9" l="1"/>
  <c r="AO70" i="18"/>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K100" i="17" s="1"/>
  <c r="K101"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AA28" i="17" l="1"/>
  <c r="M21" i="17"/>
  <c r="AA25" i="17"/>
  <c r="AA23" i="17"/>
  <c r="AA26" i="17"/>
  <c r="AA22" i="17"/>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P25" i="27" l="1"/>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R21" i="9" l="1"/>
  <c r="R21" i="27"/>
  <c r="N31" i="17"/>
  <c r="AC31" i="17" s="1"/>
  <c r="AC22" i="17"/>
  <c r="AC23" i="17"/>
  <c r="AC26" i="17"/>
  <c r="AC25" i="17"/>
  <c r="AC21" i="17"/>
  <c r="AC28" i="17"/>
  <c r="O21" i="17"/>
  <c r="AC24" i="17"/>
  <c r="AC29" i="17"/>
  <c r="K145" i="18"/>
  <c r="L145" i="18" s="1"/>
  <c r="AC27" i="17"/>
  <c r="AC30" i="17"/>
  <c r="L605" i="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L158" i="18"/>
  <c r="L160" i="18"/>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605" i="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T21" i="9" l="1"/>
  <c r="T21" i="27"/>
  <c r="S29" i="27"/>
  <c r="S30" i="27"/>
  <c r="S26" i="27"/>
  <c r="S24" i="27"/>
  <c r="S31" i="27"/>
  <c r="S28" i="27"/>
  <c r="S25" i="27"/>
  <c r="S27" i="27"/>
  <c r="S32" i="27"/>
  <c r="S23" i="27"/>
  <c r="V605" i="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T26" i="27" l="1"/>
  <c r="T27" i="27"/>
  <c r="T23" i="27"/>
  <c r="T29" i="27"/>
  <c r="T30" i="27"/>
  <c r="T32" i="27"/>
  <c r="T31" i="27"/>
  <c r="T24" i="27"/>
  <c r="T28" i="27"/>
  <c r="T25" i="27"/>
  <c r="Y605" i="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C252" i="18"/>
  <c r="C222" i="18"/>
  <c r="C221" i="18"/>
  <c r="C220" i="18"/>
  <c r="C219" i="18"/>
  <c r="W109" i="22"/>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89" i="6"/>
  <c r="AK728" i="18"/>
  <c r="AK704" i="18"/>
  <c r="AK680" i="18"/>
  <c r="Q304" i="18"/>
  <c r="Q296" i="18"/>
  <c r="P288" i="18"/>
  <c r="N288" i="18"/>
  <c r="J288"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K146" authorId="0" shapeId="0" xr:uid="{401F8463-D98F-40FE-B44F-C3E80E53D17B}">
      <text>
        <r>
          <rPr>
            <b/>
            <sz val="9"/>
            <color indexed="81"/>
            <rFont val="Tahoma"/>
            <family val="2"/>
          </rPr>
          <t>Michael Young:</t>
        </r>
        <r>
          <rPr>
            <sz val="9"/>
            <color indexed="81"/>
            <rFont val="Tahoma"/>
            <family val="2"/>
          </rPr>
          <t xml:space="preserve">
to stop model selecting sr on lmu1 that is 100% non arable. </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0" authorId="2" shapeId="0" xr:uid="{8641B555-A045-41ED-9149-4D3D13FCD205}">
      <text>
        <r>
          <rPr>
            <sz val="9"/>
            <color indexed="81"/>
            <rFont val="Tahoma"/>
            <family val="2"/>
          </rPr>
          <t>innoculant is covered in the chemical cost stuff because that is what agros do</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2728EC3A-2157-45C5-86AB-E34EE8E9FAF5}">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EA52D10D-2CBA-48B4-A962-023F2482587C}">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<sst xmlns="http://schemas.openxmlformats.org/spreadsheetml/2006/main" count="7605" uniqueCount="1286">
  <si>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</si>
  <si>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</si>
  <si>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</si>
  <si>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</si>
  <si>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</si>
  <si>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</si>
  <si>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</si>
  <si>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</si>
  <si>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</si>
  <si>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</si>
  <si>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</si>
  <si>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</si>
  <si>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</si>
  <si>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</si>
  <si>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</si>
  <si>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</si>
  <si>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</si>
  <si>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</si>
  <si>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</si>
  <si>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</si>
  <si>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</si>
  <si>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</si>
  <si>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</si>
  <si>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</si>
  <si>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</si>
  <si>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</si>
  <si>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</si>
  <si>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</si>
  <si>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</si>
  <si>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</si>
  <si>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</si>
  <si>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</si>
  <si>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</si>
  <si>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</si>
  <si>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</si>
  <si>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</si>
  <si>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</si>
  <si>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</si>
  <si>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</si>
  <si>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</si>
  <si>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</si>
  <si>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</si>
  <si>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</si>
  <si>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</si>
  <si>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</si>
  <si>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</si>
  <si>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</si>
  <si>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</si>
  <si>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</si>
  <si>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</si>
  <si>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</si>
  <si>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</si>
  <si>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</si>
  <si>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</si>
  <si>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</si>
  <si>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</si>
  <si>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</si>
  <si>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</si>
  <si>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</si>
  <si>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</si>
  <si>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</si>
  <si>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</si>
  <si>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</si>
  <si>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</si>
  <si>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</si>
  <si>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</si>
  <si>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</si>
  <si>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</si>
  <si>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</si>
  <si>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</si>
  <si>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</si>
  <si>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</si>
  <si>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</si>
  <si>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</si>
  <si>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</si>
  <si>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</si>
  <si>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</si>
  <si>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</si>
  <si>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</si>
  <si>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</si>
  <si>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</si>
  <si>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</si>
  <si>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</si>
  <si>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</si>
  <si>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</si>
  <si>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</si>
  <si>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</si>
  <si>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</si>
  <si>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</si>
  <si>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</si>
  <si>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</si>
  <si>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</si>
  <si>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</si>
  <si>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</si>
  <si>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</si>
  <si>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</si>
  <si>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</si>
  <si>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</si>
  <si>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</si>
  <si>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</si>
  <si>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</si>
  <si>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</si>
  <si>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</si>
  <si>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</si>
  <si>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</si>
  <si>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</si>
  <si>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</si>
  <si>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</si>
  <si>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</si>
  <si>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</si>
  <si>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</si>
  <si>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</si>
  <si>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</si>
  <si>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</si>
  <si>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</si>
  <si>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</si>
  <si>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</si>
  <si>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</si>
  <si>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</si>
  <si>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</si>
  <si>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</si>
  <si>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</si>
  <si>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</si>
  <si>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</si>
  <si>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</si>
  <si>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</si>
  <si>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</si>
  <si>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</si>
  <si>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</si>
  <si>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</si>
  <si>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</si>
  <si>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</si>
  <si>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</si>
  <si>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</si>
  <si>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</si>
  <si>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</si>
  <si>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</si>
  <si>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</si>
  <si>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</si>
  <si>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</si>
  <si>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</si>
  <si>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</si>
  <si>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</si>
  <si>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</si>
  <si>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</si>
  <si>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</si>
  <si>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</si>
  <si>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</si>
  <si>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</si>
  <si>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</si>
  <si>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</si>
  <si>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</si>
  <si>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</si>
  <si>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</si>
  <si>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</si>
  <si>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</si>
  <si>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</si>
  <si>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</si>
  <si>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</si>
  <si>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</si>
  <si>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</si>
  <si>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</si>
  <si>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</si>
  <si>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</si>
  <si>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</si>
  <si>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</si>
  <si>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</si>
  <si>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</si>
  <si>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</si>
  <si>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</si>
  <si>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</si>
  <si>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</si>
  <si>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</si>
  <si>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</si>
  <si>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</si>
  <si>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</si>
  <si>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</si>
  <si>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</si>
  <si>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</si>
  <si>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</si>
  <si>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</si>
  <si>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</si>
  <si>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</si>
  <si>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</si>
  <si>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</si>
  <si>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</si>
  <si>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</si>
  <si>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</si>
  <si>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</si>
  <si>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</si>
  <si>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</si>
  <si>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</si>
  <si>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</si>
  <si>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</si>
  <si>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</si>
  <si>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</si>
  <si>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</si>
  <si>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</si>
  <si>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</si>
  <si>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</si>
  <si>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</si>
  <si>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</si>
  <si>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</si>
  <si>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</si>
  <si>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</si>
  <si>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</si>
  <si>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</si>
  <si>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</si>
  <si>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</si>
  <si>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</si>
  <si>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</si>
  <si>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</si>
  <si>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</si>
  <si>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</si>
  <si>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</si>
  <si>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</si>
  <si>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</si>
  <si>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</si>
  <si>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</si>
  <si>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</si>
  <si>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</si>
  <si>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</si>
  <si>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</si>
  <si>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</si>
  <si>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</si>
  <si>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</si>
  <si>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</si>
  <si>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</si>
  <si>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</si>
  <si>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</si>
  <si>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</si>
  <si>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</si>
  <si>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</si>
  <si>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</si>
  <si>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</si>
  <si>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</si>
  <si>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</si>
  <si>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</si>
  <si>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</si>
  <si>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</si>
  <si>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</si>
  <si>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</si>
  <si>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</si>
  <si>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</si>
  <si>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</si>
  <si>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</si>
  <si>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</si>
  <si>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</si>
  <si>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</si>
  <si>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</si>
  <si>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</si>
  <si>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</si>
  <si>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</si>
  <si>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</si>
  <si>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</si>
  <si>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</si>
  <si>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</si>
  <si>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</si>
  <si>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</si>
  <si>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</si>
  <si>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</si>
  <si>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</si>
  <si>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</si>
  <si>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</si>
  <si>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</si>
  <si>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</si>
  <si>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</si>
  <si>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</si>
  <si>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</si>
  <si>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</si>
  <si>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</si>
  <si>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</si>
  <si>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</si>
  <si>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</si>
  <si>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</si>
  <si>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</si>
  <si>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</si>
  <si>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</si>
  <si>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</si>
  <si>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</si>
  <si>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</si>
  <si>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</si>
  <si>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</si>
  <si>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</si>
  <si>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</si>
  <si>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</si>
  <si>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</si>
  <si>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</si>
  <si>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</si>
  <si>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</si>
  <si>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</si>
  <si>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</si>
  <si>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</si>
  <si>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</si>
  <si>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</si>
  <si>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</si>
  <si>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</si>
  <si>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</si>
  <si>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</si>
  <si>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</si>
  <si>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</si>
  <si>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</si>
  <si>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</si>
  <si>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</si>
  <si>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</si>
  <si>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</si>
  <si>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</si>
  <si>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</si>
  <si>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</si>
  <si>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</si>
  <si>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</si>
  <si>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</si>
  <si>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</si>
  <si>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</si>
  <si>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</si>
  <si>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</si>
  <si>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</si>
  <si>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</si>
  <si>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</si>
  <si>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</si>
  <si>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</si>
  <si>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</si>
  <si>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</si>
  <si>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</si>
  <si>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</si>
  <si>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</si>
  <si>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</si>
  <si>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</si>
  <si>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</si>
  <si>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</si>
  <si>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</si>
  <si>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</si>
  <si>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</si>
  <si>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</si>
  <si>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</si>
  <si>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</si>
  <si>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</si>
  <si>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</si>
  <si>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</si>
  <si>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</si>
  <si>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</si>
  <si>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</si>
  <si>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</si>
  <si>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</si>
  <si>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</si>
  <si>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</si>
  <si>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</si>
  <si>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</si>
  <si>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</si>
  <si>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</si>
  <si>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</si>
  <si>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</si>
  <si>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</si>
  <si>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</si>
  <si>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</si>
  <si>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</si>
  <si>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</si>
  <si>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</si>
  <si>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</si>
  <si>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</si>
  <si>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</si>
  <si>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</si>
  <si>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</si>
  <si>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</si>
  <si>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</si>
  <si>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</si>
  <si>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</si>
  <si>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</si>
  <si>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</si>
  <si>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</si>
  <si>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</si>
  <si>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</si>
  <si>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</si>
  <si>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</si>
  <si>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</si>
  <si>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</si>
  <si>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</si>
  <si>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</si>
  <si>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</si>
  <si>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</si>
  <si>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</si>
  <si>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</si>
  <si>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</si>
  <si>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</si>
  <si>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</si>
  <si>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</si>
  <si>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</si>
  <si>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</si>
  <si>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</si>
  <si>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</si>
  <si>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</si>
  <si>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</si>
  <si>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</si>
  <si>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</si>
  <si>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</si>
  <si>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</si>
  <si>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</si>
  <si>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</si>
  <si>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</si>
  <si>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</si>
  <si>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</si>
  <si>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</si>
  <si>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</si>
  <si>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</si>
  <si>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</si>
  <si>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</si>
  <si>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</si>
  <si>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</si>
  <si>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</si>
  <si>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</si>
  <si>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</si>
  <si>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</si>
  <si>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</si>
  <si>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</si>
  <si>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</si>
  <si>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</si>
  <si>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</si>
  <si>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</si>
  <si>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</si>
  <si>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</si>
  <si>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</si>
  <si>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</si>
  <si>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</si>
  <si>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</si>
  <si>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</si>
  <si>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</si>
  <si>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</si>
  <si>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</si>
  <si>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</si>
  <si>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</si>
  <si>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</si>
  <si>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</si>
  <si>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</si>
  <si>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</si>
  <si>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</si>
  <si>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</si>
  <si>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</si>
  <si>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</si>
  <si>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</si>
  <si>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</si>
  <si>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</si>
  <si>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</si>
  <si>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</si>
  <si>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</si>
  <si>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</si>
  <si>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</si>
  <si>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</si>
  <si>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</si>
  <si>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</si>
  <si>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</si>
  <si>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</si>
  <si>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</si>
  <si>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</si>
  <si>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</si>
  <si>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</si>
  <si>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</si>
  <si>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</si>
  <si>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</si>
  <si>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</si>
  <si>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</si>
  <si>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</si>
  <si>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</si>
  <si>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</si>
  <si>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</si>
  <si>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</si>
  <si>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</si>
  <si>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</si>
  <si>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</si>
  <si>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</si>
  <si>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</si>
  <si>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</si>
  <si>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</si>
  <si>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</si>
  <si>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</si>
  <si>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</si>
  <si>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</si>
  <si>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</si>
  <si>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</si>
  <si>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</si>
  <si>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</si>
  <si>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</si>
  <si>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</si>
  <si>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</si>
  <si>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</si>
  <si>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</si>
  <si>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</si>
  <si>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</si>
  <si>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</si>
  <si>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</si>
  <si>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</si>
  <si>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</si>
  <si>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</si>
  <si>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</si>
  <si>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</si>
  <si>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</si>
  <si>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</si>
  <si>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</si>
  <si>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</si>
  <si>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</si>
  <si>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</si>
  <si>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</si>
  <si>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</si>
  <si>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</si>
  <si>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</si>
  <si>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</si>
  <si>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</si>
  <si>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</si>
  <si>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</si>
  <si>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</si>
  <si>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</si>
  <si>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</si>
  <si>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</si>
  <si>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</si>
  <si>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</si>
  <si>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</si>
  <si>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</si>
  <si>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</si>
  <si>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</si>
  <si>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</si>
  <si>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</si>
  <si>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</si>
  <si>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</si>
  <si>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</si>
  <si>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</si>
  <si>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</si>
  <si>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</si>
  <si>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</si>
  <si>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</si>
  <si>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</si>
  <si>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</si>
  <si>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</si>
  <si>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</si>
  <si>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</si>
  <si>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</si>
  <si>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</si>
  <si>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</si>
  <si>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</si>
  <si>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</si>
  <si>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</si>
  <si>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</si>
  <si>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</si>
  <si>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</si>
  <si>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</si>
  <si>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</si>
  <si>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</si>
  <si>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</si>
  <si>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</si>
  <si>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</si>
  <si>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</si>
  <si>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</si>
  <si>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</si>
  <si>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</si>
  <si>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</si>
  <si>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</si>
  <si>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</si>
  <si>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</si>
  <si>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</si>
  <si>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</si>
  <si>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</si>
  <si>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</si>
  <si>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</si>
  <si>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</si>
  <si>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</si>
  <si>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</si>
  <si>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</si>
  <si>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</si>
  <si>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</si>
  <si>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</si>
  <si>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</si>
  <si>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</si>
  <si>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</si>
  <si>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</si>
  <si>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</si>
  <si>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</si>
  <si>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</si>
  <si>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</si>
  <si>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</si>
  <si>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</si>
  <si>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</si>
  <si>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</si>
  <si>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</si>
  <si>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</si>
  <si>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</si>
  <si>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</si>
  <si>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</si>
  <si>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</si>
  <si>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</si>
  <si>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</si>
  <si>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</si>
  <si>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</si>
  <si>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</si>
  <si>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</si>
  <si>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</si>
  <si>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</si>
  <si>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</si>
  <si>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</si>
  <si>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</si>
  <si>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</si>
  <si>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</si>
  <si>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</si>
  <si>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</si>
  <si>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</si>
  <si>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</si>
  <si>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</si>
  <si>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</si>
  <si>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</si>
  <si>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</si>
  <si>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</si>
  <si>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</si>
  <si>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</si>
  <si>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</si>
  <si>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</si>
  <si>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</si>
  <si>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</si>
  <si>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</si>
  <si>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</si>
  <si>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</si>
  <si>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</si>
  <si>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</si>
  <si>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</si>
  <si>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</si>
  <si>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</si>
  <si>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</si>
  <si>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</si>
  <si>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</si>
  <si>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</si>
  <si>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</si>
  <si>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</si>
  <si>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</si>
  <si>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</si>
  <si>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</si>
  <si>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</si>
  <si>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</si>
  <si>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</si>
  <si>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</si>
  <si>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</si>
  <si>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</si>
  <si>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</si>
  <si>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</si>
  <si>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</si>
  <si>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</si>
  <si>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</si>
  <si>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</si>
  <si>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</si>
  <si>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</si>
  <si>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</si>
  <si>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</si>
  <si>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</si>
  <si>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</si>
  <si>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</si>
  <si>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</si>
  <si>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</si>
  <si>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</si>
  <si>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</si>
  <si>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</si>
  <si>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</si>
  <si>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</si>
  <si>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</si>
  <si>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</si>
  <si>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</si>
  <si>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</si>
  <si>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</si>
  <si>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</si>
  <si>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</si>
  <si>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</si>
  <si>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</si>
  <si>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</si>
  <si>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</si>
  <si>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</si>
  <si>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</si>
  <si>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</si>
  <si>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</si>
  <si>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</si>
  <si>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</si>
  <si>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</si>
  <si>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</si>
  <si>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</si>
  <si>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</si>
  <si>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</si>
  <si>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</si>
  <si>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</si>
  <si>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</si>
  <si>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</si>
  <si>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</si>
  <si>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</si>
  <si>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</si>
  <si>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</si>
  <si>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</si>
  <si>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</si>
  <si>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</si>
  <si>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</si>
  <si>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</si>
  <si>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</si>
  <si>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</si>
  <si>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</si>
  <si>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</si>
  <si>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</si>
  <si>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</si>
  <si>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</si>
  <si>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</si>
  <si>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</si>
  <si>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</si>
  <si>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</si>
  <si>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</si>
  <si>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</si>
  <si>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</si>
  <si>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</si>
  <si>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</si>
  <si>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</si>
  <si>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</si>
  <si>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</si>
  <si>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</si>
  <si>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</si>
  <si>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</si>
  <si>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</si>
  <si>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</si>
  <si>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</si>
  <si>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</si>
  <si>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</si>
  <si>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</si>
  <si>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</si>
  <si>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</si>
  <si>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</si>
  <si>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</si>
  <si>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</si>
  <si>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</si>
  <si>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</si>
  <si>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</si>
  <si>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</si>
  <si>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</si>
  <si>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</si>
  <si>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</si>
  <si>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</si>
  <si>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</si>
  <si>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</si>
  <si>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</si>
  <si>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</si>
  <si>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</si>
  <si>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</si>
  <si>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</si>
  <si>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</si>
  <si>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</si>
  <si>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</si>
  <si>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</si>
  <si>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</si>
  <si>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</si>
  <si>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</si>
  <si>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</si>
  <si>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</si>
  <si>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</si>
  <si>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</si>
  <si>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</si>
  <si>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</si>
  <si>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</si>
  <si>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</si>
  <si>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</si>
  <si>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</si>
  <si>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</si>
  <si>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</si>
  <si>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</si>
  <si>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</si>
  <si>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</si>
  <si>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</si>
  <si>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</si>
  <si>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</si>
  <si>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</si>
  <si>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</si>
  <si>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</si>
  <si>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</si>
  <si>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</si>
  <si>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</si>
  <si>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</si>
  <si>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</si>
  <si>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</si>
  <si>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</si>
  <si>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</si>
  <si>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</si>
  <si>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</si>
  <si>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</si>
  <si>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</si>
  <si>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</si>
  <si>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</si>
  <si>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</si>
  <si>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</si>
  <si>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</si>
  <si>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</si>
  <si>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</si>
  <si>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</si>
  <si>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</si>
  <si>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</si>
  <si>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</si>
  <si>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</si>
  <si>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</si>
  <si>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</si>
  <si>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</si>
  <si>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</si>
  <si>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</si>
  <si>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</si>
  <si>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</si>
  <si>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</si>
  <si>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</si>
  <si>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</si>
  <si>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</si>
  <si>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</si>
  <si>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</si>
  <si>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</si>
  <si>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</si>
  <si>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</si>
  <si>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</si>
  <si>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</si>
  <si>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</si>
  <si>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</si>
  <si>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</si>
  <si>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</si>
  <si>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</si>
  <si>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</si>
  <si>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</si>
  <si>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</si>
  <si>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</si>
  <si>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</si>
  <si>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</si>
  <si>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</si>
  <si>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</si>
  <si>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</si>
  <si>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</si>
  <si>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</si>
  <si>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</si>
  <si>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</si>
  <si>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</si>
  <si>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</si>
  <si>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</si>
  <si>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</si>
  <si>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</si>
  <si>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</si>
  <si>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</si>
  <si>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</si>
  <si>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</si>
  <si>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</si>
  <si>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</si>
  <si>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</si>
  <si>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</si>
  <si>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</si>
  <si>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</si>
  <si>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</si>
  <si>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</si>
  <si>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</si>
  <si>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</si>
  <si>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</si>
  <si>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</si>
  <si>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</si>
  <si>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</si>
  <si>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</si>
  <si>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</si>
  <si>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</si>
  <si>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</si>
  <si>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</si>
  <si>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</si>
  <si>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</si>
  <si>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</si>
  <si>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</si>
  <si>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</si>
  <si>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</si>
  <si>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</si>
  <si>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</si>
  <si>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</si>
  <si>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</si>
  <si>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</si>
  <si>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</si>
  <si>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</si>
  <si>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</si>
  <si>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</si>
  <si>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</si>
  <si>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</si>
  <si>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</si>
  <si>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</si>
  <si>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</si>
  <si>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</si>
  <si>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</si>
  <si>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</si>
  <si>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</si>
  <si>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</si>
  <si>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</si>
  <si>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</si>
  <si>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</si>
  <si>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</si>
  <si>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</si>
  <si>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</si>
  <si>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</si>
  <si>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</si>
  <si>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</si>
  <si>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</si>
  <si>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</si>
  <si>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</si>
  <si>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</si>
  <si>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</si>
  <si>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</si>
  <si>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</si>
  <si>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</si>
  <si>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</si>
  <si>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</si>
  <si>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</si>
  <si>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</si>
  <si>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</si>
  <si>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</si>
  <si>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</si>
  <si>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</si>
  <si>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</si>
  <si>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</si>
  <si>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</si>
  <si>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</si>
  <si>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</si>
  <si>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</si>
  <si>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</si>
  <si>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</si>
  <si>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</si>
  <si>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</si>
  <si>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</si>
  <si>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</si>
  <si>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</si>
  <si>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</si>
  <si>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</si>
  <si>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</si>
  <si>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</si>
  <si>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</si>
  <si>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</si>
  <si>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</si>
  <si>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</si>
  <si>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</si>
  <si>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</si>
  <si>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</si>
  <si>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</si>
  <si>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</si>
  <si>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</si>
  <si>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</si>
  <si>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</si>
  <si>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</si>
  <si>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</si>
  <si>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</si>
  <si>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</si>
  <si>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</si>
  <si>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</si>
  <si>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</si>
  <si>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</si>
  <si>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</si>
  <si>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</si>
  <si>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</si>
  <si>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</si>
  <si>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</si>
  <si>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</si>
  <si>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</si>
  <si>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</si>
  <si>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</si>
  <si>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</si>
  <si>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</si>
  <si>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</si>
  <si>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</si>
  <si>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</si>
  <si>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</si>
  <si>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</si>
  <si>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</si>
  <si>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</si>
  <si>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</si>
  <si>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</si>
  <si>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</si>
  <si>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</si>
  <si>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</si>
  <si>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</si>
  <si>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</si>
  <si>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</si>
  <si>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</si>
  <si>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</si>
  <si>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</si>
  <si>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</si>
  <si>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</si>
  <si>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</si>
  <si>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</si>
  <si>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</si>
  <si>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</si>
  <si>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</si>
  <si>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</si>
  <si>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</si>
  <si>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</si>
  <si>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</si>
  <si>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</si>
  <si>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</si>
  <si>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</si>
  <si>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</si>
  <si>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</si>
  <si>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</si>
  <si>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</si>
  <si>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</si>
  <si>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</si>
  <si>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</si>
  <si>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</si>
  <si>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</si>
  <si>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</si>
  <si>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</si>
  <si>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</si>
  <si>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</si>
  <si>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</si>
  <si>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</si>
  <si>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</si>
  <si>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</si>
  <si>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</si>
  <si>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</si>
  <si>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</si>
  <si>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</si>
  <si>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</si>
  <si>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</si>
  <si>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</si>
  <si>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</si>
  <si>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</si>
  <si>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</si>
  <si>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</si>
  <si>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</si>
  <si>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</si>
  <si>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</si>
  <si>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</si>
  <si>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</si>
  <si>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</si>
  <si>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</si>
  <si>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</si>
  <si>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</si>
  <si>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</si>
  <si>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</si>
  <si>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</si>
  <si>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</si>
  <si>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</si>
  <si>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</si>
  <si>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</si>
  <si>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</si>
  <si>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</si>
  <si>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</si>
  <si>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</si>
  <si>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</si>
  <si>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</si>
  <si>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</si>
  <si>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</si>
  <si>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</si>
  <si>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</si>
  <si>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</si>
  <si>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</si>
  <si>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</si>
  <si>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</si>
  <si>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</si>
  <si>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</si>
  <si>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</si>
  <si>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</si>
  <si>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</si>
  <si>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</si>
  <si>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</si>
  <si>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</si>
  <si>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</si>
  <si>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</si>
  <si>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</si>
  <si>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</si>
  <si>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</si>
  <si>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</si>
  <si>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</si>
  <si>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</si>
  <si>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</si>
  <si>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</si>
  <si>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</si>
  <si>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</si>
  <si>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</si>
  <si>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</si>
  <si>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</si>
  <si>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</si>
  <si>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</si>
  <si>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</si>
  <si>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</si>
  <si>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</si>
  <si>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</si>
  <si>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</si>
  <si>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</si>
  <si>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</si>
  <si>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</si>
  <si>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</si>
  <si>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</si>
  <si>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</si>
  <si>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</si>
  <si>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</si>
  <si>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</si>
  <si>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</si>
  <si>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</si>
  <si>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</si>
  <si>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</si>
  <si>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</si>
  <si>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</si>
  <si>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</si>
  <si>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</si>
  <si>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</si>
  <si>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</si>
  <si>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</si>
  <si>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</si>
  <si>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</si>
  <si>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</si>
  <si>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</si>
  <si>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</si>
  <si>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</si>
  <si>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</si>
  <si>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</si>
  <si>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</si>
  <si>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</si>
  <si>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</si>
  <si>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</si>
  <si>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</si>
  <si>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</si>
  <si>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</si>
  <si>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</si>
  <si>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</si>
  <si>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</si>
  <si>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</si>
  <si>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</si>
  <si>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</si>
  <si>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</si>
  <si>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</si>
  <si>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</si>
  <si>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</si>
  <si>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</si>
  <si>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</si>
  <si>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</si>
  <si>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</si>
  <si>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</si>
  <si>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</si>
  <si>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</si>
  <si>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</si>
  <si>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</si>
  <si>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</si>
  <si>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</si>
  <si>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</si>
  <si>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</si>
  <si>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</si>
  <si>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</si>
  <si>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</si>
  <si>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</si>
  <si>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</si>
  <si>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</si>
  <si>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</si>
  <si>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</si>
  <si>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</si>
  <si>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</si>
  <si>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</si>
  <si>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</si>
  <si>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</si>
  <si>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</si>
  <si>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</si>
  <si>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</si>
  <si>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</si>
  <si>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</si>
  <si>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</si>
  <si>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</si>
  <si>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</si>
  <si>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</si>
  <si>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</si>
  <si>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</si>
  <si>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</si>
  <si>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</si>
  <si>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</si>
  <si>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</si>
  <si>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</si>
  <si>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</si>
  <si>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</si>
  <si>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</si>
  <si>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</si>
  <si>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</si>
  <si>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</si>
  <si>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</si>
  <si>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</si>
  <si>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</si>
  <si>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</si>
  <si>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</si>
  <si>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</si>
  <si>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</si>
  <si>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</si>
  <si>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</si>
  <si>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</si>
  <si>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</si>
  <si>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</si>
  <si>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</si>
  <si>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</si>
  <si>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</si>
  <si>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</si>
  <si>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</si>
  <si>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</si>
  <si>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</si>
  <si>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</si>
  <si>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</si>
  <si>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</si>
  <si>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</si>
  <si>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</si>
  <si>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</si>
  <si>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</si>
  <si>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</si>
  <si>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</si>
  <si>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</si>
  <si>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</si>
  <si>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</si>
  <si>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</si>
  <si>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</si>
  <si>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</si>
  <si>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</si>
  <si>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</si>
  <si>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</si>
  <si>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</si>
  <si>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</si>
  <si>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</si>
  <si>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</si>
  <si>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</si>
  <si>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</si>
  <si>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</si>
  <si>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</si>
  <si>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</si>
  <si>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</si>
  <si>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</si>
  <si>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</si>
  <si>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</si>
  <si>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</si>
  <si>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</si>
  <si>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</si>
  <si>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</si>
  <si>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</si>
  <si>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</si>
  <si>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</si>
  <si>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</si>
  <si>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</si>
  <si>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</si>
  <si>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</si>
  <si>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</si>
  <si>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</si>
  <si>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</si>
  <si>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</si>
  <si>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</si>
  <si>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</si>
  <si>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</si>
  <si>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</si>
  <si>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</si>
  <si>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</si>
  <si>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</si>
  <si>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</si>
  <si>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</si>
  <si>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</si>
  <si>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</si>
  <si>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</si>
  <si>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</si>
  <si>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</si>
  <si>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</si>
  <si>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</si>
  <si>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</si>
  <si>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</si>
  <si>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</si>
  <si>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</si>
  <si>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</si>
  <si>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</si>
  <si>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</si>
  <si>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</si>
  <si>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</si>
  <si>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</si>
  <si>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</si>
  <si>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</si>
  <si>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</si>
  <si>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</si>
  <si>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</si>
  <si>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</si>
  <si>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</si>
  <si>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</si>
  <si>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</si>
  <si>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</si>
  <si>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</si>
  <si>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</si>
  <si>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</si>
  <si>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</si>
  <si>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</si>
  <si>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</si>
  <si>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</si>
  <si>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</si>
  <si>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</si>
  <si>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</si>
  <si>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</si>
  <si>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</si>
  <si>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</si>
  <si>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</si>
  <si>
    <t>Crude Protein</t>
  </si>
  <si>
    <t>Crude</t>
  </si>
  <si>
    <t>Protein</t>
  </si>
  <si>
    <t xml:space="preserve">*hay, fodder hasn’t been updated in 2019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</si>
</sst>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6">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16" fillId="0" borderId="12" xfId="3" applyNumberFormat="1" applyFill="1" applyBorder="1" applyAlignment="1">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97FE5459-F34C-4CEF-BCD7-9F70166BC238}"/>
    <cellStyle name="Normal_Records 2-1" xfId="36" xr:uid="{4E8C58B8-F818-4BFF-9F9B-4E67492FA02B}"/>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6328125" defaultRowHeight="14.5" x14ac:dyDescent="0.35"/>
  <cols>
    <col min="1" max="16384" width="8.6328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1" workbookViewId="0">
      <selection activeCell="Q109" sqref="Q109"/>
    </sheetView>
  </sheetViews>
  <sheetFormatPr defaultColWidth="8.6328125" defaultRowHeight="14.5" outlineLevelRow="1" x14ac:dyDescent="0.35"/>
  <cols>
    <col min="1" max="1" width="3" style="66" customWidth="1"/>
    <col min="2" max="2" width="3.36328125" style="66" customWidth="1"/>
    <col min="3" max="4" width="1" style="66" customWidth="1"/>
    <col min="5" max="5" width="3.36328125" style="66" customWidth="1"/>
    <col min="6" max="6" width="2.54296875" style="66" customWidth="1"/>
    <col min="7" max="11" width="8.6328125" style="66"/>
    <col min="12" max="12" width="11.54296875" style="66" customWidth="1"/>
    <col min="13" max="13" width="8.6328125" style="66"/>
    <col min="14" max="14" width="11.36328125" style="66" bestFit="1" customWidth="1"/>
    <col min="15" max="15" width="8.6328125" style="66"/>
    <col min="16" max="16" width="9" style="66" bestFit="1" customWidth="1"/>
    <col min="17" max="17" width="10.08984375" style="66" bestFit="1" customWidth="1"/>
    <col min="18" max="18" width="9" style="66" bestFit="1" customWidth="1"/>
    <col min="19" max="19" width="8.6328125" style="66"/>
    <col min="20" max="20" width="11.36328125" style="66" customWidth="1"/>
    <col min="21"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1071</v>
      </c>
      <c r="H4" s="14"/>
      <c r="I4" s="14" t="s">
        <v>318</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1072</v>
      </c>
      <c r="I6" s="252" t="s">
        <v>1280</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4" t="s">
        <v>1033</v>
      </c>
      <c r="H14" s="33"/>
      <c r="I14" s="35" t="s">
        <v>1036</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1268</v>
      </c>
      <c r="Q15" s="33"/>
      <c r="R15" s="33"/>
      <c r="S15" s="33"/>
      <c r="T15" s="35" t="s">
        <v>1208</v>
      </c>
      <c r="U15" s="33"/>
      <c r="V15" s="33"/>
      <c r="W15" s="17"/>
      <c r="X15" s="9"/>
      <c r="Y15" s="9"/>
      <c r="Z15" s="9"/>
    </row>
    <row r="16" spans="1:26" customFormat="1" ht="12" customHeight="1" outlineLevel="1" x14ac:dyDescent="0.35">
      <c r="A16" s="7"/>
      <c r="B16" s="8"/>
      <c r="C16" s="18"/>
      <c r="D16" s="18"/>
      <c r="E16" s="18"/>
      <c r="F16" s="27"/>
      <c r="G16" t="s">
        <v>1027</v>
      </c>
      <c r="H16" s="33" t="s">
        <v>1269</v>
      </c>
      <c r="I16" t="s">
        <v>1270</v>
      </c>
      <c r="K16" t="s">
        <v>1034</v>
      </c>
      <c r="L16" s="33" t="s">
        <v>1269</v>
      </c>
      <c r="M16" t="s">
        <v>1270</v>
      </c>
      <c r="N16" s="33"/>
      <c r="O16" t="s">
        <v>1028</v>
      </c>
      <c r="P16" s="33" t="s">
        <v>964</v>
      </c>
      <c r="Q16" s="33" t="s">
        <v>965</v>
      </c>
      <c r="R16" s="33" t="s">
        <v>921</v>
      </c>
      <c r="S16" s="33"/>
      <c r="T16" s="33" t="s">
        <v>964</v>
      </c>
      <c r="U16" s="33" t="s">
        <v>965</v>
      </c>
      <c r="V16" s="33" t="s">
        <v>921</v>
      </c>
      <c r="W16" s="17"/>
      <c r="X16" s="9"/>
      <c r="Y16" s="9"/>
      <c r="Z16" s="9"/>
    </row>
    <row r="17" spans="1:26" customFormat="1" ht="12" customHeight="1" outlineLevel="1" x14ac:dyDescent="0.35">
      <c r="A17" s="7"/>
      <c r="B17" s="8"/>
      <c r="C17" s="18"/>
      <c r="D17" s="18"/>
      <c r="E17" s="18"/>
      <c r="F17" s="27"/>
      <c r="G17" s="498" t="s">
        <v>69</v>
      </c>
      <c r="H17" s="208" t="b">
        <v>1</v>
      </c>
      <c r="I17" s="208" t="b">
        <v>1</v>
      </c>
      <c r="K17" s="691" t="s">
        <v>72</v>
      </c>
      <c r="L17" s="208" t="b">
        <v>1</v>
      </c>
      <c r="M17" s="208" t="b">
        <v>1</v>
      </c>
      <c r="N17" s="33"/>
      <c r="O17" s="498" t="s">
        <v>72</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499" t="s">
        <v>953</v>
      </c>
      <c r="H18" s="208" t="b">
        <v>1</v>
      </c>
      <c r="I18" s="208" t="b">
        <v>1</v>
      </c>
      <c r="K18" s="692" t="s">
        <v>73</v>
      </c>
      <c r="L18" s="208" t="b">
        <v>1</v>
      </c>
      <c r="M18" s="208" t="b">
        <v>1</v>
      </c>
      <c r="N18" s="33"/>
      <c r="O18" s="499" t="s">
        <v>73</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499" t="s">
        <v>67</v>
      </c>
      <c r="H19" s="208" t="b">
        <v>1</v>
      </c>
      <c r="I19" s="870" t="b">
        <v>1</v>
      </c>
      <c r="K19" s="692" t="s">
        <v>828</v>
      </c>
      <c r="L19" s="208" t="b">
        <v>1</v>
      </c>
      <c r="M19" s="870" t="b">
        <v>1</v>
      </c>
      <c r="N19" s="33"/>
      <c r="O19" s="499" t="s">
        <v>828</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71</v>
      </c>
      <c r="H20" s="871" t="b">
        <v>1</v>
      </c>
      <c r="I20" s="648" t="b">
        <v>1</v>
      </c>
      <c r="K20" s="692" t="s">
        <v>344</v>
      </c>
      <c r="L20" s="871" t="b">
        <v>1</v>
      </c>
      <c r="M20" s="648" t="b">
        <v>1</v>
      </c>
      <c r="N20" s="33"/>
      <c r="O20" s="499" t="s">
        <v>69</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499" t="s">
        <v>75</v>
      </c>
      <c r="H21" s="208" t="b">
        <v>0</v>
      </c>
      <c r="I21" s="243" t="b">
        <v>0</v>
      </c>
      <c r="K21" s="499" t="s">
        <v>345</v>
      </c>
      <c r="L21" s="208" t="b">
        <v>0</v>
      </c>
      <c r="M21" s="243" t="b">
        <v>0</v>
      </c>
      <c r="N21" s="33"/>
      <c r="O21" s="499" t="s">
        <v>953</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499" t="s">
        <v>76</v>
      </c>
      <c r="H22" s="208" t="b">
        <v>0</v>
      </c>
      <c r="I22" s="208" t="b">
        <v>0</v>
      </c>
      <c r="K22" s="499" t="s">
        <v>1029</v>
      </c>
      <c r="L22" s="208" t="b">
        <v>0</v>
      </c>
      <c r="M22" s="208" t="b">
        <v>0</v>
      </c>
      <c r="N22" s="33"/>
      <c r="O22" s="499" t="s">
        <v>67</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499" t="s">
        <v>70</v>
      </c>
      <c r="H23" s="208" t="b">
        <v>0</v>
      </c>
      <c r="I23" s="208" t="b">
        <v>0</v>
      </c>
      <c r="K23" s="499" t="s">
        <v>232</v>
      </c>
      <c r="L23" s="208" t="b">
        <v>0</v>
      </c>
      <c r="M23" s="208" t="b">
        <v>0</v>
      </c>
      <c r="N23" s="33"/>
      <c r="O23" s="499" t="s">
        <v>71</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499" t="s">
        <v>68</v>
      </c>
      <c r="H24" s="208" t="b">
        <v>1</v>
      </c>
      <c r="I24" s="208" t="b">
        <v>1</v>
      </c>
      <c r="K24" s="692" t="s">
        <v>346</v>
      </c>
      <c r="L24" s="208" t="b">
        <v>1</v>
      </c>
      <c r="M24" s="208" t="b">
        <v>1</v>
      </c>
      <c r="N24" s="33"/>
      <c r="O24" s="499" t="s">
        <v>75</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499" t="s">
        <v>954</v>
      </c>
      <c r="H25" s="208" t="b">
        <v>1</v>
      </c>
      <c r="I25" s="208" t="b">
        <v>1</v>
      </c>
      <c r="K25" s="692" t="s">
        <v>1142</v>
      </c>
      <c r="L25" s="208" t="b">
        <v>1</v>
      </c>
      <c r="M25" s="208" t="b">
        <v>1</v>
      </c>
      <c r="N25" s="33"/>
      <c r="O25" s="499" t="s">
        <v>345</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499" t="s">
        <v>224</v>
      </c>
      <c r="H26" s="208" t="b">
        <v>1</v>
      </c>
      <c r="I26" s="208" t="b">
        <v>1</v>
      </c>
      <c r="K26" s="692" t="s">
        <v>78</v>
      </c>
      <c r="L26" s="208" t="b">
        <v>1</v>
      </c>
      <c r="M26" s="208" t="b">
        <v>1</v>
      </c>
      <c r="N26" s="33"/>
      <c r="O26" s="499" t="s">
        <v>1029</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499" t="s">
        <v>65</v>
      </c>
      <c r="H27" s="208" t="b">
        <v>1</v>
      </c>
      <c r="I27" s="208" t="b">
        <v>1</v>
      </c>
      <c r="K27" s="692" t="s">
        <v>347</v>
      </c>
      <c r="L27" s="208" t="b">
        <v>0</v>
      </c>
      <c r="M27" s="208" t="b">
        <v>0</v>
      </c>
      <c r="N27" s="33"/>
      <c r="O27" s="499" t="s">
        <v>232</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499" t="s">
        <v>956</v>
      </c>
      <c r="H28" s="208" t="b">
        <v>1</v>
      </c>
      <c r="I28" s="208" t="b">
        <v>1</v>
      </c>
      <c r="K28" s="692" t="s">
        <v>1030</v>
      </c>
      <c r="L28" s="208" t="b">
        <v>0</v>
      </c>
      <c r="M28" s="208" t="b">
        <v>0</v>
      </c>
      <c r="N28" s="33"/>
      <c r="O28" s="499" t="s">
        <v>76</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499" t="s">
        <v>77</v>
      </c>
      <c r="H29" s="208" t="b">
        <v>0</v>
      </c>
      <c r="I29" s="208" t="b">
        <v>0</v>
      </c>
      <c r="K29" s="692" t="s">
        <v>231</v>
      </c>
      <c r="L29" s="208" t="b">
        <v>0</v>
      </c>
      <c r="M29" s="208" t="b">
        <v>0</v>
      </c>
      <c r="N29" s="33"/>
      <c r="O29" s="499" t="s">
        <v>70</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499" t="s">
        <v>66</v>
      </c>
      <c r="H30" s="208" t="b">
        <v>1</v>
      </c>
      <c r="I30" s="208" t="b">
        <v>1</v>
      </c>
      <c r="K30" s="692" t="s">
        <v>348</v>
      </c>
      <c r="L30" s="208" t="b">
        <v>0</v>
      </c>
      <c r="M30" s="208" t="b">
        <v>0</v>
      </c>
      <c r="N30" s="33"/>
      <c r="O30" s="499" t="s">
        <v>344</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499" t="s">
        <v>952</v>
      </c>
      <c r="H31" s="208" t="b">
        <v>1</v>
      </c>
      <c r="I31" s="208" t="b">
        <v>1</v>
      </c>
      <c r="K31" s="693" t="s">
        <v>1031</v>
      </c>
      <c r="L31" s="208" t="b">
        <v>0</v>
      </c>
      <c r="M31" s="208" t="b">
        <v>0</v>
      </c>
      <c r="N31" s="33"/>
      <c r="O31" s="499" t="s">
        <v>68</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499" t="s">
        <v>74</v>
      </c>
      <c r="H32" s="208" t="b">
        <v>1</v>
      </c>
      <c r="I32" s="208" t="b">
        <v>1</v>
      </c>
      <c r="K32" s="693" t="s">
        <v>229</v>
      </c>
      <c r="L32" s="208" t="b">
        <v>0</v>
      </c>
      <c r="M32" s="208" t="b">
        <v>0</v>
      </c>
      <c r="N32" s="33"/>
      <c r="O32" s="499" t="s">
        <v>954</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0" t="s">
        <v>955</v>
      </c>
      <c r="H33" s="208" t="b">
        <v>1</v>
      </c>
      <c r="I33" s="208" t="b">
        <v>1</v>
      </c>
      <c r="K33" s="693" t="s">
        <v>349</v>
      </c>
      <c r="L33" s="208" t="b">
        <v>0</v>
      </c>
      <c r="M33" s="208" t="b">
        <v>0</v>
      </c>
      <c r="N33" s="33"/>
      <c r="O33" s="499" t="s">
        <v>224</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3" t="s">
        <v>1032</v>
      </c>
      <c r="L34" s="208" t="b">
        <v>0</v>
      </c>
      <c r="M34" s="208" t="b">
        <v>0</v>
      </c>
      <c r="N34" s="33"/>
      <c r="O34" s="499" t="s">
        <v>65</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0" t="s">
        <v>230</v>
      </c>
      <c r="L35" s="208" t="b">
        <v>0</v>
      </c>
      <c r="M35" s="208" t="b">
        <v>0</v>
      </c>
      <c r="N35" s="33"/>
      <c r="O35" s="499" t="s">
        <v>956</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499" t="s">
        <v>346</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499" t="s">
        <v>1142</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499" t="s">
        <v>78</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499" t="s">
        <v>347</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499" t="s">
        <v>1030</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499" t="s">
        <v>231</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499" t="s">
        <v>348</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499" t="s">
        <v>1031</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499" t="s">
        <v>229</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499" t="s">
        <v>77</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499" t="s">
        <v>66</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499" t="s">
        <v>952</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499" t="s">
        <v>349</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499" t="s">
        <v>1032</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499" t="s">
        <v>230</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499" t="s">
        <v>74</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0" t="s">
        <v>955</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5" customHeight="1" outlineLevel="1" x14ac:dyDescent="0.35">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403</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93</v>
      </c>
      <c r="H67" s="18"/>
      <c r="I67" s="18"/>
      <c r="J67" s="145" t="s">
        <v>108</v>
      </c>
      <c r="K67" s="145"/>
      <c r="L67" s="18"/>
      <c r="M67" s="18"/>
      <c r="N67" s="18" t="s">
        <v>404</v>
      </c>
      <c r="O67" s="18"/>
      <c r="P67" s="25"/>
      <c r="Q67" s="25"/>
      <c r="R67" s="25"/>
      <c r="S67" s="23"/>
      <c r="T67" s="23"/>
      <c r="U67" s="23"/>
      <c r="V67" s="23"/>
      <c r="W67" s="17"/>
      <c r="X67" s="9"/>
      <c r="Y67" s="9"/>
      <c r="Z67" s="9"/>
    </row>
    <row r="68" spans="1:26" customFormat="1" ht="12" customHeight="1" outlineLevel="1" x14ac:dyDescent="0.35">
      <c r="A68" s="7"/>
      <c r="B68" s="8"/>
      <c r="C68" s="18"/>
      <c r="D68" s="18"/>
      <c r="E68" s="18"/>
      <c r="F68" s="27"/>
      <c r="G68" t="s">
        <v>219</v>
      </c>
      <c r="H68" t="s">
        <v>220</v>
      </c>
      <c r="I68" s="35"/>
      <c r="J68" t="s">
        <v>106</v>
      </c>
      <c r="K68" s="206">
        <v>13.59</v>
      </c>
      <c r="L68" s="35"/>
      <c r="M68" s="35"/>
      <c r="N68" s="253">
        <v>27</v>
      </c>
      <c r="O68" s="35" t="s">
        <v>405</v>
      </c>
      <c r="P68" s="33"/>
      <c r="Q68" s="33"/>
      <c r="R68" s="33"/>
      <c r="S68" s="33"/>
      <c r="T68" s="33"/>
      <c r="U68" s="33"/>
      <c r="V68" s="31"/>
      <c r="W68" s="17"/>
      <c r="X68" s="9"/>
      <c r="Y68" s="9"/>
      <c r="Z68" s="9"/>
    </row>
    <row r="69" spans="1:26" customFormat="1" ht="12" customHeight="1" outlineLevel="1" x14ac:dyDescent="0.35">
      <c r="A69" s="7"/>
      <c r="B69" s="8"/>
      <c r="C69" s="18"/>
      <c r="D69" s="18"/>
      <c r="E69" s="18"/>
      <c r="F69" s="27"/>
      <c r="G69" s="498" t="s">
        <v>388</v>
      </c>
      <c r="H69" s="206">
        <v>151</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9" t="s">
        <v>57</v>
      </c>
      <c r="H70" s="206">
        <v>170</v>
      </c>
      <c r="I70" s="33"/>
      <c r="J70" t="s">
        <v>107</v>
      </c>
      <c r="K70" s="206">
        <v>25</v>
      </c>
      <c r="L70" s="33"/>
      <c r="M70" s="33"/>
      <c r="N70" s="33"/>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9" t="s">
        <v>58</v>
      </c>
      <c r="H71" s="206">
        <v>676</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9" t="s">
        <v>59</v>
      </c>
      <c r="H72" s="206">
        <v>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9" t="s">
        <v>60</v>
      </c>
      <c r="H73" s="206">
        <v>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9" t="s">
        <v>887</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9" t="s">
        <v>888</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9" t="s">
        <v>889</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0" t="s">
        <v>1200</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793</v>
      </c>
      <c r="H89" s="14"/>
      <c r="I89" s="14"/>
      <c r="J89" s="14" t="s">
        <v>265</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794</v>
      </c>
      <c r="J90" s="14" t="s">
        <v>804</v>
      </c>
      <c r="K90" s="14" t="s">
        <v>805</v>
      </c>
      <c r="L90" s="14" t="s">
        <v>1145</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1197</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795</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354</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356</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1094</v>
      </c>
      <c r="K106" s="18"/>
      <c r="L106" s="18"/>
      <c r="M106" s="24"/>
      <c r="N106" s="886" t="s">
        <v>924</v>
      </c>
      <c r="O106" s="25"/>
      <c r="P106" s="726" t="s">
        <v>923</v>
      </c>
      <c r="Q106" s="726"/>
      <c r="R106" s="726"/>
      <c r="S106" s="25"/>
      <c r="T106" s="23" t="s">
        <v>981</v>
      </c>
      <c r="U106" s="23"/>
      <c r="V106" s="726" t="s">
        <v>923</v>
      </c>
      <c r="W106" s="726"/>
      <c r="X106" s="726"/>
      <c r="Y106" s="25"/>
      <c r="Z106" s="23" t="s">
        <v>981</v>
      </c>
      <c r="AA106" s="23"/>
      <c r="AB106" s="23" t="s">
        <v>1214</v>
      </c>
      <c r="AC106" s="23"/>
      <c r="AD106" s="23"/>
      <c r="AE106" s="135" t="s">
        <v>1211</v>
      </c>
      <c r="AF106" s="23"/>
      <c r="AG106" s="17"/>
      <c r="AH106" s="9"/>
      <c r="AI106" s="9"/>
      <c r="AJ106" s="9"/>
    </row>
    <row r="107" spans="1:36" customFormat="1" ht="12" customHeight="1" outlineLevel="1" x14ac:dyDescent="0.35">
      <c r="A107" s="7"/>
      <c r="B107" s="8"/>
      <c r="C107" s="18"/>
      <c r="D107" s="18"/>
      <c r="E107" s="18"/>
      <c r="F107" s="18"/>
      <c r="G107" s="201" t="s">
        <v>922</v>
      </c>
      <c r="H107" s="201"/>
      <c r="I107" s="201"/>
      <c r="J107" s="23" t="s">
        <v>1105</v>
      </c>
      <c r="K107" s="18"/>
      <c r="L107" s="24" t="s">
        <v>355</v>
      </c>
      <c r="M107" s="24" t="s">
        <v>357</v>
      </c>
      <c r="N107" s="887"/>
      <c r="O107" s="25"/>
      <c r="P107" s="25" t="s">
        <v>964</v>
      </c>
      <c r="Q107" s="25" t="s">
        <v>965</v>
      </c>
      <c r="R107" s="25" t="s">
        <v>921</v>
      </c>
      <c r="S107" s="25"/>
      <c r="T107" s="23"/>
      <c r="U107" s="23"/>
      <c r="V107" s="25" t="s">
        <v>964</v>
      </c>
      <c r="W107" s="25" t="s">
        <v>965</v>
      </c>
      <c r="X107" s="25" t="s">
        <v>921</v>
      </c>
      <c r="Y107" s="25"/>
      <c r="Z107" s="23"/>
      <c r="AA107" s="23"/>
      <c r="AB107" s="23" t="s">
        <v>1212</v>
      </c>
      <c r="AC107" s="23" t="s">
        <v>1213</v>
      </c>
      <c r="AD107" s="23"/>
      <c r="AE107" s="23" t="s">
        <v>1209</v>
      </c>
      <c r="AF107" s="23" t="s">
        <v>1210</v>
      </c>
      <c r="AG107" s="17"/>
      <c r="AH107" s="9"/>
      <c r="AI107" s="9"/>
      <c r="AJ107" s="9"/>
    </row>
    <row r="108" spans="1:36" customFormat="1" ht="12" customHeight="1" outlineLevel="1" x14ac:dyDescent="0.35">
      <c r="A108" s="7"/>
      <c r="B108" s="8"/>
      <c r="C108" s="18"/>
      <c r="D108" s="18"/>
      <c r="E108" s="18"/>
      <c r="F108" s="27"/>
      <c r="G108" s="208" t="b">
        <v>1</v>
      </c>
      <c r="J108" s="164" t="s">
        <v>1095</v>
      </c>
      <c r="K108" s="501" t="s">
        <v>826</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5">
      <c r="A109" s="7"/>
      <c r="B109" s="8"/>
      <c r="C109" s="18"/>
      <c r="D109" s="18"/>
      <c r="E109" s="18"/>
      <c r="F109" s="27"/>
      <c r="J109" s="164" t="s">
        <v>1096</v>
      </c>
      <c r="K109" s="502" t="s">
        <v>402</v>
      </c>
      <c r="L109" s="207">
        <v>0.24242424242424243</v>
      </c>
      <c r="M109" s="208" t="b">
        <v>0</v>
      </c>
      <c r="N109" s="752">
        <f>V109</f>
        <v>105</v>
      </c>
      <c r="O109" s="167"/>
      <c r="P109" s="755">
        <f t="shared" ref="P109:P117" si="1">MIN($T$108:$T$117)</f>
        <v>43572</v>
      </c>
      <c r="Q109" s="755">
        <f>Periods!$K$22</f>
        <v>43586</v>
      </c>
      <c r="R109" s="575">
        <v>43739</v>
      </c>
      <c r="S109" s="33"/>
      <c r="T109" s="753">
        <f>Periods!$G$21</f>
        <v>43572</v>
      </c>
      <c r="U109" s="33"/>
      <c r="V109" s="748">
        <f t="shared" ref="V109:V117" si="2">MIN(51,INT((P109 - DATE(YEAR(P109),1,1))/7))*7</f>
        <v>105</v>
      </c>
      <c r="W109" s="748">
        <f t="shared" ref="W109:W117" si="3">MIN(51,INT((Q109 - DATE(YEAR(Q109),1,1))/7))*7</f>
        <v>119</v>
      </c>
      <c r="X109" s="748">
        <f t="shared" ref="X109:X117" si="4">MIN(51,INT((R109 - DATE(YEAR(R109),1,1))/7))*7</f>
        <v>273</v>
      </c>
      <c r="Y109" s="33"/>
      <c r="Z109" s="748">
        <f>MIN(51,INT((T109 - DATE(YEAR(T109),1,1))/7))*7</f>
        <v>105</v>
      </c>
      <c r="AA109" s="33"/>
      <c r="AB109" s="661">
        <f t="shared" ref="AB109:AB110" si="5">Z109</f>
        <v>105</v>
      </c>
      <c r="AC109" s="661">
        <f t="shared" ref="AC109:AC110" si="6">Z109</f>
        <v>105</v>
      </c>
      <c r="AD109" s="31"/>
      <c r="AE109" s="31"/>
      <c r="AF109" s="31"/>
      <c r="AG109" s="17"/>
      <c r="AH109" s="9"/>
      <c r="AI109" s="9"/>
      <c r="AJ109" s="9"/>
    </row>
    <row r="110" spans="1:36" customFormat="1" ht="12" customHeight="1" outlineLevel="1" x14ac:dyDescent="0.35">
      <c r="A110" s="7"/>
      <c r="B110" s="8"/>
      <c r="C110" s="18"/>
      <c r="D110" s="18"/>
      <c r="E110" s="18"/>
      <c r="F110" s="27"/>
      <c r="G110" t="s">
        <v>920</v>
      </c>
      <c r="J110" s="164" t="s">
        <v>1097</v>
      </c>
      <c r="K110" s="502" t="s">
        <v>796</v>
      </c>
      <c r="L110" s="207">
        <v>0.33333333333333331</v>
      </c>
      <c r="M110" s="208" t="b">
        <v>0</v>
      </c>
      <c r="N110" s="752">
        <f>X110</f>
        <v>273</v>
      </c>
      <c r="O110" s="167"/>
      <c r="P110" s="755">
        <f t="shared" si="1"/>
        <v>43572</v>
      </c>
      <c r="Q110" s="755">
        <f t="shared" ref="Q110:Q117" si="7">Q109</f>
        <v>43586</v>
      </c>
      <c r="R110" s="575">
        <v>43739</v>
      </c>
      <c r="S110" s="33"/>
      <c r="T110" s="754">
        <f t="shared" ref="T110:T117" si="8">T109</f>
        <v>43572</v>
      </c>
      <c r="U110" s="33"/>
      <c r="V110" s="748">
        <f t="shared" si="2"/>
        <v>105</v>
      </c>
      <c r="W110" s="748">
        <f t="shared" si="3"/>
        <v>119</v>
      </c>
      <c r="X110" s="748">
        <f t="shared" si="4"/>
        <v>273</v>
      </c>
      <c r="Y110" s="33"/>
      <c r="Z110" s="748">
        <f t="shared" si="0"/>
        <v>105</v>
      </c>
      <c r="AA110" s="33"/>
      <c r="AB110" s="661">
        <f t="shared" si="5"/>
        <v>105</v>
      </c>
      <c r="AC110" s="661">
        <f t="shared" si="6"/>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1098</v>
      </c>
      <c r="K111" s="502" t="s">
        <v>797</v>
      </c>
      <c r="L111" s="207">
        <v>0.12121212121212122</v>
      </c>
      <c r="M111" s="208" t="b">
        <v>0</v>
      </c>
      <c r="N111" s="752">
        <f>W111</f>
        <v>119</v>
      </c>
      <c r="O111" s="167"/>
      <c r="P111" s="755">
        <f t="shared" si="1"/>
        <v>43572</v>
      </c>
      <c r="Q111" s="755">
        <f t="shared" si="7"/>
        <v>43586</v>
      </c>
      <c r="R111" s="575">
        <v>43739</v>
      </c>
      <c r="S111" s="33"/>
      <c r="T111" s="754">
        <f t="shared" si="8"/>
        <v>43572</v>
      </c>
      <c r="U111" s="33"/>
      <c r="V111" s="748">
        <f t="shared" si="2"/>
        <v>105</v>
      </c>
      <c r="W111" s="748">
        <f>MIN(51,INT((Q111 - DATE(YEAR(Q111),1,1))/7))*7</f>
        <v>119</v>
      </c>
      <c r="X111" s="748">
        <f t="shared" si="4"/>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1099</v>
      </c>
      <c r="K112" s="502" t="s">
        <v>798</v>
      </c>
      <c r="L112" s="207">
        <v>3.0303030303030304E-2</v>
      </c>
      <c r="M112" s="208" t="b">
        <v>0</v>
      </c>
      <c r="N112" s="752">
        <f>X112</f>
        <v>273</v>
      </c>
      <c r="O112" s="167"/>
      <c r="P112" s="755">
        <f t="shared" si="1"/>
        <v>43572</v>
      </c>
      <c r="Q112" s="755">
        <f t="shared" si="7"/>
        <v>43586</v>
      </c>
      <c r="R112" s="575">
        <v>43739</v>
      </c>
      <c r="S112" s="33"/>
      <c r="T112" s="754">
        <f t="shared" si="8"/>
        <v>43572</v>
      </c>
      <c r="U112" s="33"/>
      <c r="V112" s="748">
        <f t="shared" si="2"/>
        <v>105</v>
      </c>
      <c r="W112" s="748">
        <f t="shared" si="3"/>
        <v>119</v>
      </c>
      <c r="X112" s="748">
        <f t="shared" si="4"/>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961</v>
      </c>
      <c r="J113" s="164" t="s">
        <v>1100</v>
      </c>
      <c r="K113" s="502" t="s">
        <v>799</v>
      </c>
      <c r="L113" s="207">
        <v>0.12121212121212122</v>
      </c>
      <c r="M113" s="208" t="b">
        <v>0</v>
      </c>
      <c r="N113" s="752">
        <f>V113</f>
        <v>105</v>
      </c>
      <c r="O113" s="167"/>
      <c r="P113" s="755">
        <f t="shared" si="1"/>
        <v>43572</v>
      </c>
      <c r="Q113" s="755">
        <f t="shared" si="7"/>
        <v>43586</v>
      </c>
      <c r="R113" s="575">
        <v>43739</v>
      </c>
      <c r="S113" s="33"/>
      <c r="T113" s="753">
        <f>Periods!$K$22</f>
        <v>43586</v>
      </c>
      <c r="U113" s="33"/>
      <c r="V113" s="748">
        <f t="shared" si="2"/>
        <v>105</v>
      </c>
      <c r="W113" s="748">
        <f t="shared" si="3"/>
        <v>119</v>
      </c>
      <c r="X113" s="748">
        <f t="shared" si="4"/>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5">
      <c r="A114" s="7"/>
      <c r="B114" s="8"/>
      <c r="C114" s="18"/>
      <c r="D114" s="18"/>
      <c r="E114" s="18"/>
      <c r="F114" s="27"/>
      <c r="G114" s="252">
        <v>1</v>
      </c>
      <c r="J114" s="164" t="s">
        <v>1101</v>
      </c>
      <c r="K114" s="502" t="s">
        <v>800</v>
      </c>
      <c r="L114" s="207">
        <v>0.15151515151515152</v>
      </c>
      <c r="M114" s="208" t="b">
        <v>0</v>
      </c>
      <c r="N114" s="752">
        <f>X114</f>
        <v>273</v>
      </c>
      <c r="O114" s="167"/>
      <c r="P114" s="755">
        <f t="shared" si="1"/>
        <v>43572</v>
      </c>
      <c r="Q114" s="755">
        <f t="shared" si="7"/>
        <v>43586</v>
      </c>
      <c r="R114" s="575">
        <v>43739</v>
      </c>
      <c r="S114" s="33"/>
      <c r="T114" s="754">
        <f>T113</f>
        <v>43586</v>
      </c>
      <c r="U114" s="33"/>
      <c r="V114" s="748">
        <f t="shared" si="2"/>
        <v>105</v>
      </c>
      <c r="W114" s="748">
        <f t="shared" si="3"/>
        <v>119</v>
      </c>
      <c r="X114" s="748">
        <f t="shared" si="4"/>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5">
      <c r="A115" s="7"/>
      <c r="B115" s="8"/>
      <c r="C115" s="18"/>
      <c r="D115" s="18"/>
      <c r="E115" s="18"/>
      <c r="F115" s="27"/>
      <c r="J115" s="164" t="s">
        <v>1102</v>
      </c>
      <c r="K115" s="502" t="s">
        <v>801</v>
      </c>
      <c r="L115" s="207">
        <v>0</v>
      </c>
      <c r="M115" s="208" t="b">
        <v>0</v>
      </c>
      <c r="N115" s="752">
        <f>W115</f>
        <v>119</v>
      </c>
      <c r="O115" s="167"/>
      <c r="P115" s="755">
        <f t="shared" si="1"/>
        <v>43572</v>
      </c>
      <c r="Q115" s="755">
        <f t="shared" si="7"/>
        <v>43586</v>
      </c>
      <c r="R115" s="575">
        <v>43739</v>
      </c>
      <c r="S115" s="33"/>
      <c r="T115" s="753">
        <f>Periods!$M$23</f>
        <v>43617</v>
      </c>
      <c r="U115" s="33"/>
      <c r="V115" s="748">
        <f t="shared" si="2"/>
        <v>105</v>
      </c>
      <c r="W115" s="748">
        <f t="shared" si="3"/>
        <v>119</v>
      </c>
      <c r="X115" s="748">
        <f t="shared" si="4"/>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1103</v>
      </c>
      <c r="K116" s="502" t="s">
        <v>802</v>
      </c>
      <c r="L116" s="207">
        <v>0</v>
      </c>
      <c r="M116" s="208" t="b">
        <v>0</v>
      </c>
      <c r="N116" s="752">
        <f>X116</f>
        <v>273</v>
      </c>
      <c r="O116" s="167"/>
      <c r="P116" s="755">
        <f t="shared" si="1"/>
        <v>43572</v>
      </c>
      <c r="Q116" s="755">
        <f t="shared" si="7"/>
        <v>43586</v>
      </c>
      <c r="R116" s="575">
        <v>43739</v>
      </c>
      <c r="S116" s="33"/>
      <c r="T116" s="754">
        <f t="shared" si="8"/>
        <v>43617</v>
      </c>
      <c r="U116" s="33"/>
      <c r="V116" s="748">
        <f t="shared" si="2"/>
        <v>105</v>
      </c>
      <c r="W116" s="748">
        <f t="shared" si="3"/>
        <v>119</v>
      </c>
      <c r="X116" s="748">
        <f t="shared" si="4"/>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6" t="s">
        <v>1104</v>
      </c>
      <c r="K117" s="503" t="s">
        <v>803</v>
      </c>
      <c r="L117" s="207">
        <v>0</v>
      </c>
      <c r="M117" s="208" t="b">
        <v>0</v>
      </c>
      <c r="N117" s="752">
        <f>X117</f>
        <v>273</v>
      </c>
      <c r="O117" s="167"/>
      <c r="P117" s="755">
        <f t="shared" si="1"/>
        <v>43572</v>
      </c>
      <c r="Q117" s="755">
        <f t="shared" si="7"/>
        <v>43586</v>
      </c>
      <c r="R117" s="575">
        <v>43739</v>
      </c>
      <c r="S117" s="33"/>
      <c r="T117" s="754">
        <f t="shared" si="8"/>
        <v>43617</v>
      </c>
      <c r="U117" s="33"/>
      <c r="V117" s="748">
        <f t="shared" si="2"/>
        <v>105</v>
      </c>
      <c r="W117" s="748">
        <f t="shared" si="3"/>
        <v>119</v>
      </c>
      <c r="X117" s="748">
        <f t="shared" si="4"/>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919</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284</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274</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275</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1245</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277</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276</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279</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1244</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1246</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1247</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280</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281</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282</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283</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233</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284</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2" max="12" width="10.63281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285</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286</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287</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288</v>
      </c>
      <c r="K10" s="24" t="s">
        <v>289</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293</v>
      </c>
      <c r="K13" s="30" t="s">
        <v>294</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295</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296</v>
      </c>
      <c r="J15" s="211">
        <v>4760</v>
      </c>
      <c r="K15" s="211">
        <v>6752</v>
      </c>
      <c r="L15" s="35" t="s">
        <v>278</v>
      </c>
      <c r="M15" s="35" t="s">
        <v>292</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297</v>
      </c>
      <c r="J16" s="211">
        <v>30</v>
      </c>
      <c r="K16" s="211">
        <v>30</v>
      </c>
      <c r="L16" s="35" t="s">
        <v>290</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298</v>
      </c>
      <c r="J17" s="5">
        <f>J15/EXP(J16*LN(1.2))</f>
        <v>20.052548309496157</v>
      </c>
      <c r="K17" s="5">
        <f>K15/EXP(K16*LN(1.2))</f>
        <v>28.444287013806314</v>
      </c>
      <c r="L17" s="35" t="s">
        <v>278</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233</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1241</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1242</v>
      </c>
      <c r="L31" s="30"/>
      <c r="N31" t="s">
        <v>1243</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296</v>
      </c>
      <c r="K32" s="211">
        <v>15000</v>
      </c>
      <c r="L32" s="35" t="s">
        <v>278</v>
      </c>
      <c r="M32" s="35"/>
      <c r="N32" s="811">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297</v>
      </c>
      <c r="K33" s="211">
        <v>30</v>
      </c>
      <c r="L33" s="35" t="s">
        <v>290</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298</v>
      </c>
      <c r="K34" s="5">
        <f>K32/EXP(K33*LN(1.2))</f>
        <v>63.190803496311425</v>
      </c>
      <c r="L34" s="35" t="s">
        <v>278</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291</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299</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96</v>
      </c>
      <c r="K49" s="744">
        <f>MIN(364,INT((L49 - DATE(YEAR(L49),1,1))))</f>
        <v>353</v>
      </c>
      <c r="L49" s="745">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300</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301</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302</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303</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304</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305</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293</v>
      </c>
      <c r="I67" s="180" t="s">
        <v>294</v>
      </c>
      <c r="J67" s="180"/>
      <c r="K67" s="180"/>
      <c r="L67" s="180"/>
      <c r="M67" s="180"/>
      <c r="W67" s="17"/>
      <c r="X67" s="9"/>
      <c r="Y67" s="9"/>
      <c r="Z67" s="9"/>
    </row>
    <row r="68" spans="1:26" ht="12.75" customHeight="1" outlineLevel="1" x14ac:dyDescent="0.35">
      <c r="A68" s="171"/>
      <c r="B68" s="8"/>
      <c r="C68" s="18"/>
      <c r="D68" s="18"/>
      <c r="E68" s="18"/>
      <c r="F68" s="27"/>
      <c r="G68" s="191" t="s">
        <v>316</v>
      </c>
      <c r="H68" s="213">
        <v>0.1</v>
      </c>
      <c r="I68" s="213">
        <v>0.2</v>
      </c>
      <c r="J68" s="180" t="s">
        <v>306</v>
      </c>
      <c r="K68" s="215">
        <f>H68*60</f>
        <v>6</v>
      </c>
      <c r="L68" s="215">
        <f>I68*60</f>
        <v>12</v>
      </c>
      <c r="M68" s="180" t="s">
        <v>307</v>
      </c>
      <c r="Q68" s="180"/>
      <c r="R68" s="180"/>
      <c r="S68" s="180"/>
      <c r="T68" s="180"/>
      <c r="U68" s="180"/>
      <c r="V68" s="181"/>
      <c r="W68" s="17"/>
      <c r="X68" s="9"/>
      <c r="Y68" s="9"/>
      <c r="Z68" s="9"/>
    </row>
    <row r="69" spans="1:26" ht="12.75" customHeight="1" outlineLevel="1" x14ac:dyDescent="0.35">
      <c r="A69" s="171"/>
      <c r="B69" s="8"/>
      <c r="C69" s="18"/>
      <c r="D69" s="18"/>
      <c r="E69" s="18"/>
      <c r="F69" s="27"/>
      <c r="G69" s="191" t="s">
        <v>317</v>
      </c>
      <c r="H69" s="213">
        <v>0.1</v>
      </c>
      <c r="I69" s="213">
        <v>0.1</v>
      </c>
      <c r="J69" s="180" t="s">
        <v>308</v>
      </c>
      <c r="K69" s="215">
        <f>H69*60</f>
        <v>6</v>
      </c>
      <c r="L69" s="215">
        <f>I69*60</f>
        <v>6</v>
      </c>
      <c r="M69" s="180" t="s">
        <v>307</v>
      </c>
      <c r="Q69" s="180"/>
      <c r="R69" s="180"/>
      <c r="S69" s="180"/>
      <c r="T69" s="180"/>
      <c r="U69" s="180"/>
      <c r="V69" s="181"/>
      <c r="W69" s="17"/>
      <c r="X69" s="9"/>
      <c r="Y69" s="9"/>
      <c r="Z69" s="9"/>
    </row>
    <row r="70" spans="1:26" ht="12.75" customHeight="1" outlineLevel="1" x14ac:dyDescent="0.35">
      <c r="A70" s="171"/>
      <c r="B70" s="8"/>
      <c r="C70" s="18"/>
      <c r="D70" s="18"/>
      <c r="E70" s="18"/>
      <c r="F70" s="27"/>
      <c r="G70" s="191" t="s">
        <v>295</v>
      </c>
      <c r="H70" s="213">
        <v>2</v>
      </c>
      <c r="I70" s="213">
        <v>2</v>
      </c>
      <c r="J70" s="180" t="s">
        <v>309</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310</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312</v>
      </c>
      <c r="O72" s="183"/>
      <c r="P72" s="183"/>
      <c r="Q72" s="180" t="s">
        <v>318</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311</v>
      </c>
      <c r="K74" s="183"/>
      <c r="L74" s="183"/>
      <c r="M74" s="183"/>
      <c r="N74" s="183" t="s">
        <v>270</v>
      </c>
      <c r="O74" s="216">
        <v>0.2</v>
      </c>
      <c r="P74" s="188" t="s">
        <v>313</v>
      </c>
      <c r="Q74" s="218">
        <f>O74*60</f>
        <v>12</v>
      </c>
      <c r="R74" s="183" t="s">
        <v>307</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314</v>
      </c>
      <c r="O75" s="217">
        <v>2</v>
      </c>
      <c r="P75" s="188" t="s">
        <v>315</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293</v>
      </c>
      <c r="J77" s="182" t="s">
        <v>294</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96</v>
      </c>
      <c r="H78" t="s">
        <v>1135</v>
      </c>
      <c r="I78" s="182" t="s">
        <v>322</v>
      </c>
      <c r="J78" s="182" t="s">
        <v>319</v>
      </c>
      <c r="M78" s="183"/>
      <c r="N78" s="183" t="s">
        <v>1135</v>
      </c>
      <c r="O78" s="183" t="s">
        <v>320</v>
      </c>
      <c r="P78" s="189" t="s">
        <v>321</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abSelected="1" topLeftCell="B788" zoomScale="87" zoomScaleNormal="87" workbookViewId="0">
      <selection activeCell="G829" sqref="G829:G830"/>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359</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333</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960</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958</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959</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983</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771</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104</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334</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105</v>
      </c>
      <c r="I42" s="36" t="s">
        <v>826</v>
      </c>
      <c r="J42" s="36" t="s">
        <v>402</v>
      </c>
      <c r="K42" s="27" t="s">
        <v>796</v>
      </c>
      <c r="L42" s="27" t="s">
        <v>797</v>
      </c>
      <c r="M42" s="27" t="s">
        <v>798</v>
      </c>
      <c r="N42" s="36" t="s">
        <v>799</v>
      </c>
      <c r="O42" s="36" t="s">
        <v>800</v>
      </c>
      <c r="P42" s="36" t="s">
        <v>801</v>
      </c>
      <c r="Q42" s="36" t="s">
        <v>802</v>
      </c>
      <c r="R42" s="36" t="s">
        <v>803</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103</v>
      </c>
      <c r="I62" s="36" t="s">
        <v>826</v>
      </c>
      <c r="J62" s="36" t="s">
        <v>402</v>
      </c>
      <c r="K62" s="27" t="s">
        <v>796</v>
      </c>
      <c r="L62" s="27" t="s">
        <v>797</v>
      </c>
      <c r="M62" s="27" t="s">
        <v>798</v>
      </c>
      <c r="N62" s="36" t="s">
        <v>799</v>
      </c>
      <c r="O62" s="36" t="s">
        <v>800</v>
      </c>
      <c r="P62" s="36" t="s">
        <v>801</v>
      </c>
      <c r="Q62" s="36" t="s">
        <v>802</v>
      </c>
      <c r="R62" s="36" t="s">
        <v>803</v>
      </c>
      <c r="S62" s="36"/>
      <c r="T62" s="36" t="s">
        <v>103</v>
      </c>
      <c r="U62" s="36" t="s">
        <v>826</v>
      </c>
      <c r="V62" s="36" t="s">
        <v>402</v>
      </c>
      <c r="W62" s="27" t="s">
        <v>796</v>
      </c>
      <c r="X62" s="27" t="s">
        <v>797</v>
      </c>
      <c r="Y62" s="27" t="s">
        <v>798</v>
      </c>
      <c r="Z62" s="36" t="s">
        <v>799</v>
      </c>
      <c r="AA62" s="36" t="s">
        <v>800</v>
      </c>
      <c r="AB62" s="36" t="s">
        <v>801</v>
      </c>
      <c r="AC62" s="36" t="s">
        <v>802</v>
      </c>
      <c r="AD62" s="36" t="s">
        <v>803</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225</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2" t="s">
        <v>236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3"/>
      <c r="H85" s="36" t="s">
        <v>1249</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237</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5">
      <c r="A94" s="7"/>
      <c r="B94" s="8"/>
      <c r="C94" s="13"/>
      <c r="D94" s="13"/>
      <c r="E94" s="13" t="s">
        <v>1</v>
      </c>
      <c r="F94" s="14"/>
      <c r="G94" s="15" t="s">
        <v>56</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18"/>
      <c r="H101" s="18"/>
      <c r="I101" s="24" t="s">
        <v>388</v>
      </c>
      <c r="J101" s="24" t="s">
        <v>57</v>
      </c>
      <c r="K101" s="24" t="s">
        <v>58</v>
      </c>
      <c r="L101" s="24" t="s">
        <v>59</v>
      </c>
      <c r="M101" s="24" t="s">
        <v>60</v>
      </c>
      <c r="N101" s="24" t="s">
        <v>887</v>
      </c>
      <c r="O101" s="24" t="s">
        <v>888</v>
      </c>
      <c r="P101" s="24" t="s">
        <v>889</v>
      </c>
      <c r="Q101" s="24" t="s">
        <v>1200</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G102" s="35"/>
      <c r="H102" s="28" t="s">
        <v>220</v>
      </c>
      <c r="I102" s="229">
        <v>1</v>
      </c>
      <c r="J102" s="229">
        <v>0</v>
      </c>
      <c r="K102" s="229">
        <v>1</v>
      </c>
      <c r="L102" s="232">
        <v>0</v>
      </c>
      <c r="M102" s="232">
        <v>0</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15" customHeight="1" outlineLevel="1" x14ac:dyDescent="0.3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25" customHeight="1" outlineLevel="1" x14ac:dyDescent="0.3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3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15" customHeight="1" outlineLevel="1" thickBot="1" x14ac:dyDescent="0.4">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x14ac:dyDescent="0.3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35">
      <c r="A111" s="7"/>
      <c r="B111" s="8"/>
      <c r="C111" s="13"/>
      <c r="D111" s="13"/>
      <c r="E111" s="13" t="s">
        <v>1</v>
      </c>
      <c r="F111" s="14"/>
      <c r="G111" s="15" t="s">
        <v>331</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3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3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3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35">
      <c r="A116" s="7"/>
      <c r="B116" s="8"/>
      <c r="C116" s="18"/>
      <c r="D116" s="18"/>
      <c r="E116" s="18"/>
      <c r="F116" s="18"/>
      <c r="G116" s="18"/>
      <c r="H116" s="892" t="s">
        <v>353</v>
      </c>
      <c r="I116" s="892"/>
      <c r="J116" s="892"/>
      <c r="K116" s="23"/>
      <c r="L116" s="23"/>
      <c r="M116" s="893" t="s">
        <v>1253</v>
      </c>
      <c r="N116" s="893"/>
      <c r="O116" s="89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3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35">
      <c r="A118" s="7"/>
      <c r="B118" s="8"/>
      <c r="C118" s="18"/>
      <c r="D118" s="18"/>
      <c r="E118" s="18"/>
      <c r="F118" s="18"/>
      <c r="G118" s="24"/>
      <c r="H118" s="24" t="s">
        <v>64</v>
      </c>
      <c r="I118" s="24"/>
      <c r="J118" s="24"/>
      <c r="K118" s="24"/>
      <c r="L118" s="24"/>
      <c r="M118" s="25" t="s">
        <v>64</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4.5" outlineLevel="1" x14ac:dyDescent="0.3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4.5" outlineLevel="1" x14ac:dyDescent="0.3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3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3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15" customHeight="1" outlineLevel="1" x14ac:dyDescent="0.3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25" customHeight="1" outlineLevel="1" x14ac:dyDescent="0.3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3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3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15" customHeight="1" outlineLevel="1" thickBot="1" x14ac:dyDescent="0.4">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15" customHeight="1" outlineLevel="1" x14ac:dyDescent="0.3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5">
      <c r="A129" s="7"/>
      <c r="B129" s="8"/>
      <c r="C129" s="13"/>
      <c r="D129" s="13"/>
      <c r="E129" s="13" t="s">
        <v>1</v>
      </c>
      <c r="F129" s="14"/>
      <c r="G129" s="15" t="s">
        <v>1254</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5">
      <c r="A130" s="7"/>
      <c r="B130" s="8"/>
      <c r="C130" s="13"/>
      <c r="D130" s="13"/>
      <c r="E130" s="18"/>
      <c r="F130" s="14"/>
      <c r="G130" s="19"/>
      <c r="H130" s="14"/>
      <c r="I130" s="14"/>
      <c r="J130" s="14" t="s">
        <v>265</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5">
      <c r="A134" s="7"/>
      <c r="B134" s="8"/>
      <c r="C134" s="18"/>
      <c r="D134" s="18"/>
      <c r="E134" s="18"/>
      <c r="F134" s="18"/>
      <c r="G134" s="18"/>
      <c r="H134" s="889" t="s">
        <v>353</v>
      </c>
      <c r="I134" s="889"/>
      <c r="J134" s="889"/>
      <c r="K134" s="23"/>
      <c r="L134" s="23"/>
      <c r="M134" s="23"/>
      <c r="N134" s="23"/>
      <c r="O134" s="54" t="s">
        <v>271</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5">
      <c r="A135" s="7"/>
      <c r="B135" s="8"/>
      <c r="C135" s="18"/>
      <c r="D135" s="18"/>
      <c r="E135" s="18"/>
      <c r="F135" s="18"/>
      <c r="G135" s="18"/>
      <c r="H135" s="819" t="str">
        <f>INDEX($G$686:$G$693,MATCH(H136,$H$686:$H$693,0))</f>
        <v>super</v>
      </c>
      <c r="I135" s="819" t="str">
        <f>INDEX($G$686:$G$693,MATCH(I136,$H$686:$H$693,0))</f>
        <v>mop</v>
      </c>
      <c r="J135" s="23"/>
      <c r="K135" s="23"/>
      <c r="L135" s="23"/>
      <c r="M135" s="23"/>
      <c r="N135" s="23"/>
      <c r="O135" s="819" t="str">
        <f>INDEX($G$686:$G$693,MATCH(O136,$H$686:$H$693,0))</f>
        <v>super</v>
      </c>
      <c r="P135" s="819"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5">
      <c r="A136" s="7"/>
      <c r="B136" s="8"/>
      <c r="C136" s="18"/>
      <c r="D136" s="18"/>
      <c r="E136" s="18"/>
      <c r="F136" s="18"/>
      <c r="G136" s="24"/>
      <c r="H136" s="25" t="s">
        <v>1256</v>
      </c>
      <c r="I136" s="25" t="s">
        <v>1257</v>
      </c>
      <c r="J136" s="25"/>
      <c r="K136" s="23" t="s">
        <v>1258</v>
      </c>
      <c r="L136" s="25"/>
      <c r="M136" s="25"/>
      <c r="N136" s="25"/>
      <c r="O136" s="25" t="s">
        <v>1256</v>
      </c>
      <c r="P136" s="25" t="s">
        <v>1257</v>
      </c>
      <c r="Q136" s="25"/>
      <c r="R136" s="23" t="s">
        <v>1258</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5" outlineLevel="1" x14ac:dyDescent="0.35">
      <c r="A137" s="7"/>
      <c r="B137" s="8"/>
      <c r="C137" s="18"/>
      <c r="D137" s="18"/>
      <c r="E137" s="18"/>
      <c r="F137" s="27"/>
      <c r="G137" s="818" t="str">
        <f>General!K17</f>
        <v>a</v>
      </c>
      <c r="H137" s="232">
        <v>200</v>
      </c>
      <c r="I137" s="232">
        <v>0</v>
      </c>
      <c r="J137" s="705" t="str">
        <f>$G137</f>
        <v>a</v>
      </c>
      <c r="K137" s="232">
        <v>1</v>
      </c>
      <c r="N137" s="43" t="str">
        <f>$G137</f>
        <v>a</v>
      </c>
      <c r="O137" s="232">
        <f>IF(H137&gt;0,1,0)</f>
        <v>1</v>
      </c>
      <c r="P137" s="232">
        <f>IF(I137&gt;0,1,0)</f>
        <v>0</v>
      </c>
      <c r="Q137" s="705"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5" outlineLevel="1" x14ac:dyDescent="0.35">
      <c r="A138" s="7"/>
      <c r="B138" s="8"/>
      <c r="C138" s="18"/>
      <c r="D138" s="18"/>
      <c r="E138" s="18"/>
      <c r="F138" s="27"/>
      <c r="G138" s="818" t="str">
        <f>General!K18</f>
        <v>ar</v>
      </c>
      <c r="H138" s="232">
        <v>0</v>
      </c>
      <c r="I138" s="232">
        <v>80</v>
      </c>
      <c r="J138" s="705" t="str">
        <f t="shared" ref="J138:J155" si="13">$G138</f>
        <v>ar</v>
      </c>
      <c r="K138" s="232">
        <v>0</v>
      </c>
      <c r="N138" s="43" t="str">
        <f t="shared" ref="N138:N155" si="14">$G138</f>
        <v>ar</v>
      </c>
      <c r="O138" s="232">
        <f>IF(H138&gt;0,1,0)</f>
        <v>0</v>
      </c>
      <c r="P138" s="232">
        <f>IF(I138&gt;0,1,0)</f>
        <v>1</v>
      </c>
      <c r="Q138" s="705"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5" outlineLevel="1" x14ac:dyDescent="0.35">
      <c r="A139" s="7"/>
      <c r="B139" s="8"/>
      <c r="C139" s="18"/>
      <c r="D139" s="18"/>
      <c r="E139" s="18"/>
      <c r="F139" s="27"/>
      <c r="G139" s="818" t="str">
        <f>General!K19</f>
        <v>a2</v>
      </c>
      <c r="H139" s="232">
        <v>0</v>
      </c>
      <c r="I139" s="232">
        <v>0</v>
      </c>
      <c r="J139" s="705" t="str">
        <f t="shared" si="13"/>
        <v>a2</v>
      </c>
      <c r="K139" s="232">
        <v>0</v>
      </c>
      <c r="N139" s="43" t="str">
        <f t="shared" si="14"/>
        <v>a2</v>
      </c>
      <c r="O139" s="232">
        <v>0</v>
      </c>
      <c r="P139" s="232">
        <v>0</v>
      </c>
      <c r="Q139" s="705"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5" outlineLevel="1" x14ac:dyDescent="0.35">
      <c r="A140" s="7"/>
      <c r="B140" s="8"/>
      <c r="C140" s="18"/>
      <c r="D140" s="18"/>
      <c r="E140" s="18"/>
      <c r="F140" s="27"/>
      <c r="G140" s="818" t="str">
        <f>General!K20</f>
        <v>m</v>
      </c>
      <c r="H140" s="232">
        <v>200</v>
      </c>
      <c r="I140" s="232">
        <v>0</v>
      </c>
      <c r="J140" s="705" t="str">
        <f t="shared" si="13"/>
        <v>m</v>
      </c>
      <c r="K140" s="232">
        <v>1</v>
      </c>
      <c r="N140" s="43" t="str">
        <f t="shared" si="14"/>
        <v>m</v>
      </c>
      <c r="O140" s="232">
        <f>IF(H140&gt;0,1,0)</f>
        <v>1</v>
      </c>
      <c r="P140" s="232">
        <f>IF(I140&gt;0,1,0)</f>
        <v>0</v>
      </c>
      <c r="Q140" s="705"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5" outlineLevel="1" x14ac:dyDescent="0.35">
      <c r="A141" s="7"/>
      <c r="B141" s="8"/>
      <c r="C141" s="18"/>
      <c r="D141" s="18"/>
      <c r="E141" s="18"/>
      <c r="F141" s="27"/>
      <c r="G141" s="818" t="str">
        <f>General!K21</f>
        <v>j</v>
      </c>
      <c r="H141" s="232">
        <v>200</v>
      </c>
      <c r="I141" s="232">
        <v>0</v>
      </c>
      <c r="J141" s="705" t="str">
        <f t="shared" si="13"/>
        <v>j</v>
      </c>
      <c r="K141" s="232">
        <v>1</v>
      </c>
      <c r="N141" s="43" t="str">
        <f t="shared" si="14"/>
        <v>j</v>
      </c>
      <c r="O141" s="232">
        <f>IF(H141&gt;0,1,0)</f>
        <v>1</v>
      </c>
      <c r="P141" s="232">
        <f>IF(I141&gt;0,1,0)</f>
        <v>0</v>
      </c>
      <c r="Q141" s="705"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5" outlineLevel="1" x14ac:dyDescent="0.35">
      <c r="A142" s="7"/>
      <c r="B142" s="8"/>
      <c r="C142" s="18"/>
      <c r="D142" s="18"/>
      <c r="E142" s="18"/>
      <c r="F142" s="27"/>
      <c r="G142" s="818" t="str">
        <f>General!K22</f>
        <v>jc</v>
      </c>
      <c r="H142" s="697">
        <f>H143*$T$776+H141*(1-$T$776)</f>
        <v>180</v>
      </c>
      <c r="I142" s="697">
        <f>I143*$T$776+I141*(1-$T$776)</f>
        <v>8</v>
      </c>
      <c r="J142" s="705" t="str">
        <f t="shared" si="13"/>
        <v>jc</v>
      </c>
      <c r="K142" s="232">
        <v>1</v>
      </c>
      <c r="N142" s="43" t="str">
        <f t="shared" si="14"/>
        <v>jc</v>
      </c>
      <c r="O142" s="697">
        <f>O143*$T$776+O141*(1-$T$776)</f>
        <v>0.9</v>
      </c>
      <c r="P142" s="697">
        <f>P143*$T$776+P141*(1-$T$776)</f>
        <v>0.1</v>
      </c>
      <c r="Q142" s="705"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5" outlineLevel="1" x14ac:dyDescent="0.35">
      <c r="A143" s="7"/>
      <c r="B143" s="8"/>
      <c r="C143" s="18"/>
      <c r="D143" s="18"/>
      <c r="E143" s="18"/>
      <c r="F143" s="27"/>
      <c r="G143" s="818" t="str">
        <f>General!K23</f>
        <v>jr</v>
      </c>
      <c r="H143" s="232">
        <v>0</v>
      </c>
      <c r="I143" s="232">
        <v>80</v>
      </c>
      <c r="J143" s="705" t="str">
        <f t="shared" si="13"/>
        <v>jr</v>
      </c>
      <c r="K143" s="232">
        <v>0</v>
      </c>
      <c r="N143" s="43" t="str">
        <f t="shared" si="14"/>
        <v>jr</v>
      </c>
      <c r="O143" s="232">
        <f t="shared" ref="O143:P147" si="16">IF(H143&gt;0,1,0)</f>
        <v>0</v>
      </c>
      <c r="P143" s="232">
        <f t="shared" si="16"/>
        <v>1</v>
      </c>
      <c r="Q143" s="705"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5" outlineLevel="1" x14ac:dyDescent="0.35">
      <c r="A144" s="7"/>
      <c r="B144" s="8"/>
      <c r="C144" s="18"/>
      <c r="D144" s="18"/>
      <c r="E144" s="18"/>
      <c r="F144" s="27"/>
      <c r="G144" s="818" t="str">
        <f>General!K24</f>
        <v>s</v>
      </c>
      <c r="H144" s="232">
        <v>200</v>
      </c>
      <c r="I144" s="232">
        <v>0</v>
      </c>
      <c r="J144" s="705" t="str">
        <f t="shared" si="13"/>
        <v>s</v>
      </c>
      <c r="K144" s="232">
        <v>1</v>
      </c>
      <c r="N144" s="43" t="str">
        <f t="shared" si="14"/>
        <v>s</v>
      </c>
      <c r="O144" s="232">
        <f t="shared" si="16"/>
        <v>1</v>
      </c>
      <c r="P144" s="232">
        <f t="shared" si="16"/>
        <v>0</v>
      </c>
      <c r="Q144" s="705"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5" outlineLevel="1" x14ac:dyDescent="0.35">
      <c r="A145" s="7"/>
      <c r="B145" s="8"/>
      <c r="C145" s="18"/>
      <c r="D145" s="18"/>
      <c r="E145" s="18"/>
      <c r="F145" s="27"/>
      <c r="G145" s="818" t="str">
        <f>General!K25</f>
        <v>sp</v>
      </c>
      <c r="H145" s="232">
        <v>200</v>
      </c>
      <c r="I145" s="232">
        <v>0</v>
      </c>
      <c r="J145" s="705" t="str">
        <f t="shared" si="13"/>
        <v>sp</v>
      </c>
      <c r="K145" s="232">
        <v>1</v>
      </c>
      <c r="N145" s="43" t="str">
        <f t="shared" si="14"/>
        <v>sp</v>
      </c>
      <c r="O145" s="232">
        <f t="shared" si="16"/>
        <v>1</v>
      </c>
      <c r="P145" s="232">
        <f t="shared" si="16"/>
        <v>0</v>
      </c>
      <c r="Q145" s="705"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5" outlineLevel="1" x14ac:dyDescent="0.35">
      <c r="A146" s="7"/>
      <c r="B146" s="8"/>
      <c r="C146" s="18"/>
      <c r="D146" s="18"/>
      <c r="E146" s="18"/>
      <c r="F146" s="27"/>
      <c r="G146" s="818" t="str">
        <f>General!K26</f>
        <v>sr</v>
      </c>
      <c r="H146" s="232">
        <v>0</v>
      </c>
      <c r="I146" s="232">
        <v>80</v>
      </c>
      <c r="J146" s="705" t="str">
        <f t="shared" si="13"/>
        <v>sr</v>
      </c>
      <c r="K146" s="232">
        <v>5</v>
      </c>
      <c r="N146" s="43" t="str">
        <f t="shared" si="14"/>
        <v>sr</v>
      </c>
      <c r="O146" s="232">
        <f t="shared" si="16"/>
        <v>0</v>
      </c>
      <c r="P146" s="232">
        <f t="shared" si="16"/>
        <v>1</v>
      </c>
      <c r="Q146" s="705"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5" outlineLevel="1" x14ac:dyDescent="0.35">
      <c r="A147" s="7"/>
      <c r="B147" s="8"/>
      <c r="C147" s="18"/>
      <c r="D147" s="18"/>
      <c r="E147" s="18"/>
      <c r="F147" s="27"/>
      <c r="G147" s="818" t="str">
        <f>General!K27</f>
        <v>t</v>
      </c>
      <c r="H147" s="232">
        <v>200</v>
      </c>
      <c r="I147" s="232">
        <v>0</v>
      </c>
      <c r="J147" s="705" t="str">
        <f t="shared" si="13"/>
        <v>t</v>
      </c>
      <c r="K147" s="232">
        <v>1</v>
      </c>
      <c r="N147" s="43" t="str">
        <f t="shared" si="14"/>
        <v>t</v>
      </c>
      <c r="O147" s="232">
        <f t="shared" si="16"/>
        <v>1</v>
      </c>
      <c r="P147" s="232">
        <f t="shared" si="16"/>
        <v>0</v>
      </c>
      <c r="Q147" s="705"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5" outlineLevel="1" x14ac:dyDescent="0.35">
      <c r="A148" s="7"/>
      <c r="B148" s="8"/>
      <c r="C148" s="18"/>
      <c r="D148" s="18"/>
      <c r="E148" s="18"/>
      <c r="F148" s="27"/>
      <c r="G148" s="818" t="str">
        <f>General!K28</f>
        <v>tc</v>
      </c>
      <c r="H148" s="697">
        <f>H149*$T$790+H147*(1-$T$790)</f>
        <v>180</v>
      </c>
      <c r="I148" s="697">
        <f>I149*$T$790+I147*(1-$T$790)</f>
        <v>8</v>
      </c>
      <c r="J148" s="705" t="str">
        <f t="shared" si="13"/>
        <v>tc</v>
      </c>
      <c r="K148" s="232">
        <v>1</v>
      </c>
      <c r="N148" s="43" t="str">
        <f t="shared" si="14"/>
        <v>tc</v>
      </c>
      <c r="O148" s="697">
        <f>O149*$T$790+O147*(1-$T$790)</f>
        <v>0.9</v>
      </c>
      <c r="P148" s="697">
        <f>P149*$T$790+P147*(1-$T$790)</f>
        <v>0.1</v>
      </c>
      <c r="Q148" s="705"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5" outlineLevel="1" x14ac:dyDescent="0.35">
      <c r="A149" s="7"/>
      <c r="B149" s="8"/>
      <c r="C149" s="18"/>
      <c r="D149" s="18"/>
      <c r="E149" s="18"/>
      <c r="F149" s="27"/>
      <c r="G149" s="818" t="str">
        <f>General!K29</f>
        <v>tr</v>
      </c>
      <c r="H149" s="232">
        <v>0</v>
      </c>
      <c r="I149" s="232">
        <v>80</v>
      </c>
      <c r="J149" s="705" t="str">
        <f t="shared" si="13"/>
        <v>tr</v>
      </c>
      <c r="K149" s="232">
        <v>0</v>
      </c>
      <c r="N149" s="43" t="str">
        <f t="shared" si="14"/>
        <v>tr</v>
      </c>
      <c r="O149" s="232">
        <f>IF(H149&gt;0,1,0)</f>
        <v>0</v>
      </c>
      <c r="P149" s="232">
        <f>IF(I149&gt;0,1,0)</f>
        <v>1</v>
      </c>
      <c r="Q149" s="705"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5" outlineLevel="1" x14ac:dyDescent="0.35">
      <c r="A150" s="7"/>
      <c r="B150" s="8"/>
      <c r="C150" s="18"/>
      <c r="D150" s="18"/>
      <c r="E150" s="18"/>
      <c r="F150" s="27"/>
      <c r="G150" s="818" t="str">
        <f>General!K30</f>
        <v>u</v>
      </c>
      <c r="H150" s="232">
        <v>200</v>
      </c>
      <c r="I150" s="232">
        <v>0</v>
      </c>
      <c r="J150" s="705" t="str">
        <f t="shared" si="13"/>
        <v>u</v>
      </c>
      <c r="K150" s="232">
        <v>1</v>
      </c>
      <c r="N150" s="43" t="str">
        <f t="shared" si="14"/>
        <v>u</v>
      </c>
      <c r="O150" s="232">
        <f>IF(H150&gt;0,1,0)</f>
        <v>1</v>
      </c>
      <c r="P150" s="232">
        <f>IF(I150&gt;0,1,0)</f>
        <v>0</v>
      </c>
      <c r="Q150" s="705"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5" outlineLevel="1" x14ac:dyDescent="0.35">
      <c r="A151" s="7"/>
      <c r="B151" s="8"/>
      <c r="C151" s="18"/>
      <c r="D151" s="18"/>
      <c r="E151" s="18"/>
      <c r="F151" s="27"/>
      <c r="G151" s="818" t="str">
        <f>General!K31</f>
        <v>uc</v>
      </c>
      <c r="H151" s="697">
        <f>H152*$T$793+H150*(1-$T$793)</f>
        <v>180</v>
      </c>
      <c r="I151" s="697">
        <f>I152*$T$793+I150*(1-$T$793)</f>
        <v>8</v>
      </c>
      <c r="J151" s="705" t="str">
        <f t="shared" si="13"/>
        <v>uc</v>
      </c>
      <c r="K151" s="232">
        <v>1</v>
      </c>
      <c r="N151" s="43" t="str">
        <f t="shared" si="14"/>
        <v>uc</v>
      </c>
      <c r="O151" s="697">
        <f>O152*$T$793+O150*(1-$T$793)</f>
        <v>0.9</v>
      </c>
      <c r="P151" s="697">
        <f>P152*$T$793+P150*(1-$T$793)</f>
        <v>0.1</v>
      </c>
      <c r="Q151" s="705"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5" outlineLevel="1" x14ac:dyDescent="0.35">
      <c r="A152" s="7"/>
      <c r="B152" s="8"/>
      <c r="C152" s="18"/>
      <c r="D152" s="18"/>
      <c r="E152" s="18"/>
      <c r="F152" s="27"/>
      <c r="G152" s="818" t="str">
        <f>General!K32</f>
        <v>ur</v>
      </c>
      <c r="H152" s="232">
        <v>0</v>
      </c>
      <c r="I152" s="232">
        <v>80</v>
      </c>
      <c r="J152" s="705" t="str">
        <f t="shared" si="13"/>
        <v>ur</v>
      </c>
      <c r="K152" s="232">
        <v>0</v>
      </c>
      <c r="N152" s="43" t="str">
        <f t="shared" si="14"/>
        <v>ur</v>
      </c>
      <c r="O152" s="232">
        <f>IF(H152&gt;0,1,0)</f>
        <v>0</v>
      </c>
      <c r="P152" s="232">
        <f>IF(I152&gt;0,1,0)</f>
        <v>1</v>
      </c>
      <c r="Q152" s="705"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5" outlineLevel="1" x14ac:dyDescent="0.35">
      <c r="A153" s="7"/>
      <c r="B153" s="8"/>
      <c r="C153" s="18"/>
      <c r="D153" s="18"/>
      <c r="E153" s="18"/>
      <c r="F153" s="27"/>
      <c r="G153" s="818" t="str">
        <f>General!K33</f>
        <v>x</v>
      </c>
      <c r="H153" s="232">
        <v>200</v>
      </c>
      <c r="I153" s="232">
        <v>0</v>
      </c>
      <c r="J153" s="705" t="str">
        <f t="shared" si="13"/>
        <v>x</v>
      </c>
      <c r="K153" s="232">
        <v>1</v>
      </c>
      <c r="N153" s="43" t="str">
        <f t="shared" si="14"/>
        <v>x</v>
      </c>
      <c r="O153" s="232">
        <f>IF(H153&gt;0,1,0)</f>
        <v>1</v>
      </c>
      <c r="P153" s="232">
        <f>IF(I153&gt;0,1,0)</f>
        <v>0</v>
      </c>
      <c r="Q153" s="705"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5" outlineLevel="1" x14ac:dyDescent="0.35">
      <c r="A154" s="7"/>
      <c r="B154" s="8"/>
      <c r="C154" s="18"/>
      <c r="D154" s="18"/>
      <c r="E154" s="18"/>
      <c r="F154" s="27"/>
      <c r="G154" s="818" t="str">
        <f>General!K34</f>
        <v>xc</v>
      </c>
      <c r="H154" s="697">
        <f>H155*$T$799+H153*(1-$T$799)</f>
        <v>180</v>
      </c>
      <c r="I154" s="697">
        <f>I155*$T$799+I153*(1-$T$799)</f>
        <v>8</v>
      </c>
      <c r="J154" s="705" t="str">
        <f t="shared" si="13"/>
        <v>xc</v>
      </c>
      <c r="K154" s="232">
        <v>1</v>
      </c>
      <c r="N154" s="43" t="str">
        <f t="shared" si="14"/>
        <v>xc</v>
      </c>
      <c r="O154" s="697">
        <f>O155*$T$799+O153*(1-$T$799)</f>
        <v>0.9</v>
      </c>
      <c r="P154" s="697">
        <f>P155*$T$799+P153*(1-$T$799)</f>
        <v>0.1</v>
      </c>
      <c r="Q154" s="705"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5" outlineLevel="1" x14ac:dyDescent="0.35">
      <c r="A155" s="7"/>
      <c r="B155" s="8"/>
      <c r="C155" s="18"/>
      <c r="D155" s="18"/>
      <c r="E155" s="18"/>
      <c r="F155" s="27"/>
      <c r="G155" s="818" t="str">
        <f>General!K35</f>
        <v>xr</v>
      </c>
      <c r="H155" s="232">
        <v>0</v>
      </c>
      <c r="I155" s="232">
        <v>80</v>
      </c>
      <c r="J155" s="705" t="str">
        <f t="shared" si="13"/>
        <v>xr</v>
      </c>
      <c r="K155" s="232">
        <v>0</v>
      </c>
      <c r="N155" s="43" t="str">
        <f t="shared" si="14"/>
        <v>xr</v>
      </c>
      <c r="O155" s="232">
        <f>IF(H155&gt;0,1,0)</f>
        <v>0</v>
      </c>
      <c r="P155" s="232">
        <f>IF(I155&gt;0,1,0)</f>
        <v>1</v>
      </c>
      <c r="Q155" s="705"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5" outlineLevel="1" x14ac:dyDescent="0.3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15" customHeight="1" outlineLevel="1" x14ac:dyDescent="0.3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25" customHeight="1" outlineLevel="1" x14ac:dyDescent="0.3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15" customHeight="1" outlineLevel="1" thickBot="1" x14ac:dyDescent="0.4">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15" customHeight="1" outlineLevel="1" x14ac:dyDescent="0.3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5">
      <c r="A165" s="7"/>
      <c r="B165" s="8"/>
      <c r="C165" s="13"/>
      <c r="D165" s="13"/>
      <c r="E165" s="13" t="s">
        <v>1</v>
      </c>
      <c r="F165" s="14"/>
      <c r="G165" s="15" t="s">
        <v>335</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5">
      <c r="A166" s="7"/>
      <c r="B166" s="8"/>
      <c r="C166" s="13"/>
      <c r="D166" s="13"/>
      <c r="E166" s="18"/>
      <c r="F166" s="14"/>
      <c r="G166" s="19"/>
      <c r="H166" s="14"/>
      <c r="I166" s="200" t="s">
        <v>336</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5">
      <c r="A174" s="7"/>
      <c r="B174" s="8"/>
      <c r="C174" s="18"/>
      <c r="D174" s="18"/>
      <c r="E174" s="18"/>
      <c r="F174" s="18"/>
      <c r="G174" s="18"/>
      <c r="H174" s="18"/>
      <c r="I174" s="23"/>
      <c r="J174" s="23"/>
      <c r="K174" s="23"/>
      <c r="L174" s="23"/>
      <c r="M174" s="23"/>
      <c r="N174" s="201" t="s">
        <v>343</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5">
      <c r="A175" s="7"/>
      <c r="B175" s="8"/>
      <c r="C175" s="18"/>
      <c r="D175" s="18"/>
      <c r="E175" s="18"/>
      <c r="F175" s="18"/>
      <c r="G175" s="18"/>
      <c r="H175" s="18"/>
      <c r="I175" s="18" t="s">
        <v>265</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5">
      <c r="A177" s="7"/>
      <c r="B177" s="8"/>
      <c r="C177" s="18"/>
      <c r="D177" s="18"/>
      <c r="E177" s="18"/>
      <c r="F177" s="18"/>
      <c r="G177" s="18"/>
      <c r="H177" s="24" t="s">
        <v>342</v>
      </c>
      <c r="I177" s="24" t="s">
        <v>341</v>
      </c>
      <c r="J177" s="24" t="s">
        <v>339</v>
      </c>
      <c r="K177" s="24" t="s">
        <v>340</v>
      </c>
      <c r="L177" s="24" t="s">
        <v>338</v>
      </c>
      <c r="M177" s="24" t="s">
        <v>337</v>
      </c>
      <c r="N177" s="23" t="s">
        <v>823</v>
      </c>
      <c r="O177" s="23"/>
      <c r="P177" s="23"/>
      <c r="Q177" s="23" t="s">
        <v>795</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5" outlineLevel="1" x14ac:dyDescent="0.35">
      <c r="A178" s="7"/>
      <c r="B178" s="8"/>
      <c r="C178" s="18"/>
      <c r="D178" s="18"/>
      <c r="E178" s="18"/>
      <c r="F178" s="27"/>
      <c r="G178" t="str">
        <f t="shared" ref="G178:G242" si="17">_xlfn.CONCAT(H178:M178)</f>
        <v>AAAA2A1a</v>
      </c>
      <c r="H178" s="699" t="s">
        <v>23</v>
      </c>
      <c r="I178" s="699" t="s">
        <v>23</v>
      </c>
      <c r="J178" s="699" t="s">
        <v>23</v>
      </c>
      <c r="K178" s="699" t="s">
        <v>1235</v>
      </c>
      <c r="L178" s="699" t="s">
        <v>226</v>
      </c>
      <c r="M178" s="700" t="s">
        <v>72</v>
      </c>
      <c r="N178" t="b">
        <f>AND(COUNTIF(G179:$G$242,G178))</f>
        <v>0</v>
      </c>
      <c r="O178" s="34" t="s">
        <v>23</v>
      </c>
      <c r="Q178" s="252" t="b">
        <v>1</v>
      </c>
      <c r="AX178" s="17"/>
      <c r="AY178" s="9"/>
      <c r="AZ178" s="9"/>
      <c r="BA178" s="9"/>
    </row>
    <row r="179" spans="1:53" ht="14.5" outlineLevel="1" x14ac:dyDescent="0.35">
      <c r="A179" s="7"/>
      <c r="B179" s="8"/>
      <c r="C179" s="18"/>
      <c r="D179" s="18"/>
      <c r="E179" s="18"/>
      <c r="F179" s="27"/>
      <c r="G179" t="str">
        <f t="shared" si="17"/>
        <v>GGGGAg1a2</v>
      </c>
      <c r="H179" s="699" t="s">
        <v>154</v>
      </c>
      <c r="I179" s="699" t="s">
        <v>154</v>
      </c>
      <c r="J179" s="699" t="s">
        <v>154</v>
      </c>
      <c r="K179" s="699" t="s">
        <v>154</v>
      </c>
      <c r="L179" s="699" t="s">
        <v>1231</v>
      </c>
      <c r="M179" s="699" t="s">
        <v>828</v>
      </c>
      <c r="N179" t="b">
        <f>AND(COUNTIF(G180:$G$242,G179))</f>
        <v>0</v>
      </c>
      <c r="O179" s="34" t="s">
        <v>1207</v>
      </c>
      <c r="Q179" s="252" t="b">
        <v>1</v>
      </c>
      <c r="AX179" s="17"/>
      <c r="AY179" s="9"/>
      <c r="AZ179" s="9"/>
      <c r="BA179" s="9"/>
    </row>
    <row r="180" spans="1:53" ht="14.5" outlineLevel="1" x14ac:dyDescent="0.35">
      <c r="A180" s="7"/>
      <c r="B180" s="8"/>
      <c r="C180" s="18"/>
      <c r="D180" s="18"/>
      <c r="E180" s="18"/>
      <c r="F180" s="27"/>
      <c r="G180" t="str">
        <f t="shared" ref="G180" si="18">_xlfn.CONCAT(H180:M180)</f>
        <v>GGGGSg1a2</v>
      </c>
      <c r="H180" s="699" t="s">
        <v>154</v>
      </c>
      <c r="I180" s="699" t="s">
        <v>154</v>
      </c>
      <c r="J180" s="699" t="s">
        <v>154</v>
      </c>
      <c r="K180" s="699" t="s">
        <v>154</v>
      </c>
      <c r="L180" s="699" t="s">
        <v>1232</v>
      </c>
      <c r="M180" s="699" t="s">
        <v>828</v>
      </c>
      <c r="N180" t="b">
        <f>AND(COUNTIF(G181:$G$242,G180))</f>
        <v>0</v>
      </c>
      <c r="O180" s="34" t="s">
        <v>1207</v>
      </c>
      <c r="Q180" s="252" t="b">
        <v>1</v>
      </c>
      <c r="AX180" s="17"/>
      <c r="AY180" s="9"/>
      <c r="AZ180" s="9"/>
      <c r="BA180" s="9"/>
    </row>
    <row r="181" spans="1:53" ht="14.5" outlineLevel="1" x14ac:dyDescent="0.35">
      <c r="A181" s="7"/>
      <c r="B181" s="8"/>
      <c r="C181" s="18"/>
      <c r="D181" s="18"/>
      <c r="E181" s="18"/>
      <c r="F181" s="27"/>
      <c r="G181" t="str">
        <f t="shared" si="17"/>
        <v>GGGAg2Na2</v>
      </c>
      <c r="H181" s="699" t="s">
        <v>154</v>
      </c>
      <c r="I181" s="699" t="s">
        <v>154</v>
      </c>
      <c r="J181" s="699" t="s">
        <v>154</v>
      </c>
      <c r="K181" s="699" t="s">
        <v>1234</v>
      </c>
      <c r="L181" s="699" t="s">
        <v>79</v>
      </c>
      <c r="M181" s="699" t="s">
        <v>828</v>
      </c>
      <c r="N181" t="b">
        <f>AND(COUNTIF(G182:$G$242,G181))</f>
        <v>0</v>
      </c>
      <c r="O181" s="34" t="s">
        <v>1207</v>
      </c>
      <c r="Q181" s="252" t="b">
        <v>1</v>
      </c>
      <c r="AX181" s="17"/>
      <c r="AY181" s="9"/>
      <c r="AZ181" s="9"/>
      <c r="BA181" s="9"/>
    </row>
    <row r="182" spans="1:53" ht="14.5" outlineLevel="1" x14ac:dyDescent="0.35">
      <c r="A182" s="7"/>
      <c r="B182" s="8"/>
      <c r="C182" s="18"/>
      <c r="D182" s="18"/>
      <c r="E182" s="18"/>
      <c r="F182" s="27"/>
      <c r="G182" t="str">
        <f t="shared" si="17"/>
        <v>GGGAg2Ea2</v>
      </c>
      <c r="H182" s="699" t="s">
        <v>154</v>
      </c>
      <c r="I182" s="699" t="s">
        <v>154</v>
      </c>
      <c r="J182" s="699" t="s">
        <v>154</v>
      </c>
      <c r="K182" s="699" t="s">
        <v>1234</v>
      </c>
      <c r="L182" s="699" t="s">
        <v>80</v>
      </c>
      <c r="M182" s="699" t="s">
        <v>828</v>
      </c>
      <c r="N182" t="b">
        <f>AND(COUNTIF(G183:$G$242,G182))</f>
        <v>0</v>
      </c>
      <c r="O182" s="34" t="s">
        <v>1207</v>
      </c>
      <c r="Q182" s="252" t="b">
        <v>1</v>
      </c>
      <c r="AX182" s="17"/>
      <c r="AY182" s="9"/>
      <c r="AZ182" s="9"/>
      <c r="BA182" s="9"/>
    </row>
    <row r="183" spans="1:53" ht="14.5" outlineLevel="1" x14ac:dyDescent="0.35">
      <c r="A183" s="7"/>
      <c r="B183" s="8"/>
      <c r="C183" s="18"/>
      <c r="D183" s="18"/>
      <c r="E183" s="18"/>
      <c r="F183" s="27"/>
      <c r="G183" t="str">
        <f t="shared" si="17"/>
        <v>GGGAg2OFa2</v>
      </c>
      <c r="H183" s="699" t="s">
        <v>154</v>
      </c>
      <c r="I183" s="699" t="s">
        <v>154</v>
      </c>
      <c r="J183" s="699" t="s">
        <v>154</v>
      </c>
      <c r="K183" s="699" t="s">
        <v>1234</v>
      </c>
      <c r="L183" s="699" t="s">
        <v>155</v>
      </c>
      <c r="M183" s="699" t="s">
        <v>828</v>
      </c>
      <c r="N183" t="b">
        <f>AND(COUNTIF(G184:$G$242,G183))</f>
        <v>0</v>
      </c>
      <c r="O183" s="34" t="s">
        <v>1207</v>
      </c>
      <c r="Q183" s="252" t="b">
        <v>1</v>
      </c>
      <c r="AX183" s="17"/>
      <c r="AY183" s="9"/>
      <c r="AZ183" s="9"/>
      <c r="BA183" s="9"/>
    </row>
    <row r="184" spans="1:53" ht="14.5" outlineLevel="1" x14ac:dyDescent="0.35">
      <c r="A184" s="7"/>
      <c r="B184" s="8"/>
      <c r="C184" s="18"/>
      <c r="D184" s="18"/>
      <c r="E184" s="18"/>
      <c r="F184" s="27"/>
      <c r="G184" t="str">
        <f t="shared" si="17"/>
        <v>GGGC1Na2</v>
      </c>
      <c r="H184" s="699" t="s">
        <v>154</v>
      </c>
      <c r="I184" s="699" t="s">
        <v>154</v>
      </c>
      <c r="J184" s="699" t="s">
        <v>154</v>
      </c>
      <c r="K184" s="699" t="s">
        <v>227</v>
      </c>
      <c r="L184" s="699" t="s">
        <v>79</v>
      </c>
      <c r="M184" s="699" t="s">
        <v>828</v>
      </c>
      <c r="N184" t="b">
        <f>AND(COUNTIF(G185:$G$242,G184))</f>
        <v>0</v>
      </c>
      <c r="O184" s="34" t="s">
        <v>1207</v>
      </c>
      <c r="Q184" s="252" t="b">
        <v>1</v>
      </c>
      <c r="AX184" s="17"/>
      <c r="AY184" s="9"/>
      <c r="AZ184" s="9"/>
      <c r="BA184" s="9"/>
    </row>
    <row r="185" spans="1:53" ht="14.5" outlineLevel="1" x14ac:dyDescent="0.35">
      <c r="A185" s="7"/>
      <c r="B185" s="8"/>
      <c r="C185" s="18"/>
      <c r="D185" s="18"/>
      <c r="E185" s="18"/>
      <c r="F185" s="27"/>
      <c r="G185" t="str">
        <f t="shared" si="17"/>
        <v>GGGC1Ea2</v>
      </c>
      <c r="H185" s="699" t="s">
        <v>154</v>
      </c>
      <c r="I185" s="699" t="s">
        <v>154</v>
      </c>
      <c r="J185" s="699" t="s">
        <v>154</v>
      </c>
      <c r="K185" s="699" t="s">
        <v>227</v>
      </c>
      <c r="L185" s="699" t="s">
        <v>80</v>
      </c>
      <c r="M185" s="699" t="s">
        <v>828</v>
      </c>
      <c r="N185" t="b">
        <f>AND(COUNTIF(G186:$G$242,G185))</f>
        <v>0</v>
      </c>
      <c r="O185" s="34" t="s">
        <v>1207</v>
      </c>
      <c r="Q185" s="252" t="b">
        <v>1</v>
      </c>
      <c r="AX185" s="17"/>
      <c r="AY185" s="9"/>
      <c r="AZ185" s="9"/>
      <c r="BA185" s="9"/>
    </row>
    <row r="186" spans="1:53" ht="14.5" outlineLevel="1" x14ac:dyDescent="0.35">
      <c r="A186" s="7"/>
      <c r="B186" s="8"/>
      <c r="C186" s="18"/>
      <c r="D186" s="18"/>
      <c r="E186" s="18"/>
      <c r="F186" s="27"/>
      <c r="G186" t="str">
        <f t="shared" si="17"/>
        <v>GGGC1Pa2</v>
      </c>
      <c r="H186" s="699" t="s">
        <v>154</v>
      </c>
      <c r="I186" s="699" t="s">
        <v>154</v>
      </c>
      <c r="J186" s="699" t="s">
        <v>154</v>
      </c>
      <c r="K186" s="699" t="s">
        <v>227</v>
      </c>
      <c r="L186" s="699" t="s">
        <v>81</v>
      </c>
      <c r="M186" s="699" t="s">
        <v>828</v>
      </c>
      <c r="N186" t="b">
        <f>AND(COUNTIF(G187:$G$242,G186))</f>
        <v>0</v>
      </c>
      <c r="O186" s="34" t="s">
        <v>1207</v>
      </c>
      <c r="Q186" s="252" t="b">
        <v>1</v>
      </c>
      <c r="AX186" s="17"/>
      <c r="AY186" s="9"/>
      <c r="AZ186" s="9"/>
      <c r="BA186" s="9"/>
    </row>
    <row r="187" spans="1:53" ht="14.5" outlineLevel="1" x14ac:dyDescent="0.35">
      <c r="A187" s="7"/>
      <c r="B187" s="8"/>
      <c r="C187" s="18"/>
      <c r="D187" s="18"/>
      <c r="E187" s="18"/>
      <c r="F187" s="27"/>
      <c r="G187" t="str">
        <f t="shared" si="17"/>
        <v>GGGC1OFa2</v>
      </c>
      <c r="H187" s="699" t="s">
        <v>154</v>
      </c>
      <c r="I187" s="699" t="s">
        <v>154</v>
      </c>
      <c r="J187" s="699" t="s">
        <v>154</v>
      </c>
      <c r="K187" s="699" t="s">
        <v>227</v>
      </c>
      <c r="L187" s="699" t="s">
        <v>155</v>
      </c>
      <c r="M187" s="699" t="s">
        <v>828</v>
      </c>
      <c r="N187" t="b">
        <f>AND(COUNTIF(G188:$G$242,G187))</f>
        <v>0</v>
      </c>
      <c r="O187" s="34" t="s">
        <v>1207</v>
      </c>
      <c r="Q187" s="252" t="b">
        <v>1</v>
      </c>
      <c r="AX187" s="17"/>
      <c r="AY187" s="9"/>
      <c r="AZ187" s="9"/>
      <c r="BA187" s="9"/>
    </row>
    <row r="188" spans="1:53" ht="14.5" outlineLevel="1" x14ac:dyDescent="0.35">
      <c r="A188" s="7"/>
      <c r="B188" s="8"/>
      <c r="C188" s="18"/>
      <c r="D188" s="18"/>
      <c r="E188" s="18"/>
      <c r="F188" s="27"/>
      <c r="G188" t="str">
        <f t="shared" ref="G188" si="19">_xlfn.CONCAT(H188:M188)</f>
        <v>SPSPSPSPSPsp</v>
      </c>
      <c r="H188" s="699" t="s">
        <v>1198</v>
      </c>
      <c r="I188" s="699" t="s">
        <v>1198</v>
      </c>
      <c r="J188" s="699" t="s">
        <v>1198</v>
      </c>
      <c r="K188" s="699" t="s">
        <v>1198</v>
      </c>
      <c r="L188" s="699" t="s">
        <v>1198</v>
      </c>
      <c r="M188" s="700" t="s">
        <v>1142</v>
      </c>
      <c r="N188" t="b">
        <f>AND(COUNTIF(G189:$G$242,G188))</f>
        <v>0</v>
      </c>
      <c r="O188" s="34" t="s">
        <v>1199</v>
      </c>
      <c r="Q188" s="252" t="b">
        <v>1</v>
      </c>
      <c r="AX188" s="17"/>
      <c r="AY188" s="9"/>
      <c r="AZ188" s="9"/>
      <c r="BA188" s="9"/>
    </row>
    <row r="189" spans="1:53" ht="14.5" outlineLevel="1" x14ac:dyDescent="0.35">
      <c r="A189" s="7"/>
      <c r="B189" s="8"/>
      <c r="C189" s="18"/>
      <c r="D189" s="18"/>
      <c r="E189" s="18"/>
      <c r="F189" s="27"/>
      <c r="G189" t="str">
        <f t="shared" ref="G189:G209" si="20">_xlfn.CONCAT(H189:M189)</f>
        <v>ANWFWb</v>
      </c>
      <c r="H189" s="699" t="s">
        <v>23</v>
      </c>
      <c r="I189" s="699" t="s">
        <v>79</v>
      </c>
      <c r="J189" s="699" t="s">
        <v>8</v>
      </c>
      <c r="K189" s="699" t="s">
        <v>10</v>
      </c>
      <c r="L189" s="699" t="s">
        <v>8</v>
      </c>
      <c r="M189" s="700" t="s">
        <v>69</v>
      </c>
      <c r="N189" t="b">
        <f>AND(COUNTIF(G190:$G$242,G189))</f>
        <v>0</v>
      </c>
      <c r="O189" s="34" t="s">
        <v>1276</v>
      </c>
      <c r="Q189" s="252" t="b">
        <v>1</v>
      </c>
      <c r="AX189" s="17"/>
      <c r="AY189" s="9"/>
      <c r="AZ189" s="9"/>
      <c r="BA189" s="9"/>
    </row>
    <row r="190" spans="1:53" ht="14.5" outlineLevel="1" x14ac:dyDescent="0.35">
      <c r="A190" s="7"/>
      <c r="B190" s="8"/>
      <c r="C190" s="18"/>
      <c r="D190" s="18"/>
      <c r="E190" s="18"/>
      <c r="F190" s="27"/>
      <c r="G190" t="str">
        <f t="shared" ref="G190" si="21">_xlfn.CONCAT(H190:M190)</f>
        <v>ANWFWbd</v>
      </c>
      <c r="H190" s="699" t="s">
        <v>23</v>
      </c>
      <c r="I190" s="699" t="s">
        <v>79</v>
      </c>
      <c r="J190" s="699" t="s">
        <v>8</v>
      </c>
      <c r="K190" s="699" t="s">
        <v>10</v>
      </c>
      <c r="L190" s="699" t="s">
        <v>8</v>
      </c>
      <c r="M190" s="700" t="s">
        <v>953</v>
      </c>
      <c r="N190" t="b">
        <f>AND(COUNTIF(G191:$G$242,G190))</f>
        <v>0</v>
      </c>
      <c r="O190" s="34" t="s">
        <v>1276</v>
      </c>
      <c r="Q190" s="252" t="b">
        <v>1</v>
      </c>
      <c r="AX190" s="17"/>
      <c r="AY190" s="9"/>
      <c r="AZ190" s="9"/>
      <c r="BA190" s="9"/>
    </row>
    <row r="191" spans="1:53" ht="14.5" outlineLevel="1" x14ac:dyDescent="0.35">
      <c r="A191" s="7"/>
      <c r="B191" s="8"/>
      <c r="C191" s="18"/>
      <c r="D191" s="18"/>
      <c r="E191" s="18"/>
      <c r="F191" s="27"/>
      <c r="G191" t="str">
        <f t="shared" si="20"/>
        <v>AANWFw</v>
      </c>
      <c r="H191" s="699" t="s">
        <v>23</v>
      </c>
      <c r="I191" s="699" t="s">
        <v>23</v>
      </c>
      <c r="J191" s="699" t="s">
        <v>79</v>
      </c>
      <c r="K191" s="699" t="s">
        <v>8</v>
      </c>
      <c r="L191" s="699" t="s">
        <v>10</v>
      </c>
      <c r="M191" s="700" t="s">
        <v>66</v>
      </c>
      <c r="N191" t="b">
        <f>AND(COUNTIF(G192:$G$242,G191))</f>
        <v>0</v>
      </c>
      <c r="O191" s="34" t="s">
        <v>1276</v>
      </c>
      <c r="Q191" s="252" t="b">
        <v>1</v>
      </c>
      <c r="AX191" s="17"/>
      <c r="AY191" s="9"/>
      <c r="AZ191" s="9"/>
      <c r="BA191" s="9"/>
    </row>
    <row r="192" spans="1:53" ht="14.5" outlineLevel="1" x14ac:dyDescent="0.35">
      <c r="A192" s="7"/>
      <c r="B192" s="8"/>
      <c r="C192" s="18"/>
      <c r="D192" s="18"/>
      <c r="E192" s="18"/>
      <c r="F192" s="27"/>
      <c r="G192" t="str">
        <f t="shared" ref="G192" si="22">_xlfn.CONCAT(H192:M192)</f>
        <v>AANWFwd</v>
      </c>
      <c r="H192" s="699" t="s">
        <v>23</v>
      </c>
      <c r="I192" s="699" t="s">
        <v>23</v>
      </c>
      <c r="J192" s="699" t="s">
        <v>79</v>
      </c>
      <c r="K192" s="699" t="s">
        <v>8</v>
      </c>
      <c r="L192" s="699" t="s">
        <v>10</v>
      </c>
      <c r="M192" s="700" t="s">
        <v>952</v>
      </c>
      <c r="N192" t="b">
        <f>AND(COUNTIF(G193:$G$242,G192))</f>
        <v>0</v>
      </c>
      <c r="O192" s="34" t="s">
        <v>1276</v>
      </c>
      <c r="Q192" s="252" t="b">
        <v>1</v>
      </c>
      <c r="AX192" s="17"/>
      <c r="AY192" s="9"/>
      <c r="AZ192" s="9"/>
      <c r="BA192" s="9"/>
    </row>
    <row r="193" spans="1:53" ht="14.5" outlineLevel="1" x14ac:dyDescent="0.35">
      <c r="A193" s="7"/>
      <c r="B193" s="8"/>
      <c r="C193" s="18"/>
      <c r="D193" s="18"/>
      <c r="E193" s="18"/>
      <c r="F193" s="27"/>
      <c r="G193" t="str">
        <f t="shared" si="20"/>
        <v>AAANWf</v>
      </c>
      <c r="H193" s="699" t="s">
        <v>23</v>
      </c>
      <c r="I193" s="699" t="s">
        <v>23</v>
      </c>
      <c r="J193" s="699" t="s">
        <v>23</v>
      </c>
      <c r="K193" s="699" t="s">
        <v>79</v>
      </c>
      <c r="L193" s="699" t="s">
        <v>8</v>
      </c>
      <c r="M193" s="700" t="s">
        <v>67</v>
      </c>
      <c r="N193" t="b">
        <f>AND(COUNTIF(G194:$G$242,G193))</f>
        <v>0</v>
      </c>
      <c r="O193" s="34" t="s">
        <v>1276</v>
      </c>
      <c r="Q193" s="252" t="b">
        <v>1</v>
      </c>
      <c r="AX193" s="17"/>
      <c r="AY193" s="9"/>
      <c r="AZ193" s="9"/>
      <c r="BA193" s="9"/>
    </row>
    <row r="194" spans="1:53" ht="14.5" outlineLevel="1" x14ac:dyDescent="0.35">
      <c r="A194" s="7"/>
      <c r="B194" s="8"/>
      <c r="C194" s="18"/>
      <c r="D194" s="18"/>
      <c r="E194" s="18"/>
      <c r="F194" s="27"/>
      <c r="G194" t="str">
        <f t="shared" si="20"/>
        <v>YAAA2Nw</v>
      </c>
      <c r="H194" s="699" t="s">
        <v>358</v>
      </c>
      <c r="I194" s="699" t="s">
        <v>23</v>
      </c>
      <c r="J194" s="699" t="s">
        <v>23</v>
      </c>
      <c r="K194" s="699" t="s">
        <v>1235</v>
      </c>
      <c r="L194" s="699" t="s">
        <v>79</v>
      </c>
      <c r="M194" s="700" t="s">
        <v>66</v>
      </c>
      <c r="N194" t="b">
        <f>AND(COUNTIF(G195:$G$242,G194))</f>
        <v>0</v>
      </c>
      <c r="O194" s="34" t="s">
        <v>1276</v>
      </c>
      <c r="Q194" s="252" t="b">
        <v>1</v>
      </c>
      <c r="AX194" s="17"/>
      <c r="AY194" s="9"/>
      <c r="AZ194" s="9"/>
      <c r="BA194" s="9"/>
    </row>
    <row r="195" spans="1:53" ht="14.5" outlineLevel="1" x14ac:dyDescent="0.35">
      <c r="A195" s="7"/>
      <c r="B195" s="8"/>
      <c r="C195" s="18"/>
      <c r="D195" s="18"/>
      <c r="E195" s="18"/>
      <c r="F195" s="27"/>
      <c r="G195" t="str">
        <f t="shared" ref="G195" si="23">_xlfn.CONCAT(H195:M195)</f>
        <v>YAAA2Nwd</v>
      </c>
      <c r="H195" s="699" t="s">
        <v>358</v>
      </c>
      <c r="I195" s="699" t="s">
        <v>23</v>
      </c>
      <c r="J195" s="699" t="s">
        <v>23</v>
      </c>
      <c r="K195" s="699" t="s">
        <v>1235</v>
      </c>
      <c r="L195" s="699" t="s">
        <v>79</v>
      </c>
      <c r="M195" s="700" t="s">
        <v>952</v>
      </c>
      <c r="N195" t="b">
        <f>AND(COUNTIF(G196:$G$242,G195))</f>
        <v>0</v>
      </c>
      <c r="O195" s="34" t="s">
        <v>1276</v>
      </c>
      <c r="Q195" s="252" t="b">
        <v>1</v>
      </c>
      <c r="AX195" s="17"/>
      <c r="AY195" s="9"/>
      <c r="AZ195" s="9"/>
      <c r="BA195" s="9"/>
    </row>
    <row r="196" spans="1:53" ht="14.5" outlineLevel="1" x14ac:dyDescent="0.35">
      <c r="A196" s="7"/>
      <c r="B196" s="8"/>
      <c r="C196" s="18"/>
      <c r="D196" s="18"/>
      <c r="E196" s="18"/>
      <c r="F196" s="27"/>
      <c r="G196" t="str">
        <f t="shared" si="20"/>
        <v>YYAA2A1z</v>
      </c>
      <c r="H196" s="699" t="s">
        <v>358</v>
      </c>
      <c r="I196" s="699" t="s">
        <v>358</v>
      </c>
      <c r="J196" s="699" t="s">
        <v>23</v>
      </c>
      <c r="K196" s="699" t="s">
        <v>1235</v>
      </c>
      <c r="L196" s="699" t="s">
        <v>226</v>
      </c>
      <c r="M196" s="700" t="s">
        <v>74</v>
      </c>
      <c r="N196" t="b">
        <f>AND(COUNTIF(G197:$G$242,G196))</f>
        <v>0</v>
      </c>
      <c r="O196" s="34" t="s">
        <v>1276</v>
      </c>
      <c r="Q196" s="252" t="b">
        <v>1</v>
      </c>
      <c r="AX196" s="17"/>
      <c r="AY196" s="9"/>
      <c r="AZ196" s="9"/>
      <c r="BA196" s="9"/>
    </row>
    <row r="197" spans="1:53" ht="14.5" outlineLevel="1" x14ac:dyDescent="0.35">
      <c r="A197" s="7"/>
      <c r="B197" s="8"/>
      <c r="C197" s="18"/>
      <c r="D197" s="18"/>
      <c r="E197" s="18"/>
      <c r="F197" s="27"/>
      <c r="G197" t="str">
        <f t="shared" si="20"/>
        <v>YYBA2A1a</v>
      </c>
      <c r="H197" s="699" t="s">
        <v>358</v>
      </c>
      <c r="I197" s="699" t="s">
        <v>358</v>
      </c>
      <c r="J197" s="699" t="s">
        <v>14</v>
      </c>
      <c r="K197" s="699" t="s">
        <v>1235</v>
      </c>
      <c r="L197" s="699" t="s">
        <v>226</v>
      </c>
      <c r="M197" s="700" t="s">
        <v>72</v>
      </c>
      <c r="N197" t="b">
        <f>AND(COUNTIF(G198:$G$242,G197))</f>
        <v>0</v>
      </c>
      <c r="O197" s="34" t="s">
        <v>1276</v>
      </c>
      <c r="P197" s="34" t="s">
        <v>1279</v>
      </c>
      <c r="Q197" s="252" t="b">
        <v>1</v>
      </c>
      <c r="AX197" s="17"/>
      <c r="AY197" s="9"/>
      <c r="AZ197" s="9"/>
      <c r="BA197" s="9"/>
    </row>
    <row r="198" spans="1:53" ht="14.5" outlineLevel="1" x14ac:dyDescent="0.35">
      <c r="A198" s="7"/>
      <c r="B198" s="8"/>
      <c r="C198" s="18"/>
      <c r="D198" s="18"/>
      <c r="E198" s="18"/>
      <c r="F198" s="27"/>
      <c r="G198" t="str">
        <f t="shared" si="20"/>
        <v>YYWBA1a</v>
      </c>
      <c r="H198" s="699" t="s">
        <v>358</v>
      </c>
      <c r="I198" s="699" t="s">
        <v>358</v>
      </c>
      <c r="J198" s="699" t="s">
        <v>8</v>
      </c>
      <c r="K198" s="699" t="s">
        <v>14</v>
      </c>
      <c r="L198" s="699" t="s">
        <v>226</v>
      </c>
      <c r="M198" s="700" t="s">
        <v>72</v>
      </c>
      <c r="N198" t="b">
        <f>AND(COUNTIF(G199:$G$242,G198))</f>
        <v>0</v>
      </c>
      <c r="O198" s="34" t="s">
        <v>1276</v>
      </c>
      <c r="Q198" s="252" t="b">
        <v>1</v>
      </c>
      <c r="AX198" s="17"/>
      <c r="AY198" s="9"/>
      <c r="AZ198" s="9"/>
      <c r="BA198" s="9"/>
    </row>
    <row r="199" spans="1:53" ht="14.5" outlineLevel="1" x14ac:dyDescent="0.35">
      <c r="A199" s="7"/>
      <c r="B199" s="8"/>
      <c r="C199" s="18"/>
      <c r="D199" s="18"/>
      <c r="E199" s="18"/>
      <c r="F199" s="27"/>
      <c r="G199" t="str">
        <f t="shared" si="20"/>
        <v>YYFWBa</v>
      </c>
      <c r="H199" s="699" t="s">
        <v>358</v>
      </c>
      <c r="I199" s="699" t="s">
        <v>358</v>
      </c>
      <c r="J199" s="699" t="s">
        <v>10</v>
      </c>
      <c r="K199" s="699" t="s">
        <v>8</v>
      </c>
      <c r="L199" s="699" t="s">
        <v>14</v>
      </c>
      <c r="M199" s="700" t="s">
        <v>72</v>
      </c>
      <c r="N199" t="b">
        <f>AND(COUNTIF(G200:$G$242,G199))</f>
        <v>0</v>
      </c>
      <c r="O199" s="34" t="s">
        <v>1276</v>
      </c>
      <c r="Q199" s="252" t="b">
        <v>1</v>
      </c>
      <c r="AX199" s="17"/>
      <c r="AY199" s="9"/>
      <c r="AZ199" s="9"/>
      <c r="BA199" s="9"/>
    </row>
    <row r="200" spans="1:53" ht="14.5" outlineLevel="1" x14ac:dyDescent="0.35">
      <c r="A200" s="7"/>
      <c r="B200" s="8"/>
      <c r="C200" s="18"/>
      <c r="D200" s="18"/>
      <c r="E200" s="18"/>
      <c r="F200" s="27"/>
      <c r="G200" t="str">
        <f t="shared" si="20"/>
        <v>AAANBo</v>
      </c>
      <c r="H200" s="699" t="s">
        <v>23</v>
      </c>
      <c r="I200" s="699" t="s">
        <v>23</v>
      </c>
      <c r="J200" s="699" t="s">
        <v>23</v>
      </c>
      <c r="K200" s="699" t="s">
        <v>79</v>
      </c>
      <c r="L200" s="699" t="s">
        <v>14</v>
      </c>
      <c r="M200" s="700" t="s">
        <v>68</v>
      </c>
      <c r="N200" t="b">
        <f>AND(COUNTIF(G201:$G$242,G200))</f>
        <v>0</v>
      </c>
      <c r="O200" s="34" t="s">
        <v>1278</v>
      </c>
      <c r="Q200" s="252" t="b">
        <v>1</v>
      </c>
      <c r="AX200" s="17"/>
      <c r="AY200" s="9"/>
      <c r="AZ200" s="9"/>
      <c r="BA200" s="9"/>
    </row>
    <row r="201" spans="1:53" ht="14.5" outlineLevel="1" x14ac:dyDescent="0.35">
      <c r="A201" s="7"/>
      <c r="B201" s="8"/>
      <c r="C201" s="18"/>
      <c r="D201" s="18"/>
      <c r="E201" s="18"/>
      <c r="F201" s="27"/>
      <c r="G201" t="str">
        <f t="shared" ref="G201" si="24">_xlfn.CONCAT(H201:M201)</f>
        <v>AAANBod</v>
      </c>
      <c r="H201" s="699" t="s">
        <v>23</v>
      </c>
      <c r="I201" s="699" t="s">
        <v>23</v>
      </c>
      <c r="J201" s="699" t="s">
        <v>23</v>
      </c>
      <c r="K201" s="699" t="s">
        <v>79</v>
      </c>
      <c r="L201" s="699" t="s">
        <v>14</v>
      </c>
      <c r="M201" s="700" t="s">
        <v>954</v>
      </c>
      <c r="N201" t="b">
        <f>AND(COUNTIF(G202:$G$242,G201))</f>
        <v>0</v>
      </c>
      <c r="O201" s="34" t="s">
        <v>1278</v>
      </c>
      <c r="Q201" s="252" t="b">
        <v>1</v>
      </c>
      <c r="AX201" s="17"/>
      <c r="AY201" s="9"/>
      <c r="AZ201" s="9"/>
      <c r="BA201" s="9"/>
    </row>
    <row r="202" spans="1:53" ht="14.5" outlineLevel="1" x14ac:dyDescent="0.35">
      <c r="A202" s="7"/>
      <c r="B202" s="8"/>
      <c r="C202" s="18"/>
      <c r="D202" s="18"/>
      <c r="E202" s="18"/>
      <c r="F202" s="27"/>
      <c r="G202" t="str">
        <f t="shared" si="20"/>
        <v>AAAA2Nb</v>
      </c>
      <c r="H202" s="699" t="s">
        <v>23</v>
      </c>
      <c r="I202" s="699" t="s">
        <v>23</v>
      </c>
      <c r="J202" s="699" t="s">
        <v>23</v>
      </c>
      <c r="K202" s="699" t="s">
        <v>1235</v>
      </c>
      <c r="L202" s="699" t="s">
        <v>79</v>
      </c>
      <c r="M202" s="700" t="s">
        <v>69</v>
      </c>
      <c r="N202" t="b">
        <f>AND(COUNTIF(G203:$G$242,G202))</f>
        <v>0</v>
      </c>
      <c r="O202" s="34" t="s">
        <v>1278</v>
      </c>
      <c r="Q202" s="252" t="b">
        <v>1</v>
      </c>
      <c r="AX202" s="17"/>
      <c r="AY202" s="9"/>
      <c r="AZ202" s="9"/>
      <c r="BA202" s="9"/>
    </row>
    <row r="203" spans="1:53" ht="14.5" outlineLevel="1" x14ac:dyDescent="0.35">
      <c r="A203" s="7"/>
      <c r="B203" s="8"/>
      <c r="C203" s="18"/>
      <c r="D203" s="18"/>
      <c r="E203" s="18"/>
      <c r="F203" s="27"/>
      <c r="G203" t="str">
        <f t="shared" ref="G203" si="25">_xlfn.CONCAT(H203:M203)</f>
        <v>AAAA2Nbd</v>
      </c>
      <c r="H203" s="699" t="s">
        <v>23</v>
      </c>
      <c r="I203" s="699" t="s">
        <v>23</v>
      </c>
      <c r="J203" s="699" t="s">
        <v>23</v>
      </c>
      <c r="K203" s="699" t="s">
        <v>1235</v>
      </c>
      <c r="L203" s="699" t="s">
        <v>79</v>
      </c>
      <c r="M203" s="700" t="s">
        <v>953</v>
      </c>
      <c r="N203" t="b">
        <f>AND(COUNTIF(G204:$G$242,G203))</f>
        <v>0</v>
      </c>
      <c r="O203" s="34" t="s">
        <v>1278</v>
      </c>
      <c r="Q203" s="252" t="b">
        <v>1</v>
      </c>
      <c r="AX203" s="17"/>
      <c r="AY203" s="9"/>
      <c r="AZ203" s="9"/>
      <c r="BA203" s="9"/>
    </row>
    <row r="204" spans="1:53" ht="14.5" outlineLevel="1" x14ac:dyDescent="0.35">
      <c r="A204" s="7"/>
      <c r="B204" s="8"/>
      <c r="C204" s="18"/>
      <c r="D204" s="18"/>
      <c r="E204" s="18"/>
      <c r="F204" s="27"/>
      <c r="G204" t="str">
        <f t="shared" si="20"/>
        <v>AAAA2A1z</v>
      </c>
      <c r="H204" s="699" t="s">
        <v>23</v>
      </c>
      <c r="I204" s="699" t="s">
        <v>23</v>
      </c>
      <c r="J204" s="699" t="s">
        <v>23</v>
      </c>
      <c r="K204" s="699" t="s">
        <v>1235</v>
      </c>
      <c r="L204" s="699" t="s">
        <v>226</v>
      </c>
      <c r="M204" s="700" t="s">
        <v>74</v>
      </c>
      <c r="N204" t="b">
        <f>AND(COUNTIF(G205:$G$242,G204))</f>
        <v>0</v>
      </c>
      <c r="O204" s="34" t="s">
        <v>1278</v>
      </c>
      <c r="P204" s="34" t="s">
        <v>1279</v>
      </c>
      <c r="Q204" s="252" t="b">
        <v>1</v>
      </c>
      <c r="AX204" s="17"/>
      <c r="AY204" s="9"/>
      <c r="AZ204" s="9"/>
      <c r="BA204" s="9"/>
    </row>
    <row r="205" spans="1:53" ht="14.5" outlineLevel="1" x14ac:dyDescent="0.35">
      <c r="A205" s="7"/>
      <c r="B205" s="8"/>
      <c r="C205" s="18"/>
      <c r="D205" s="18"/>
      <c r="E205" s="18"/>
      <c r="F205" s="27"/>
      <c r="G205" t="str">
        <f t="shared" si="20"/>
        <v>YAAA2A1a</v>
      </c>
      <c r="H205" s="699" t="s">
        <v>358</v>
      </c>
      <c r="I205" s="699" t="s">
        <v>23</v>
      </c>
      <c r="J205" s="699" t="s">
        <v>23</v>
      </c>
      <c r="K205" s="699" t="s">
        <v>1235</v>
      </c>
      <c r="L205" s="699" t="s">
        <v>226</v>
      </c>
      <c r="M205" s="700" t="s">
        <v>72</v>
      </c>
      <c r="N205" t="b">
        <f>AND(COUNTIF(G206:$G$242,G205))</f>
        <v>0</v>
      </c>
      <c r="O205" s="34" t="s">
        <v>1278</v>
      </c>
      <c r="P205" s="34" t="s">
        <v>1279</v>
      </c>
      <c r="Q205" s="252" t="b">
        <v>1</v>
      </c>
      <c r="AX205" s="17"/>
      <c r="AY205" s="9"/>
      <c r="AZ205" s="9"/>
      <c r="BA205" s="9"/>
    </row>
    <row r="206" spans="1:53" ht="14.5" outlineLevel="1" x14ac:dyDescent="0.35">
      <c r="A206" s="7"/>
      <c r="B206" s="8"/>
      <c r="C206" s="18"/>
      <c r="D206" s="18"/>
      <c r="E206" s="18"/>
      <c r="F206" s="27"/>
      <c r="G206" t="str">
        <f t="shared" si="20"/>
        <v>YYAA2A1a</v>
      </c>
      <c r="H206" s="699" t="s">
        <v>358</v>
      </c>
      <c r="I206" s="699" t="s">
        <v>358</v>
      </c>
      <c r="J206" s="699" t="s">
        <v>23</v>
      </c>
      <c r="K206" s="699" t="s">
        <v>1235</v>
      </c>
      <c r="L206" s="699" t="s">
        <v>226</v>
      </c>
      <c r="M206" s="700" t="s">
        <v>72</v>
      </c>
      <c r="N206" t="b">
        <f>AND(COUNTIF(G207:$G$242,G206))</f>
        <v>0</v>
      </c>
      <c r="O206" s="34" t="s">
        <v>1278</v>
      </c>
      <c r="P206" s="34" t="s">
        <v>1279</v>
      </c>
      <c r="Q206" s="252" t="b">
        <v>1</v>
      </c>
      <c r="AX206" s="17"/>
      <c r="AY206" s="9"/>
      <c r="AZ206" s="9"/>
      <c r="BA206" s="9"/>
    </row>
    <row r="207" spans="1:53" ht="14.5" outlineLevel="1" x14ac:dyDescent="0.35">
      <c r="A207" s="7"/>
      <c r="B207" s="8"/>
      <c r="C207" s="18"/>
      <c r="D207" s="18"/>
      <c r="E207" s="18"/>
      <c r="F207" s="27"/>
      <c r="G207" t="str">
        <f t="shared" si="20"/>
        <v>YYOA2A1a</v>
      </c>
      <c r="H207" s="699" t="s">
        <v>358</v>
      </c>
      <c r="I207" s="699" t="s">
        <v>358</v>
      </c>
      <c r="J207" s="699" t="s">
        <v>12</v>
      </c>
      <c r="K207" s="699" t="s">
        <v>1235</v>
      </c>
      <c r="L207" s="699" t="s">
        <v>226</v>
      </c>
      <c r="M207" s="700" t="s">
        <v>72</v>
      </c>
      <c r="N207" t="b">
        <f>AND(COUNTIF(G208:$G$242,G207))</f>
        <v>0</v>
      </c>
      <c r="O207" s="34" t="s">
        <v>1278</v>
      </c>
      <c r="Q207" s="252" t="b">
        <v>1</v>
      </c>
      <c r="AX207" s="17"/>
      <c r="AY207" s="9"/>
      <c r="AZ207" s="9"/>
      <c r="BA207" s="9"/>
    </row>
    <row r="208" spans="1:53" ht="14.5" outlineLevel="1" x14ac:dyDescent="0.35">
      <c r="A208" s="7"/>
      <c r="B208" s="8"/>
      <c r="C208" s="18"/>
      <c r="D208" s="18"/>
      <c r="E208" s="18"/>
      <c r="F208" s="27"/>
      <c r="G208" t="str">
        <f t="shared" si="20"/>
        <v>AYBOA1a</v>
      </c>
      <c r="H208" s="699" t="s">
        <v>23</v>
      </c>
      <c r="I208" s="699" t="s">
        <v>358</v>
      </c>
      <c r="J208" s="699" t="s">
        <v>14</v>
      </c>
      <c r="K208" s="699" t="s">
        <v>12</v>
      </c>
      <c r="L208" s="699" t="s">
        <v>226</v>
      </c>
      <c r="M208" s="700" t="s">
        <v>72</v>
      </c>
      <c r="N208" t="b">
        <f>AND(COUNTIF(G209:$G$242,G208))</f>
        <v>0</v>
      </c>
      <c r="O208" s="34" t="s">
        <v>1278</v>
      </c>
      <c r="Q208" s="252" t="b">
        <v>1</v>
      </c>
      <c r="AX208" s="17"/>
      <c r="AY208" s="9"/>
      <c r="AZ208" s="9"/>
      <c r="BA208" s="9"/>
    </row>
    <row r="209" spans="1:53" ht="14.5" outlineLevel="1" x14ac:dyDescent="0.35">
      <c r="A209" s="7"/>
      <c r="B209" s="8"/>
      <c r="C209" s="18"/>
      <c r="D209" s="18"/>
      <c r="E209" s="18"/>
      <c r="F209" s="27"/>
      <c r="G209" t="str">
        <f t="shared" si="20"/>
        <v>AANBOa</v>
      </c>
      <c r="H209" s="699" t="s">
        <v>23</v>
      </c>
      <c r="I209" s="699" t="s">
        <v>23</v>
      </c>
      <c r="J209" s="699" t="s">
        <v>79</v>
      </c>
      <c r="K209" s="699" t="s">
        <v>14</v>
      </c>
      <c r="L209" s="699" t="s">
        <v>12</v>
      </c>
      <c r="M209" s="700" t="s">
        <v>72</v>
      </c>
      <c r="N209" t="b">
        <f>AND(COUNTIF(G210:$G$242,G209))</f>
        <v>0</v>
      </c>
      <c r="O209" s="34" t="s">
        <v>1278</v>
      </c>
      <c r="Q209" s="252" t="b">
        <v>1</v>
      </c>
      <c r="AX209" s="17"/>
      <c r="AY209" s="9"/>
      <c r="AZ209" s="9"/>
      <c r="BA209" s="9"/>
    </row>
    <row r="210" spans="1:53" ht="14.5" outlineLevel="1" x14ac:dyDescent="0.35">
      <c r="A210" s="7"/>
      <c r="B210" s="8"/>
      <c r="C210" s="18"/>
      <c r="D210" s="18"/>
      <c r="E210" s="18"/>
      <c r="F210" s="27"/>
      <c r="G210" t="str">
        <f t="shared" si="17"/>
        <v>YABA2Ba</v>
      </c>
      <c r="H210" s="699" t="s">
        <v>358</v>
      </c>
      <c r="I210" s="699" t="s">
        <v>23</v>
      </c>
      <c r="J210" s="699" t="s">
        <v>14</v>
      </c>
      <c r="K210" s="699" t="s">
        <v>1235</v>
      </c>
      <c r="L210" s="699" t="s">
        <v>14</v>
      </c>
      <c r="M210" s="700" t="s">
        <v>72</v>
      </c>
      <c r="N210" t="b">
        <f>AND(COUNTIF(G211:$G$242,G210))</f>
        <v>0</v>
      </c>
      <c r="O210" s="34" t="s">
        <v>360</v>
      </c>
      <c r="Q210" s="252" t="b">
        <v>1</v>
      </c>
      <c r="AX210" s="17"/>
      <c r="AY210" s="9"/>
      <c r="AZ210" s="9"/>
      <c r="BA210" s="9"/>
    </row>
    <row r="211" spans="1:53" ht="14.5" outlineLevel="1" x14ac:dyDescent="0.35">
      <c r="A211" s="7"/>
      <c r="B211" s="8"/>
      <c r="C211" s="18"/>
      <c r="D211" s="18"/>
      <c r="E211" s="18"/>
      <c r="F211" s="27"/>
      <c r="G211" t="str">
        <f t="shared" si="17"/>
        <v>AYABA1b</v>
      </c>
      <c r="H211" s="699" t="s">
        <v>23</v>
      </c>
      <c r="I211" s="699" t="s">
        <v>358</v>
      </c>
      <c r="J211" s="699" t="s">
        <v>23</v>
      </c>
      <c r="K211" s="699" t="s">
        <v>14</v>
      </c>
      <c r="L211" s="699" t="s">
        <v>226</v>
      </c>
      <c r="M211" s="700" t="s">
        <v>69</v>
      </c>
      <c r="N211" t="b">
        <f>AND(COUNTIF(G212:$G$242,G211))</f>
        <v>0</v>
      </c>
      <c r="O211" s="34" t="s">
        <v>360</v>
      </c>
      <c r="Q211" s="252" t="b">
        <v>1</v>
      </c>
      <c r="AX211" s="17"/>
      <c r="AY211" s="9"/>
      <c r="AZ211" s="9"/>
      <c r="BA211" s="9"/>
    </row>
    <row r="212" spans="1:53" ht="14.5" outlineLevel="1" x14ac:dyDescent="0.35">
      <c r="A212" s="7"/>
      <c r="B212" s="8"/>
      <c r="C212" s="18"/>
      <c r="D212" s="18"/>
      <c r="E212" s="18"/>
      <c r="F212" s="27"/>
      <c r="G212" t="str">
        <f t="shared" ref="G212:G213" si="26">_xlfn.CONCAT(H212:M212)</f>
        <v>YAOA2OFa</v>
      </c>
      <c r="H212" s="699" t="s">
        <v>358</v>
      </c>
      <c r="I212" s="699" t="s">
        <v>23</v>
      </c>
      <c r="J212" s="699" t="s">
        <v>12</v>
      </c>
      <c r="K212" s="699" t="s">
        <v>1235</v>
      </c>
      <c r="L212" s="699" t="s">
        <v>155</v>
      </c>
      <c r="M212" s="700" t="s">
        <v>72</v>
      </c>
      <c r="N212" t="b">
        <f>AND(COUNTIF(G213:$G$242,G212))</f>
        <v>0</v>
      </c>
      <c r="O212" s="34" t="s">
        <v>950</v>
      </c>
      <c r="Q212" s="252" t="b">
        <v>1</v>
      </c>
      <c r="AX212" s="17"/>
      <c r="AY212" s="9"/>
      <c r="AZ212" s="9"/>
      <c r="BA212" s="9"/>
    </row>
    <row r="213" spans="1:53" ht="14.5" outlineLevel="1" x14ac:dyDescent="0.35">
      <c r="A213" s="7"/>
      <c r="B213" s="8"/>
      <c r="C213" s="18"/>
      <c r="D213" s="18"/>
      <c r="E213" s="18"/>
      <c r="F213" s="27"/>
      <c r="G213" t="str">
        <f t="shared" si="26"/>
        <v>AYAOA1of</v>
      </c>
      <c r="H213" s="699" t="s">
        <v>23</v>
      </c>
      <c r="I213" s="699" t="s">
        <v>358</v>
      </c>
      <c r="J213" s="699" t="s">
        <v>23</v>
      </c>
      <c r="K213" s="699" t="s">
        <v>12</v>
      </c>
      <c r="L213" s="699" t="s">
        <v>226</v>
      </c>
      <c r="M213" s="700" t="s">
        <v>224</v>
      </c>
      <c r="N213" t="b">
        <f>AND(COUNTIF(G214:$G$242,G213))</f>
        <v>0</v>
      </c>
      <c r="O213" s="34" t="s">
        <v>950</v>
      </c>
      <c r="Q213" s="252" t="b">
        <v>1</v>
      </c>
      <c r="AX213" s="17"/>
      <c r="AY213" s="9"/>
      <c r="AZ213" s="9"/>
      <c r="BA213" s="9"/>
    </row>
    <row r="214" spans="1:53" ht="14.5" outlineLevel="1" x14ac:dyDescent="0.35">
      <c r="A214" s="7"/>
      <c r="B214" s="8"/>
      <c r="C214" s="18"/>
      <c r="D214" s="18"/>
      <c r="E214" s="18"/>
      <c r="F214" s="27"/>
      <c r="G214" t="str">
        <f t="shared" si="17"/>
        <v>YYNBNb</v>
      </c>
      <c r="H214" s="699" t="s">
        <v>358</v>
      </c>
      <c r="I214" s="699" t="s">
        <v>358</v>
      </c>
      <c r="J214" s="699" t="s">
        <v>79</v>
      </c>
      <c r="K214" s="699" t="s">
        <v>14</v>
      </c>
      <c r="L214" s="699" t="s">
        <v>79</v>
      </c>
      <c r="M214" s="700" t="s">
        <v>69</v>
      </c>
      <c r="N214" t="b">
        <f>AND(COUNTIF(G215:$G$242,G214))</f>
        <v>0</v>
      </c>
      <c r="O214" s="34" t="s">
        <v>361</v>
      </c>
      <c r="Q214" s="252" t="b">
        <v>1</v>
      </c>
      <c r="AX214" s="17"/>
      <c r="AY214" s="9"/>
      <c r="AZ214" s="9"/>
      <c r="BA214" s="9"/>
    </row>
    <row r="215" spans="1:53" ht="14.5" outlineLevel="1" x14ac:dyDescent="0.35">
      <c r="A215" s="7"/>
      <c r="B215" s="8"/>
      <c r="C215" s="18"/>
      <c r="D215" s="18"/>
      <c r="E215" s="18"/>
      <c r="F215" s="27"/>
      <c r="G215" t="str">
        <f t="shared" ref="G215" si="27">_xlfn.CONCAT(H215:M215)</f>
        <v>YYNBNbd</v>
      </c>
      <c r="H215" s="699" t="s">
        <v>358</v>
      </c>
      <c r="I215" s="699" t="s">
        <v>358</v>
      </c>
      <c r="J215" s="699" t="s">
        <v>79</v>
      </c>
      <c r="K215" s="699" t="s">
        <v>14</v>
      </c>
      <c r="L215" s="699" t="s">
        <v>79</v>
      </c>
      <c r="M215" s="700" t="s">
        <v>953</v>
      </c>
      <c r="N215" t="b">
        <f>AND(COUNTIF(G216:$G$242,G215))</f>
        <v>0</v>
      </c>
      <c r="O215" s="34" t="s">
        <v>361</v>
      </c>
      <c r="Q215" s="252" t="b">
        <v>1</v>
      </c>
      <c r="AX215" s="17"/>
      <c r="AY215" s="9"/>
      <c r="AZ215" s="9"/>
      <c r="BA215" s="9"/>
    </row>
    <row r="216" spans="1:53" ht="14.5" outlineLevel="1" x14ac:dyDescent="0.35">
      <c r="A216" s="7"/>
      <c r="B216" s="8"/>
      <c r="C216" s="18"/>
      <c r="D216" s="18"/>
      <c r="E216" s="18"/>
      <c r="F216" s="27"/>
      <c r="G216" t="str">
        <f t="shared" si="17"/>
        <v>YYBNBz</v>
      </c>
      <c r="H216" s="699" t="s">
        <v>358</v>
      </c>
      <c r="I216" s="699" t="s">
        <v>358</v>
      </c>
      <c r="J216" s="699" t="s">
        <v>14</v>
      </c>
      <c r="K216" s="699" t="s">
        <v>79</v>
      </c>
      <c r="L216" s="699" t="s">
        <v>14</v>
      </c>
      <c r="M216" s="699" t="s">
        <v>74</v>
      </c>
      <c r="N216" t="b">
        <f>AND(COUNTIF(G217:$G$242,G216))</f>
        <v>0</v>
      </c>
      <c r="O216" s="34" t="s">
        <v>361</v>
      </c>
      <c r="Q216" s="252" t="b">
        <v>1</v>
      </c>
      <c r="AX216" s="17"/>
      <c r="AY216" s="9"/>
      <c r="AZ216" s="9"/>
      <c r="BA216" s="9"/>
    </row>
    <row r="217" spans="1:53" ht="14.5" outlineLevel="1" x14ac:dyDescent="0.35">
      <c r="A217" s="7"/>
      <c r="B217" s="8"/>
      <c r="C217" s="18"/>
      <c r="D217" s="18"/>
      <c r="E217" s="18"/>
      <c r="F217" s="27"/>
      <c r="G217" t="str">
        <f t="shared" ref="G217" si="28">_xlfn.CONCAT(H217:M217)</f>
        <v>YYBNBzd</v>
      </c>
      <c r="H217" s="699" t="s">
        <v>358</v>
      </c>
      <c r="I217" s="699" t="s">
        <v>358</v>
      </c>
      <c r="J217" s="699" t="s">
        <v>14</v>
      </c>
      <c r="K217" s="699" t="s">
        <v>79</v>
      </c>
      <c r="L217" s="699" t="s">
        <v>14</v>
      </c>
      <c r="M217" s="699" t="s">
        <v>955</v>
      </c>
      <c r="N217" t="b">
        <f>AND(COUNTIF(G218:$G$242,G217))</f>
        <v>0</v>
      </c>
      <c r="O217" s="34" t="s">
        <v>361</v>
      </c>
      <c r="Q217" s="252" t="b">
        <v>1</v>
      </c>
      <c r="AX217" s="17"/>
      <c r="AY217" s="9"/>
      <c r="AZ217" s="9"/>
      <c r="BA217" s="9"/>
    </row>
    <row r="218" spans="1:53" ht="14.5" outlineLevel="1" x14ac:dyDescent="0.35">
      <c r="A218" s="7"/>
      <c r="B218" s="8"/>
      <c r="C218" s="18"/>
      <c r="D218" s="18"/>
      <c r="E218" s="18"/>
      <c r="F218" s="27"/>
      <c r="G218" t="str">
        <f t="shared" si="17"/>
        <v>YYBNBr</v>
      </c>
      <c r="H218" s="699" t="s">
        <v>358</v>
      </c>
      <c r="I218" s="699" t="s">
        <v>358</v>
      </c>
      <c r="J218" s="699" t="s">
        <v>14</v>
      </c>
      <c r="K218" s="699" t="s">
        <v>79</v>
      </c>
      <c r="L218" s="699" t="s">
        <v>14</v>
      </c>
      <c r="M218" s="699" t="s">
        <v>65</v>
      </c>
      <c r="N218" t="b">
        <f>AND(COUNTIF(G219:$G$242,G218))</f>
        <v>0</v>
      </c>
      <c r="O218" s="34" t="s">
        <v>361</v>
      </c>
      <c r="Q218" s="252" t="b">
        <v>1</v>
      </c>
      <c r="AX218" s="17"/>
      <c r="AY218" s="9"/>
      <c r="AZ218" s="9"/>
      <c r="BA218" s="9"/>
    </row>
    <row r="219" spans="1:53" ht="14.5" outlineLevel="1" x14ac:dyDescent="0.35">
      <c r="A219" s="7"/>
      <c r="B219" s="8"/>
      <c r="C219" s="18"/>
      <c r="D219" s="18"/>
      <c r="E219" s="18"/>
      <c r="F219" s="27"/>
      <c r="G219" t="str">
        <f t="shared" ref="G219" si="29">_xlfn.CONCAT(H219:M219)</f>
        <v>YYBNBrd</v>
      </c>
      <c r="H219" s="699" t="s">
        <v>358</v>
      </c>
      <c r="I219" s="699" t="s">
        <v>358</v>
      </c>
      <c r="J219" s="699" t="s">
        <v>14</v>
      </c>
      <c r="K219" s="699" t="s">
        <v>79</v>
      </c>
      <c r="L219" s="699" t="s">
        <v>14</v>
      </c>
      <c r="M219" s="699" t="s">
        <v>956</v>
      </c>
      <c r="N219" t="b">
        <f>AND(COUNTIF(G220:$G$242,G219))</f>
        <v>0</v>
      </c>
      <c r="O219" s="34" t="s">
        <v>361</v>
      </c>
      <c r="Q219" s="252" t="b">
        <v>1</v>
      </c>
      <c r="AX219" s="17"/>
      <c r="AY219" s="9"/>
      <c r="AZ219" s="9"/>
      <c r="BA219" s="9"/>
    </row>
    <row r="220" spans="1:53" ht="14.5" outlineLevel="1" x14ac:dyDescent="0.35">
      <c r="A220" s="7"/>
      <c r="B220" s="8"/>
      <c r="C220" s="18"/>
      <c r="D220" s="18"/>
      <c r="E220" s="18"/>
      <c r="F220" s="27"/>
      <c r="G220" t="str">
        <f t="shared" ref="G220:G222" si="30">_xlfn.CONCAT(H220:M220)</f>
        <v>YYNWNw</v>
      </c>
      <c r="H220" s="699" t="s">
        <v>358</v>
      </c>
      <c r="I220" s="699" t="s">
        <v>358</v>
      </c>
      <c r="J220" s="699" t="s">
        <v>79</v>
      </c>
      <c r="K220" s="699" t="s">
        <v>8</v>
      </c>
      <c r="L220" s="699" t="s">
        <v>79</v>
      </c>
      <c r="M220" s="700" t="s">
        <v>66</v>
      </c>
      <c r="N220" t="b">
        <f>AND(COUNTIF(G221:$G$242,G220))</f>
        <v>0</v>
      </c>
      <c r="O220" s="34" t="s">
        <v>1277</v>
      </c>
      <c r="Q220" s="252" t="b">
        <v>1</v>
      </c>
      <c r="AX220" s="17"/>
      <c r="AY220" s="9"/>
      <c r="AZ220" s="9"/>
      <c r="BA220" s="9"/>
    </row>
    <row r="221" spans="1:53" ht="14.5" outlineLevel="1" x14ac:dyDescent="0.35">
      <c r="A221" s="7"/>
      <c r="B221" s="8"/>
      <c r="C221" s="18"/>
      <c r="D221" s="18"/>
      <c r="E221" s="18"/>
      <c r="F221" s="27"/>
      <c r="G221" t="str">
        <f t="shared" ref="G221" si="31">_xlfn.CONCAT(H221:M221)</f>
        <v>YYNWNwd</v>
      </c>
      <c r="H221" s="699" t="s">
        <v>358</v>
      </c>
      <c r="I221" s="699" t="s">
        <v>358</v>
      </c>
      <c r="J221" s="699" t="s">
        <v>79</v>
      </c>
      <c r="K221" s="699" t="s">
        <v>8</v>
      </c>
      <c r="L221" s="699" t="s">
        <v>79</v>
      </c>
      <c r="M221" s="700" t="s">
        <v>952</v>
      </c>
      <c r="N221" t="b">
        <f>AND(COUNTIF(G222:$G$242,G221))</f>
        <v>0</v>
      </c>
      <c r="O221" s="34" t="s">
        <v>1277</v>
      </c>
      <c r="Q221" s="252" t="b">
        <v>1</v>
      </c>
      <c r="AX221" s="17"/>
      <c r="AY221" s="9"/>
      <c r="AZ221" s="9"/>
      <c r="BA221" s="9"/>
    </row>
    <row r="222" spans="1:53" ht="14.5" outlineLevel="1" x14ac:dyDescent="0.35">
      <c r="A222" s="7"/>
      <c r="B222" s="8"/>
      <c r="C222" s="18"/>
      <c r="D222" s="18"/>
      <c r="E222" s="18"/>
      <c r="F222" s="27"/>
      <c r="G222" t="str">
        <f t="shared" si="30"/>
        <v>YYWNWz</v>
      </c>
      <c r="H222" s="699" t="s">
        <v>358</v>
      </c>
      <c r="I222" s="699" t="s">
        <v>358</v>
      </c>
      <c r="J222" s="699" t="s">
        <v>8</v>
      </c>
      <c r="K222" s="699" t="s">
        <v>79</v>
      </c>
      <c r="L222" s="699" t="s">
        <v>8</v>
      </c>
      <c r="M222" s="699" t="s">
        <v>74</v>
      </c>
      <c r="N222" t="b">
        <f>AND(COUNTIF(G223:$G$242,G222))</f>
        <v>0</v>
      </c>
      <c r="O222" s="34" t="s">
        <v>1277</v>
      </c>
      <c r="Q222" s="252" t="b">
        <v>1</v>
      </c>
      <c r="AX222" s="17"/>
      <c r="AY222" s="9"/>
      <c r="AZ222" s="9"/>
      <c r="BA222" s="9"/>
    </row>
    <row r="223" spans="1:53" ht="14.5" outlineLevel="1" x14ac:dyDescent="0.35">
      <c r="A223" s="7"/>
      <c r="B223" s="8"/>
      <c r="C223" s="18"/>
      <c r="D223" s="18"/>
      <c r="E223" s="18"/>
      <c r="F223" s="27"/>
      <c r="G223" t="str">
        <f t="shared" ref="G223" si="32">_xlfn.CONCAT(H223:M223)</f>
        <v>YYWNWzd</v>
      </c>
      <c r="H223" s="699" t="s">
        <v>358</v>
      </c>
      <c r="I223" s="699" t="s">
        <v>358</v>
      </c>
      <c r="J223" s="699" t="s">
        <v>8</v>
      </c>
      <c r="K223" s="699" t="s">
        <v>79</v>
      </c>
      <c r="L223" s="699" t="s">
        <v>8</v>
      </c>
      <c r="M223" s="699" t="s">
        <v>955</v>
      </c>
      <c r="N223" t="b">
        <f>AND(COUNTIF(G224:$G$242,G223))</f>
        <v>0</v>
      </c>
      <c r="O223" s="34" t="s">
        <v>1277</v>
      </c>
      <c r="Q223" s="252" t="b">
        <v>1</v>
      </c>
      <c r="AX223" s="17"/>
      <c r="AY223" s="9"/>
      <c r="AZ223" s="9"/>
      <c r="BA223" s="9"/>
    </row>
    <row r="224" spans="1:53" ht="14.5" outlineLevel="1" x14ac:dyDescent="0.35">
      <c r="A224" s="7"/>
      <c r="B224" s="8"/>
      <c r="C224" s="18"/>
      <c r="D224" s="18"/>
      <c r="E224" s="18"/>
      <c r="F224" s="27"/>
      <c r="G224" t="str">
        <f t="shared" si="17"/>
        <v>YYNWBr</v>
      </c>
      <c r="H224" s="699" t="s">
        <v>358</v>
      </c>
      <c r="I224" s="699" t="s">
        <v>358</v>
      </c>
      <c r="J224" s="699" t="s">
        <v>79</v>
      </c>
      <c r="K224" s="699" t="s">
        <v>8</v>
      </c>
      <c r="L224" s="699" t="s">
        <v>14</v>
      </c>
      <c r="M224" s="699" t="s">
        <v>65</v>
      </c>
      <c r="N224" t="b">
        <f>AND(COUNTIF(G225:$G$242,G224))</f>
        <v>0</v>
      </c>
      <c r="O224" s="34" t="s">
        <v>822</v>
      </c>
      <c r="Q224" s="252" t="b">
        <v>1</v>
      </c>
      <c r="AX224" s="17"/>
      <c r="AY224" s="9"/>
      <c r="AZ224" s="9"/>
      <c r="BA224" s="9"/>
    </row>
    <row r="225" spans="1:53" ht="14.5" outlineLevel="1" x14ac:dyDescent="0.35">
      <c r="A225" s="7"/>
      <c r="B225" s="8"/>
      <c r="C225" s="18"/>
      <c r="D225" s="18"/>
      <c r="E225" s="18"/>
      <c r="F225" s="27"/>
      <c r="G225" t="str">
        <f t="shared" ref="G225" si="33">_xlfn.CONCAT(H225:M225)</f>
        <v>YYNWBrd</v>
      </c>
      <c r="H225" s="699" t="s">
        <v>358</v>
      </c>
      <c r="I225" s="699" t="s">
        <v>358</v>
      </c>
      <c r="J225" s="699" t="s">
        <v>79</v>
      </c>
      <c r="K225" s="699" t="s">
        <v>8</v>
      </c>
      <c r="L225" s="699" t="s">
        <v>14</v>
      </c>
      <c r="M225" s="699" t="s">
        <v>956</v>
      </c>
      <c r="N225" t="b">
        <f>AND(COUNTIF(G226:$G$242,G225))</f>
        <v>0</v>
      </c>
      <c r="O225" s="34" t="s">
        <v>822</v>
      </c>
      <c r="Q225" s="252" t="b">
        <v>1</v>
      </c>
      <c r="AX225" s="17"/>
      <c r="AY225" s="9"/>
      <c r="AZ225" s="9"/>
      <c r="BA225" s="9"/>
    </row>
    <row r="226" spans="1:53" ht="14.5" outlineLevel="1" x14ac:dyDescent="0.35">
      <c r="A226" s="7"/>
      <c r="B226" s="8"/>
      <c r="C226" s="18"/>
      <c r="D226" s="18"/>
      <c r="E226" s="18"/>
      <c r="F226" s="27"/>
      <c r="G226" t="str">
        <f t="shared" si="17"/>
        <v>YYWBNw</v>
      </c>
      <c r="H226" s="699" t="s">
        <v>358</v>
      </c>
      <c r="I226" s="699" t="s">
        <v>358</v>
      </c>
      <c r="J226" s="699" t="s">
        <v>8</v>
      </c>
      <c r="K226" s="699" t="s">
        <v>14</v>
      </c>
      <c r="L226" s="699" t="s">
        <v>79</v>
      </c>
      <c r="M226" s="699" t="s">
        <v>66</v>
      </c>
      <c r="N226" t="b">
        <f>AND(COUNTIF(G227:$G$242,G226))</f>
        <v>0</v>
      </c>
      <c r="O226" s="34" t="s">
        <v>822</v>
      </c>
      <c r="P226" s="34" t="s">
        <v>1093</v>
      </c>
      <c r="Q226" s="252" t="b">
        <v>1</v>
      </c>
      <c r="AX226" s="17"/>
      <c r="AY226" s="9"/>
      <c r="AZ226" s="9"/>
      <c r="BA226" s="9"/>
    </row>
    <row r="227" spans="1:53" ht="14.5" outlineLevel="1" x14ac:dyDescent="0.35">
      <c r="A227" s="7"/>
      <c r="B227" s="8"/>
      <c r="C227" s="18"/>
      <c r="D227" s="18"/>
      <c r="E227" s="18"/>
      <c r="F227" s="27"/>
      <c r="G227" t="str">
        <f t="shared" ref="G227" si="34">_xlfn.CONCAT(H227:M227)</f>
        <v>YYWBNwd</v>
      </c>
      <c r="H227" s="699" t="s">
        <v>358</v>
      </c>
      <c r="I227" s="699" t="s">
        <v>358</v>
      </c>
      <c r="J227" s="699" t="s">
        <v>8</v>
      </c>
      <c r="K227" s="699" t="s">
        <v>14</v>
      </c>
      <c r="L227" s="699" t="s">
        <v>79</v>
      </c>
      <c r="M227" s="699" t="s">
        <v>952</v>
      </c>
      <c r="N227" t="b">
        <f>AND(COUNTIF(G228:$G$242,G227))</f>
        <v>0</v>
      </c>
      <c r="O227" s="34" t="s">
        <v>822</v>
      </c>
      <c r="P227" s="34" t="s">
        <v>1093</v>
      </c>
      <c r="Q227" s="252" t="b">
        <v>1</v>
      </c>
      <c r="AX227" s="17"/>
      <c r="AY227" s="9"/>
      <c r="AZ227" s="9"/>
      <c r="BA227" s="9"/>
    </row>
    <row r="228" spans="1:53" ht="14.5" outlineLevel="1" x14ac:dyDescent="0.35">
      <c r="A228" s="7"/>
      <c r="B228" s="8"/>
      <c r="C228" s="18"/>
      <c r="D228" s="18"/>
      <c r="E228" s="18"/>
      <c r="F228" s="27"/>
      <c r="G228" t="str">
        <f t="shared" si="17"/>
        <v>YYBNWb</v>
      </c>
      <c r="H228" s="699" t="s">
        <v>358</v>
      </c>
      <c r="I228" s="699" t="s">
        <v>358</v>
      </c>
      <c r="J228" s="699" t="s">
        <v>14</v>
      </c>
      <c r="K228" s="699" t="s">
        <v>79</v>
      </c>
      <c r="L228" s="699" t="s">
        <v>8</v>
      </c>
      <c r="M228" s="699" t="s">
        <v>69</v>
      </c>
      <c r="N228" t="b">
        <f>AND(COUNTIF(G229:$G$242,G228))</f>
        <v>0</v>
      </c>
      <c r="O228" s="34" t="s">
        <v>822</v>
      </c>
      <c r="Q228" s="252" t="b">
        <v>1</v>
      </c>
      <c r="AX228" s="17"/>
      <c r="AY228" s="9"/>
      <c r="AZ228" s="9"/>
      <c r="BA228" s="9"/>
    </row>
    <row r="229" spans="1:53" ht="14.5" outlineLevel="1" x14ac:dyDescent="0.35">
      <c r="A229" s="7"/>
      <c r="B229" s="8"/>
      <c r="C229" s="18"/>
      <c r="D229" s="18"/>
      <c r="E229" s="18"/>
      <c r="F229" s="27"/>
      <c r="G229" t="str">
        <f t="shared" ref="G229" si="35">_xlfn.CONCAT(H229:M229)</f>
        <v>YYBNWbd</v>
      </c>
      <c r="H229" s="699" t="s">
        <v>358</v>
      </c>
      <c r="I229" s="699" t="s">
        <v>358</v>
      </c>
      <c r="J229" s="699" t="s">
        <v>14</v>
      </c>
      <c r="K229" s="699" t="s">
        <v>79</v>
      </c>
      <c r="L229" s="699" t="s">
        <v>8</v>
      </c>
      <c r="M229" s="699" t="s">
        <v>953</v>
      </c>
      <c r="N229" t="b">
        <f>AND(COUNTIF(G230:$G$242,G229))</f>
        <v>0</v>
      </c>
      <c r="O229" s="34" t="s">
        <v>822</v>
      </c>
      <c r="Q229" s="252" t="b">
        <v>1</v>
      </c>
      <c r="AX229" s="17"/>
      <c r="AY229" s="9"/>
      <c r="AZ229" s="9"/>
      <c r="BA229" s="9"/>
    </row>
    <row r="230" spans="1:53" ht="14.5" outlineLevel="1" x14ac:dyDescent="0.35">
      <c r="A230" s="7"/>
      <c r="B230" s="8"/>
      <c r="C230" s="18"/>
      <c r="D230" s="18"/>
      <c r="E230" s="18"/>
      <c r="F230" s="27"/>
      <c r="G230" t="str">
        <f t="shared" si="17"/>
        <v>AAAA2Nw</v>
      </c>
      <c r="H230" s="699" t="s">
        <v>23</v>
      </c>
      <c r="I230" s="699" t="s">
        <v>23</v>
      </c>
      <c r="J230" s="699" t="s">
        <v>23</v>
      </c>
      <c r="K230" s="699" t="s">
        <v>1235</v>
      </c>
      <c r="L230" s="699" t="s">
        <v>79</v>
      </c>
      <c r="M230" s="699" t="s">
        <v>66</v>
      </c>
      <c r="N230" t="b">
        <f>AND(COUNTIF(G231:$G$242,G230))</f>
        <v>0</v>
      </c>
      <c r="O230" s="34" t="s">
        <v>1279</v>
      </c>
      <c r="Q230" s="252" t="b">
        <v>1</v>
      </c>
      <c r="AX230" s="17"/>
      <c r="AY230" s="9"/>
      <c r="AZ230" s="9"/>
      <c r="BA230" s="9"/>
    </row>
    <row r="231" spans="1:53" ht="14.5" outlineLevel="1" x14ac:dyDescent="0.35">
      <c r="A231" s="7"/>
      <c r="B231" s="8"/>
      <c r="C231" s="18"/>
      <c r="D231" s="18"/>
      <c r="E231" s="18"/>
      <c r="F231" s="27"/>
      <c r="G231" t="str">
        <f t="shared" ref="G231" si="36">_xlfn.CONCAT(H231:M231)</f>
        <v>AAAA2Nwd</v>
      </c>
      <c r="H231" s="699" t="s">
        <v>23</v>
      </c>
      <c r="I231" s="699" t="s">
        <v>23</v>
      </c>
      <c r="J231" s="699" t="s">
        <v>23</v>
      </c>
      <c r="K231" s="699" t="s">
        <v>1235</v>
      </c>
      <c r="L231" s="699" t="s">
        <v>79</v>
      </c>
      <c r="M231" s="699" t="s">
        <v>952</v>
      </c>
      <c r="N231" t="b">
        <f>AND(COUNTIF(G232:$G$242,G231))</f>
        <v>0</v>
      </c>
      <c r="O231" s="34" t="s">
        <v>1279</v>
      </c>
      <c r="Q231" s="252" t="b">
        <v>1</v>
      </c>
      <c r="AX231" s="17"/>
      <c r="AY231" s="9"/>
      <c r="AZ231" s="9"/>
      <c r="BA231" s="9"/>
    </row>
    <row r="232" spans="1:53" ht="14.5" outlineLevel="1" x14ac:dyDescent="0.35">
      <c r="A232" s="7"/>
      <c r="B232" s="8"/>
      <c r="C232" s="18"/>
      <c r="D232" s="18"/>
      <c r="E232" s="18"/>
      <c r="F232" s="27"/>
      <c r="G232" t="str">
        <f t="shared" si="17"/>
        <v>AAANWb</v>
      </c>
      <c r="H232" s="699" t="s">
        <v>23</v>
      </c>
      <c r="I232" s="699" t="s">
        <v>23</v>
      </c>
      <c r="J232" s="699" t="s">
        <v>23</v>
      </c>
      <c r="K232" s="699" t="s">
        <v>79</v>
      </c>
      <c r="L232" s="699" t="s">
        <v>8</v>
      </c>
      <c r="M232" s="699" t="s">
        <v>69</v>
      </c>
      <c r="N232" t="b">
        <f>AND(COUNTIF(G233:$G$242,G232))</f>
        <v>0</v>
      </c>
      <c r="O232" s="34" t="s">
        <v>1279</v>
      </c>
      <c r="Q232" s="252" t="b">
        <v>1</v>
      </c>
      <c r="AX232" s="17"/>
      <c r="AY232" s="9"/>
      <c r="AZ232" s="9"/>
      <c r="BA232" s="9"/>
    </row>
    <row r="233" spans="1:53" ht="14.5" outlineLevel="1" x14ac:dyDescent="0.35">
      <c r="A233" s="7"/>
      <c r="B233" s="8"/>
      <c r="C233" s="18"/>
      <c r="D233" s="18"/>
      <c r="E233" s="18"/>
      <c r="F233" s="27"/>
      <c r="G233" t="str">
        <f t="shared" ref="G233" si="37">_xlfn.CONCAT(H233:M233)</f>
        <v>AAANWbd</v>
      </c>
      <c r="H233" s="699" t="s">
        <v>23</v>
      </c>
      <c r="I233" s="699" t="s">
        <v>23</v>
      </c>
      <c r="J233" s="699" t="s">
        <v>23</v>
      </c>
      <c r="K233" s="699" t="s">
        <v>79</v>
      </c>
      <c r="L233" s="699" t="s">
        <v>8</v>
      </c>
      <c r="M233" s="699" t="s">
        <v>953</v>
      </c>
      <c r="N233" t="b">
        <f>AND(COUNTIF(G234:$G$242,G233))</f>
        <v>0</v>
      </c>
      <c r="O233" s="34" t="s">
        <v>1279</v>
      </c>
      <c r="Q233" s="252" t="b">
        <v>1</v>
      </c>
      <c r="AX233" s="17"/>
      <c r="AY233" s="9"/>
      <c r="AZ233" s="9"/>
      <c r="BA233" s="9"/>
    </row>
    <row r="234" spans="1:53" ht="14.5" outlineLevel="1" x14ac:dyDescent="0.35">
      <c r="A234" s="7"/>
      <c r="B234" s="8"/>
      <c r="C234" s="18"/>
      <c r="D234" s="18"/>
      <c r="E234" s="18"/>
      <c r="F234" s="27"/>
      <c r="G234" t="str">
        <f t="shared" si="17"/>
        <v>AANWBa</v>
      </c>
      <c r="H234" s="699" t="s">
        <v>23</v>
      </c>
      <c r="I234" s="699" t="s">
        <v>23</v>
      </c>
      <c r="J234" s="699" t="s">
        <v>79</v>
      </c>
      <c r="K234" s="699" t="s">
        <v>8</v>
      </c>
      <c r="L234" s="699" t="s">
        <v>14</v>
      </c>
      <c r="M234" s="699" t="s">
        <v>72</v>
      </c>
      <c r="N234" t="b">
        <f>AND(COUNTIF(G235:$G$242,G234))</f>
        <v>0</v>
      </c>
      <c r="O234" s="34" t="s">
        <v>1279</v>
      </c>
      <c r="Q234" s="252" t="b">
        <v>1</v>
      </c>
      <c r="AX234" s="17"/>
      <c r="AY234" s="9"/>
      <c r="AZ234" s="9"/>
      <c r="BA234" s="9"/>
    </row>
    <row r="235" spans="1:53" ht="14.5" outlineLevel="1" x14ac:dyDescent="0.35">
      <c r="A235" s="7"/>
      <c r="B235" s="8"/>
      <c r="C235" s="18"/>
      <c r="D235" s="18"/>
      <c r="E235" s="18"/>
      <c r="F235" s="27"/>
      <c r="G235" t="str">
        <f t="shared" si="17"/>
        <v>AYWBA1a</v>
      </c>
      <c r="H235" s="699" t="s">
        <v>23</v>
      </c>
      <c r="I235" s="699" t="s">
        <v>358</v>
      </c>
      <c r="J235" s="699" t="s">
        <v>8</v>
      </c>
      <c r="K235" s="699" t="s">
        <v>14</v>
      </c>
      <c r="L235" s="699" t="s">
        <v>226</v>
      </c>
      <c r="M235" s="699" t="s">
        <v>72</v>
      </c>
      <c r="N235" t="b">
        <f>AND(COUNTIF(G236:$G$242,G235))</f>
        <v>0</v>
      </c>
      <c r="O235" s="34" t="s">
        <v>1279</v>
      </c>
      <c r="Q235" s="252" t="b">
        <v>1</v>
      </c>
      <c r="AX235" s="17"/>
      <c r="AY235" s="9"/>
      <c r="AZ235" s="9"/>
      <c r="BA235" s="9"/>
    </row>
    <row r="236" spans="1:53" ht="14.5" outlineLevel="1" x14ac:dyDescent="0.35">
      <c r="A236" s="7"/>
      <c r="B236" s="8"/>
      <c r="C236" s="18"/>
      <c r="D236" s="18"/>
      <c r="E236" s="18"/>
      <c r="F236" s="27"/>
      <c r="G236" t="str">
        <f t="shared" si="17"/>
        <v>YYFWBz</v>
      </c>
      <c r="H236" s="699" t="s">
        <v>358</v>
      </c>
      <c r="I236" s="699" t="s">
        <v>358</v>
      </c>
      <c r="J236" s="699" t="s">
        <v>10</v>
      </c>
      <c r="K236" s="699" t="s">
        <v>8</v>
      </c>
      <c r="L236" s="699" t="s">
        <v>14</v>
      </c>
      <c r="M236" s="699" t="s">
        <v>74</v>
      </c>
      <c r="N236" t="b">
        <f>AND(COUNTIF(G237:$G$242,G236))</f>
        <v>0</v>
      </c>
      <c r="O236" s="34" t="s">
        <v>1093</v>
      </c>
      <c r="Q236" s="252" t="b">
        <v>1</v>
      </c>
      <c r="AX236" s="17"/>
      <c r="AY236" s="9"/>
      <c r="AZ236" s="9"/>
      <c r="BA236" s="9"/>
    </row>
    <row r="237" spans="1:53" ht="14.5" outlineLevel="1" x14ac:dyDescent="0.35">
      <c r="A237" s="7"/>
      <c r="B237" s="8"/>
      <c r="C237" s="18"/>
      <c r="D237" s="18"/>
      <c r="E237" s="18"/>
      <c r="F237" s="27"/>
      <c r="G237" t="str">
        <f t="shared" ref="G237" si="38">_xlfn.CONCAT(H237:M237)</f>
        <v>YYFWBzd</v>
      </c>
      <c r="H237" s="699" t="s">
        <v>358</v>
      </c>
      <c r="I237" s="699" t="s">
        <v>358</v>
      </c>
      <c r="J237" s="699" t="s">
        <v>10</v>
      </c>
      <c r="K237" s="699" t="s">
        <v>8</v>
      </c>
      <c r="L237" s="699" t="s">
        <v>14</v>
      </c>
      <c r="M237" s="699" t="s">
        <v>955</v>
      </c>
      <c r="N237" t="b">
        <f>AND(COUNTIF(G238:$G$242,G237))</f>
        <v>0</v>
      </c>
      <c r="O237" s="34" t="s">
        <v>1093</v>
      </c>
      <c r="Q237" s="252" t="b">
        <v>1</v>
      </c>
      <c r="AX237" s="17"/>
      <c r="AY237" s="9"/>
      <c r="AZ237" s="9"/>
      <c r="BA237" s="9"/>
    </row>
    <row r="238" spans="1:53" ht="14.5" outlineLevel="1" x14ac:dyDescent="0.35">
      <c r="A238" s="7"/>
      <c r="B238" s="8"/>
      <c r="C238" s="18"/>
      <c r="D238" s="18"/>
      <c r="E238" s="18"/>
      <c r="F238" s="27"/>
      <c r="G238" t="str">
        <f t="shared" si="17"/>
        <v>YYBNWf</v>
      </c>
      <c r="H238" s="699" t="s">
        <v>358</v>
      </c>
      <c r="I238" s="699" t="s">
        <v>358</v>
      </c>
      <c r="J238" s="699" t="s">
        <v>14</v>
      </c>
      <c r="K238" s="699" t="s">
        <v>79</v>
      </c>
      <c r="L238" s="699" t="s">
        <v>8</v>
      </c>
      <c r="M238" s="699" t="s">
        <v>67</v>
      </c>
      <c r="N238" t="b">
        <f>AND(COUNTIF(G239:$G$242,G238))</f>
        <v>0</v>
      </c>
      <c r="O238" s="34" t="s">
        <v>1093</v>
      </c>
      <c r="Q238" s="252" t="b">
        <v>1</v>
      </c>
      <c r="AX238" s="17"/>
      <c r="AY238" s="9"/>
      <c r="AZ238" s="9"/>
      <c r="BA238" s="9"/>
    </row>
    <row r="239" spans="1:53" ht="14.5" outlineLevel="1" x14ac:dyDescent="0.35">
      <c r="A239" s="7"/>
      <c r="B239" s="8"/>
      <c r="C239" s="18"/>
      <c r="D239" s="18"/>
      <c r="E239" s="18"/>
      <c r="F239" s="27"/>
      <c r="G239" t="str">
        <f t="shared" si="17"/>
        <v>YYNWFw</v>
      </c>
      <c r="H239" s="699" t="s">
        <v>358</v>
      </c>
      <c r="I239" s="699" t="s">
        <v>358</v>
      </c>
      <c r="J239" s="699" t="s">
        <v>79</v>
      </c>
      <c r="K239" s="699" t="s">
        <v>8</v>
      </c>
      <c r="L239" s="699" t="s">
        <v>10</v>
      </c>
      <c r="M239" s="699" t="s">
        <v>66</v>
      </c>
      <c r="N239" t="b">
        <f>AND(COUNTIF(G240:$G$242,G239))</f>
        <v>0</v>
      </c>
      <c r="O239" s="34" t="s">
        <v>1093</v>
      </c>
      <c r="Q239" s="252" t="b">
        <v>1</v>
      </c>
      <c r="AX239" s="17"/>
      <c r="AY239" s="9"/>
      <c r="AZ239" s="9"/>
      <c r="BA239" s="9"/>
    </row>
    <row r="240" spans="1:53" ht="14.5" outlineLevel="1" x14ac:dyDescent="0.35">
      <c r="A240" s="7"/>
      <c r="B240" s="8"/>
      <c r="C240" s="18"/>
      <c r="D240" s="18"/>
      <c r="E240" s="18"/>
      <c r="F240" s="27"/>
      <c r="G240" t="str">
        <f t="shared" ref="G240:G241" si="39">_xlfn.CONCAT(H240:M240)</f>
        <v>YYNWFwd</v>
      </c>
      <c r="H240" s="699" t="s">
        <v>358</v>
      </c>
      <c r="I240" s="699" t="s">
        <v>358</v>
      </c>
      <c r="J240" s="699" t="s">
        <v>79</v>
      </c>
      <c r="K240" s="699" t="s">
        <v>8</v>
      </c>
      <c r="L240" s="699" t="s">
        <v>10</v>
      </c>
      <c r="M240" s="699" t="s">
        <v>952</v>
      </c>
      <c r="N240" t="b">
        <f>AND(COUNTIF(G241:$G$242,G240))</f>
        <v>0</v>
      </c>
      <c r="O240" s="34" t="s">
        <v>1093</v>
      </c>
      <c r="Q240" s="252" t="b">
        <v>1</v>
      </c>
      <c r="AX240" s="17"/>
      <c r="AY240" s="9"/>
      <c r="AZ240" s="9"/>
      <c r="BA240" s="9"/>
    </row>
    <row r="241" spans="1:53" ht="14.5" outlineLevel="1" x14ac:dyDescent="0.35">
      <c r="A241" s="7"/>
      <c r="B241" s="8"/>
      <c r="C241" s="18"/>
      <c r="D241" s="18"/>
      <c r="E241" s="18"/>
      <c r="F241" s="27"/>
      <c r="G241" t="str">
        <f t="shared" si="39"/>
        <v>YYWFWb</v>
      </c>
      <c r="H241" s="699" t="s">
        <v>358</v>
      </c>
      <c r="I241" s="699" t="s">
        <v>358</v>
      </c>
      <c r="J241" s="699" t="s">
        <v>8</v>
      </c>
      <c r="K241" s="699" t="s">
        <v>10</v>
      </c>
      <c r="L241" s="699" t="s">
        <v>8</v>
      </c>
      <c r="M241" s="699" t="s">
        <v>69</v>
      </c>
      <c r="N241" t="b">
        <f>AND(COUNTIF(G242:$G$242,G241))</f>
        <v>0</v>
      </c>
      <c r="O241" s="34" t="s">
        <v>1093</v>
      </c>
      <c r="Q241" s="252" t="b">
        <v>1</v>
      </c>
      <c r="AX241" s="17"/>
      <c r="AY241" s="9"/>
      <c r="AZ241" s="9"/>
      <c r="BA241" s="9"/>
    </row>
    <row r="242" spans="1:53" ht="14.5" outlineLevel="1" x14ac:dyDescent="0.35">
      <c r="A242" s="7"/>
      <c r="B242" s="8"/>
      <c r="C242" s="18"/>
      <c r="D242" s="18"/>
      <c r="E242" s="18"/>
      <c r="F242" s="27"/>
      <c r="G242" t="str">
        <f t="shared" si="17"/>
        <v>YYWFWbd</v>
      </c>
      <c r="H242" s="699" t="s">
        <v>358</v>
      </c>
      <c r="I242" s="699" t="s">
        <v>358</v>
      </c>
      <c r="J242" s="699" t="s">
        <v>8</v>
      </c>
      <c r="K242" s="699" t="s">
        <v>10</v>
      </c>
      <c r="L242" s="699" t="s">
        <v>8</v>
      </c>
      <c r="M242" s="699" t="s">
        <v>953</v>
      </c>
      <c r="N242" t="b">
        <f>AND(COUNTIF(G$243:$G243,G242))</f>
        <v>0</v>
      </c>
      <c r="O242" s="34" t="s">
        <v>1093</v>
      </c>
      <c r="Q242" s="252" t="b">
        <v>1</v>
      </c>
      <c r="AX242" s="17"/>
      <c r="AY242" s="9"/>
      <c r="AZ242" s="9"/>
      <c r="BA242" s="9"/>
    </row>
    <row r="243" spans="1:53" ht="15" customHeight="1" outlineLevel="1" x14ac:dyDescent="0.35">
      <c r="A243" s="7"/>
      <c r="B243" s="8"/>
      <c r="C243" s="18"/>
      <c r="D243" s="18"/>
      <c r="E243" s="18"/>
      <c r="F243" s="27"/>
      <c r="N243" t="b">
        <f>OR(N178:N242)</f>
        <v>0</v>
      </c>
      <c r="AX243" s="17"/>
      <c r="AY243" s="9"/>
      <c r="AZ243" s="9"/>
      <c r="BA243" s="9"/>
    </row>
    <row r="244" spans="1:53" ht="14.5" outlineLevel="1" x14ac:dyDescent="0.35">
      <c r="A244" s="7"/>
      <c r="B244" s="8"/>
      <c r="C244" s="18"/>
      <c r="D244" s="18"/>
      <c r="E244" s="18"/>
      <c r="F244" s="27"/>
      <c r="AX244" s="17"/>
      <c r="AY244" s="9"/>
      <c r="AZ244" s="9"/>
      <c r="BA244" s="9"/>
    </row>
    <row r="245" spans="1:53" ht="14.5" outlineLevel="1" x14ac:dyDescent="0.35">
      <c r="A245" s="7"/>
      <c r="B245" s="8"/>
      <c r="C245" s="18"/>
      <c r="D245" s="18"/>
      <c r="E245" s="18"/>
      <c r="F245" s="27"/>
      <c r="G245" s="505" t="s">
        <v>1043</v>
      </c>
      <c r="I245" s="27" t="s">
        <v>1122</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505"/>
      <c r="I246" s="739">
        <v>1.1435172857122147</v>
      </c>
      <c r="J246" s="739">
        <v>0.97413294020834063</v>
      </c>
      <c r="K246" s="739">
        <v>1.0811715295173046</v>
      </c>
      <c r="L246" s="739">
        <v>0.72030478902679418</v>
      </c>
      <c r="M246" s="739">
        <v>1.1210994964516616</v>
      </c>
      <c r="N246" s="739">
        <v>0.72140209582157577</v>
      </c>
      <c r="O246" s="740">
        <v>0</v>
      </c>
      <c r="P246" s="740">
        <v>0</v>
      </c>
      <c r="Q246" s="740">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
        <v>810</v>
      </c>
      <c r="H247" t="s">
        <v>826</v>
      </c>
      <c r="I247" t="s">
        <v>402</v>
      </c>
      <c r="J247" t="s">
        <v>796</v>
      </c>
      <c r="K247" t="s">
        <v>797</v>
      </c>
      <c r="L247" t="s">
        <v>798</v>
      </c>
      <c r="M247" t="s">
        <v>799</v>
      </c>
      <c r="N247" t="s">
        <v>800</v>
      </c>
      <c r="O247" t="s">
        <v>801</v>
      </c>
      <c r="P247" t="s">
        <v>802</v>
      </c>
      <c r="Q247" t="s">
        <v>803</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ref="G248:G279" si="40">_xlfn.CONCAT(H178:M178)</f>
        <v>AAAA2A1a</v>
      </c>
      <c r="H248" s="232">
        <v>0</v>
      </c>
      <c r="I248" s="743">
        <f t="shared" ref="I248:Q248" si="41">$H248*I$246</f>
        <v>0</v>
      </c>
      <c r="J248" s="743">
        <f t="shared" si="41"/>
        <v>0</v>
      </c>
      <c r="K248" s="743">
        <f t="shared" si="41"/>
        <v>0</v>
      </c>
      <c r="L248" s="743">
        <f t="shared" si="41"/>
        <v>0</v>
      </c>
      <c r="M248" s="743">
        <f t="shared" si="41"/>
        <v>0</v>
      </c>
      <c r="N248" s="743">
        <f t="shared" si="41"/>
        <v>0</v>
      </c>
      <c r="O248" s="743">
        <f t="shared" si="41"/>
        <v>0</v>
      </c>
      <c r="P248" s="743">
        <f t="shared" si="41"/>
        <v>0</v>
      </c>
      <c r="Q248" s="743">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0"/>
        <v>GGGGAg1a2</v>
      </c>
      <c r="H249" s="232">
        <v>0</v>
      </c>
      <c r="I249" s="743">
        <f t="shared" ref="I249:I257" si="42">$H249*I$246</f>
        <v>0</v>
      </c>
      <c r="J249" s="743">
        <f t="shared" ref="J249:Q259" si="43">$H249*J$246</f>
        <v>0</v>
      </c>
      <c r="K249" s="743">
        <f t="shared" si="43"/>
        <v>0</v>
      </c>
      <c r="L249" s="743">
        <f t="shared" si="43"/>
        <v>0</v>
      </c>
      <c r="M249" s="743">
        <f t="shared" si="43"/>
        <v>0</v>
      </c>
      <c r="N249" s="743">
        <f t="shared" si="43"/>
        <v>0</v>
      </c>
      <c r="O249" s="743">
        <f t="shared" si="43"/>
        <v>0</v>
      </c>
      <c r="P249" s="743">
        <f t="shared" si="43"/>
        <v>0</v>
      </c>
      <c r="Q249" s="743">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0"/>
        <v>GGGGSg1a2</v>
      </c>
      <c r="H250" s="232">
        <v>0</v>
      </c>
      <c r="I250" s="743">
        <f t="shared" si="42"/>
        <v>0</v>
      </c>
      <c r="J250" s="743">
        <f t="shared" si="43"/>
        <v>0</v>
      </c>
      <c r="K250" s="743">
        <f t="shared" si="43"/>
        <v>0</v>
      </c>
      <c r="L250" s="743">
        <f t="shared" si="43"/>
        <v>0</v>
      </c>
      <c r="M250" s="743">
        <f t="shared" si="43"/>
        <v>0</v>
      </c>
      <c r="N250" s="743">
        <f t="shared" si="43"/>
        <v>0</v>
      </c>
      <c r="O250" s="743">
        <f t="shared" si="43"/>
        <v>0</v>
      </c>
      <c r="P250" s="743">
        <f t="shared" si="43"/>
        <v>0</v>
      </c>
      <c r="Q250" s="743">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0"/>
        <v>GGGAg2Na2</v>
      </c>
      <c r="H251" s="232">
        <v>0</v>
      </c>
      <c r="I251" s="743">
        <f t="shared" si="42"/>
        <v>0</v>
      </c>
      <c r="J251" s="743">
        <f t="shared" si="43"/>
        <v>0</v>
      </c>
      <c r="K251" s="743">
        <f t="shared" si="43"/>
        <v>0</v>
      </c>
      <c r="L251" s="743">
        <f t="shared" si="43"/>
        <v>0</v>
      </c>
      <c r="M251" s="743">
        <f t="shared" si="43"/>
        <v>0</v>
      </c>
      <c r="N251" s="743">
        <f t="shared" si="43"/>
        <v>0</v>
      </c>
      <c r="O251" s="743">
        <f t="shared" si="43"/>
        <v>0</v>
      </c>
      <c r="P251" s="743">
        <f t="shared" si="43"/>
        <v>0</v>
      </c>
      <c r="Q251" s="743">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0"/>
        <v>GGGAg2Ea2</v>
      </c>
      <c r="H252" s="232">
        <v>0</v>
      </c>
      <c r="I252" s="743">
        <f t="shared" si="42"/>
        <v>0</v>
      </c>
      <c r="J252" s="743">
        <f t="shared" si="43"/>
        <v>0</v>
      </c>
      <c r="K252" s="743">
        <f t="shared" si="43"/>
        <v>0</v>
      </c>
      <c r="L252" s="743">
        <f t="shared" si="43"/>
        <v>0</v>
      </c>
      <c r="M252" s="743">
        <f t="shared" si="43"/>
        <v>0</v>
      </c>
      <c r="N252" s="743">
        <f t="shared" si="43"/>
        <v>0</v>
      </c>
      <c r="O252" s="743">
        <f t="shared" si="43"/>
        <v>0</v>
      </c>
      <c r="P252" s="743">
        <f t="shared" si="43"/>
        <v>0</v>
      </c>
      <c r="Q252" s="743">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0"/>
        <v>GGGAg2OFa2</v>
      </c>
      <c r="H253" s="232">
        <v>0</v>
      </c>
      <c r="I253" s="743">
        <f t="shared" si="42"/>
        <v>0</v>
      </c>
      <c r="J253" s="743">
        <f t="shared" si="43"/>
        <v>0</v>
      </c>
      <c r="K253" s="743">
        <f t="shared" si="43"/>
        <v>0</v>
      </c>
      <c r="L253" s="743">
        <f t="shared" si="43"/>
        <v>0</v>
      </c>
      <c r="M253" s="743">
        <f t="shared" si="43"/>
        <v>0</v>
      </c>
      <c r="N253" s="743">
        <f t="shared" si="43"/>
        <v>0</v>
      </c>
      <c r="O253" s="743">
        <f t="shared" si="43"/>
        <v>0</v>
      </c>
      <c r="P253" s="743">
        <f t="shared" si="43"/>
        <v>0</v>
      </c>
      <c r="Q253" s="743">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0"/>
        <v>GGGC1Na2</v>
      </c>
      <c r="H254" s="232">
        <v>0</v>
      </c>
      <c r="I254" s="743">
        <f t="shared" si="42"/>
        <v>0</v>
      </c>
      <c r="J254" s="743">
        <f t="shared" si="43"/>
        <v>0</v>
      </c>
      <c r="K254" s="743">
        <f t="shared" si="43"/>
        <v>0</v>
      </c>
      <c r="L254" s="743">
        <f t="shared" si="43"/>
        <v>0</v>
      </c>
      <c r="M254" s="743">
        <f t="shared" si="43"/>
        <v>0</v>
      </c>
      <c r="N254" s="743">
        <f t="shared" si="43"/>
        <v>0</v>
      </c>
      <c r="O254" s="743">
        <f t="shared" si="43"/>
        <v>0</v>
      </c>
      <c r="P254" s="743">
        <f t="shared" si="43"/>
        <v>0</v>
      </c>
      <c r="Q254" s="743">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0"/>
        <v>GGGC1Ea2</v>
      </c>
      <c r="H255" s="232">
        <v>0</v>
      </c>
      <c r="I255" s="743">
        <f t="shared" si="42"/>
        <v>0</v>
      </c>
      <c r="J255" s="743">
        <f t="shared" si="43"/>
        <v>0</v>
      </c>
      <c r="K255" s="743">
        <f t="shared" si="43"/>
        <v>0</v>
      </c>
      <c r="L255" s="743">
        <f t="shared" si="43"/>
        <v>0</v>
      </c>
      <c r="M255" s="743">
        <f t="shared" si="43"/>
        <v>0</v>
      </c>
      <c r="N255" s="743">
        <f t="shared" si="43"/>
        <v>0</v>
      </c>
      <c r="O255" s="743">
        <f t="shared" si="43"/>
        <v>0</v>
      </c>
      <c r="P255" s="743">
        <f t="shared" si="43"/>
        <v>0</v>
      </c>
      <c r="Q255" s="743">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0"/>
        <v>GGGC1Pa2</v>
      </c>
      <c r="H256" s="232">
        <v>0</v>
      </c>
      <c r="I256" s="743">
        <f t="shared" si="42"/>
        <v>0</v>
      </c>
      <c r="J256" s="743">
        <f t="shared" si="43"/>
        <v>0</v>
      </c>
      <c r="K256" s="743">
        <f t="shared" si="43"/>
        <v>0</v>
      </c>
      <c r="L256" s="743">
        <f t="shared" si="43"/>
        <v>0</v>
      </c>
      <c r="M256" s="743">
        <f t="shared" si="43"/>
        <v>0</v>
      </c>
      <c r="N256" s="743">
        <f t="shared" si="43"/>
        <v>0</v>
      </c>
      <c r="O256" s="743">
        <f t="shared" si="43"/>
        <v>0</v>
      </c>
      <c r="P256" s="743">
        <f t="shared" si="43"/>
        <v>0</v>
      </c>
      <c r="Q256" s="743">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0"/>
        <v>GGGC1OFa2</v>
      </c>
      <c r="H257" s="232">
        <v>0</v>
      </c>
      <c r="I257" s="743">
        <f t="shared" si="42"/>
        <v>0</v>
      </c>
      <c r="J257" s="743">
        <f t="shared" si="43"/>
        <v>0</v>
      </c>
      <c r="K257" s="743">
        <f t="shared" si="43"/>
        <v>0</v>
      </c>
      <c r="L257" s="743">
        <f t="shared" si="43"/>
        <v>0</v>
      </c>
      <c r="M257" s="743">
        <f t="shared" si="43"/>
        <v>0</v>
      </c>
      <c r="N257" s="743">
        <f t="shared" si="43"/>
        <v>0</v>
      </c>
      <c r="O257" s="743">
        <f t="shared" si="43"/>
        <v>0</v>
      </c>
      <c r="P257" s="743">
        <f t="shared" si="43"/>
        <v>0</v>
      </c>
      <c r="Q257" s="743">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0"/>
        <v>SPSPSPSPSPsp</v>
      </c>
      <c r="H258" s="232">
        <v>0</v>
      </c>
      <c r="I258" s="743">
        <f>$H258*I$246</f>
        <v>0</v>
      </c>
      <c r="J258" s="743">
        <f t="shared" si="43"/>
        <v>0</v>
      </c>
      <c r="K258" s="743">
        <f t="shared" si="43"/>
        <v>0</v>
      </c>
      <c r="L258" s="743">
        <f t="shared" si="43"/>
        <v>0</v>
      </c>
      <c r="M258" s="743">
        <f t="shared" si="43"/>
        <v>0</v>
      </c>
      <c r="N258" s="743">
        <f t="shared" si="43"/>
        <v>0</v>
      </c>
      <c r="O258" s="743">
        <f t="shared" si="43"/>
        <v>0</v>
      </c>
      <c r="P258" s="743">
        <f t="shared" si="43"/>
        <v>0</v>
      </c>
      <c r="Q258" s="743">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0"/>
        <v>ANWFWb</v>
      </c>
      <c r="H259" s="232">
        <v>3850</v>
      </c>
      <c r="I259" s="743">
        <f t="shared" ref="I259:Q279" si="44">$H259*I$246</f>
        <v>4402.5415499920264</v>
      </c>
      <c r="J259" s="743">
        <f t="shared" si="43"/>
        <v>3750.4118198021115</v>
      </c>
      <c r="K259" s="743">
        <f t="shared" si="43"/>
        <v>4162.5103886416227</v>
      </c>
      <c r="L259" s="743">
        <f t="shared" si="43"/>
        <v>2773.1734377531575</v>
      </c>
      <c r="M259" s="743">
        <f t="shared" si="43"/>
        <v>4316.2330613388976</v>
      </c>
      <c r="N259" s="743">
        <f t="shared" si="43"/>
        <v>2777.3980689130667</v>
      </c>
      <c r="O259" s="743">
        <f t="shared" si="43"/>
        <v>0</v>
      </c>
      <c r="P259" s="743">
        <f t="shared" si="43"/>
        <v>0</v>
      </c>
      <c r="Q259" s="743">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0"/>
        <v>ANWFWbd</v>
      </c>
      <c r="H260" s="232">
        <v>3850</v>
      </c>
      <c r="I260" s="743">
        <f t="shared" si="44"/>
        <v>4402.5415499920264</v>
      </c>
      <c r="J260" s="743">
        <f t="shared" si="44"/>
        <v>3750.4118198021115</v>
      </c>
      <c r="K260" s="743">
        <f t="shared" si="44"/>
        <v>4162.5103886416227</v>
      </c>
      <c r="L260" s="743">
        <f t="shared" si="44"/>
        <v>2773.1734377531575</v>
      </c>
      <c r="M260" s="743">
        <f t="shared" si="44"/>
        <v>4316.2330613388976</v>
      </c>
      <c r="N260" s="743">
        <f t="shared" si="44"/>
        <v>2777.3980689130667</v>
      </c>
      <c r="O260" s="743">
        <f t="shared" si="44"/>
        <v>0</v>
      </c>
      <c r="P260" s="743">
        <f t="shared" si="44"/>
        <v>0</v>
      </c>
      <c r="Q260" s="743">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0"/>
        <v>AANWFw</v>
      </c>
      <c r="H261" s="232">
        <v>4500</v>
      </c>
      <c r="I261" s="743">
        <f t="shared" si="44"/>
        <v>5145.8277857049661</v>
      </c>
      <c r="J261" s="743">
        <f t="shared" ref="J261:Q261" si="45">$H261*J$246</f>
        <v>4383.5982309375331</v>
      </c>
      <c r="K261" s="743">
        <f t="shared" si="45"/>
        <v>4865.2718828278703</v>
      </c>
      <c r="L261" s="743">
        <f t="shared" si="45"/>
        <v>3241.371550620574</v>
      </c>
      <c r="M261" s="743">
        <f t="shared" si="45"/>
        <v>5044.9477340324775</v>
      </c>
      <c r="N261" s="743">
        <f t="shared" si="45"/>
        <v>3246.3094311970908</v>
      </c>
      <c r="O261" s="743">
        <f t="shared" si="45"/>
        <v>0</v>
      </c>
      <c r="P261" s="743">
        <f t="shared" si="45"/>
        <v>0</v>
      </c>
      <c r="Q261" s="743">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0"/>
        <v>AANWFwd</v>
      </c>
      <c r="H262" s="232">
        <v>4500</v>
      </c>
      <c r="I262" s="743">
        <f t="shared" si="44"/>
        <v>5145.8277857049661</v>
      </c>
      <c r="J262" s="743">
        <f t="shared" si="44"/>
        <v>4383.5982309375331</v>
      </c>
      <c r="K262" s="743">
        <f t="shared" si="44"/>
        <v>4865.2718828278703</v>
      </c>
      <c r="L262" s="743">
        <f t="shared" si="44"/>
        <v>3241.371550620574</v>
      </c>
      <c r="M262" s="743">
        <f t="shared" si="44"/>
        <v>5044.9477340324775</v>
      </c>
      <c r="N262" s="743">
        <f t="shared" si="44"/>
        <v>3246.3094311970908</v>
      </c>
      <c r="O262" s="743">
        <f t="shared" si="44"/>
        <v>0</v>
      </c>
      <c r="P262" s="743">
        <f t="shared" si="44"/>
        <v>0</v>
      </c>
      <c r="Q262" s="743">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0"/>
        <v>AAANWf</v>
      </c>
      <c r="H263" s="232">
        <v>2200</v>
      </c>
      <c r="I263" s="743">
        <f t="shared" si="44"/>
        <v>2515.7380285668723</v>
      </c>
      <c r="J263" s="743">
        <f t="shared" ref="J263:Q264" si="46">$H263*J$246</f>
        <v>2143.0924684583492</v>
      </c>
      <c r="K263" s="743">
        <f t="shared" si="46"/>
        <v>2378.5773649380699</v>
      </c>
      <c r="L263" s="743">
        <f t="shared" si="46"/>
        <v>1584.6705358589472</v>
      </c>
      <c r="M263" s="743">
        <f t="shared" si="46"/>
        <v>2466.4188921936557</v>
      </c>
      <c r="N263" s="743">
        <f t="shared" si="46"/>
        <v>1587.0846108074668</v>
      </c>
      <c r="O263" s="743">
        <f t="shared" si="46"/>
        <v>0</v>
      </c>
      <c r="P263" s="743">
        <f t="shared" si="46"/>
        <v>0</v>
      </c>
      <c r="Q263" s="743">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0"/>
        <v>YAAA2Nw</v>
      </c>
      <c r="H264" s="232">
        <v>4500</v>
      </c>
      <c r="I264" s="743">
        <f t="shared" si="44"/>
        <v>5145.8277857049661</v>
      </c>
      <c r="J264" s="743">
        <f t="shared" si="46"/>
        <v>4383.5982309375331</v>
      </c>
      <c r="K264" s="743">
        <f t="shared" si="46"/>
        <v>4865.2718828278703</v>
      </c>
      <c r="L264" s="743">
        <f t="shared" si="46"/>
        <v>3241.371550620574</v>
      </c>
      <c r="M264" s="743">
        <f t="shared" si="46"/>
        <v>5044.9477340324775</v>
      </c>
      <c r="N264" s="743">
        <f t="shared" si="46"/>
        <v>3246.3094311970908</v>
      </c>
      <c r="O264" s="743">
        <f t="shared" si="46"/>
        <v>0</v>
      </c>
      <c r="P264" s="743">
        <f t="shared" si="46"/>
        <v>0</v>
      </c>
      <c r="Q264" s="743">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0"/>
        <v>YAAA2Nwd</v>
      </c>
      <c r="H265" s="232">
        <v>4500</v>
      </c>
      <c r="I265" s="743">
        <f t="shared" si="44"/>
        <v>5145.8277857049661</v>
      </c>
      <c r="J265" s="743">
        <f t="shared" si="44"/>
        <v>4383.5982309375331</v>
      </c>
      <c r="K265" s="743">
        <f t="shared" si="44"/>
        <v>4865.2718828278703</v>
      </c>
      <c r="L265" s="743">
        <f t="shared" si="44"/>
        <v>3241.371550620574</v>
      </c>
      <c r="M265" s="743">
        <f t="shared" si="44"/>
        <v>5044.9477340324775</v>
      </c>
      <c r="N265" s="743">
        <f t="shared" si="44"/>
        <v>3246.3094311970908</v>
      </c>
      <c r="O265" s="743">
        <f t="shared" si="44"/>
        <v>0</v>
      </c>
      <c r="P265" s="743">
        <f t="shared" si="44"/>
        <v>0</v>
      </c>
      <c r="Q265" s="743">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0"/>
        <v>YYAA2A1z</v>
      </c>
      <c r="H266" s="232">
        <v>2330</v>
      </c>
      <c r="I266" s="743">
        <f t="shared" si="44"/>
        <v>2664.3952757094603</v>
      </c>
      <c r="J266" s="743">
        <f t="shared" ref="J266:Q266" si="47">$H266*J$246</f>
        <v>2269.7297506854338</v>
      </c>
      <c r="K266" s="743">
        <f t="shared" si="47"/>
        <v>2519.1296637753194</v>
      </c>
      <c r="L266" s="743">
        <f t="shared" si="47"/>
        <v>1678.3101584324304</v>
      </c>
      <c r="M266" s="743">
        <f t="shared" si="47"/>
        <v>2612.1618267323715</v>
      </c>
      <c r="N266" s="743">
        <f t="shared" si="47"/>
        <v>1680.8668832642716</v>
      </c>
      <c r="O266" s="743">
        <f t="shared" si="47"/>
        <v>0</v>
      </c>
      <c r="P266" s="743">
        <f t="shared" si="47"/>
        <v>0</v>
      </c>
      <c r="Q266" s="743">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0"/>
        <v>YYBA2A1a</v>
      </c>
      <c r="H267" s="232">
        <v>0</v>
      </c>
      <c r="I267" s="743">
        <f t="shared" si="44"/>
        <v>0</v>
      </c>
      <c r="J267" s="743">
        <f t="shared" ref="J267:P267" si="48">$H267*J$246</f>
        <v>0</v>
      </c>
      <c r="K267" s="743">
        <f t="shared" si="48"/>
        <v>0</v>
      </c>
      <c r="L267" s="743">
        <f t="shared" si="48"/>
        <v>0</v>
      </c>
      <c r="M267" s="743">
        <f t="shared" si="48"/>
        <v>0</v>
      </c>
      <c r="N267" s="743">
        <f t="shared" si="48"/>
        <v>0</v>
      </c>
      <c r="O267" s="743">
        <f t="shared" si="48"/>
        <v>0</v>
      </c>
      <c r="P267" s="743">
        <f t="shared" si="48"/>
        <v>0</v>
      </c>
      <c r="Q267" s="743">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0"/>
        <v>YYWBA1a</v>
      </c>
      <c r="H268" s="232">
        <v>0</v>
      </c>
      <c r="I268" s="743">
        <f t="shared" si="44"/>
        <v>0</v>
      </c>
      <c r="J268" s="743">
        <f t="shared" si="49"/>
        <v>0</v>
      </c>
      <c r="K268" s="743">
        <f t="shared" si="49"/>
        <v>0</v>
      </c>
      <c r="L268" s="743">
        <f t="shared" si="49"/>
        <v>0</v>
      </c>
      <c r="M268" s="743">
        <f t="shared" si="49"/>
        <v>0</v>
      </c>
      <c r="N268" s="743">
        <f t="shared" si="49"/>
        <v>0</v>
      </c>
      <c r="O268" s="743">
        <f t="shared" si="49"/>
        <v>0</v>
      </c>
      <c r="P268" s="743">
        <f t="shared" si="49"/>
        <v>0</v>
      </c>
      <c r="Q268" s="743">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0"/>
        <v>YYFWBa</v>
      </c>
      <c r="H269" s="232">
        <v>0</v>
      </c>
      <c r="I269" s="743">
        <f t="shared" si="44"/>
        <v>0</v>
      </c>
      <c r="J269" s="743">
        <f t="shared" si="49"/>
        <v>0</v>
      </c>
      <c r="K269" s="743">
        <f t="shared" si="49"/>
        <v>0</v>
      </c>
      <c r="L269" s="743">
        <f t="shared" si="49"/>
        <v>0</v>
      </c>
      <c r="M269" s="743">
        <f t="shared" si="49"/>
        <v>0</v>
      </c>
      <c r="N269" s="743">
        <f t="shared" si="49"/>
        <v>0</v>
      </c>
      <c r="O269" s="743">
        <f t="shared" si="49"/>
        <v>0</v>
      </c>
      <c r="P269" s="743">
        <f t="shared" si="49"/>
        <v>0</v>
      </c>
      <c r="Q269" s="743">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0"/>
        <v>AAANBo</v>
      </c>
      <c r="H270" s="232">
        <v>3070</v>
      </c>
      <c r="I270" s="743">
        <f t="shared" si="44"/>
        <v>3510.5980671364991</v>
      </c>
      <c r="J270" s="743">
        <f t="shared" si="49"/>
        <v>2990.5881264396057</v>
      </c>
      <c r="K270" s="743">
        <f t="shared" si="49"/>
        <v>3319.1965956181248</v>
      </c>
      <c r="L270" s="743">
        <f t="shared" si="49"/>
        <v>2211.335702312258</v>
      </c>
      <c r="M270" s="743">
        <f t="shared" si="49"/>
        <v>3441.775454106601</v>
      </c>
      <c r="N270" s="743">
        <f t="shared" si="49"/>
        <v>2214.7044341722376</v>
      </c>
      <c r="O270" s="743">
        <f t="shared" si="49"/>
        <v>0</v>
      </c>
      <c r="P270" s="743">
        <f t="shared" si="49"/>
        <v>0</v>
      </c>
      <c r="Q270" s="743">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0"/>
        <v>AAANBod</v>
      </c>
      <c r="H271" s="232">
        <v>3070</v>
      </c>
      <c r="I271" s="743">
        <f t="shared" si="44"/>
        <v>3510.5980671364991</v>
      </c>
      <c r="J271" s="743">
        <f t="shared" si="49"/>
        <v>2990.5881264396057</v>
      </c>
      <c r="K271" s="743">
        <f t="shared" si="49"/>
        <v>3319.1965956181248</v>
      </c>
      <c r="L271" s="743">
        <f t="shared" si="49"/>
        <v>2211.335702312258</v>
      </c>
      <c r="M271" s="743">
        <f t="shared" si="49"/>
        <v>3441.775454106601</v>
      </c>
      <c r="N271" s="743">
        <f t="shared" si="49"/>
        <v>2214.7044341722376</v>
      </c>
      <c r="O271" s="743">
        <f t="shared" si="49"/>
        <v>0</v>
      </c>
      <c r="P271" s="743">
        <f t="shared" si="49"/>
        <v>0</v>
      </c>
      <c r="Q271" s="743">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0"/>
        <v>AAAA2Nb</v>
      </c>
      <c r="H272" s="232">
        <v>3850</v>
      </c>
      <c r="I272" s="743">
        <f t="shared" si="44"/>
        <v>4402.5415499920264</v>
      </c>
      <c r="J272" s="743">
        <f t="shared" si="49"/>
        <v>3750.4118198021115</v>
      </c>
      <c r="K272" s="743">
        <f t="shared" si="49"/>
        <v>4162.5103886416227</v>
      </c>
      <c r="L272" s="743">
        <f t="shared" si="49"/>
        <v>2773.1734377531575</v>
      </c>
      <c r="M272" s="743">
        <f t="shared" si="49"/>
        <v>4316.2330613388976</v>
      </c>
      <c r="N272" s="743">
        <f t="shared" si="49"/>
        <v>2777.3980689130667</v>
      </c>
      <c r="O272" s="743">
        <f t="shared" si="49"/>
        <v>0</v>
      </c>
      <c r="P272" s="743">
        <f t="shared" si="49"/>
        <v>0</v>
      </c>
      <c r="Q272" s="743">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0"/>
        <v>AAAA2Nbd</v>
      </c>
      <c r="H273" s="232">
        <v>3850</v>
      </c>
      <c r="I273" s="743">
        <f t="shared" si="44"/>
        <v>4402.5415499920264</v>
      </c>
      <c r="J273" s="743">
        <f t="shared" si="49"/>
        <v>3750.4118198021115</v>
      </c>
      <c r="K273" s="743">
        <f t="shared" si="49"/>
        <v>4162.5103886416227</v>
      </c>
      <c r="L273" s="743">
        <f t="shared" si="49"/>
        <v>2773.1734377531575</v>
      </c>
      <c r="M273" s="743">
        <f t="shared" si="49"/>
        <v>4316.2330613388976</v>
      </c>
      <c r="N273" s="743">
        <f t="shared" si="49"/>
        <v>2777.3980689130667</v>
      </c>
      <c r="O273" s="743">
        <f t="shared" si="49"/>
        <v>0</v>
      </c>
      <c r="P273" s="743">
        <f t="shared" si="49"/>
        <v>0</v>
      </c>
      <c r="Q273" s="743">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0"/>
        <v>AAAA2A1z</v>
      </c>
      <c r="H274" s="232">
        <v>2330</v>
      </c>
      <c r="I274" s="743">
        <f t="shared" si="44"/>
        <v>2664.3952757094603</v>
      </c>
      <c r="J274" s="743">
        <f t="shared" si="49"/>
        <v>2269.7297506854338</v>
      </c>
      <c r="K274" s="743">
        <f t="shared" si="49"/>
        <v>2519.1296637753194</v>
      </c>
      <c r="L274" s="743">
        <f t="shared" si="49"/>
        <v>1678.3101584324304</v>
      </c>
      <c r="M274" s="743">
        <f t="shared" si="49"/>
        <v>2612.1618267323715</v>
      </c>
      <c r="N274" s="743">
        <f t="shared" si="49"/>
        <v>1680.8668832642716</v>
      </c>
      <c r="O274" s="743">
        <f t="shared" si="49"/>
        <v>0</v>
      </c>
      <c r="P274" s="743">
        <f t="shared" si="49"/>
        <v>0</v>
      </c>
      <c r="Q274" s="743">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0"/>
        <v>YAAA2A1a</v>
      </c>
      <c r="H275" s="232">
        <v>0</v>
      </c>
      <c r="I275" s="743">
        <f t="shared" si="44"/>
        <v>0</v>
      </c>
      <c r="J275" s="743">
        <f t="shared" si="49"/>
        <v>0</v>
      </c>
      <c r="K275" s="743">
        <f t="shared" si="49"/>
        <v>0</v>
      </c>
      <c r="L275" s="743">
        <f t="shared" si="49"/>
        <v>0</v>
      </c>
      <c r="M275" s="743">
        <f t="shared" si="49"/>
        <v>0</v>
      </c>
      <c r="N275" s="743">
        <f t="shared" si="49"/>
        <v>0</v>
      </c>
      <c r="O275" s="743">
        <f t="shared" si="49"/>
        <v>0</v>
      </c>
      <c r="P275" s="743">
        <f t="shared" si="49"/>
        <v>0</v>
      </c>
      <c r="Q275" s="743">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0"/>
        <v>YYAA2A1a</v>
      </c>
      <c r="H276" s="232">
        <v>0</v>
      </c>
      <c r="I276" s="743">
        <f t="shared" si="44"/>
        <v>0</v>
      </c>
      <c r="J276" s="743">
        <f t="shared" si="49"/>
        <v>0</v>
      </c>
      <c r="K276" s="743">
        <f t="shared" si="49"/>
        <v>0</v>
      </c>
      <c r="L276" s="743">
        <f t="shared" si="49"/>
        <v>0</v>
      </c>
      <c r="M276" s="743">
        <f t="shared" si="49"/>
        <v>0</v>
      </c>
      <c r="N276" s="743">
        <f t="shared" si="49"/>
        <v>0</v>
      </c>
      <c r="O276" s="743">
        <f t="shared" si="49"/>
        <v>0</v>
      </c>
      <c r="P276" s="743">
        <f t="shared" si="49"/>
        <v>0</v>
      </c>
      <c r="Q276" s="743">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0"/>
        <v>YYOA2A1a</v>
      </c>
      <c r="H277" s="232">
        <v>0</v>
      </c>
      <c r="I277" s="743">
        <f t="shared" si="44"/>
        <v>0</v>
      </c>
      <c r="J277" s="743">
        <f t="shared" si="49"/>
        <v>0</v>
      </c>
      <c r="K277" s="743">
        <f t="shared" si="49"/>
        <v>0</v>
      </c>
      <c r="L277" s="743">
        <f t="shared" si="49"/>
        <v>0</v>
      </c>
      <c r="M277" s="743">
        <f t="shared" si="49"/>
        <v>0</v>
      </c>
      <c r="N277" s="743">
        <f t="shared" si="49"/>
        <v>0</v>
      </c>
      <c r="O277" s="743">
        <f t="shared" si="49"/>
        <v>0</v>
      </c>
      <c r="P277" s="743">
        <f t="shared" si="49"/>
        <v>0</v>
      </c>
      <c r="Q277" s="743">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0"/>
        <v>AYBOA1a</v>
      </c>
      <c r="H278" s="232">
        <v>0</v>
      </c>
      <c r="I278" s="743">
        <f t="shared" si="44"/>
        <v>0</v>
      </c>
      <c r="J278" s="743">
        <f t="shared" si="49"/>
        <v>0</v>
      </c>
      <c r="K278" s="743">
        <f t="shared" si="49"/>
        <v>0</v>
      </c>
      <c r="L278" s="743">
        <f t="shared" si="49"/>
        <v>0</v>
      </c>
      <c r="M278" s="743">
        <f t="shared" si="49"/>
        <v>0</v>
      </c>
      <c r="N278" s="743">
        <f t="shared" si="49"/>
        <v>0</v>
      </c>
      <c r="O278" s="743">
        <f t="shared" si="49"/>
        <v>0</v>
      </c>
      <c r="P278" s="743">
        <f t="shared" si="49"/>
        <v>0</v>
      </c>
      <c r="Q278" s="743">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0"/>
        <v>AANBOa</v>
      </c>
      <c r="H279" s="232">
        <v>0</v>
      </c>
      <c r="I279" s="743">
        <f t="shared" si="44"/>
        <v>0</v>
      </c>
      <c r="J279" s="743">
        <f t="shared" si="49"/>
        <v>0</v>
      </c>
      <c r="K279" s="743">
        <f t="shared" si="49"/>
        <v>0</v>
      </c>
      <c r="L279" s="743">
        <f t="shared" si="49"/>
        <v>0</v>
      </c>
      <c r="M279" s="743">
        <f t="shared" si="49"/>
        <v>0</v>
      </c>
      <c r="N279" s="743">
        <f t="shared" si="49"/>
        <v>0</v>
      </c>
      <c r="O279" s="743">
        <f t="shared" si="49"/>
        <v>0</v>
      </c>
      <c r="P279" s="743">
        <f t="shared" si="49"/>
        <v>0</v>
      </c>
      <c r="Q279" s="743">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ref="G280:G311" si="50">_xlfn.CONCAT(H210:M210)</f>
        <v>YABA2Ba</v>
      </c>
      <c r="H280" s="232">
        <v>0</v>
      </c>
      <c r="I280" s="743">
        <f t="shared" ref="I280:Q289" si="51">$H280*I$246</f>
        <v>0</v>
      </c>
      <c r="J280" s="743">
        <f t="shared" si="51"/>
        <v>0</v>
      </c>
      <c r="K280" s="743">
        <f t="shared" si="51"/>
        <v>0</v>
      </c>
      <c r="L280" s="743">
        <f t="shared" si="51"/>
        <v>0</v>
      </c>
      <c r="M280" s="743">
        <f t="shared" si="51"/>
        <v>0</v>
      </c>
      <c r="N280" s="743">
        <f t="shared" si="51"/>
        <v>0</v>
      </c>
      <c r="O280" s="743">
        <f t="shared" si="51"/>
        <v>0</v>
      </c>
      <c r="P280" s="743">
        <f t="shared" si="51"/>
        <v>0</v>
      </c>
      <c r="Q280" s="743">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50"/>
        <v>AYABA1b</v>
      </c>
      <c r="H281" s="232">
        <v>3850</v>
      </c>
      <c r="I281" s="743">
        <f t="shared" si="51"/>
        <v>4402.5415499920264</v>
      </c>
      <c r="J281" s="743">
        <f t="shared" si="51"/>
        <v>3750.4118198021115</v>
      </c>
      <c r="K281" s="743">
        <f t="shared" si="51"/>
        <v>4162.5103886416227</v>
      </c>
      <c r="L281" s="743">
        <f t="shared" si="51"/>
        <v>2773.1734377531575</v>
      </c>
      <c r="M281" s="743">
        <f t="shared" si="51"/>
        <v>4316.2330613388976</v>
      </c>
      <c r="N281" s="743">
        <f t="shared" si="51"/>
        <v>2777.3980689130667</v>
      </c>
      <c r="O281" s="743">
        <f t="shared" si="51"/>
        <v>0</v>
      </c>
      <c r="P281" s="743">
        <f t="shared" si="51"/>
        <v>0</v>
      </c>
      <c r="Q281" s="743">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50"/>
        <v>YAOA2OFa</v>
      </c>
      <c r="H282" s="232">
        <v>0</v>
      </c>
      <c r="I282" s="743">
        <f t="shared" si="51"/>
        <v>0</v>
      </c>
      <c r="J282" s="743">
        <f t="shared" si="51"/>
        <v>0</v>
      </c>
      <c r="K282" s="743">
        <f t="shared" si="51"/>
        <v>0</v>
      </c>
      <c r="L282" s="743">
        <f t="shared" si="51"/>
        <v>0</v>
      </c>
      <c r="M282" s="743">
        <f t="shared" si="51"/>
        <v>0</v>
      </c>
      <c r="N282" s="743">
        <f t="shared" si="51"/>
        <v>0</v>
      </c>
      <c r="O282" s="743">
        <f t="shared" si="51"/>
        <v>0</v>
      </c>
      <c r="P282" s="743">
        <f t="shared" si="51"/>
        <v>0</v>
      </c>
      <c r="Q282" s="743">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50"/>
        <v>AYAOA1of</v>
      </c>
      <c r="H283" s="232">
        <v>3070</v>
      </c>
      <c r="I283" s="743">
        <f t="shared" si="51"/>
        <v>3510.5980671364991</v>
      </c>
      <c r="J283" s="743">
        <f t="shared" si="51"/>
        <v>2990.5881264396057</v>
      </c>
      <c r="K283" s="743">
        <f t="shared" si="51"/>
        <v>3319.1965956181248</v>
      </c>
      <c r="L283" s="743">
        <f t="shared" si="51"/>
        <v>2211.335702312258</v>
      </c>
      <c r="M283" s="743">
        <f t="shared" si="51"/>
        <v>3441.775454106601</v>
      </c>
      <c r="N283" s="743">
        <f t="shared" si="51"/>
        <v>2214.7044341722376</v>
      </c>
      <c r="O283" s="743">
        <f t="shared" si="51"/>
        <v>0</v>
      </c>
      <c r="P283" s="743">
        <f t="shared" si="51"/>
        <v>0</v>
      </c>
      <c r="Q283" s="743">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50"/>
        <v>YYNBNb</v>
      </c>
      <c r="H284" s="232">
        <v>3850</v>
      </c>
      <c r="I284" s="743">
        <f t="shared" si="51"/>
        <v>4402.5415499920264</v>
      </c>
      <c r="J284" s="743">
        <f t="shared" si="51"/>
        <v>3750.4118198021115</v>
      </c>
      <c r="K284" s="743">
        <f t="shared" si="51"/>
        <v>4162.5103886416227</v>
      </c>
      <c r="L284" s="743">
        <f t="shared" si="51"/>
        <v>2773.1734377531575</v>
      </c>
      <c r="M284" s="743">
        <f t="shared" si="51"/>
        <v>4316.2330613388976</v>
      </c>
      <c r="N284" s="743">
        <f t="shared" si="51"/>
        <v>2777.3980689130667</v>
      </c>
      <c r="O284" s="743">
        <f t="shared" si="51"/>
        <v>0</v>
      </c>
      <c r="P284" s="743">
        <f t="shared" si="51"/>
        <v>0</v>
      </c>
      <c r="Q284" s="743">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50"/>
        <v>YYNBNbd</v>
      </c>
      <c r="H285" s="232">
        <v>3850</v>
      </c>
      <c r="I285" s="743">
        <f t="shared" si="51"/>
        <v>4402.5415499920264</v>
      </c>
      <c r="J285" s="743">
        <f t="shared" si="51"/>
        <v>3750.4118198021115</v>
      </c>
      <c r="K285" s="743">
        <f t="shared" si="51"/>
        <v>4162.5103886416227</v>
      </c>
      <c r="L285" s="743">
        <f t="shared" si="51"/>
        <v>2773.1734377531575</v>
      </c>
      <c r="M285" s="743">
        <f t="shared" si="51"/>
        <v>4316.2330613388976</v>
      </c>
      <c r="N285" s="743">
        <f t="shared" si="51"/>
        <v>2777.3980689130667</v>
      </c>
      <c r="O285" s="743">
        <f t="shared" si="51"/>
        <v>0</v>
      </c>
      <c r="P285" s="743">
        <f t="shared" si="51"/>
        <v>0</v>
      </c>
      <c r="Q285" s="743">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50"/>
        <v>YYBNBz</v>
      </c>
      <c r="H286" s="232">
        <v>2330</v>
      </c>
      <c r="I286" s="743">
        <f t="shared" si="51"/>
        <v>2664.3952757094603</v>
      </c>
      <c r="J286" s="743">
        <f t="shared" si="51"/>
        <v>2269.7297506854338</v>
      </c>
      <c r="K286" s="743">
        <f t="shared" si="51"/>
        <v>2519.1296637753194</v>
      </c>
      <c r="L286" s="743">
        <f t="shared" si="51"/>
        <v>1678.3101584324304</v>
      </c>
      <c r="M286" s="743">
        <f t="shared" si="51"/>
        <v>2612.1618267323715</v>
      </c>
      <c r="N286" s="743">
        <f t="shared" si="51"/>
        <v>1680.8668832642716</v>
      </c>
      <c r="O286" s="743">
        <f t="shared" si="51"/>
        <v>0</v>
      </c>
      <c r="P286" s="743">
        <f t="shared" si="51"/>
        <v>0</v>
      </c>
      <c r="Q286" s="743">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si="50"/>
        <v>YYBNBzd</v>
      </c>
      <c r="H287" s="232">
        <v>2330</v>
      </c>
      <c r="I287" s="743">
        <f t="shared" si="51"/>
        <v>2664.3952757094603</v>
      </c>
      <c r="J287" s="743">
        <f t="shared" si="51"/>
        <v>2269.7297506854338</v>
      </c>
      <c r="K287" s="743">
        <f t="shared" si="51"/>
        <v>2519.1296637753194</v>
      </c>
      <c r="L287" s="743">
        <f t="shared" si="51"/>
        <v>1678.3101584324304</v>
      </c>
      <c r="M287" s="743">
        <f t="shared" si="51"/>
        <v>2612.1618267323715</v>
      </c>
      <c r="N287" s="743">
        <f t="shared" si="51"/>
        <v>1680.8668832642716</v>
      </c>
      <c r="O287" s="743">
        <f t="shared" si="51"/>
        <v>0</v>
      </c>
      <c r="P287" s="743">
        <f t="shared" si="51"/>
        <v>0</v>
      </c>
      <c r="Q287" s="743">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0"/>
        <v>YYBNBr</v>
      </c>
      <c r="H288" s="232">
        <v>2330</v>
      </c>
      <c r="I288" s="743">
        <f t="shared" si="51"/>
        <v>2664.3952757094603</v>
      </c>
      <c r="J288" s="743">
        <f t="shared" si="51"/>
        <v>2269.7297506854338</v>
      </c>
      <c r="K288" s="743">
        <f t="shared" si="51"/>
        <v>2519.1296637753194</v>
      </c>
      <c r="L288" s="743">
        <f t="shared" si="51"/>
        <v>1678.3101584324304</v>
      </c>
      <c r="M288" s="743">
        <f t="shared" si="51"/>
        <v>2612.1618267323715</v>
      </c>
      <c r="N288" s="743">
        <f t="shared" si="51"/>
        <v>1680.8668832642716</v>
      </c>
      <c r="O288" s="743">
        <f t="shared" si="51"/>
        <v>0</v>
      </c>
      <c r="P288" s="743">
        <f t="shared" si="51"/>
        <v>0</v>
      </c>
      <c r="Q288" s="743">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0"/>
        <v>YYBNBrd</v>
      </c>
      <c r="H289" s="232">
        <v>2330</v>
      </c>
      <c r="I289" s="743">
        <f t="shared" si="51"/>
        <v>2664.3952757094603</v>
      </c>
      <c r="J289" s="743">
        <f t="shared" si="51"/>
        <v>2269.7297506854338</v>
      </c>
      <c r="K289" s="743">
        <f t="shared" si="51"/>
        <v>2519.1296637753194</v>
      </c>
      <c r="L289" s="743">
        <f t="shared" si="51"/>
        <v>1678.3101584324304</v>
      </c>
      <c r="M289" s="743">
        <f t="shared" si="51"/>
        <v>2612.1618267323715</v>
      </c>
      <c r="N289" s="743">
        <f t="shared" si="51"/>
        <v>1680.8668832642716</v>
      </c>
      <c r="O289" s="743">
        <f t="shared" si="51"/>
        <v>0</v>
      </c>
      <c r="P289" s="743">
        <f t="shared" si="51"/>
        <v>0</v>
      </c>
      <c r="Q289" s="743">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0"/>
        <v>YYNWNw</v>
      </c>
      <c r="H290" s="232">
        <v>4500</v>
      </c>
      <c r="I290" s="743">
        <f t="shared" ref="I290:Q299" si="52">$H290*I$246</f>
        <v>5145.8277857049661</v>
      </c>
      <c r="J290" s="743">
        <f t="shared" si="52"/>
        <v>4383.5982309375331</v>
      </c>
      <c r="K290" s="743">
        <f t="shared" si="52"/>
        <v>4865.2718828278703</v>
      </c>
      <c r="L290" s="743">
        <f t="shared" si="52"/>
        <v>3241.371550620574</v>
      </c>
      <c r="M290" s="743">
        <f t="shared" si="52"/>
        <v>5044.9477340324775</v>
      </c>
      <c r="N290" s="743">
        <f t="shared" si="52"/>
        <v>3246.3094311970908</v>
      </c>
      <c r="O290" s="743">
        <f t="shared" si="52"/>
        <v>0</v>
      </c>
      <c r="P290" s="743">
        <f t="shared" si="52"/>
        <v>0</v>
      </c>
      <c r="Q290" s="743">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0"/>
        <v>YYNWNwd</v>
      </c>
      <c r="H291" s="232">
        <v>4500</v>
      </c>
      <c r="I291" s="743">
        <f t="shared" si="52"/>
        <v>5145.8277857049661</v>
      </c>
      <c r="J291" s="743">
        <f t="shared" si="52"/>
        <v>4383.5982309375331</v>
      </c>
      <c r="K291" s="743">
        <f t="shared" si="52"/>
        <v>4865.2718828278703</v>
      </c>
      <c r="L291" s="743">
        <f t="shared" si="52"/>
        <v>3241.371550620574</v>
      </c>
      <c r="M291" s="743">
        <f t="shared" si="52"/>
        <v>5044.9477340324775</v>
      </c>
      <c r="N291" s="743">
        <f t="shared" si="52"/>
        <v>3246.3094311970908</v>
      </c>
      <c r="O291" s="743">
        <f t="shared" si="52"/>
        <v>0</v>
      </c>
      <c r="P291" s="743">
        <f t="shared" si="52"/>
        <v>0</v>
      </c>
      <c r="Q291" s="743">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0"/>
        <v>YYWNWz</v>
      </c>
      <c r="H292" s="232">
        <v>2330</v>
      </c>
      <c r="I292" s="743">
        <f t="shared" si="52"/>
        <v>2664.3952757094603</v>
      </c>
      <c r="J292" s="743">
        <f t="shared" si="52"/>
        <v>2269.7297506854338</v>
      </c>
      <c r="K292" s="743">
        <f t="shared" si="52"/>
        <v>2519.1296637753194</v>
      </c>
      <c r="L292" s="743">
        <f t="shared" si="52"/>
        <v>1678.3101584324304</v>
      </c>
      <c r="M292" s="743">
        <f t="shared" si="52"/>
        <v>2612.1618267323715</v>
      </c>
      <c r="N292" s="743">
        <f t="shared" si="52"/>
        <v>1680.8668832642716</v>
      </c>
      <c r="O292" s="743">
        <f t="shared" si="52"/>
        <v>0</v>
      </c>
      <c r="P292" s="743">
        <f t="shared" si="52"/>
        <v>0</v>
      </c>
      <c r="Q292" s="743">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0"/>
        <v>YYWNWzd</v>
      </c>
      <c r="H293" s="232">
        <v>2330</v>
      </c>
      <c r="I293" s="743">
        <f t="shared" si="52"/>
        <v>2664.3952757094603</v>
      </c>
      <c r="J293" s="743">
        <f t="shared" si="52"/>
        <v>2269.7297506854338</v>
      </c>
      <c r="K293" s="743">
        <f t="shared" si="52"/>
        <v>2519.1296637753194</v>
      </c>
      <c r="L293" s="743">
        <f t="shared" si="52"/>
        <v>1678.3101584324304</v>
      </c>
      <c r="M293" s="743">
        <f t="shared" si="52"/>
        <v>2612.1618267323715</v>
      </c>
      <c r="N293" s="743">
        <f t="shared" si="52"/>
        <v>1680.8668832642716</v>
      </c>
      <c r="O293" s="743">
        <f t="shared" si="52"/>
        <v>0</v>
      </c>
      <c r="P293" s="743">
        <f t="shared" si="52"/>
        <v>0</v>
      </c>
      <c r="Q293" s="743">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50"/>
        <v>YYNWBr</v>
      </c>
      <c r="H294" s="232">
        <v>2330</v>
      </c>
      <c r="I294" s="743">
        <f t="shared" si="52"/>
        <v>2664.3952757094603</v>
      </c>
      <c r="J294" s="743">
        <f t="shared" si="52"/>
        <v>2269.7297506854338</v>
      </c>
      <c r="K294" s="743">
        <f t="shared" si="52"/>
        <v>2519.1296637753194</v>
      </c>
      <c r="L294" s="743">
        <f t="shared" si="52"/>
        <v>1678.3101584324304</v>
      </c>
      <c r="M294" s="743">
        <f t="shared" si="52"/>
        <v>2612.1618267323715</v>
      </c>
      <c r="N294" s="743">
        <f t="shared" si="52"/>
        <v>1680.8668832642716</v>
      </c>
      <c r="O294" s="743">
        <f t="shared" si="52"/>
        <v>0</v>
      </c>
      <c r="P294" s="743">
        <f t="shared" si="52"/>
        <v>0</v>
      </c>
      <c r="Q294" s="743">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50"/>
        <v>YYNWBrd</v>
      </c>
      <c r="H295" s="232">
        <v>2330</v>
      </c>
      <c r="I295" s="743">
        <f t="shared" si="52"/>
        <v>2664.3952757094603</v>
      </c>
      <c r="J295" s="743">
        <f t="shared" si="52"/>
        <v>2269.7297506854338</v>
      </c>
      <c r="K295" s="743">
        <f t="shared" si="52"/>
        <v>2519.1296637753194</v>
      </c>
      <c r="L295" s="743">
        <f t="shared" si="52"/>
        <v>1678.3101584324304</v>
      </c>
      <c r="M295" s="743">
        <f t="shared" si="52"/>
        <v>2612.1618267323715</v>
      </c>
      <c r="N295" s="743">
        <f t="shared" si="52"/>
        <v>1680.8668832642716</v>
      </c>
      <c r="O295" s="743">
        <f t="shared" si="52"/>
        <v>0</v>
      </c>
      <c r="P295" s="743">
        <f t="shared" si="52"/>
        <v>0</v>
      </c>
      <c r="Q295" s="743">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50"/>
        <v>YYWBNw</v>
      </c>
      <c r="H296" s="232">
        <v>4500</v>
      </c>
      <c r="I296" s="743">
        <f t="shared" si="52"/>
        <v>5145.8277857049661</v>
      </c>
      <c r="J296" s="743">
        <f t="shared" si="52"/>
        <v>4383.5982309375331</v>
      </c>
      <c r="K296" s="743">
        <f t="shared" si="52"/>
        <v>4865.2718828278703</v>
      </c>
      <c r="L296" s="743">
        <f t="shared" si="52"/>
        <v>3241.371550620574</v>
      </c>
      <c r="M296" s="743">
        <f t="shared" si="52"/>
        <v>5044.9477340324775</v>
      </c>
      <c r="N296" s="743">
        <f t="shared" si="52"/>
        <v>3246.3094311970908</v>
      </c>
      <c r="O296" s="743">
        <f t="shared" si="52"/>
        <v>0</v>
      </c>
      <c r="P296" s="743">
        <f t="shared" si="52"/>
        <v>0</v>
      </c>
      <c r="Q296" s="743">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50"/>
        <v>YYWBNwd</v>
      </c>
      <c r="H297" s="232">
        <v>4500</v>
      </c>
      <c r="I297" s="743">
        <f t="shared" si="52"/>
        <v>5145.8277857049661</v>
      </c>
      <c r="J297" s="743">
        <f t="shared" si="52"/>
        <v>4383.5982309375331</v>
      </c>
      <c r="K297" s="743">
        <f t="shared" si="52"/>
        <v>4865.2718828278703</v>
      </c>
      <c r="L297" s="743">
        <f t="shared" si="52"/>
        <v>3241.371550620574</v>
      </c>
      <c r="M297" s="743">
        <f t="shared" si="52"/>
        <v>5044.9477340324775</v>
      </c>
      <c r="N297" s="743">
        <f t="shared" si="52"/>
        <v>3246.3094311970908</v>
      </c>
      <c r="O297" s="743">
        <f t="shared" si="52"/>
        <v>0</v>
      </c>
      <c r="P297" s="743">
        <f t="shared" si="52"/>
        <v>0</v>
      </c>
      <c r="Q297" s="743">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50"/>
        <v>YYBNWb</v>
      </c>
      <c r="H298" s="232">
        <v>3850</v>
      </c>
      <c r="I298" s="743">
        <f t="shared" si="52"/>
        <v>4402.5415499920264</v>
      </c>
      <c r="J298" s="743">
        <f t="shared" si="52"/>
        <v>3750.4118198021115</v>
      </c>
      <c r="K298" s="743">
        <f t="shared" si="52"/>
        <v>4162.5103886416227</v>
      </c>
      <c r="L298" s="743">
        <f t="shared" si="52"/>
        <v>2773.1734377531575</v>
      </c>
      <c r="M298" s="743">
        <f t="shared" si="52"/>
        <v>4316.2330613388976</v>
      </c>
      <c r="N298" s="743">
        <f t="shared" si="52"/>
        <v>2777.3980689130667</v>
      </c>
      <c r="O298" s="743">
        <f t="shared" si="52"/>
        <v>0</v>
      </c>
      <c r="P298" s="743">
        <f t="shared" si="52"/>
        <v>0</v>
      </c>
      <c r="Q298" s="743">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50"/>
        <v>YYBNWbd</v>
      </c>
      <c r="H299" s="232">
        <v>3850</v>
      </c>
      <c r="I299" s="743">
        <f t="shared" si="52"/>
        <v>4402.5415499920264</v>
      </c>
      <c r="J299" s="743">
        <f t="shared" si="52"/>
        <v>3750.4118198021115</v>
      </c>
      <c r="K299" s="743">
        <f t="shared" si="52"/>
        <v>4162.5103886416227</v>
      </c>
      <c r="L299" s="743">
        <f t="shared" si="52"/>
        <v>2773.1734377531575</v>
      </c>
      <c r="M299" s="743">
        <f t="shared" si="52"/>
        <v>4316.2330613388976</v>
      </c>
      <c r="N299" s="743">
        <f t="shared" si="52"/>
        <v>2777.3980689130667</v>
      </c>
      <c r="O299" s="743">
        <f t="shared" si="52"/>
        <v>0</v>
      </c>
      <c r="P299" s="743">
        <f t="shared" si="52"/>
        <v>0</v>
      </c>
      <c r="Q299" s="743">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50"/>
        <v>AAAA2Nw</v>
      </c>
      <c r="H300" s="232">
        <v>4500</v>
      </c>
      <c r="I300" s="743">
        <f t="shared" ref="I300:Q312" si="53">$H300*I$246</f>
        <v>5145.8277857049661</v>
      </c>
      <c r="J300" s="743">
        <f t="shared" si="53"/>
        <v>4383.5982309375331</v>
      </c>
      <c r="K300" s="743">
        <f t="shared" si="53"/>
        <v>4865.2718828278703</v>
      </c>
      <c r="L300" s="743">
        <f t="shared" si="53"/>
        <v>3241.371550620574</v>
      </c>
      <c r="M300" s="743">
        <f t="shared" si="53"/>
        <v>5044.9477340324775</v>
      </c>
      <c r="N300" s="743">
        <f t="shared" si="53"/>
        <v>3246.3094311970908</v>
      </c>
      <c r="O300" s="743">
        <f t="shared" si="53"/>
        <v>0</v>
      </c>
      <c r="P300" s="743">
        <f t="shared" si="53"/>
        <v>0</v>
      </c>
      <c r="Q300" s="743">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50"/>
        <v>AAAA2Nwd</v>
      </c>
      <c r="H301" s="232">
        <v>4500</v>
      </c>
      <c r="I301" s="743">
        <f t="shared" si="53"/>
        <v>5145.8277857049661</v>
      </c>
      <c r="J301" s="743">
        <f t="shared" si="53"/>
        <v>4383.5982309375331</v>
      </c>
      <c r="K301" s="743">
        <f t="shared" si="53"/>
        <v>4865.2718828278703</v>
      </c>
      <c r="L301" s="743">
        <f t="shared" si="53"/>
        <v>3241.371550620574</v>
      </c>
      <c r="M301" s="743">
        <f t="shared" si="53"/>
        <v>5044.9477340324775</v>
      </c>
      <c r="N301" s="743">
        <f t="shared" si="53"/>
        <v>3246.3094311970908</v>
      </c>
      <c r="O301" s="743">
        <f t="shared" si="53"/>
        <v>0</v>
      </c>
      <c r="P301" s="743">
        <f t="shared" si="53"/>
        <v>0</v>
      </c>
      <c r="Q301" s="743">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50"/>
        <v>AAANWb</v>
      </c>
      <c r="H302" s="232">
        <v>3850</v>
      </c>
      <c r="I302" s="743">
        <f t="shared" si="53"/>
        <v>4402.5415499920264</v>
      </c>
      <c r="J302" s="743">
        <f t="shared" si="53"/>
        <v>3750.4118198021115</v>
      </c>
      <c r="K302" s="743">
        <f t="shared" si="53"/>
        <v>4162.5103886416227</v>
      </c>
      <c r="L302" s="743">
        <f t="shared" si="53"/>
        <v>2773.1734377531575</v>
      </c>
      <c r="M302" s="743">
        <f t="shared" si="53"/>
        <v>4316.2330613388976</v>
      </c>
      <c r="N302" s="743">
        <f t="shared" si="53"/>
        <v>2777.3980689130667</v>
      </c>
      <c r="O302" s="743">
        <f t="shared" si="53"/>
        <v>0</v>
      </c>
      <c r="P302" s="743">
        <f t="shared" si="53"/>
        <v>0</v>
      </c>
      <c r="Q302" s="743">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50"/>
        <v>AAANWbd</v>
      </c>
      <c r="H303" s="232">
        <v>3850</v>
      </c>
      <c r="I303" s="743">
        <f t="shared" si="53"/>
        <v>4402.5415499920264</v>
      </c>
      <c r="J303" s="743">
        <f t="shared" si="53"/>
        <v>3750.4118198021115</v>
      </c>
      <c r="K303" s="743">
        <f t="shared" si="53"/>
        <v>4162.5103886416227</v>
      </c>
      <c r="L303" s="743">
        <f t="shared" si="53"/>
        <v>2773.1734377531575</v>
      </c>
      <c r="M303" s="743">
        <f t="shared" si="53"/>
        <v>4316.2330613388976</v>
      </c>
      <c r="N303" s="743">
        <f t="shared" si="53"/>
        <v>2777.3980689130667</v>
      </c>
      <c r="O303" s="743">
        <f t="shared" si="53"/>
        <v>0</v>
      </c>
      <c r="P303" s="743">
        <f t="shared" si="53"/>
        <v>0</v>
      </c>
      <c r="Q303" s="743">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si="50"/>
        <v>AANWBa</v>
      </c>
      <c r="H304" s="232">
        <v>0</v>
      </c>
      <c r="I304" s="743">
        <f t="shared" si="53"/>
        <v>0</v>
      </c>
      <c r="J304" s="743">
        <f t="shared" si="53"/>
        <v>0</v>
      </c>
      <c r="K304" s="743">
        <f t="shared" si="53"/>
        <v>0</v>
      </c>
      <c r="L304" s="743">
        <f t="shared" si="53"/>
        <v>0</v>
      </c>
      <c r="M304" s="743">
        <f t="shared" si="53"/>
        <v>0</v>
      </c>
      <c r="N304" s="743">
        <f t="shared" si="53"/>
        <v>0</v>
      </c>
      <c r="O304" s="743">
        <f t="shared" si="53"/>
        <v>0</v>
      </c>
      <c r="P304" s="743">
        <f t="shared" si="53"/>
        <v>0</v>
      </c>
      <c r="Q304" s="743">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50"/>
        <v>AYWBA1a</v>
      </c>
      <c r="H305" s="232">
        <v>0</v>
      </c>
      <c r="I305" s="743">
        <f t="shared" si="53"/>
        <v>0</v>
      </c>
      <c r="J305" s="743">
        <f t="shared" si="53"/>
        <v>0</v>
      </c>
      <c r="K305" s="743">
        <f t="shared" si="53"/>
        <v>0</v>
      </c>
      <c r="L305" s="743">
        <f t="shared" si="53"/>
        <v>0</v>
      </c>
      <c r="M305" s="743">
        <f t="shared" si="53"/>
        <v>0</v>
      </c>
      <c r="N305" s="743">
        <f t="shared" si="53"/>
        <v>0</v>
      </c>
      <c r="O305" s="743">
        <f t="shared" si="53"/>
        <v>0</v>
      </c>
      <c r="P305" s="743">
        <f t="shared" si="53"/>
        <v>0</v>
      </c>
      <c r="Q305" s="743">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50"/>
        <v>YYFWBz</v>
      </c>
      <c r="H306" s="232">
        <v>2330</v>
      </c>
      <c r="I306" s="743">
        <f t="shared" si="53"/>
        <v>2664.3952757094603</v>
      </c>
      <c r="J306" s="743">
        <f t="shared" si="53"/>
        <v>2269.7297506854338</v>
      </c>
      <c r="K306" s="743">
        <f t="shared" si="53"/>
        <v>2519.1296637753194</v>
      </c>
      <c r="L306" s="743">
        <f t="shared" si="53"/>
        <v>1678.3101584324304</v>
      </c>
      <c r="M306" s="743">
        <f t="shared" si="53"/>
        <v>2612.1618267323715</v>
      </c>
      <c r="N306" s="743">
        <f t="shared" si="53"/>
        <v>1680.8668832642716</v>
      </c>
      <c r="O306" s="743">
        <f t="shared" si="53"/>
        <v>0</v>
      </c>
      <c r="P306" s="743">
        <f t="shared" si="53"/>
        <v>0</v>
      </c>
      <c r="Q306" s="743">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50"/>
        <v>YYFWBzd</v>
      </c>
      <c r="H307" s="232">
        <v>2330</v>
      </c>
      <c r="I307" s="743">
        <f t="shared" si="53"/>
        <v>2664.3952757094603</v>
      </c>
      <c r="J307" s="743">
        <f t="shared" si="53"/>
        <v>2269.7297506854338</v>
      </c>
      <c r="K307" s="743">
        <f t="shared" si="53"/>
        <v>2519.1296637753194</v>
      </c>
      <c r="L307" s="743">
        <f t="shared" si="53"/>
        <v>1678.3101584324304</v>
      </c>
      <c r="M307" s="743">
        <f t="shared" si="53"/>
        <v>2612.1618267323715</v>
      </c>
      <c r="N307" s="743">
        <f t="shared" si="53"/>
        <v>1680.8668832642716</v>
      </c>
      <c r="O307" s="743">
        <f t="shared" si="53"/>
        <v>0</v>
      </c>
      <c r="P307" s="743">
        <f t="shared" si="53"/>
        <v>0</v>
      </c>
      <c r="Q307" s="743">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0"/>
        <v>YYBNWf</v>
      </c>
      <c r="H308" s="232">
        <v>2200</v>
      </c>
      <c r="I308" s="743">
        <f t="shared" si="53"/>
        <v>2515.7380285668723</v>
      </c>
      <c r="J308" s="743">
        <f t="shared" si="53"/>
        <v>2143.0924684583492</v>
      </c>
      <c r="K308" s="743">
        <f t="shared" si="53"/>
        <v>2378.5773649380699</v>
      </c>
      <c r="L308" s="743">
        <f t="shared" si="53"/>
        <v>1584.6705358589472</v>
      </c>
      <c r="M308" s="743">
        <f t="shared" si="53"/>
        <v>2466.4188921936557</v>
      </c>
      <c r="N308" s="743">
        <f t="shared" si="53"/>
        <v>1587.0846108074668</v>
      </c>
      <c r="O308" s="743">
        <f t="shared" si="53"/>
        <v>0</v>
      </c>
      <c r="P308" s="743">
        <f t="shared" si="53"/>
        <v>0</v>
      </c>
      <c r="Q308" s="743">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0"/>
        <v>YYNWFw</v>
      </c>
      <c r="H309" s="232">
        <v>4500</v>
      </c>
      <c r="I309" s="743">
        <f t="shared" si="53"/>
        <v>5145.8277857049661</v>
      </c>
      <c r="J309" s="743">
        <f t="shared" si="53"/>
        <v>4383.5982309375331</v>
      </c>
      <c r="K309" s="743">
        <f t="shared" si="53"/>
        <v>4865.2718828278703</v>
      </c>
      <c r="L309" s="743">
        <f t="shared" si="53"/>
        <v>3241.371550620574</v>
      </c>
      <c r="M309" s="743">
        <f t="shared" si="53"/>
        <v>5044.9477340324775</v>
      </c>
      <c r="N309" s="743">
        <f t="shared" si="53"/>
        <v>3246.3094311970908</v>
      </c>
      <c r="O309" s="743">
        <f t="shared" si="53"/>
        <v>0</v>
      </c>
      <c r="P309" s="743">
        <f t="shared" si="53"/>
        <v>0</v>
      </c>
      <c r="Q309" s="743">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0"/>
        <v>YYNWFwd</v>
      </c>
      <c r="H310" s="232">
        <v>4500</v>
      </c>
      <c r="I310" s="743">
        <f t="shared" si="53"/>
        <v>5145.8277857049661</v>
      </c>
      <c r="J310" s="743">
        <f t="shared" si="53"/>
        <v>4383.5982309375331</v>
      </c>
      <c r="K310" s="743">
        <f t="shared" si="53"/>
        <v>4865.2718828278703</v>
      </c>
      <c r="L310" s="743">
        <f t="shared" si="53"/>
        <v>3241.371550620574</v>
      </c>
      <c r="M310" s="743">
        <f t="shared" si="53"/>
        <v>5044.9477340324775</v>
      </c>
      <c r="N310" s="743">
        <f t="shared" si="53"/>
        <v>3246.3094311970908</v>
      </c>
      <c r="O310" s="743">
        <f t="shared" si="53"/>
        <v>0</v>
      </c>
      <c r="P310" s="743">
        <f t="shared" si="53"/>
        <v>0</v>
      </c>
      <c r="Q310" s="743">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50"/>
        <v>YYWFWb</v>
      </c>
      <c r="H311" s="232">
        <v>3850</v>
      </c>
      <c r="I311" s="743">
        <f t="shared" si="53"/>
        <v>4402.5415499920264</v>
      </c>
      <c r="J311" s="743">
        <f t="shared" si="53"/>
        <v>3750.4118198021115</v>
      </c>
      <c r="K311" s="743">
        <f t="shared" si="53"/>
        <v>4162.5103886416227</v>
      </c>
      <c r="L311" s="743">
        <f t="shared" si="53"/>
        <v>2773.1734377531575</v>
      </c>
      <c r="M311" s="743">
        <f t="shared" si="53"/>
        <v>4316.2330613388976</v>
      </c>
      <c r="N311" s="743">
        <f t="shared" si="53"/>
        <v>2777.3980689130667</v>
      </c>
      <c r="O311" s="743">
        <f t="shared" si="53"/>
        <v>0</v>
      </c>
      <c r="P311" s="743">
        <f t="shared" si="53"/>
        <v>0</v>
      </c>
      <c r="Q311" s="743">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ref="G312" si="54">_xlfn.CONCAT(H242:M242)</f>
        <v>YYWFWbd</v>
      </c>
      <c r="H312" s="232">
        <v>3850</v>
      </c>
      <c r="I312" s="743">
        <f t="shared" si="53"/>
        <v>4402.5415499920264</v>
      </c>
      <c r="J312" s="743">
        <f t="shared" si="53"/>
        <v>3750.4118198021115</v>
      </c>
      <c r="K312" s="743">
        <f t="shared" si="53"/>
        <v>4162.5103886416227</v>
      </c>
      <c r="L312" s="743">
        <f t="shared" si="53"/>
        <v>2773.1734377531575</v>
      </c>
      <c r="M312" s="743">
        <f t="shared" si="53"/>
        <v>4316.2330613388976</v>
      </c>
      <c r="N312" s="743">
        <f t="shared" si="53"/>
        <v>2777.3980689130667</v>
      </c>
      <c r="O312" s="743">
        <f t="shared" si="53"/>
        <v>0</v>
      </c>
      <c r="P312" s="743">
        <f t="shared" si="53"/>
        <v>0</v>
      </c>
      <c r="Q312" s="743">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c r="I313" s="27"/>
      <c r="J313" s="27"/>
      <c r="K313" s="27"/>
      <c r="N313" s="504"/>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c r="I314" s="27"/>
      <c r="J314" s="27"/>
      <c r="K314" s="27"/>
      <c r="N314" s="504"/>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c r="I315" s="27"/>
      <c r="J315" s="27"/>
      <c r="K315" s="27"/>
      <c r="N315" s="504"/>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c r="I316" s="27"/>
      <c r="J316" s="27"/>
      <c r="K316" s="27"/>
      <c r="N316" s="504"/>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c r="I317" s="27"/>
      <c r="J317" s="27"/>
      <c r="K317" s="27"/>
      <c r="N317" s="504"/>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c r="I318" s="27"/>
      <c r="J318" s="27"/>
      <c r="K318" s="27"/>
      <c r="N318" s="504"/>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505" t="s">
        <v>1076</v>
      </c>
      <c r="I319" t="s">
        <v>402</v>
      </c>
      <c r="J319" t="s">
        <v>796</v>
      </c>
      <c r="K319" t="s">
        <v>797</v>
      </c>
      <c r="L319" t="s">
        <v>798</v>
      </c>
      <c r="M319" t="s">
        <v>799</v>
      </c>
      <c r="N319" t="s">
        <v>800</v>
      </c>
      <c r="O319" t="s">
        <v>801</v>
      </c>
      <c r="P319" t="s">
        <v>802</v>
      </c>
      <c r="Q319" t="s">
        <v>803</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505"/>
      <c r="H320" t="s">
        <v>1123</v>
      </c>
      <c r="I320" s="741">
        <v>0.85</v>
      </c>
      <c r="J320" s="741">
        <v>0.85</v>
      </c>
      <c r="K320" s="741">
        <v>0.85</v>
      </c>
      <c r="L320" s="741">
        <v>0.85</v>
      </c>
      <c r="M320" s="741">
        <v>1</v>
      </c>
      <c r="N320" s="741">
        <v>1</v>
      </c>
      <c r="O320" s="741">
        <v>1</v>
      </c>
      <c r="P320" s="741">
        <v>1</v>
      </c>
      <c r="Q320" s="741">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505"/>
      <c r="I321" s="27"/>
      <c r="J321" s="27"/>
      <c r="K321" s="27"/>
      <c r="N321" s="504"/>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
        <v>810</v>
      </c>
      <c r="H322" t="s">
        <v>826</v>
      </c>
      <c r="I322" t="s">
        <v>826</v>
      </c>
      <c r="J322" t="s">
        <v>402</v>
      </c>
      <c r="K322" t="s">
        <v>402</v>
      </c>
      <c r="L322" t="s">
        <v>796</v>
      </c>
      <c r="M322" t="s">
        <v>796</v>
      </c>
      <c r="N322" t="s">
        <v>797</v>
      </c>
      <c r="O322" t="s">
        <v>797</v>
      </c>
      <c r="P322" t="s">
        <v>798</v>
      </c>
      <c r="Q322" t="s">
        <v>798</v>
      </c>
      <c r="R322" t="s">
        <v>799</v>
      </c>
      <c r="S322" t="s">
        <v>799</v>
      </c>
      <c r="T322" t="s">
        <v>800</v>
      </c>
      <c r="U322" t="s">
        <v>800</v>
      </c>
      <c r="V322" t="s">
        <v>801</v>
      </c>
      <c r="W322" t="s">
        <v>801</v>
      </c>
      <c r="X322" t="s">
        <v>802</v>
      </c>
      <c r="Y322" t="s">
        <v>802</v>
      </c>
      <c r="Z322" t="s">
        <v>803</v>
      </c>
      <c r="AA322" t="s">
        <v>803</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
        <v>809</v>
      </c>
      <c r="H323" t="s">
        <v>1075</v>
      </c>
      <c r="I323" t="s">
        <v>1058</v>
      </c>
      <c r="J323" t="s">
        <v>1075</v>
      </c>
      <c r="K323" t="s">
        <v>1058</v>
      </c>
      <c r="L323" t="s">
        <v>1075</v>
      </c>
      <c r="M323" t="s">
        <v>1058</v>
      </c>
      <c r="N323" t="s">
        <v>1075</v>
      </c>
      <c r="O323" t="s">
        <v>1058</v>
      </c>
      <c r="P323" t="s">
        <v>1075</v>
      </c>
      <c r="Q323" t="s">
        <v>1058</v>
      </c>
      <c r="R323" t="s">
        <v>1075</v>
      </c>
      <c r="S323" t="s">
        <v>1058</v>
      </c>
      <c r="T323" t="s">
        <v>1075</v>
      </c>
      <c r="U323" t="s">
        <v>1058</v>
      </c>
      <c r="V323" t="s">
        <v>1075</v>
      </c>
      <c r="W323" t="s">
        <v>1058</v>
      </c>
      <c r="X323" t="s">
        <v>1075</v>
      </c>
      <c r="Y323" t="s">
        <v>1058</v>
      </c>
      <c r="Z323" t="s">
        <v>1075</v>
      </c>
      <c r="AA323" t="s">
        <v>1058</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ref="G324:G355" si="55">_xlfn.CONCAT(H178:M178)</f>
        <v>AAAA2A1a</v>
      </c>
      <c r="H324" s="232">
        <v>0</v>
      </c>
      <c r="I324" s="232">
        <v>0</v>
      </c>
      <c r="J324" s="704">
        <f>$H324*HLOOKUP(J$322,$I$319:$Q$320,2)</f>
        <v>0</v>
      </c>
      <c r="K324" s="725">
        <f>$I324</f>
        <v>0</v>
      </c>
      <c r="L324" s="704">
        <f>$H324*HLOOKUP(L$322,$I$319:$Q$320,2)</f>
        <v>0</v>
      </c>
      <c r="M324" s="725">
        <f>$I324</f>
        <v>0</v>
      </c>
      <c r="N324" s="704">
        <f>$H324*HLOOKUP(N$322,$I$319:$Q$320,2)</f>
        <v>0</v>
      </c>
      <c r="O324" s="725">
        <f>$I324</f>
        <v>0</v>
      </c>
      <c r="P324" s="704">
        <f>$H324*HLOOKUP(P$322,$I$319:$Q$320,2)</f>
        <v>0</v>
      </c>
      <c r="Q324" s="725">
        <f>$I324</f>
        <v>0</v>
      </c>
      <c r="R324" s="704">
        <f>$H324*HLOOKUP(R$322,$I$319:$Q$320,2)</f>
        <v>0</v>
      </c>
      <c r="S324" s="725">
        <f>$I324</f>
        <v>0</v>
      </c>
      <c r="T324" s="704">
        <f>$H324*HLOOKUP(T$322,$I$319:$Q$320,2)</f>
        <v>0</v>
      </c>
      <c r="U324" s="725">
        <f>$I324</f>
        <v>0</v>
      </c>
      <c r="V324" s="704">
        <f>$H324*HLOOKUP(V$322,$I$319:$Q$320,2)</f>
        <v>0</v>
      </c>
      <c r="W324" s="725">
        <f>$I324</f>
        <v>0</v>
      </c>
      <c r="X324" s="704">
        <f>$H324*HLOOKUP(X$322,$I$319:$Q$320,2)</f>
        <v>0</v>
      </c>
      <c r="Y324" s="725">
        <f>$I324</f>
        <v>0</v>
      </c>
      <c r="Z324" s="704">
        <f>$H324*HLOOKUP(Z$322,$I$319:$Q$320,2)</f>
        <v>0</v>
      </c>
      <c r="AA324" s="725">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55"/>
        <v>GGGGAg1a2</v>
      </c>
      <c r="H325" s="232">
        <v>0</v>
      </c>
      <c r="I325" s="232">
        <v>0</v>
      </c>
      <c r="J325" s="704">
        <f t="shared" ref="J325:J333" si="56">$H325*HLOOKUP(J$322,$I$319:$Q$320,2)</f>
        <v>0</v>
      </c>
      <c r="K325" s="725">
        <f t="shared" ref="K325:K333" si="57">$I325</f>
        <v>0</v>
      </c>
      <c r="L325" s="704">
        <f t="shared" ref="L325:L333" si="58">$H325*HLOOKUP(L$322,$I$319:$Q$320,2)</f>
        <v>0</v>
      </c>
      <c r="M325" s="725">
        <f t="shared" ref="M325:M333" si="59">$I325</f>
        <v>0</v>
      </c>
      <c r="N325" s="704">
        <f t="shared" ref="N325:N333" si="60">$H325*HLOOKUP(N$322,$I$319:$Q$320,2)</f>
        <v>0</v>
      </c>
      <c r="O325" s="725">
        <f t="shared" ref="O325:O333" si="61">$I325</f>
        <v>0</v>
      </c>
      <c r="P325" s="704">
        <f t="shared" ref="P325:P333" si="62">$H325*HLOOKUP(P$322,$I$319:$Q$320,2)</f>
        <v>0</v>
      </c>
      <c r="Q325" s="725">
        <f t="shared" ref="Q325:Q333" si="63">$I325</f>
        <v>0</v>
      </c>
      <c r="R325" s="704">
        <f t="shared" ref="R325:R333" si="64">$H325*HLOOKUP(R$322,$I$319:$Q$320,2)</f>
        <v>0</v>
      </c>
      <c r="S325" s="725">
        <f t="shared" ref="S325:S333" si="65">$I325</f>
        <v>0</v>
      </c>
      <c r="T325" s="704">
        <f t="shared" ref="T325:T333" si="66">$H325*HLOOKUP(T$322,$I$319:$Q$320,2)</f>
        <v>0</v>
      </c>
      <c r="U325" s="725">
        <f t="shared" ref="U325:U333" si="67">$I325</f>
        <v>0</v>
      </c>
      <c r="V325" s="704">
        <f t="shared" ref="V325:V333" si="68">$H325*HLOOKUP(V$322,$I$319:$Q$320,2)</f>
        <v>0</v>
      </c>
      <c r="W325" s="725">
        <f t="shared" ref="W325:W333" si="69">$I325</f>
        <v>0</v>
      </c>
      <c r="X325" s="704">
        <f t="shared" ref="X325:X333" si="70">$H325*HLOOKUP(X$322,$I$319:$Q$320,2)</f>
        <v>0</v>
      </c>
      <c r="Y325" s="725">
        <f t="shared" ref="Y325:Y333" si="71">$I325</f>
        <v>0</v>
      </c>
      <c r="Z325" s="704">
        <f t="shared" ref="Z325:Z333" si="72">$H325*HLOOKUP(Z$322,$I$319:$Q$320,2)</f>
        <v>0</v>
      </c>
      <c r="AA325" s="725">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55"/>
        <v>GGGGSg1a2</v>
      </c>
      <c r="H326" s="232">
        <v>0</v>
      </c>
      <c r="I326" s="232">
        <v>0</v>
      </c>
      <c r="J326" s="704">
        <f t="shared" si="56"/>
        <v>0</v>
      </c>
      <c r="K326" s="725">
        <f t="shared" si="57"/>
        <v>0</v>
      </c>
      <c r="L326" s="704">
        <f t="shared" si="58"/>
        <v>0</v>
      </c>
      <c r="M326" s="725">
        <f t="shared" si="59"/>
        <v>0</v>
      </c>
      <c r="N326" s="704">
        <f t="shared" si="60"/>
        <v>0</v>
      </c>
      <c r="O326" s="725">
        <f t="shared" si="61"/>
        <v>0</v>
      </c>
      <c r="P326" s="704">
        <f t="shared" si="62"/>
        <v>0</v>
      </c>
      <c r="Q326" s="725">
        <f t="shared" si="63"/>
        <v>0</v>
      </c>
      <c r="R326" s="704">
        <f t="shared" si="64"/>
        <v>0</v>
      </c>
      <c r="S326" s="725">
        <f t="shared" si="65"/>
        <v>0</v>
      </c>
      <c r="T326" s="704">
        <f t="shared" si="66"/>
        <v>0</v>
      </c>
      <c r="U326" s="725">
        <f t="shared" si="67"/>
        <v>0</v>
      </c>
      <c r="V326" s="704">
        <f t="shared" si="68"/>
        <v>0</v>
      </c>
      <c r="W326" s="725">
        <f t="shared" si="69"/>
        <v>0</v>
      </c>
      <c r="X326" s="704">
        <f t="shared" si="70"/>
        <v>0</v>
      </c>
      <c r="Y326" s="725">
        <f t="shared" si="71"/>
        <v>0</v>
      </c>
      <c r="Z326" s="704">
        <f t="shared" si="72"/>
        <v>0</v>
      </c>
      <c r="AA326" s="725">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55"/>
        <v>GGGAg2Na2</v>
      </c>
      <c r="H327" s="232">
        <v>0</v>
      </c>
      <c r="I327" s="232">
        <v>0</v>
      </c>
      <c r="J327" s="704">
        <f t="shared" si="56"/>
        <v>0</v>
      </c>
      <c r="K327" s="725">
        <f t="shared" si="57"/>
        <v>0</v>
      </c>
      <c r="L327" s="704">
        <f t="shared" si="58"/>
        <v>0</v>
      </c>
      <c r="M327" s="725">
        <f t="shared" si="59"/>
        <v>0</v>
      </c>
      <c r="N327" s="704">
        <f t="shared" si="60"/>
        <v>0</v>
      </c>
      <c r="O327" s="725">
        <f t="shared" si="61"/>
        <v>0</v>
      </c>
      <c r="P327" s="704">
        <f t="shared" si="62"/>
        <v>0</v>
      </c>
      <c r="Q327" s="725">
        <f t="shared" si="63"/>
        <v>0</v>
      </c>
      <c r="R327" s="704">
        <f t="shared" si="64"/>
        <v>0</v>
      </c>
      <c r="S327" s="725">
        <f t="shared" si="65"/>
        <v>0</v>
      </c>
      <c r="T327" s="704">
        <f t="shared" si="66"/>
        <v>0</v>
      </c>
      <c r="U327" s="725">
        <f t="shared" si="67"/>
        <v>0</v>
      </c>
      <c r="V327" s="704">
        <f t="shared" si="68"/>
        <v>0</v>
      </c>
      <c r="W327" s="725">
        <f t="shared" si="69"/>
        <v>0</v>
      </c>
      <c r="X327" s="704">
        <f t="shared" si="70"/>
        <v>0</v>
      </c>
      <c r="Y327" s="725">
        <f t="shared" si="71"/>
        <v>0</v>
      </c>
      <c r="Z327" s="704">
        <f t="shared" si="72"/>
        <v>0</v>
      </c>
      <c r="AA327" s="725">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si="55"/>
        <v>GGGAg2Ea2</v>
      </c>
      <c r="H328" s="232">
        <v>0</v>
      </c>
      <c r="I328" s="232">
        <v>0</v>
      </c>
      <c r="J328" s="704">
        <f t="shared" si="56"/>
        <v>0</v>
      </c>
      <c r="K328" s="725">
        <f t="shared" si="57"/>
        <v>0</v>
      </c>
      <c r="L328" s="704">
        <f t="shared" si="58"/>
        <v>0</v>
      </c>
      <c r="M328" s="725">
        <f t="shared" si="59"/>
        <v>0</v>
      </c>
      <c r="N328" s="704">
        <f t="shared" si="60"/>
        <v>0</v>
      </c>
      <c r="O328" s="725">
        <f t="shared" si="61"/>
        <v>0</v>
      </c>
      <c r="P328" s="704">
        <f t="shared" si="62"/>
        <v>0</v>
      </c>
      <c r="Q328" s="725">
        <f t="shared" si="63"/>
        <v>0</v>
      </c>
      <c r="R328" s="704">
        <f t="shared" si="64"/>
        <v>0</v>
      </c>
      <c r="S328" s="725">
        <f t="shared" si="65"/>
        <v>0</v>
      </c>
      <c r="T328" s="704">
        <f t="shared" si="66"/>
        <v>0</v>
      </c>
      <c r="U328" s="725">
        <f t="shared" si="67"/>
        <v>0</v>
      </c>
      <c r="V328" s="704">
        <f t="shared" si="68"/>
        <v>0</v>
      </c>
      <c r="W328" s="725">
        <f t="shared" si="69"/>
        <v>0</v>
      </c>
      <c r="X328" s="704">
        <f t="shared" si="70"/>
        <v>0</v>
      </c>
      <c r="Y328" s="725">
        <f t="shared" si="71"/>
        <v>0</v>
      </c>
      <c r="Z328" s="704">
        <f t="shared" si="72"/>
        <v>0</v>
      </c>
      <c r="AA328" s="725">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55"/>
        <v>GGGAg2OFa2</v>
      </c>
      <c r="H329" s="232">
        <v>0</v>
      </c>
      <c r="I329" s="232">
        <v>0</v>
      </c>
      <c r="J329" s="704">
        <f t="shared" si="56"/>
        <v>0</v>
      </c>
      <c r="K329" s="725">
        <f t="shared" si="57"/>
        <v>0</v>
      </c>
      <c r="L329" s="704">
        <f t="shared" si="58"/>
        <v>0</v>
      </c>
      <c r="M329" s="725">
        <f t="shared" si="59"/>
        <v>0</v>
      </c>
      <c r="N329" s="704">
        <f t="shared" si="60"/>
        <v>0</v>
      </c>
      <c r="O329" s="725">
        <f t="shared" si="61"/>
        <v>0</v>
      </c>
      <c r="P329" s="704">
        <f t="shared" si="62"/>
        <v>0</v>
      </c>
      <c r="Q329" s="725">
        <f t="shared" si="63"/>
        <v>0</v>
      </c>
      <c r="R329" s="704">
        <f t="shared" si="64"/>
        <v>0</v>
      </c>
      <c r="S329" s="725">
        <f t="shared" si="65"/>
        <v>0</v>
      </c>
      <c r="T329" s="704">
        <f t="shared" si="66"/>
        <v>0</v>
      </c>
      <c r="U329" s="725">
        <f t="shared" si="67"/>
        <v>0</v>
      </c>
      <c r="V329" s="704">
        <f t="shared" si="68"/>
        <v>0</v>
      </c>
      <c r="W329" s="725">
        <f t="shared" si="69"/>
        <v>0</v>
      </c>
      <c r="X329" s="704">
        <f t="shared" si="70"/>
        <v>0</v>
      </c>
      <c r="Y329" s="725">
        <f t="shared" si="71"/>
        <v>0</v>
      </c>
      <c r="Z329" s="704">
        <f t="shared" si="72"/>
        <v>0</v>
      </c>
      <c r="AA329" s="725">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55"/>
        <v>GGGC1Na2</v>
      </c>
      <c r="H330" s="232">
        <v>0</v>
      </c>
      <c r="I330" s="232">
        <v>0</v>
      </c>
      <c r="J330" s="704">
        <f t="shared" si="56"/>
        <v>0</v>
      </c>
      <c r="K330" s="725">
        <f t="shared" si="57"/>
        <v>0</v>
      </c>
      <c r="L330" s="704">
        <f t="shared" si="58"/>
        <v>0</v>
      </c>
      <c r="M330" s="725">
        <f t="shared" si="59"/>
        <v>0</v>
      </c>
      <c r="N330" s="704">
        <f t="shared" si="60"/>
        <v>0</v>
      </c>
      <c r="O330" s="725">
        <f t="shared" si="61"/>
        <v>0</v>
      </c>
      <c r="P330" s="704">
        <f t="shared" si="62"/>
        <v>0</v>
      </c>
      <c r="Q330" s="725">
        <f t="shared" si="63"/>
        <v>0</v>
      </c>
      <c r="R330" s="704">
        <f t="shared" si="64"/>
        <v>0</v>
      </c>
      <c r="S330" s="725">
        <f t="shared" si="65"/>
        <v>0</v>
      </c>
      <c r="T330" s="704">
        <f t="shared" si="66"/>
        <v>0</v>
      </c>
      <c r="U330" s="725">
        <f t="shared" si="67"/>
        <v>0</v>
      </c>
      <c r="V330" s="704">
        <f t="shared" si="68"/>
        <v>0</v>
      </c>
      <c r="W330" s="725">
        <f t="shared" si="69"/>
        <v>0</v>
      </c>
      <c r="X330" s="704">
        <f t="shared" si="70"/>
        <v>0</v>
      </c>
      <c r="Y330" s="725">
        <f t="shared" si="71"/>
        <v>0</v>
      </c>
      <c r="Z330" s="704">
        <f t="shared" si="72"/>
        <v>0</v>
      </c>
      <c r="AA330" s="725">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55"/>
        <v>GGGC1Ea2</v>
      </c>
      <c r="H331" s="232">
        <v>0</v>
      </c>
      <c r="I331" s="232">
        <v>0</v>
      </c>
      <c r="J331" s="704">
        <f t="shared" si="56"/>
        <v>0</v>
      </c>
      <c r="K331" s="725">
        <f t="shared" si="57"/>
        <v>0</v>
      </c>
      <c r="L331" s="704">
        <f t="shared" si="58"/>
        <v>0</v>
      </c>
      <c r="M331" s="725">
        <f t="shared" si="59"/>
        <v>0</v>
      </c>
      <c r="N331" s="704">
        <f t="shared" si="60"/>
        <v>0</v>
      </c>
      <c r="O331" s="725">
        <f t="shared" si="61"/>
        <v>0</v>
      </c>
      <c r="P331" s="704">
        <f t="shared" si="62"/>
        <v>0</v>
      </c>
      <c r="Q331" s="725">
        <f t="shared" si="63"/>
        <v>0</v>
      </c>
      <c r="R331" s="704">
        <f t="shared" si="64"/>
        <v>0</v>
      </c>
      <c r="S331" s="725">
        <f t="shared" si="65"/>
        <v>0</v>
      </c>
      <c r="T331" s="704">
        <f t="shared" si="66"/>
        <v>0</v>
      </c>
      <c r="U331" s="725">
        <f t="shared" si="67"/>
        <v>0</v>
      </c>
      <c r="V331" s="704">
        <f t="shared" si="68"/>
        <v>0</v>
      </c>
      <c r="W331" s="725">
        <f t="shared" si="69"/>
        <v>0</v>
      </c>
      <c r="X331" s="704">
        <f t="shared" si="70"/>
        <v>0</v>
      </c>
      <c r="Y331" s="725">
        <f t="shared" si="71"/>
        <v>0</v>
      </c>
      <c r="Z331" s="704">
        <f t="shared" si="72"/>
        <v>0</v>
      </c>
      <c r="AA331" s="725">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55"/>
        <v>GGGC1Pa2</v>
      </c>
      <c r="H332" s="232">
        <v>0</v>
      </c>
      <c r="I332" s="232">
        <v>0</v>
      </c>
      <c r="J332" s="704">
        <f t="shared" si="56"/>
        <v>0</v>
      </c>
      <c r="K332" s="725">
        <f t="shared" si="57"/>
        <v>0</v>
      </c>
      <c r="L332" s="704">
        <f t="shared" si="58"/>
        <v>0</v>
      </c>
      <c r="M332" s="725">
        <f t="shared" si="59"/>
        <v>0</v>
      </c>
      <c r="N332" s="704">
        <f t="shared" si="60"/>
        <v>0</v>
      </c>
      <c r="O332" s="725">
        <f t="shared" si="61"/>
        <v>0</v>
      </c>
      <c r="P332" s="704">
        <f t="shared" si="62"/>
        <v>0</v>
      </c>
      <c r="Q332" s="725">
        <f t="shared" si="63"/>
        <v>0</v>
      </c>
      <c r="R332" s="704">
        <f t="shared" si="64"/>
        <v>0</v>
      </c>
      <c r="S332" s="725">
        <f t="shared" si="65"/>
        <v>0</v>
      </c>
      <c r="T332" s="704">
        <f t="shared" si="66"/>
        <v>0</v>
      </c>
      <c r="U332" s="725">
        <f t="shared" si="67"/>
        <v>0</v>
      </c>
      <c r="V332" s="704">
        <f t="shared" si="68"/>
        <v>0</v>
      </c>
      <c r="W332" s="725">
        <f t="shared" si="69"/>
        <v>0</v>
      </c>
      <c r="X332" s="704">
        <f t="shared" si="70"/>
        <v>0</v>
      </c>
      <c r="Y332" s="725">
        <f t="shared" si="71"/>
        <v>0</v>
      </c>
      <c r="Z332" s="704">
        <f t="shared" si="72"/>
        <v>0</v>
      </c>
      <c r="AA332" s="725">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55"/>
        <v>GGGC1OFa2</v>
      </c>
      <c r="H333" s="232">
        <v>0</v>
      </c>
      <c r="I333" s="232">
        <v>0</v>
      </c>
      <c r="J333" s="704">
        <f t="shared" si="56"/>
        <v>0</v>
      </c>
      <c r="K333" s="725">
        <f t="shared" si="57"/>
        <v>0</v>
      </c>
      <c r="L333" s="704">
        <f t="shared" si="58"/>
        <v>0</v>
      </c>
      <c r="M333" s="725">
        <f t="shared" si="59"/>
        <v>0</v>
      </c>
      <c r="N333" s="704">
        <f t="shared" si="60"/>
        <v>0</v>
      </c>
      <c r="O333" s="725">
        <f t="shared" si="61"/>
        <v>0</v>
      </c>
      <c r="P333" s="704">
        <f t="shared" si="62"/>
        <v>0</v>
      </c>
      <c r="Q333" s="725">
        <f t="shared" si="63"/>
        <v>0</v>
      </c>
      <c r="R333" s="704">
        <f t="shared" si="64"/>
        <v>0</v>
      </c>
      <c r="S333" s="725">
        <f t="shared" si="65"/>
        <v>0</v>
      </c>
      <c r="T333" s="704">
        <f t="shared" si="66"/>
        <v>0</v>
      </c>
      <c r="U333" s="725">
        <f t="shared" si="67"/>
        <v>0</v>
      </c>
      <c r="V333" s="704">
        <f t="shared" si="68"/>
        <v>0</v>
      </c>
      <c r="W333" s="725">
        <f t="shared" si="69"/>
        <v>0</v>
      </c>
      <c r="X333" s="704">
        <f t="shared" si="70"/>
        <v>0</v>
      </c>
      <c r="Y333" s="725">
        <f t="shared" si="71"/>
        <v>0</v>
      </c>
      <c r="Z333" s="704">
        <f t="shared" si="72"/>
        <v>0</v>
      </c>
      <c r="AA333" s="725">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55"/>
        <v>SPSPSPSPSPsp</v>
      </c>
      <c r="H334" s="232">
        <v>0</v>
      </c>
      <c r="I334" s="232">
        <v>0</v>
      </c>
      <c r="J334" s="704">
        <f>$H334*HLOOKUP(J$322,$I$319:$Q$320,2)</f>
        <v>0</v>
      </c>
      <c r="K334" s="725">
        <f>$I334</f>
        <v>0</v>
      </c>
      <c r="L334" s="704">
        <f>$H334*HLOOKUP(L$322,$I$319:$Q$320,2)</f>
        <v>0</v>
      </c>
      <c r="M334" s="725">
        <f>$I334</f>
        <v>0</v>
      </c>
      <c r="N334" s="704">
        <f>$H334*HLOOKUP(N$322,$I$319:$Q$320,2)</f>
        <v>0</v>
      </c>
      <c r="O334" s="725">
        <f>$I334</f>
        <v>0</v>
      </c>
      <c r="P334" s="704">
        <f>$H334*HLOOKUP(P$322,$I$319:$Q$320,2)</f>
        <v>0</v>
      </c>
      <c r="Q334" s="725">
        <f>$I334</f>
        <v>0</v>
      </c>
      <c r="R334" s="704">
        <f>$H334*HLOOKUP(R$322,$I$319:$Q$320,2)</f>
        <v>0</v>
      </c>
      <c r="S334" s="725">
        <f>$I334</f>
        <v>0</v>
      </c>
      <c r="T334" s="704">
        <f>$H334*HLOOKUP(T$322,$I$319:$Q$320,2)</f>
        <v>0</v>
      </c>
      <c r="U334" s="725">
        <f>$I334</f>
        <v>0</v>
      </c>
      <c r="V334" s="704">
        <f>$H334*HLOOKUP(V$322,$I$319:$Q$320,2)</f>
        <v>0</v>
      </c>
      <c r="W334" s="725">
        <f>$I334</f>
        <v>0</v>
      </c>
      <c r="X334" s="704">
        <f>$H334*HLOOKUP(X$322,$I$319:$Q$320,2)</f>
        <v>0</v>
      </c>
      <c r="Y334" s="725">
        <f>$I334</f>
        <v>0</v>
      </c>
      <c r="Z334" s="704">
        <f>$H334*HLOOKUP(Z$322,$I$319:$Q$320,2)</f>
        <v>0</v>
      </c>
      <c r="AA334" s="725">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si="55"/>
        <v>ANWFWb</v>
      </c>
      <c r="H335" s="232">
        <v>100</v>
      </c>
      <c r="I335" s="232">
        <v>30</v>
      </c>
      <c r="J335" s="704">
        <f t="shared" ref="J335:J355" si="74">$H335*HLOOKUP(J$322,$I$319:$Q$320,2)</f>
        <v>85</v>
      </c>
      <c r="K335" s="725">
        <f t="shared" ref="K335:K355" si="75">$I335</f>
        <v>30</v>
      </c>
      <c r="L335" s="704">
        <f t="shared" ref="L335:L355" si="76">$H335*HLOOKUP(L$322,$I$319:$Q$320,2)</f>
        <v>85</v>
      </c>
      <c r="M335" s="725">
        <f t="shared" ref="M335:M355" si="77">$I335</f>
        <v>30</v>
      </c>
      <c r="N335" s="704">
        <f t="shared" ref="N335:N355" si="78">$H335*HLOOKUP(N$322,$I$319:$Q$320,2)</f>
        <v>85</v>
      </c>
      <c r="O335" s="725">
        <f t="shared" ref="O335:O355" si="79">$I335</f>
        <v>30</v>
      </c>
      <c r="P335" s="704">
        <f t="shared" ref="P335:P355" si="80">$H335*HLOOKUP(P$322,$I$319:$Q$320,2)</f>
        <v>85</v>
      </c>
      <c r="Q335" s="725">
        <f t="shared" ref="Q335:Q355" si="81">$I335</f>
        <v>30</v>
      </c>
      <c r="R335" s="704">
        <f t="shared" ref="R335:R355" si="82">$H335*HLOOKUP(R$322,$I$319:$Q$320,2)</f>
        <v>100</v>
      </c>
      <c r="S335" s="725">
        <f t="shared" ref="S335:S355" si="83">$I335</f>
        <v>30</v>
      </c>
      <c r="T335" s="704">
        <f t="shared" ref="T335:T355" si="84">$H335*HLOOKUP(T$322,$I$319:$Q$320,2)</f>
        <v>100</v>
      </c>
      <c r="U335" s="725">
        <f t="shared" ref="U335:U355" si="85">$I335</f>
        <v>30</v>
      </c>
      <c r="V335" s="704">
        <f t="shared" ref="V335:V355" si="86">$H335*HLOOKUP(V$322,$I$319:$Q$320,2)</f>
        <v>100</v>
      </c>
      <c r="W335" s="725">
        <f t="shared" ref="W335:W355" si="87">$I335</f>
        <v>30</v>
      </c>
      <c r="X335" s="704">
        <f t="shared" ref="X335:X355" si="88">$H335*HLOOKUP(X$322,$I$319:$Q$320,2)</f>
        <v>100</v>
      </c>
      <c r="Y335" s="725">
        <f t="shared" ref="Y335:Y355" si="89">$I335</f>
        <v>30</v>
      </c>
      <c r="Z335" s="704">
        <f t="shared" ref="Z335:Z355" si="90">$H335*HLOOKUP(Z$322,$I$319:$Q$320,2)</f>
        <v>100</v>
      </c>
      <c r="AA335" s="725">
        <f t="shared" ref="AA335:AA355" si="91">$I335</f>
        <v>30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55"/>
        <v>ANWFWbd</v>
      </c>
      <c r="H336" s="742">
        <f>H335*1.2</f>
        <v>120</v>
      </c>
      <c r="I336" s="742">
        <f>I335*1.2</f>
        <v>36</v>
      </c>
      <c r="J336" s="704">
        <f t="shared" si="74"/>
        <v>102</v>
      </c>
      <c r="K336" s="725">
        <f t="shared" si="75"/>
        <v>36</v>
      </c>
      <c r="L336" s="704">
        <f t="shared" si="76"/>
        <v>102</v>
      </c>
      <c r="M336" s="725">
        <f t="shared" si="77"/>
        <v>36</v>
      </c>
      <c r="N336" s="704">
        <f t="shared" si="78"/>
        <v>102</v>
      </c>
      <c r="O336" s="725">
        <f t="shared" si="79"/>
        <v>36</v>
      </c>
      <c r="P336" s="704">
        <f t="shared" si="80"/>
        <v>102</v>
      </c>
      <c r="Q336" s="725">
        <f t="shared" si="81"/>
        <v>36</v>
      </c>
      <c r="R336" s="704">
        <f t="shared" si="82"/>
        <v>120</v>
      </c>
      <c r="S336" s="725">
        <f t="shared" si="83"/>
        <v>36</v>
      </c>
      <c r="T336" s="704">
        <f t="shared" si="84"/>
        <v>120</v>
      </c>
      <c r="U336" s="725">
        <f t="shared" si="85"/>
        <v>36</v>
      </c>
      <c r="V336" s="704">
        <f t="shared" si="86"/>
        <v>120</v>
      </c>
      <c r="W336" s="725">
        <f t="shared" si="87"/>
        <v>36</v>
      </c>
      <c r="X336" s="704">
        <f t="shared" si="88"/>
        <v>120</v>
      </c>
      <c r="Y336" s="725">
        <f t="shared" si="89"/>
        <v>36</v>
      </c>
      <c r="Z336" s="704">
        <f t="shared" si="90"/>
        <v>120</v>
      </c>
      <c r="AA336" s="725">
        <f t="shared" si="91"/>
        <v>36</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55"/>
        <v>AANWFw</v>
      </c>
      <c r="H337" s="232">
        <v>100</v>
      </c>
      <c r="I337" s="232">
        <v>30</v>
      </c>
      <c r="J337" s="704">
        <f t="shared" si="74"/>
        <v>85</v>
      </c>
      <c r="K337" s="725">
        <f t="shared" si="75"/>
        <v>30</v>
      </c>
      <c r="L337" s="704">
        <f t="shared" si="76"/>
        <v>85</v>
      </c>
      <c r="M337" s="725">
        <f t="shared" si="77"/>
        <v>30</v>
      </c>
      <c r="N337" s="704">
        <f t="shared" si="78"/>
        <v>85</v>
      </c>
      <c r="O337" s="725">
        <f t="shared" si="79"/>
        <v>30</v>
      </c>
      <c r="P337" s="704">
        <f t="shared" si="80"/>
        <v>85</v>
      </c>
      <c r="Q337" s="725">
        <f t="shared" si="81"/>
        <v>30</v>
      </c>
      <c r="R337" s="704">
        <f t="shared" si="82"/>
        <v>100</v>
      </c>
      <c r="S337" s="725">
        <f t="shared" si="83"/>
        <v>30</v>
      </c>
      <c r="T337" s="704">
        <f t="shared" si="84"/>
        <v>100</v>
      </c>
      <c r="U337" s="725">
        <f t="shared" si="85"/>
        <v>30</v>
      </c>
      <c r="V337" s="704">
        <f t="shared" si="86"/>
        <v>100</v>
      </c>
      <c r="W337" s="725">
        <f t="shared" si="87"/>
        <v>30</v>
      </c>
      <c r="X337" s="704">
        <f t="shared" si="88"/>
        <v>100</v>
      </c>
      <c r="Y337" s="725">
        <f t="shared" si="89"/>
        <v>30</v>
      </c>
      <c r="Z337" s="704">
        <f t="shared" si="90"/>
        <v>100</v>
      </c>
      <c r="AA337" s="725">
        <f t="shared" si="91"/>
        <v>30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55"/>
        <v>AANWFwd</v>
      </c>
      <c r="H338" s="742">
        <f>H337*1.2</f>
        <v>120</v>
      </c>
      <c r="I338" s="742">
        <f>I337*1.2</f>
        <v>36</v>
      </c>
      <c r="J338" s="704">
        <f t="shared" si="74"/>
        <v>102</v>
      </c>
      <c r="K338" s="725">
        <f t="shared" si="75"/>
        <v>36</v>
      </c>
      <c r="L338" s="704">
        <f t="shared" si="76"/>
        <v>102</v>
      </c>
      <c r="M338" s="725">
        <f t="shared" si="77"/>
        <v>36</v>
      </c>
      <c r="N338" s="704">
        <f t="shared" si="78"/>
        <v>102</v>
      </c>
      <c r="O338" s="725">
        <f t="shared" si="79"/>
        <v>36</v>
      </c>
      <c r="P338" s="704">
        <f t="shared" si="80"/>
        <v>102</v>
      </c>
      <c r="Q338" s="725">
        <f t="shared" si="81"/>
        <v>36</v>
      </c>
      <c r="R338" s="704">
        <f t="shared" si="82"/>
        <v>120</v>
      </c>
      <c r="S338" s="725">
        <f t="shared" si="83"/>
        <v>36</v>
      </c>
      <c r="T338" s="704">
        <f t="shared" si="84"/>
        <v>120</v>
      </c>
      <c r="U338" s="725">
        <f t="shared" si="85"/>
        <v>36</v>
      </c>
      <c r="V338" s="704">
        <f t="shared" si="86"/>
        <v>120</v>
      </c>
      <c r="W338" s="725">
        <f t="shared" si="87"/>
        <v>36</v>
      </c>
      <c r="X338" s="704">
        <f t="shared" si="88"/>
        <v>120</v>
      </c>
      <c r="Y338" s="725">
        <f t="shared" si="89"/>
        <v>36</v>
      </c>
      <c r="Z338" s="704">
        <f t="shared" si="90"/>
        <v>120</v>
      </c>
      <c r="AA338" s="725">
        <f t="shared" si="91"/>
        <v>36</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55"/>
        <v>AAANWf</v>
      </c>
      <c r="H339" s="232">
        <v>100</v>
      </c>
      <c r="I339" s="232">
        <v>30</v>
      </c>
      <c r="J339" s="704">
        <f t="shared" si="74"/>
        <v>85</v>
      </c>
      <c r="K339" s="725">
        <f t="shared" si="75"/>
        <v>30</v>
      </c>
      <c r="L339" s="704">
        <f t="shared" si="76"/>
        <v>85</v>
      </c>
      <c r="M339" s="725">
        <f t="shared" si="77"/>
        <v>30</v>
      </c>
      <c r="N339" s="704">
        <f t="shared" si="78"/>
        <v>85</v>
      </c>
      <c r="O339" s="725">
        <f t="shared" si="79"/>
        <v>30</v>
      </c>
      <c r="P339" s="704">
        <f t="shared" si="80"/>
        <v>85</v>
      </c>
      <c r="Q339" s="725">
        <f t="shared" si="81"/>
        <v>30</v>
      </c>
      <c r="R339" s="704">
        <f t="shared" si="82"/>
        <v>100</v>
      </c>
      <c r="S339" s="725">
        <f t="shared" si="83"/>
        <v>30</v>
      </c>
      <c r="T339" s="704">
        <f t="shared" si="84"/>
        <v>100</v>
      </c>
      <c r="U339" s="725">
        <f t="shared" si="85"/>
        <v>30</v>
      </c>
      <c r="V339" s="704">
        <f t="shared" si="86"/>
        <v>100</v>
      </c>
      <c r="W339" s="725">
        <f t="shared" si="87"/>
        <v>30</v>
      </c>
      <c r="X339" s="704">
        <f t="shared" si="88"/>
        <v>100</v>
      </c>
      <c r="Y339" s="725">
        <f t="shared" si="89"/>
        <v>30</v>
      </c>
      <c r="Z339" s="704">
        <f t="shared" si="90"/>
        <v>100</v>
      </c>
      <c r="AA339" s="725">
        <f t="shared" si="91"/>
        <v>30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55"/>
        <v>YAAA2Nw</v>
      </c>
      <c r="H340" s="232">
        <v>100</v>
      </c>
      <c r="I340" s="232">
        <v>30</v>
      </c>
      <c r="J340" s="704">
        <f t="shared" si="74"/>
        <v>85</v>
      </c>
      <c r="K340" s="725">
        <f t="shared" si="75"/>
        <v>30</v>
      </c>
      <c r="L340" s="704">
        <f t="shared" si="76"/>
        <v>85</v>
      </c>
      <c r="M340" s="725">
        <f t="shared" si="77"/>
        <v>30</v>
      </c>
      <c r="N340" s="704">
        <f t="shared" si="78"/>
        <v>85</v>
      </c>
      <c r="O340" s="725">
        <f t="shared" si="79"/>
        <v>30</v>
      </c>
      <c r="P340" s="704">
        <f t="shared" si="80"/>
        <v>85</v>
      </c>
      <c r="Q340" s="725">
        <f t="shared" si="81"/>
        <v>30</v>
      </c>
      <c r="R340" s="704">
        <f t="shared" si="82"/>
        <v>100</v>
      </c>
      <c r="S340" s="725">
        <f t="shared" si="83"/>
        <v>30</v>
      </c>
      <c r="T340" s="704">
        <f t="shared" si="84"/>
        <v>100</v>
      </c>
      <c r="U340" s="725">
        <f t="shared" si="85"/>
        <v>30</v>
      </c>
      <c r="V340" s="704">
        <f t="shared" si="86"/>
        <v>100</v>
      </c>
      <c r="W340" s="725">
        <f t="shared" si="87"/>
        <v>30</v>
      </c>
      <c r="X340" s="704">
        <f t="shared" si="88"/>
        <v>100</v>
      </c>
      <c r="Y340" s="725">
        <f t="shared" si="89"/>
        <v>30</v>
      </c>
      <c r="Z340" s="704">
        <f t="shared" si="90"/>
        <v>100</v>
      </c>
      <c r="AA340" s="725">
        <f t="shared" si="91"/>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55"/>
        <v>YAAA2Nwd</v>
      </c>
      <c r="H341" s="742">
        <f>H340*1.2</f>
        <v>120</v>
      </c>
      <c r="I341" s="742">
        <f>I340*1.2</f>
        <v>36</v>
      </c>
      <c r="J341" s="704">
        <f t="shared" si="74"/>
        <v>102</v>
      </c>
      <c r="K341" s="725">
        <f t="shared" si="75"/>
        <v>36</v>
      </c>
      <c r="L341" s="704">
        <f t="shared" si="76"/>
        <v>102</v>
      </c>
      <c r="M341" s="725">
        <f t="shared" si="77"/>
        <v>36</v>
      </c>
      <c r="N341" s="704">
        <f t="shared" si="78"/>
        <v>102</v>
      </c>
      <c r="O341" s="725">
        <f t="shared" si="79"/>
        <v>36</v>
      </c>
      <c r="P341" s="704">
        <f t="shared" si="80"/>
        <v>102</v>
      </c>
      <c r="Q341" s="725">
        <f t="shared" si="81"/>
        <v>36</v>
      </c>
      <c r="R341" s="704">
        <f t="shared" si="82"/>
        <v>120</v>
      </c>
      <c r="S341" s="725">
        <f t="shared" si="83"/>
        <v>36</v>
      </c>
      <c r="T341" s="704">
        <f t="shared" si="84"/>
        <v>120</v>
      </c>
      <c r="U341" s="725">
        <f t="shared" si="85"/>
        <v>36</v>
      </c>
      <c r="V341" s="704">
        <f t="shared" si="86"/>
        <v>120</v>
      </c>
      <c r="W341" s="725">
        <f t="shared" si="87"/>
        <v>36</v>
      </c>
      <c r="X341" s="704">
        <f t="shared" si="88"/>
        <v>120</v>
      </c>
      <c r="Y341" s="725">
        <f t="shared" si="89"/>
        <v>36</v>
      </c>
      <c r="Z341" s="704">
        <f t="shared" si="90"/>
        <v>120</v>
      </c>
      <c r="AA341" s="725">
        <f t="shared" si="91"/>
        <v>36</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55"/>
        <v>YYAA2A1z</v>
      </c>
      <c r="H342" s="232">
        <v>100</v>
      </c>
      <c r="I342" s="232">
        <v>30</v>
      </c>
      <c r="J342" s="704">
        <f t="shared" si="74"/>
        <v>85</v>
      </c>
      <c r="K342" s="725">
        <f t="shared" si="75"/>
        <v>30</v>
      </c>
      <c r="L342" s="704">
        <f t="shared" si="76"/>
        <v>85</v>
      </c>
      <c r="M342" s="725">
        <f t="shared" si="77"/>
        <v>30</v>
      </c>
      <c r="N342" s="704">
        <f t="shared" si="78"/>
        <v>85</v>
      </c>
      <c r="O342" s="725">
        <f t="shared" si="79"/>
        <v>30</v>
      </c>
      <c r="P342" s="704">
        <f t="shared" si="80"/>
        <v>85</v>
      </c>
      <c r="Q342" s="725">
        <f t="shared" si="81"/>
        <v>30</v>
      </c>
      <c r="R342" s="704">
        <f t="shared" si="82"/>
        <v>100</v>
      </c>
      <c r="S342" s="725">
        <f t="shared" si="83"/>
        <v>30</v>
      </c>
      <c r="T342" s="704">
        <f t="shared" si="84"/>
        <v>100</v>
      </c>
      <c r="U342" s="725">
        <f t="shared" si="85"/>
        <v>30</v>
      </c>
      <c r="V342" s="704">
        <f t="shared" si="86"/>
        <v>100</v>
      </c>
      <c r="W342" s="725">
        <f t="shared" si="87"/>
        <v>30</v>
      </c>
      <c r="X342" s="704">
        <f t="shared" si="88"/>
        <v>100</v>
      </c>
      <c r="Y342" s="725">
        <f t="shared" si="89"/>
        <v>30</v>
      </c>
      <c r="Z342" s="704">
        <f t="shared" si="90"/>
        <v>100</v>
      </c>
      <c r="AA342" s="725">
        <f t="shared" si="91"/>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55"/>
        <v>YYBA2A1a</v>
      </c>
      <c r="H343" s="232">
        <v>0</v>
      </c>
      <c r="I343" s="232">
        <v>0</v>
      </c>
      <c r="J343" s="704">
        <f t="shared" si="74"/>
        <v>0</v>
      </c>
      <c r="K343" s="725">
        <f t="shared" si="75"/>
        <v>0</v>
      </c>
      <c r="L343" s="704">
        <f t="shared" si="76"/>
        <v>0</v>
      </c>
      <c r="M343" s="725">
        <f t="shared" si="77"/>
        <v>0</v>
      </c>
      <c r="N343" s="704">
        <f t="shared" si="78"/>
        <v>0</v>
      </c>
      <c r="O343" s="725">
        <f t="shared" si="79"/>
        <v>0</v>
      </c>
      <c r="P343" s="704">
        <f t="shared" si="80"/>
        <v>0</v>
      </c>
      <c r="Q343" s="725">
        <f t="shared" si="81"/>
        <v>0</v>
      </c>
      <c r="R343" s="704">
        <f t="shared" si="82"/>
        <v>0</v>
      </c>
      <c r="S343" s="725">
        <f t="shared" si="83"/>
        <v>0</v>
      </c>
      <c r="T343" s="704">
        <f t="shared" si="84"/>
        <v>0</v>
      </c>
      <c r="U343" s="725">
        <f t="shared" si="85"/>
        <v>0</v>
      </c>
      <c r="V343" s="704">
        <f t="shared" si="86"/>
        <v>0</v>
      </c>
      <c r="W343" s="725">
        <f t="shared" si="87"/>
        <v>0</v>
      </c>
      <c r="X343" s="704">
        <f t="shared" si="88"/>
        <v>0</v>
      </c>
      <c r="Y343" s="725">
        <f t="shared" si="89"/>
        <v>0</v>
      </c>
      <c r="Z343" s="704">
        <f t="shared" si="90"/>
        <v>0</v>
      </c>
      <c r="AA343" s="725">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55"/>
        <v>YYWBA1a</v>
      </c>
      <c r="H344" s="232">
        <v>0</v>
      </c>
      <c r="I344" s="232">
        <v>0</v>
      </c>
      <c r="J344" s="704">
        <f t="shared" si="74"/>
        <v>0</v>
      </c>
      <c r="K344" s="725">
        <f t="shared" si="75"/>
        <v>0</v>
      </c>
      <c r="L344" s="704">
        <f t="shared" si="76"/>
        <v>0</v>
      </c>
      <c r="M344" s="725">
        <f t="shared" si="77"/>
        <v>0</v>
      </c>
      <c r="N344" s="704">
        <f t="shared" si="78"/>
        <v>0</v>
      </c>
      <c r="O344" s="725">
        <f t="shared" si="79"/>
        <v>0</v>
      </c>
      <c r="P344" s="704">
        <f t="shared" si="80"/>
        <v>0</v>
      </c>
      <c r="Q344" s="725">
        <f t="shared" si="81"/>
        <v>0</v>
      </c>
      <c r="R344" s="704">
        <f t="shared" si="82"/>
        <v>0</v>
      </c>
      <c r="S344" s="725">
        <f t="shared" si="83"/>
        <v>0</v>
      </c>
      <c r="T344" s="704">
        <f t="shared" si="84"/>
        <v>0</v>
      </c>
      <c r="U344" s="725">
        <f t="shared" si="85"/>
        <v>0</v>
      </c>
      <c r="V344" s="704">
        <f t="shared" si="86"/>
        <v>0</v>
      </c>
      <c r="W344" s="725">
        <f t="shared" si="87"/>
        <v>0</v>
      </c>
      <c r="X344" s="704">
        <f t="shared" si="88"/>
        <v>0</v>
      </c>
      <c r="Y344" s="725">
        <f t="shared" si="89"/>
        <v>0</v>
      </c>
      <c r="Z344" s="704">
        <f t="shared" si="90"/>
        <v>0</v>
      </c>
      <c r="AA344" s="725">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55"/>
        <v>YYFWBa</v>
      </c>
      <c r="H345" s="232">
        <v>0</v>
      </c>
      <c r="I345" s="232">
        <v>0</v>
      </c>
      <c r="J345" s="704">
        <f t="shared" si="74"/>
        <v>0</v>
      </c>
      <c r="K345" s="725">
        <f t="shared" si="75"/>
        <v>0</v>
      </c>
      <c r="L345" s="704">
        <f t="shared" si="76"/>
        <v>0</v>
      </c>
      <c r="M345" s="725">
        <f t="shared" si="77"/>
        <v>0</v>
      </c>
      <c r="N345" s="704">
        <f t="shared" si="78"/>
        <v>0</v>
      </c>
      <c r="O345" s="725">
        <f t="shared" si="79"/>
        <v>0</v>
      </c>
      <c r="P345" s="704">
        <f t="shared" si="80"/>
        <v>0</v>
      </c>
      <c r="Q345" s="725">
        <f t="shared" si="81"/>
        <v>0</v>
      </c>
      <c r="R345" s="704">
        <f t="shared" si="82"/>
        <v>0</v>
      </c>
      <c r="S345" s="725">
        <f t="shared" si="83"/>
        <v>0</v>
      </c>
      <c r="T345" s="704">
        <f t="shared" si="84"/>
        <v>0</v>
      </c>
      <c r="U345" s="725">
        <f t="shared" si="85"/>
        <v>0</v>
      </c>
      <c r="V345" s="704">
        <f t="shared" si="86"/>
        <v>0</v>
      </c>
      <c r="W345" s="725">
        <f t="shared" si="87"/>
        <v>0</v>
      </c>
      <c r="X345" s="704">
        <f t="shared" si="88"/>
        <v>0</v>
      </c>
      <c r="Y345" s="725">
        <f t="shared" si="89"/>
        <v>0</v>
      </c>
      <c r="Z345" s="704">
        <f t="shared" si="90"/>
        <v>0</v>
      </c>
      <c r="AA345" s="725">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55"/>
        <v>AAANBo</v>
      </c>
      <c r="H346" s="232">
        <v>100</v>
      </c>
      <c r="I346" s="232">
        <v>30</v>
      </c>
      <c r="J346" s="704">
        <f t="shared" si="74"/>
        <v>85</v>
      </c>
      <c r="K346" s="725">
        <f t="shared" si="75"/>
        <v>30</v>
      </c>
      <c r="L346" s="704">
        <f t="shared" si="76"/>
        <v>85</v>
      </c>
      <c r="M346" s="725">
        <f t="shared" si="77"/>
        <v>30</v>
      </c>
      <c r="N346" s="704">
        <f t="shared" si="78"/>
        <v>85</v>
      </c>
      <c r="O346" s="725">
        <f t="shared" si="79"/>
        <v>30</v>
      </c>
      <c r="P346" s="704">
        <f t="shared" si="80"/>
        <v>85</v>
      </c>
      <c r="Q346" s="725">
        <f t="shared" si="81"/>
        <v>30</v>
      </c>
      <c r="R346" s="704">
        <f t="shared" si="82"/>
        <v>100</v>
      </c>
      <c r="S346" s="725">
        <f t="shared" si="83"/>
        <v>30</v>
      </c>
      <c r="T346" s="704">
        <f t="shared" si="84"/>
        <v>100</v>
      </c>
      <c r="U346" s="725">
        <f t="shared" si="85"/>
        <v>30</v>
      </c>
      <c r="V346" s="704">
        <f t="shared" si="86"/>
        <v>100</v>
      </c>
      <c r="W346" s="725">
        <f t="shared" si="87"/>
        <v>30</v>
      </c>
      <c r="X346" s="704">
        <f t="shared" si="88"/>
        <v>100</v>
      </c>
      <c r="Y346" s="725">
        <f t="shared" si="89"/>
        <v>30</v>
      </c>
      <c r="Z346" s="704">
        <f t="shared" si="90"/>
        <v>100</v>
      </c>
      <c r="AA346" s="725">
        <f t="shared" si="91"/>
        <v>30</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55"/>
        <v>AAANBod</v>
      </c>
      <c r="H347" s="742">
        <f>H346*1.2</f>
        <v>120</v>
      </c>
      <c r="I347" s="742">
        <f>I346*1.2</f>
        <v>36</v>
      </c>
      <c r="J347" s="704">
        <f t="shared" si="74"/>
        <v>102</v>
      </c>
      <c r="K347" s="725">
        <f t="shared" si="75"/>
        <v>36</v>
      </c>
      <c r="L347" s="704">
        <f t="shared" si="76"/>
        <v>102</v>
      </c>
      <c r="M347" s="725">
        <f t="shared" si="77"/>
        <v>36</v>
      </c>
      <c r="N347" s="704">
        <f t="shared" si="78"/>
        <v>102</v>
      </c>
      <c r="O347" s="725">
        <f t="shared" si="79"/>
        <v>36</v>
      </c>
      <c r="P347" s="704">
        <f t="shared" si="80"/>
        <v>102</v>
      </c>
      <c r="Q347" s="725">
        <f t="shared" si="81"/>
        <v>36</v>
      </c>
      <c r="R347" s="704">
        <f t="shared" si="82"/>
        <v>120</v>
      </c>
      <c r="S347" s="725">
        <f t="shared" si="83"/>
        <v>36</v>
      </c>
      <c r="T347" s="704">
        <f t="shared" si="84"/>
        <v>120</v>
      </c>
      <c r="U347" s="725">
        <f t="shared" si="85"/>
        <v>36</v>
      </c>
      <c r="V347" s="704">
        <f t="shared" si="86"/>
        <v>120</v>
      </c>
      <c r="W347" s="725">
        <f t="shared" si="87"/>
        <v>36</v>
      </c>
      <c r="X347" s="704">
        <f t="shared" si="88"/>
        <v>120</v>
      </c>
      <c r="Y347" s="725">
        <f t="shared" si="89"/>
        <v>36</v>
      </c>
      <c r="Z347" s="704">
        <f t="shared" si="90"/>
        <v>120</v>
      </c>
      <c r="AA347" s="725">
        <f t="shared" si="91"/>
        <v>36</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55"/>
        <v>AAAA2Nb</v>
      </c>
      <c r="H348" s="232">
        <v>100</v>
      </c>
      <c r="I348" s="232">
        <v>30</v>
      </c>
      <c r="J348" s="704">
        <f t="shared" si="74"/>
        <v>85</v>
      </c>
      <c r="K348" s="725">
        <f t="shared" si="75"/>
        <v>30</v>
      </c>
      <c r="L348" s="704">
        <f t="shared" si="76"/>
        <v>85</v>
      </c>
      <c r="M348" s="725">
        <f t="shared" si="77"/>
        <v>30</v>
      </c>
      <c r="N348" s="704">
        <f t="shared" si="78"/>
        <v>85</v>
      </c>
      <c r="O348" s="725">
        <f t="shared" si="79"/>
        <v>30</v>
      </c>
      <c r="P348" s="704">
        <f t="shared" si="80"/>
        <v>85</v>
      </c>
      <c r="Q348" s="725">
        <f t="shared" si="81"/>
        <v>30</v>
      </c>
      <c r="R348" s="704">
        <f t="shared" si="82"/>
        <v>100</v>
      </c>
      <c r="S348" s="725">
        <f t="shared" si="83"/>
        <v>30</v>
      </c>
      <c r="T348" s="704">
        <f t="shared" si="84"/>
        <v>100</v>
      </c>
      <c r="U348" s="725">
        <f t="shared" si="85"/>
        <v>30</v>
      </c>
      <c r="V348" s="704">
        <f t="shared" si="86"/>
        <v>100</v>
      </c>
      <c r="W348" s="725">
        <f t="shared" si="87"/>
        <v>30</v>
      </c>
      <c r="X348" s="704">
        <f t="shared" si="88"/>
        <v>100</v>
      </c>
      <c r="Y348" s="725">
        <f t="shared" si="89"/>
        <v>30</v>
      </c>
      <c r="Z348" s="704">
        <f t="shared" si="90"/>
        <v>100</v>
      </c>
      <c r="AA348" s="725">
        <f t="shared" si="91"/>
        <v>30</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55"/>
        <v>AAAA2Nbd</v>
      </c>
      <c r="H349" s="742">
        <f>H348*1.2</f>
        <v>120</v>
      </c>
      <c r="I349" s="742">
        <f>I348*1.2</f>
        <v>36</v>
      </c>
      <c r="J349" s="704">
        <f t="shared" si="74"/>
        <v>102</v>
      </c>
      <c r="K349" s="725">
        <f t="shared" si="75"/>
        <v>36</v>
      </c>
      <c r="L349" s="704">
        <f t="shared" si="76"/>
        <v>102</v>
      </c>
      <c r="M349" s="725">
        <f t="shared" si="77"/>
        <v>36</v>
      </c>
      <c r="N349" s="704">
        <f t="shared" si="78"/>
        <v>102</v>
      </c>
      <c r="O349" s="725">
        <f t="shared" si="79"/>
        <v>36</v>
      </c>
      <c r="P349" s="704">
        <f t="shared" si="80"/>
        <v>102</v>
      </c>
      <c r="Q349" s="725">
        <f t="shared" si="81"/>
        <v>36</v>
      </c>
      <c r="R349" s="704">
        <f t="shared" si="82"/>
        <v>120</v>
      </c>
      <c r="S349" s="725">
        <f t="shared" si="83"/>
        <v>36</v>
      </c>
      <c r="T349" s="704">
        <f t="shared" si="84"/>
        <v>120</v>
      </c>
      <c r="U349" s="725">
        <f t="shared" si="85"/>
        <v>36</v>
      </c>
      <c r="V349" s="704">
        <f t="shared" si="86"/>
        <v>120</v>
      </c>
      <c r="W349" s="725">
        <f t="shared" si="87"/>
        <v>36</v>
      </c>
      <c r="X349" s="704">
        <f t="shared" si="88"/>
        <v>120</v>
      </c>
      <c r="Y349" s="725">
        <f t="shared" si="89"/>
        <v>36</v>
      </c>
      <c r="Z349" s="704">
        <f t="shared" si="90"/>
        <v>120</v>
      </c>
      <c r="AA349" s="725">
        <f t="shared" si="91"/>
        <v>36</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55"/>
        <v>AAAA2A1z</v>
      </c>
      <c r="H350" s="232">
        <v>100</v>
      </c>
      <c r="I350" s="232">
        <v>30</v>
      </c>
      <c r="J350" s="704">
        <f t="shared" si="74"/>
        <v>85</v>
      </c>
      <c r="K350" s="725">
        <f t="shared" si="75"/>
        <v>30</v>
      </c>
      <c r="L350" s="704">
        <f t="shared" si="76"/>
        <v>85</v>
      </c>
      <c r="M350" s="725">
        <f t="shared" si="77"/>
        <v>30</v>
      </c>
      <c r="N350" s="704">
        <f t="shared" si="78"/>
        <v>85</v>
      </c>
      <c r="O350" s="725">
        <f t="shared" si="79"/>
        <v>30</v>
      </c>
      <c r="P350" s="704">
        <f t="shared" si="80"/>
        <v>85</v>
      </c>
      <c r="Q350" s="725">
        <f t="shared" si="81"/>
        <v>30</v>
      </c>
      <c r="R350" s="704">
        <f t="shared" si="82"/>
        <v>100</v>
      </c>
      <c r="S350" s="725">
        <f t="shared" si="83"/>
        <v>30</v>
      </c>
      <c r="T350" s="704">
        <f t="shared" si="84"/>
        <v>100</v>
      </c>
      <c r="U350" s="725">
        <f t="shared" si="85"/>
        <v>30</v>
      </c>
      <c r="V350" s="704">
        <f t="shared" si="86"/>
        <v>100</v>
      </c>
      <c r="W350" s="725">
        <f t="shared" si="87"/>
        <v>30</v>
      </c>
      <c r="X350" s="704">
        <f t="shared" si="88"/>
        <v>100</v>
      </c>
      <c r="Y350" s="725">
        <f t="shared" si="89"/>
        <v>30</v>
      </c>
      <c r="Z350" s="704">
        <f t="shared" si="90"/>
        <v>100</v>
      </c>
      <c r="AA350" s="725">
        <f t="shared" si="91"/>
        <v>30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55"/>
        <v>YAAA2A1a</v>
      </c>
      <c r="H351" s="232">
        <v>0</v>
      </c>
      <c r="I351" s="232">
        <v>0</v>
      </c>
      <c r="J351" s="704">
        <f t="shared" si="74"/>
        <v>0</v>
      </c>
      <c r="K351" s="725">
        <f t="shared" si="75"/>
        <v>0</v>
      </c>
      <c r="L351" s="704">
        <f t="shared" si="76"/>
        <v>0</v>
      </c>
      <c r="M351" s="725">
        <f t="shared" si="77"/>
        <v>0</v>
      </c>
      <c r="N351" s="704">
        <f t="shared" si="78"/>
        <v>0</v>
      </c>
      <c r="O351" s="725">
        <f t="shared" si="79"/>
        <v>0</v>
      </c>
      <c r="P351" s="704">
        <f t="shared" si="80"/>
        <v>0</v>
      </c>
      <c r="Q351" s="725">
        <f t="shared" si="81"/>
        <v>0</v>
      </c>
      <c r="R351" s="704">
        <f t="shared" si="82"/>
        <v>0</v>
      </c>
      <c r="S351" s="725">
        <f t="shared" si="83"/>
        <v>0</v>
      </c>
      <c r="T351" s="704">
        <f t="shared" si="84"/>
        <v>0</v>
      </c>
      <c r="U351" s="725">
        <f t="shared" si="85"/>
        <v>0</v>
      </c>
      <c r="V351" s="704">
        <f t="shared" si="86"/>
        <v>0</v>
      </c>
      <c r="W351" s="725">
        <f t="shared" si="87"/>
        <v>0</v>
      </c>
      <c r="X351" s="704">
        <f t="shared" si="88"/>
        <v>0</v>
      </c>
      <c r="Y351" s="725">
        <f t="shared" si="89"/>
        <v>0</v>
      </c>
      <c r="Z351" s="704">
        <f t="shared" si="90"/>
        <v>0</v>
      </c>
      <c r="AA351" s="725">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55"/>
        <v>YYAA2A1a</v>
      </c>
      <c r="H352" s="232">
        <v>0</v>
      </c>
      <c r="I352" s="232">
        <v>0</v>
      </c>
      <c r="J352" s="704">
        <f t="shared" si="74"/>
        <v>0</v>
      </c>
      <c r="K352" s="725">
        <f t="shared" si="75"/>
        <v>0</v>
      </c>
      <c r="L352" s="704">
        <f t="shared" si="76"/>
        <v>0</v>
      </c>
      <c r="M352" s="725">
        <f t="shared" si="77"/>
        <v>0</v>
      </c>
      <c r="N352" s="704">
        <f t="shared" si="78"/>
        <v>0</v>
      </c>
      <c r="O352" s="725">
        <f t="shared" si="79"/>
        <v>0</v>
      </c>
      <c r="P352" s="704">
        <f t="shared" si="80"/>
        <v>0</v>
      </c>
      <c r="Q352" s="725">
        <f t="shared" si="81"/>
        <v>0</v>
      </c>
      <c r="R352" s="704">
        <f t="shared" si="82"/>
        <v>0</v>
      </c>
      <c r="S352" s="725">
        <f t="shared" si="83"/>
        <v>0</v>
      </c>
      <c r="T352" s="704">
        <f t="shared" si="84"/>
        <v>0</v>
      </c>
      <c r="U352" s="725">
        <f t="shared" si="85"/>
        <v>0</v>
      </c>
      <c r="V352" s="704">
        <f t="shared" si="86"/>
        <v>0</v>
      </c>
      <c r="W352" s="725">
        <f t="shared" si="87"/>
        <v>0</v>
      </c>
      <c r="X352" s="704">
        <f t="shared" si="88"/>
        <v>0</v>
      </c>
      <c r="Y352" s="725">
        <f t="shared" si="89"/>
        <v>0</v>
      </c>
      <c r="Z352" s="704">
        <f t="shared" si="90"/>
        <v>0</v>
      </c>
      <c r="AA352" s="725">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55"/>
        <v>YYOA2A1a</v>
      </c>
      <c r="H353" s="232">
        <v>0</v>
      </c>
      <c r="I353" s="232">
        <v>0</v>
      </c>
      <c r="J353" s="704">
        <f t="shared" si="74"/>
        <v>0</v>
      </c>
      <c r="K353" s="725">
        <f t="shared" si="75"/>
        <v>0</v>
      </c>
      <c r="L353" s="704">
        <f t="shared" si="76"/>
        <v>0</v>
      </c>
      <c r="M353" s="725">
        <f t="shared" si="77"/>
        <v>0</v>
      </c>
      <c r="N353" s="704">
        <f t="shared" si="78"/>
        <v>0</v>
      </c>
      <c r="O353" s="725">
        <f t="shared" si="79"/>
        <v>0</v>
      </c>
      <c r="P353" s="704">
        <f t="shared" si="80"/>
        <v>0</v>
      </c>
      <c r="Q353" s="725">
        <f t="shared" si="81"/>
        <v>0</v>
      </c>
      <c r="R353" s="704">
        <f t="shared" si="82"/>
        <v>0</v>
      </c>
      <c r="S353" s="725">
        <f t="shared" si="83"/>
        <v>0</v>
      </c>
      <c r="T353" s="704">
        <f t="shared" si="84"/>
        <v>0</v>
      </c>
      <c r="U353" s="725">
        <f t="shared" si="85"/>
        <v>0</v>
      </c>
      <c r="V353" s="704">
        <f t="shared" si="86"/>
        <v>0</v>
      </c>
      <c r="W353" s="725">
        <f t="shared" si="87"/>
        <v>0</v>
      </c>
      <c r="X353" s="704">
        <f t="shared" si="88"/>
        <v>0</v>
      </c>
      <c r="Y353" s="725">
        <f t="shared" si="89"/>
        <v>0</v>
      </c>
      <c r="Z353" s="704">
        <f t="shared" si="90"/>
        <v>0</v>
      </c>
      <c r="AA353" s="725">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55"/>
        <v>AYBOA1a</v>
      </c>
      <c r="H354" s="232">
        <v>0</v>
      </c>
      <c r="I354" s="232">
        <v>0</v>
      </c>
      <c r="J354" s="704">
        <f t="shared" si="74"/>
        <v>0</v>
      </c>
      <c r="K354" s="725">
        <f t="shared" si="75"/>
        <v>0</v>
      </c>
      <c r="L354" s="704">
        <f t="shared" si="76"/>
        <v>0</v>
      </c>
      <c r="M354" s="725">
        <f t="shared" si="77"/>
        <v>0</v>
      </c>
      <c r="N354" s="704">
        <f t="shared" si="78"/>
        <v>0</v>
      </c>
      <c r="O354" s="725">
        <f t="shared" si="79"/>
        <v>0</v>
      </c>
      <c r="P354" s="704">
        <f t="shared" si="80"/>
        <v>0</v>
      </c>
      <c r="Q354" s="725">
        <f t="shared" si="81"/>
        <v>0</v>
      </c>
      <c r="R354" s="704">
        <f t="shared" si="82"/>
        <v>0</v>
      </c>
      <c r="S354" s="725">
        <f t="shared" si="83"/>
        <v>0</v>
      </c>
      <c r="T354" s="704">
        <f t="shared" si="84"/>
        <v>0</v>
      </c>
      <c r="U354" s="725">
        <f t="shared" si="85"/>
        <v>0</v>
      </c>
      <c r="V354" s="704">
        <f t="shared" si="86"/>
        <v>0</v>
      </c>
      <c r="W354" s="725">
        <f t="shared" si="87"/>
        <v>0</v>
      </c>
      <c r="X354" s="704">
        <f t="shared" si="88"/>
        <v>0</v>
      </c>
      <c r="Y354" s="725">
        <f t="shared" si="89"/>
        <v>0</v>
      </c>
      <c r="Z354" s="704">
        <f t="shared" si="90"/>
        <v>0</v>
      </c>
      <c r="AA354" s="725">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55"/>
        <v>AANBOa</v>
      </c>
      <c r="H355" s="232">
        <v>0</v>
      </c>
      <c r="I355" s="232">
        <v>0</v>
      </c>
      <c r="J355" s="704">
        <f t="shared" si="74"/>
        <v>0</v>
      </c>
      <c r="K355" s="725">
        <f t="shared" si="75"/>
        <v>0</v>
      </c>
      <c r="L355" s="704">
        <f t="shared" si="76"/>
        <v>0</v>
      </c>
      <c r="M355" s="725">
        <f t="shared" si="77"/>
        <v>0</v>
      </c>
      <c r="N355" s="704">
        <f t="shared" si="78"/>
        <v>0</v>
      </c>
      <c r="O355" s="725">
        <f t="shared" si="79"/>
        <v>0</v>
      </c>
      <c r="P355" s="704">
        <f t="shared" si="80"/>
        <v>0</v>
      </c>
      <c r="Q355" s="725">
        <f t="shared" si="81"/>
        <v>0</v>
      </c>
      <c r="R355" s="704">
        <f t="shared" si="82"/>
        <v>0</v>
      </c>
      <c r="S355" s="725">
        <f t="shared" si="83"/>
        <v>0</v>
      </c>
      <c r="T355" s="704">
        <f t="shared" si="84"/>
        <v>0</v>
      </c>
      <c r="U355" s="725">
        <f t="shared" si="85"/>
        <v>0</v>
      </c>
      <c r="V355" s="704">
        <f t="shared" si="86"/>
        <v>0</v>
      </c>
      <c r="W355" s="725">
        <f t="shared" si="87"/>
        <v>0</v>
      </c>
      <c r="X355" s="704">
        <f t="shared" si="88"/>
        <v>0</v>
      </c>
      <c r="Y355" s="725">
        <f t="shared" si="89"/>
        <v>0</v>
      </c>
      <c r="Z355" s="704">
        <f t="shared" si="90"/>
        <v>0</v>
      </c>
      <c r="AA355" s="725">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ref="G356:G387" si="92">_xlfn.CONCAT(H210:M210)</f>
        <v>YABA2Ba</v>
      </c>
      <c r="H356" s="232">
        <v>0</v>
      </c>
      <c r="I356" s="232">
        <v>0</v>
      </c>
      <c r="J356" s="704">
        <f t="shared" ref="J356:J365" si="93">$H356*HLOOKUP(J$322,$I$319:$Q$320,2)</f>
        <v>0</v>
      </c>
      <c r="K356" s="725">
        <f t="shared" ref="K356:Y381" si="94">$I356</f>
        <v>0</v>
      </c>
      <c r="L356" s="704">
        <f t="shared" ref="L356:L365" si="95">$H356*HLOOKUP(L$322,$I$319:$Q$320,2)</f>
        <v>0</v>
      </c>
      <c r="M356" s="725">
        <f t="shared" si="94"/>
        <v>0</v>
      </c>
      <c r="N356" s="704">
        <f t="shared" ref="N356:N365" si="96">$H356*HLOOKUP(N$322,$I$319:$Q$320,2)</f>
        <v>0</v>
      </c>
      <c r="O356" s="725">
        <f t="shared" si="94"/>
        <v>0</v>
      </c>
      <c r="P356" s="704">
        <f t="shared" ref="P356:P365" si="97">$H356*HLOOKUP(P$322,$I$319:$Q$320,2)</f>
        <v>0</v>
      </c>
      <c r="Q356" s="725">
        <f t="shared" si="94"/>
        <v>0</v>
      </c>
      <c r="R356" s="704">
        <f t="shared" ref="R356:R365" si="98">$H356*HLOOKUP(R$322,$I$319:$Q$320,2)</f>
        <v>0</v>
      </c>
      <c r="S356" s="725">
        <f t="shared" si="94"/>
        <v>0</v>
      </c>
      <c r="T356" s="704">
        <f t="shared" ref="T356:T365" si="99">$H356*HLOOKUP(T$322,$I$319:$Q$320,2)</f>
        <v>0</v>
      </c>
      <c r="U356" s="725">
        <f t="shared" si="94"/>
        <v>0</v>
      </c>
      <c r="V356" s="704">
        <f t="shared" ref="V356:V365" si="100">$H356*HLOOKUP(V$322,$I$319:$Q$320,2)</f>
        <v>0</v>
      </c>
      <c r="W356" s="725">
        <f t="shared" si="94"/>
        <v>0</v>
      </c>
      <c r="X356" s="704">
        <f t="shared" ref="X356:X388" si="101">$H356*HLOOKUP(X$322,$I$319:$Q$320,2)</f>
        <v>0</v>
      </c>
      <c r="Y356" s="725">
        <f t="shared" si="94"/>
        <v>0</v>
      </c>
      <c r="Z356" s="704">
        <f t="shared" ref="Z356:Z388" si="102">$H356*HLOOKUP(Z$322,$I$319:$Q$320,2)</f>
        <v>0</v>
      </c>
      <c r="AA356" s="725">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92"/>
        <v>AYABA1b</v>
      </c>
      <c r="H357" s="232">
        <v>100</v>
      </c>
      <c r="I357" s="232">
        <v>30</v>
      </c>
      <c r="J357" s="704">
        <f t="shared" si="93"/>
        <v>85</v>
      </c>
      <c r="K357" s="725">
        <f t="shared" si="94"/>
        <v>30</v>
      </c>
      <c r="L357" s="704">
        <f t="shared" si="95"/>
        <v>85</v>
      </c>
      <c r="M357" s="725">
        <f t="shared" si="94"/>
        <v>30</v>
      </c>
      <c r="N357" s="704">
        <f t="shared" si="96"/>
        <v>85</v>
      </c>
      <c r="O357" s="725">
        <f t="shared" si="94"/>
        <v>30</v>
      </c>
      <c r="P357" s="704">
        <f t="shared" si="97"/>
        <v>85</v>
      </c>
      <c r="Q357" s="725">
        <f t="shared" si="94"/>
        <v>30</v>
      </c>
      <c r="R357" s="704">
        <f t="shared" si="98"/>
        <v>100</v>
      </c>
      <c r="S357" s="725">
        <f t="shared" si="94"/>
        <v>30</v>
      </c>
      <c r="T357" s="704">
        <f t="shared" si="99"/>
        <v>100</v>
      </c>
      <c r="U357" s="725">
        <f t="shared" si="94"/>
        <v>30</v>
      </c>
      <c r="V357" s="704">
        <f t="shared" si="100"/>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92"/>
        <v>YAOA2OFa</v>
      </c>
      <c r="H358" s="232">
        <v>0</v>
      </c>
      <c r="I358" s="232">
        <v>0</v>
      </c>
      <c r="J358" s="704">
        <f t="shared" si="93"/>
        <v>0</v>
      </c>
      <c r="K358" s="725">
        <f t="shared" si="94"/>
        <v>0</v>
      </c>
      <c r="L358" s="704">
        <f t="shared" si="95"/>
        <v>0</v>
      </c>
      <c r="M358" s="725">
        <f t="shared" si="94"/>
        <v>0</v>
      </c>
      <c r="N358" s="704">
        <f t="shared" si="96"/>
        <v>0</v>
      </c>
      <c r="O358" s="725">
        <f t="shared" si="94"/>
        <v>0</v>
      </c>
      <c r="P358" s="704">
        <f t="shared" si="97"/>
        <v>0</v>
      </c>
      <c r="Q358" s="725">
        <f t="shared" si="94"/>
        <v>0</v>
      </c>
      <c r="R358" s="704">
        <f t="shared" si="98"/>
        <v>0</v>
      </c>
      <c r="S358" s="725">
        <f t="shared" si="94"/>
        <v>0</v>
      </c>
      <c r="T358" s="704">
        <f t="shared" si="99"/>
        <v>0</v>
      </c>
      <c r="U358" s="725">
        <f t="shared" si="94"/>
        <v>0</v>
      </c>
      <c r="V358" s="704">
        <f t="shared" si="100"/>
        <v>0</v>
      </c>
      <c r="W358" s="725">
        <f t="shared" si="94"/>
        <v>0</v>
      </c>
      <c r="X358" s="704">
        <f t="shared" si="101"/>
        <v>0</v>
      </c>
      <c r="Y358" s="725">
        <f t="shared" si="94"/>
        <v>0</v>
      </c>
      <c r="Z358" s="704">
        <f t="shared" si="102"/>
        <v>0</v>
      </c>
      <c r="AA358" s="725">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92"/>
        <v>AYAOA1of</v>
      </c>
      <c r="H359" s="232">
        <v>100</v>
      </c>
      <c r="I359" s="232">
        <v>30</v>
      </c>
      <c r="J359" s="704">
        <f t="shared" si="93"/>
        <v>85</v>
      </c>
      <c r="K359" s="725">
        <f t="shared" si="94"/>
        <v>30</v>
      </c>
      <c r="L359" s="704">
        <f t="shared" si="95"/>
        <v>85</v>
      </c>
      <c r="M359" s="725">
        <f t="shared" si="94"/>
        <v>30</v>
      </c>
      <c r="N359" s="704">
        <f t="shared" si="96"/>
        <v>85</v>
      </c>
      <c r="O359" s="725">
        <f t="shared" si="94"/>
        <v>30</v>
      </c>
      <c r="P359" s="704">
        <f t="shared" si="97"/>
        <v>85</v>
      </c>
      <c r="Q359" s="725">
        <f t="shared" si="94"/>
        <v>30</v>
      </c>
      <c r="R359" s="704">
        <f t="shared" si="98"/>
        <v>100</v>
      </c>
      <c r="S359" s="725">
        <f t="shared" si="94"/>
        <v>30</v>
      </c>
      <c r="T359" s="704">
        <f t="shared" si="99"/>
        <v>100</v>
      </c>
      <c r="U359" s="725">
        <f t="shared" si="94"/>
        <v>30</v>
      </c>
      <c r="V359" s="704">
        <f t="shared" si="100"/>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92"/>
        <v>YYNBNb</v>
      </c>
      <c r="H360" s="232">
        <v>100</v>
      </c>
      <c r="I360" s="232">
        <v>30</v>
      </c>
      <c r="J360" s="704">
        <f t="shared" si="93"/>
        <v>85</v>
      </c>
      <c r="K360" s="725">
        <f t="shared" si="94"/>
        <v>30</v>
      </c>
      <c r="L360" s="704">
        <f t="shared" si="95"/>
        <v>85</v>
      </c>
      <c r="M360" s="725">
        <f t="shared" si="94"/>
        <v>30</v>
      </c>
      <c r="N360" s="704">
        <f t="shared" si="96"/>
        <v>85</v>
      </c>
      <c r="O360" s="725">
        <f t="shared" si="94"/>
        <v>30</v>
      </c>
      <c r="P360" s="704">
        <f t="shared" si="97"/>
        <v>85</v>
      </c>
      <c r="Q360" s="725">
        <f t="shared" si="94"/>
        <v>30</v>
      </c>
      <c r="R360" s="704">
        <f t="shared" si="98"/>
        <v>100</v>
      </c>
      <c r="S360" s="725">
        <f t="shared" si="94"/>
        <v>30</v>
      </c>
      <c r="T360" s="704">
        <f t="shared" si="99"/>
        <v>100</v>
      </c>
      <c r="U360" s="725">
        <f t="shared" si="94"/>
        <v>30</v>
      </c>
      <c r="V360" s="704">
        <f t="shared" si="100"/>
        <v>100</v>
      </c>
      <c r="W360" s="725">
        <f t="shared" si="94"/>
        <v>30</v>
      </c>
      <c r="X360" s="704">
        <f t="shared" si="101"/>
        <v>100</v>
      </c>
      <c r="Y360" s="725">
        <f t="shared" si="94"/>
        <v>30</v>
      </c>
      <c r="Z360" s="704">
        <f t="shared" si="102"/>
        <v>100</v>
      </c>
      <c r="AA360" s="725">
        <f t="shared" si="103"/>
        <v>30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92"/>
        <v>YYNBNbd</v>
      </c>
      <c r="H361" s="742">
        <f>H360*1.2</f>
        <v>120</v>
      </c>
      <c r="I361" s="742">
        <f>I360*1.2</f>
        <v>36</v>
      </c>
      <c r="J361" s="704">
        <f t="shared" si="93"/>
        <v>102</v>
      </c>
      <c r="K361" s="725">
        <f t="shared" si="94"/>
        <v>36</v>
      </c>
      <c r="L361" s="704">
        <f t="shared" si="95"/>
        <v>102</v>
      </c>
      <c r="M361" s="725">
        <f t="shared" si="94"/>
        <v>36</v>
      </c>
      <c r="N361" s="704">
        <f t="shared" si="96"/>
        <v>102</v>
      </c>
      <c r="O361" s="725">
        <f t="shared" si="94"/>
        <v>36</v>
      </c>
      <c r="P361" s="704">
        <f t="shared" si="97"/>
        <v>102</v>
      </c>
      <c r="Q361" s="725">
        <f t="shared" si="94"/>
        <v>36</v>
      </c>
      <c r="R361" s="704">
        <f t="shared" si="98"/>
        <v>120</v>
      </c>
      <c r="S361" s="725">
        <f t="shared" si="94"/>
        <v>36</v>
      </c>
      <c r="T361" s="704">
        <f t="shared" si="99"/>
        <v>120</v>
      </c>
      <c r="U361" s="725">
        <f t="shared" si="94"/>
        <v>36</v>
      </c>
      <c r="V361" s="704">
        <f t="shared" si="100"/>
        <v>120</v>
      </c>
      <c r="W361" s="725">
        <f t="shared" si="94"/>
        <v>36</v>
      </c>
      <c r="X361" s="704">
        <f t="shared" si="101"/>
        <v>120</v>
      </c>
      <c r="Y361" s="725">
        <f t="shared" si="94"/>
        <v>36</v>
      </c>
      <c r="Z361" s="704">
        <f t="shared" si="102"/>
        <v>120</v>
      </c>
      <c r="AA361" s="725">
        <f t="shared" si="103"/>
        <v>36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92"/>
        <v>YYBNBz</v>
      </c>
      <c r="H362" s="232">
        <v>100</v>
      </c>
      <c r="I362" s="232">
        <v>30</v>
      </c>
      <c r="J362" s="704">
        <f t="shared" si="93"/>
        <v>85</v>
      </c>
      <c r="K362" s="725">
        <f t="shared" si="94"/>
        <v>30</v>
      </c>
      <c r="L362" s="704">
        <f t="shared" si="95"/>
        <v>85</v>
      </c>
      <c r="M362" s="725">
        <f t="shared" si="94"/>
        <v>30</v>
      </c>
      <c r="N362" s="704">
        <f t="shared" si="96"/>
        <v>85</v>
      </c>
      <c r="O362" s="725">
        <f t="shared" si="94"/>
        <v>30</v>
      </c>
      <c r="P362" s="704">
        <f t="shared" si="97"/>
        <v>85</v>
      </c>
      <c r="Q362" s="725">
        <f t="shared" si="94"/>
        <v>30</v>
      </c>
      <c r="R362" s="704">
        <f t="shared" si="98"/>
        <v>100</v>
      </c>
      <c r="S362" s="725">
        <f t="shared" si="94"/>
        <v>30</v>
      </c>
      <c r="T362" s="704">
        <f t="shared" si="99"/>
        <v>100</v>
      </c>
      <c r="U362" s="725">
        <f t="shared" si="94"/>
        <v>30</v>
      </c>
      <c r="V362" s="704">
        <f t="shared" si="100"/>
        <v>100</v>
      </c>
      <c r="W362" s="725">
        <f t="shared" si="94"/>
        <v>30</v>
      </c>
      <c r="X362" s="704">
        <f t="shared" si="101"/>
        <v>100</v>
      </c>
      <c r="Y362" s="725">
        <f t="shared" si="94"/>
        <v>30</v>
      </c>
      <c r="Z362" s="704">
        <f t="shared" si="102"/>
        <v>100</v>
      </c>
      <c r="AA362" s="725">
        <f t="shared" si="103"/>
        <v>30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92"/>
        <v>YYBNBzd</v>
      </c>
      <c r="H363" s="742">
        <f>H362*1.2</f>
        <v>120</v>
      </c>
      <c r="I363" s="742">
        <f>I362*1.2</f>
        <v>36</v>
      </c>
      <c r="J363" s="704">
        <f t="shared" si="93"/>
        <v>102</v>
      </c>
      <c r="K363" s="725">
        <f t="shared" si="94"/>
        <v>36</v>
      </c>
      <c r="L363" s="704">
        <f t="shared" si="95"/>
        <v>102</v>
      </c>
      <c r="M363" s="725">
        <f t="shared" si="94"/>
        <v>36</v>
      </c>
      <c r="N363" s="704">
        <f t="shared" si="96"/>
        <v>102</v>
      </c>
      <c r="O363" s="725">
        <f t="shared" si="94"/>
        <v>36</v>
      </c>
      <c r="P363" s="704">
        <f t="shared" si="97"/>
        <v>102</v>
      </c>
      <c r="Q363" s="725">
        <f t="shared" si="94"/>
        <v>36</v>
      </c>
      <c r="R363" s="704">
        <f t="shared" si="98"/>
        <v>120</v>
      </c>
      <c r="S363" s="725">
        <f t="shared" si="94"/>
        <v>36</v>
      </c>
      <c r="T363" s="704">
        <f t="shared" si="99"/>
        <v>120</v>
      </c>
      <c r="U363" s="725">
        <f t="shared" si="94"/>
        <v>36</v>
      </c>
      <c r="V363" s="704">
        <f t="shared" si="100"/>
        <v>120</v>
      </c>
      <c r="W363" s="725">
        <f t="shared" si="94"/>
        <v>36</v>
      </c>
      <c r="X363" s="704">
        <f t="shared" si="101"/>
        <v>120</v>
      </c>
      <c r="Y363" s="725">
        <f t="shared" si="94"/>
        <v>36</v>
      </c>
      <c r="Z363" s="704">
        <f t="shared" si="102"/>
        <v>120</v>
      </c>
      <c r="AA363" s="725">
        <f t="shared" si="103"/>
        <v>36</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92"/>
        <v>YYBNBr</v>
      </c>
      <c r="H364" s="232">
        <v>100</v>
      </c>
      <c r="I364" s="232">
        <v>30</v>
      </c>
      <c r="J364" s="704">
        <f t="shared" si="93"/>
        <v>85</v>
      </c>
      <c r="K364" s="725">
        <f t="shared" si="94"/>
        <v>30</v>
      </c>
      <c r="L364" s="704">
        <f t="shared" si="95"/>
        <v>85</v>
      </c>
      <c r="M364" s="725">
        <f t="shared" si="94"/>
        <v>30</v>
      </c>
      <c r="N364" s="704">
        <f t="shared" si="96"/>
        <v>85</v>
      </c>
      <c r="O364" s="725">
        <f t="shared" si="94"/>
        <v>30</v>
      </c>
      <c r="P364" s="704">
        <f t="shared" si="97"/>
        <v>85</v>
      </c>
      <c r="Q364" s="725">
        <f t="shared" si="94"/>
        <v>30</v>
      </c>
      <c r="R364" s="704">
        <f t="shared" si="98"/>
        <v>100</v>
      </c>
      <c r="S364" s="725">
        <f t="shared" si="94"/>
        <v>30</v>
      </c>
      <c r="T364" s="704">
        <f t="shared" si="99"/>
        <v>100</v>
      </c>
      <c r="U364" s="725">
        <f t="shared" si="94"/>
        <v>30</v>
      </c>
      <c r="V364" s="704">
        <f t="shared" si="100"/>
        <v>100</v>
      </c>
      <c r="W364" s="725">
        <f t="shared" si="94"/>
        <v>30</v>
      </c>
      <c r="X364" s="704">
        <f t="shared" si="101"/>
        <v>100</v>
      </c>
      <c r="Y364" s="725">
        <f t="shared" si="94"/>
        <v>30</v>
      </c>
      <c r="Z364" s="704">
        <f t="shared" si="102"/>
        <v>100</v>
      </c>
      <c r="AA364" s="725">
        <f t="shared" si="103"/>
        <v>30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92"/>
        <v>YYBNBrd</v>
      </c>
      <c r="H365" s="742">
        <f>H364*1.2</f>
        <v>120</v>
      </c>
      <c r="I365" s="742">
        <f>I364*1.2</f>
        <v>36</v>
      </c>
      <c r="J365" s="704">
        <f t="shared" si="93"/>
        <v>102</v>
      </c>
      <c r="K365" s="725">
        <f t="shared" si="94"/>
        <v>36</v>
      </c>
      <c r="L365" s="704">
        <f t="shared" si="95"/>
        <v>102</v>
      </c>
      <c r="M365" s="725">
        <f t="shared" si="94"/>
        <v>36</v>
      </c>
      <c r="N365" s="704">
        <f t="shared" si="96"/>
        <v>102</v>
      </c>
      <c r="O365" s="725">
        <f t="shared" si="94"/>
        <v>36</v>
      </c>
      <c r="P365" s="704">
        <f t="shared" si="97"/>
        <v>102</v>
      </c>
      <c r="Q365" s="725">
        <f t="shared" si="94"/>
        <v>36</v>
      </c>
      <c r="R365" s="704">
        <f t="shared" si="98"/>
        <v>120</v>
      </c>
      <c r="S365" s="725">
        <f t="shared" si="94"/>
        <v>36</v>
      </c>
      <c r="T365" s="704">
        <f t="shared" si="99"/>
        <v>120</v>
      </c>
      <c r="U365" s="725">
        <f t="shared" si="94"/>
        <v>36</v>
      </c>
      <c r="V365" s="704">
        <f t="shared" si="100"/>
        <v>120</v>
      </c>
      <c r="W365" s="725">
        <f t="shared" si="94"/>
        <v>36</v>
      </c>
      <c r="X365" s="704">
        <f t="shared" si="101"/>
        <v>120</v>
      </c>
      <c r="Y365" s="725">
        <f t="shared" si="94"/>
        <v>36</v>
      </c>
      <c r="Z365" s="704">
        <f t="shared" si="102"/>
        <v>120</v>
      </c>
      <c r="AA365" s="725">
        <f t="shared" si="103"/>
        <v>36</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92"/>
        <v>YYNWNw</v>
      </c>
      <c r="H366" s="232">
        <v>100</v>
      </c>
      <c r="I366" s="232">
        <v>30</v>
      </c>
      <c r="J366" s="704">
        <f t="shared" ref="J366:V369" si="104">$H366*HLOOKUP(J$322,$I$319:$Q$320,2)</f>
        <v>85</v>
      </c>
      <c r="K366" s="725">
        <f t="shared" ref="K366:Y369" si="105">$I366</f>
        <v>30</v>
      </c>
      <c r="L366" s="704">
        <f t="shared" si="104"/>
        <v>85</v>
      </c>
      <c r="M366" s="725">
        <f t="shared" si="105"/>
        <v>30</v>
      </c>
      <c r="N366" s="704">
        <f t="shared" si="104"/>
        <v>85</v>
      </c>
      <c r="O366" s="725">
        <f t="shared" si="105"/>
        <v>30</v>
      </c>
      <c r="P366" s="704">
        <f t="shared" si="104"/>
        <v>85</v>
      </c>
      <c r="Q366" s="725">
        <f t="shared" si="105"/>
        <v>30</v>
      </c>
      <c r="R366" s="704">
        <f t="shared" si="104"/>
        <v>100</v>
      </c>
      <c r="S366" s="725">
        <f t="shared" si="105"/>
        <v>30</v>
      </c>
      <c r="T366" s="704">
        <f t="shared" si="104"/>
        <v>100</v>
      </c>
      <c r="U366" s="725">
        <f t="shared" si="105"/>
        <v>30</v>
      </c>
      <c r="V366" s="704">
        <f t="shared" si="104"/>
        <v>100</v>
      </c>
      <c r="W366" s="725">
        <f t="shared" si="105"/>
        <v>30</v>
      </c>
      <c r="X366" s="704">
        <f t="shared" si="101"/>
        <v>100</v>
      </c>
      <c r="Y366" s="725">
        <f t="shared" si="105"/>
        <v>30</v>
      </c>
      <c r="Z366" s="704">
        <f t="shared" si="102"/>
        <v>100</v>
      </c>
      <c r="AA366" s="725">
        <f t="shared" si="103"/>
        <v>30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92"/>
        <v>YYNWNwd</v>
      </c>
      <c r="H367" s="742">
        <f>H366*1.2</f>
        <v>120</v>
      </c>
      <c r="I367" s="742">
        <f>I366*1.2</f>
        <v>36</v>
      </c>
      <c r="J367" s="704">
        <f t="shared" si="104"/>
        <v>102</v>
      </c>
      <c r="K367" s="725">
        <f t="shared" si="105"/>
        <v>36</v>
      </c>
      <c r="L367" s="704">
        <f t="shared" si="104"/>
        <v>102</v>
      </c>
      <c r="M367" s="725">
        <f t="shared" si="105"/>
        <v>36</v>
      </c>
      <c r="N367" s="704">
        <f t="shared" si="104"/>
        <v>102</v>
      </c>
      <c r="O367" s="725">
        <f t="shared" si="105"/>
        <v>36</v>
      </c>
      <c r="P367" s="704">
        <f t="shared" si="104"/>
        <v>102</v>
      </c>
      <c r="Q367" s="725">
        <f t="shared" si="105"/>
        <v>36</v>
      </c>
      <c r="R367" s="704">
        <f t="shared" si="104"/>
        <v>120</v>
      </c>
      <c r="S367" s="725">
        <f t="shared" si="105"/>
        <v>36</v>
      </c>
      <c r="T367" s="704">
        <f t="shared" si="104"/>
        <v>120</v>
      </c>
      <c r="U367" s="725">
        <f t="shared" si="105"/>
        <v>36</v>
      </c>
      <c r="V367" s="704">
        <f t="shared" si="104"/>
        <v>120</v>
      </c>
      <c r="W367" s="725">
        <f t="shared" si="105"/>
        <v>36</v>
      </c>
      <c r="X367" s="704">
        <f t="shared" si="101"/>
        <v>120</v>
      </c>
      <c r="Y367" s="725">
        <f t="shared" si="105"/>
        <v>36</v>
      </c>
      <c r="Z367" s="704">
        <f t="shared" si="102"/>
        <v>120</v>
      </c>
      <c r="AA367" s="725">
        <f t="shared" si="103"/>
        <v>36</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92"/>
        <v>YYWNWz</v>
      </c>
      <c r="H368" s="232">
        <v>100</v>
      </c>
      <c r="I368" s="232">
        <v>30</v>
      </c>
      <c r="J368" s="704">
        <f t="shared" si="104"/>
        <v>85</v>
      </c>
      <c r="K368" s="725">
        <f t="shared" si="105"/>
        <v>30</v>
      </c>
      <c r="L368" s="704">
        <f t="shared" si="104"/>
        <v>85</v>
      </c>
      <c r="M368" s="725">
        <f t="shared" si="105"/>
        <v>30</v>
      </c>
      <c r="N368" s="704">
        <f t="shared" si="104"/>
        <v>85</v>
      </c>
      <c r="O368" s="725">
        <f t="shared" si="105"/>
        <v>30</v>
      </c>
      <c r="P368" s="704">
        <f t="shared" si="104"/>
        <v>85</v>
      </c>
      <c r="Q368" s="725">
        <f t="shared" si="105"/>
        <v>30</v>
      </c>
      <c r="R368" s="704">
        <f t="shared" si="104"/>
        <v>100</v>
      </c>
      <c r="S368" s="725">
        <f t="shared" si="105"/>
        <v>30</v>
      </c>
      <c r="T368" s="704">
        <f t="shared" si="104"/>
        <v>100</v>
      </c>
      <c r="U368" s="725">
        <f t="shared" si="105"/>
        <v>30</v>
      </c>
      <c r="V368" s="704">
        <f t="shared" si="104"/>
        <v>100</v>
      </c>
      <c r="W368" s="725">
        <f t="shared" si="105"/>
        <v>30</v>
      </c>
      <c r="X368" s="704">
        <f t="shared" si="101"/>
        <v>100</v>
      </c>
      <c r="Y368" s="725">
        <f t="shared" si="105"/>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92"/>
        <v>YYWNWzd</v>
      </c>
      <c r="H369" s="232">
        <v>100</v>
      </c>
      <c r="I369" s="232">
        <v>30</v>
      </c>
      <c r="J369" s="704">
        <f t="shared" si="104"/>
        <v>85</v>
      </c>
      <c r="K369" s="725">
        <f t="shared" si="105"/>
        <v>30</v>
      </c>
      <c r="L369" s="704">
        <f t="shared" si="104"/>
        <v>85</v>
      </c>
      <c r="M369" s="725">
        <f t="shared" si="105"/>
        <v>30</v>
      </c>
      <c r="N369" s="704">
        <f t="shared" si="104"/>
        <v>85</v>
      </c>
      <c r="O369" s="725">
        <f t="shared" si="105"/>
        <v>30</v>
      </c>
      <c r="P369" s="704">
        <f t="shared" si="104"/>
        <v>85</v>
      </c>
      <c r="Q369" s="725">
        <f t="shared" si="105"/>
        <v>30</v>
      </c>
      <c r="R369" s="704">
        <f t="shared" si="104"/>
        <v>100</v>
      </c>
      <c r="S369" s="725">
        <f t="shared" si="105"/>
        <v>30</v>
      </c>
      <c r="T369" s="704">
        <f t="shared" si="104"/>
        <v>100</v>
      </c>
      <c r="U369" s="725">
        <f t="shared" si="105"/>
        <v>30</v>
      </c>
      <c r="V369" s="704">
        <f t="shared" si="104"/>
        <v>100</v>
      </c>
      <c r="W369" s="725">
        <f t="shared" si="105"/>
        <v>30</v>
      </c>
      <c r="X369" s="704">
        <f t="shared" si="101"/>
        <v>100</v>
      </c>
      <c r="Y369" s="725">
        <f t="shared" si="105"/>
        <v>30</v>
      </c>
      <c r="Z369" s="704">
        <f t="shared" si="102"/>
        <v>100</v>
      </c>
      <c r="AA369" s="725">
        <f t="shared" si="103"/>
        <v>30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92"/>
        <v>YYNWBr</v>
      </c>
      <c r="H370" s="232">
        <v>100</v>
      </c>
      <c r="I370" s="232">
        <v>30</v>
      </c>
      <c r="J370" s="704">
        <f t="shared" ref="J370:J388" si="106">$H370*HLOOKUP(J$322,$I$319:$Q$320,2)</f>
        <v>85</v>
      </c>
      <c r="K370" s="725">
        <f t="shared" si="94"/>
        <v>30</v>
      </c>
      <c r="L370" s="704">
        <f t="shared" ref="L370:L388" si="107">$H370*HLOOKUP(L$322,$I$319:$Q$320,2)</f>
        <v>85</v>
      </c>
      <c r="M370" s="725">
        <f t="shared" si="94"/>
        <v>30</v>
      </c>
      <c r="N370" s="704">
        <f t="shared" ref="N370:N388" si="108">$H370*HLOOKUP(N$322,$I$319:$Q$320,2)</f>
        <v>85</v>
      </c>
      <c r="O370" s="725">
        <f t="shared" si="94"/>
        <v>30</v>
      </c>
      <c r="P370" s="704">
        <f t="shared" ref="P370:P388" si="109">$H370*HLOOKUP(P$322,$I$319:$Q$320,2)</f>
        <v>85</v>
      </c>
      <c r="Q370" s="725">
        <f t="shared" si="94"/>
        <v>30</v>
      </c>
      <c r="R370" s="704">
        <f t="shared" ref="R370:R388" si="110">$H370*HLOOKUP(R$322,$I$319:$Q$320,2)</f>
        <v>100</v>
      </c>
      <c r="S370" s="725">
        <f t="shared" si="94"/>
        <v>30</v>
      </c>
      <c r="T370" s="704">
        <f t="shared" ref="T370:T388" si="111">$H370*HLOOKUP(T$322,$I$319:$Q$320,2)</f>
        <v>100</v>
      </c>
      <c r="U370" s="725">
        <f t="shared" si="94"/>
        <v>30</v>
      </c>
      <c r="V370" s="704">
        <f t="shared" ref="V370:V388" si="112">$H370*HLOOKUP(V$322,$I$319:$Q$320,2)</f>
        <v>100</v>
      </c>
      <c r="W370" s="725">
        <f t="shared" si="94"/>
        <v>30</v>
      </c>
      <c r="X370" s="704">
        <f t="shared" si="101"/>
        <v>100</v>
      </c>
      <c r="Y370" s="725">
        <f t="shared" si="94"/>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si="92"/>
        <v>YYNWBrd</v>
      </c>
      <c r="H371" s="742">
        <f>H370*1.2</f>
        <v>120</v>
      </c>
      <c r="I371" s="742">
        <f>I370*1.2</f>
        <v>36</v>
      </c>
      <c r="J371" s="704">
        <f t="shared" si="106"/>
        <v>102</v>
      </c>
      <c r="K371" s="725">
        <f t="shared" si="94"/>
        <v>36</v>
      </c>
      <c r="L371" s="704">
        <f t="shared" si="107"/>
        <v>102</v>
      </c>
      <c r="M371" s="725">
        <f t="shared" si="94"/>
        <v>36</v>
      </c>
      <c r="N371" s="704">
        <f t="shared" si="108"/>
        <v>102</v>
      </c>
      <c r="O371" s="725">
        <f t="shared" si="94"/>
        <v>36</v>
      </c>
      <c r="P371" s="704">
        <f t="shared" si="109"/>
        <v>102</v>
      </c>
      <c r="Q371" s="725">
        <f t="shared" si="94"/>
        <v>36</v>
      </c>
      <c r="R371" s="704">
        <f t="shared" si="110"/>
        <v>120</v>
      </c>
      <c r="S371" s="725">
        <f t="shared" si="94"/>
        <v>36</v>
      </c>
      <c r="T371" s="704">
        <f t="shared" si="111"/>
        <v>120</v>
      </c>
      <c r="U371" s="725">
        <f t="shared" si="94"/>
        <v>36</v>
      </c>
      <c r="V371" s="704">
        <f t="shared" si="112"/>
        <v>120</v>
      </c>
      <c r="W371" s="725">
        <f t="shared" si="94"/>
        <v>36</v>
      </c>
      <c r="X371" s="704">
        <f t="shared" si="101"/>
        <v>120</v>
      </c>
      <c r="Y371" s="725">
        <f t="shared" si="94"/>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92"/>
        <v>YYWBNw</v>
      </c>
      <c r="H372" s="232">
        <v>100</v>
      </c>
      <c r="I372" s="232">
        <v>30</v>
      </c>
      <c r="J372" s="704">
        <f t="shared" si="106"/>
        <v>85</v>
      </c>
      <c r="K372" s="725">
        <f t="shared" si="94"/>
        <v>30</v>
      </c>
      <c r="L372" s="704">
        <f t="shared" si="107"/>
        <v>85</v>
      </c>
      <c r="M372" s="725">
        <f t="shared" si="94"/>
        <v>30</v>
      </c>
      <c r="N372" s="704">
        <f t="shared" si="108"/>
        <v>85</v>
      </c>
      <c r="O372" s="725">
        <f t="shared" si="94"/>
        <v>30</v>
      </c>
      <c r="P372" s="704">
        <f t="shared" si="109"/>
        <v>85</v>
      </c>
      <c r="Q372" s="725">
        <f t="shared" si="94"/>
        <v>30</v>
      </c>
      <c r="R372" s="704">
        <f t="shared" si="110"/>
        <v>100</v>
      </c>
      <c r="S372" s="725">
        <f t="shared" si="94"/>
        <v>30</v>
      </c>
      <c r="T372" s="704">
        <f t="shared" si="111"/>
        <v>100</v>
      </c>
      <c r="U372" s="725">
        <f t="shared" si="94"/>
        <v>30</v>
      </c>
      <c r="V372" s="704">
        <f t="shared" si="112"/>
        <v>100</v>
      </c>
      <c r="W372" s="725">
        <f t="shared" si="94"/>
        <v>30</v>
      </c>
      <c r="X372" s="704">
        <f t="shared" si="101"/>
        <v>100</v>
      </c>
      <c r="Y372" s="725">
        <f t="shared" si="94"/>
        <v>30</v>
      </c>
      <c r="Z372" s="704">
        <f t="shared" si="102"/>
        <v>100</v>
      </c>
      <c r="AA372" s="725">
        <f t="shared" si="103"/>
        <v>30</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92"/>
        <v>YYWBNwd</v>
      </c>
      <c r="H373" s="742">
        <f>H372*1.2</f>
        <v>120</v>
      </c>
      <c r="I373" s="742">
        <f>I372*1.2</f>
        <v>36</v>
      </c>
      <c r="J373" s="704">
        <f t="shared" si="106"/>
        <v>102</v>
      </c>
      <c r="K373" s="725">
        <f t="shared" si="94"/>
        <v>36</v>
      </c>
      <c r="L373" s="704">
        <f t="shared" si="107"/>
        <v>102</v>
      </c>
      <c r="M373" s="725">
        <f t="shared" si="94"/>
        <v>36</v>
      </c>
      <c r="N373" s="704">
        <f t="shared" si="108"/>
        <v>102</v>
      </c>
      <c r="O373" s="725">
        <f t="shared" si="94"/>
        <v>36</v>
      </c>
      <c r="P373" s="704">
        <f t="shared" si="109"/>
        <v>102</v>
      </c>
      <c r="Q373" s="725">
        <f t="shared" si="94"/>
        <v>36</v>
      </c>
      <c r="R373" s="704">
        <f t="shared" si="110"/>
        <v>120</v>
      </c>
      <c r="S373" s="725">
        <f t="shared" si="94"/>
        <v>36</v>
      </c>
      <c r="T373" s="704">
        <f t="shared" si="111"/>
        <v>120</v>
      </c>
      <c r="U373" s="725">
        <f t="shared" si="94"/>
        <v>36</v>
      </c>
      <c r="V373" s="704">
        <f t="shared" si="112"/>
        <v>120</v>
      </c>
      <c r="W373" s="725">
        <f t="shared" si="94"/>
        <v>36</v>
      </c>
      <c r="X373" s="704">
        <f t="shared" si="101"/>
        <v>120</v>
      </c>
      <c r="Y373" s="725">
        <f t="shared" si="94"/>
        <v>36</v>
      </c>
      <c r="Z373" s="704">
        <f t="shared" si="102"/>
        <v>120</v>
      </c>
      <c r="AA373" s="725">
        <f t="shared" si="103"/>
        <v>36</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92"/>
        <v>YYBNWb</v>
      </c>
      <c r="H374" s="232">
        <v>100</v>
      </c>
      <c r="I374" s="232">
        <v>30</v>
      </c>
      <c r="J374" s="704">
        <f t="shared" si="106"/>
        <v>85</v>
      </c>
      <c r="K374" s="725">
        <f t="shared" si="94"/>
        <v>30</v>
      </c>
      <c r="L374" s="704">
        <f t="shared" si="107"/>
        <v>85</v>
      </c>
      <c r="M374" s="725">
        <f t="shared" si="94"/>
        <v>30</v>
      </c>
      <c r="N374" s="704">
        <f t="shared" si="108"/>
        <v>85</v>
      </c>
      <c r="O374" s="725">
        <f t="shared" si="94"/>
        <v>30</v>
      </c>
      <c r="P374" s="704">
        <f t="shared" si="109"/>
        <v>85</v>
      </c>
      <c r="Q374" s="725">
        <f t="shared" si="94"/>
        <v>30</v>
      </c>
      <c r="R374" s="704">
        <f t="shared" si="110"/>
        <v>100</v>
      </c>
      <c r="S374" s="725">
        <f t="shared" si="94"/>
        <v>30</v>
      </c>
      <c r="T374" s="704">
        <f t="shared" si="111"/>
        <v>100</v>
      </c>
      <c r="U374" s="725">
        <f t="shared" si="94"/>
        <v>30</v>
      </c>
      <c r="V374" s="704">
        <f t="shared" si="112"/>
        <v>100</v>
      </c>
      <c r="W374" s="725">
        <f t="shared" si="94"/>
        <v>30</v>
      </c>
      <c r="X374" s="704">
        <f t="shared" si="101"/>
        <v>100</v>
      </c>
      <c r="Y374" s="725">
        <f t="shared" si="94"/>
        <v>30</v>
      </c>
      <c r="Z374" s="704">
        <f t="shared" si="102"/>
        <v>100</v>
      </c>
      <c r="AA374" s="725">
        <f t="shared" si="103"/>
        <v>30</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92"/>
        <v>YYBNWbd</v>
      </c>
      <c r="H375" s="742">
        <f>H374*1.2</f>
        <v>120</v>
      </c>
      <c r="I375" s="742">
        <f>I374*1.2</f>
        <v>36</v>
      </c>
      <c r="J375" s="704">
        <f t="shared" si="106"/>
        <v>102</v>
      </c>
      <c r="K375" s="725">
        <f t="shared" si="94"/>
        <v>36</v>
      </c>
      <c r="L375" s="704">
        <f t="shared" si="107"/>
        <v>102</v>
      </c>
      <c r="M375" s="725">
        <f t="shared" si="94"/>
        <v>36</v>
      </c>
      <c r="N375" s="704">
        <f t="shared" si="108"/>
        <v>102</v>
      </c>
      <c r="O375" s="725">
        <f t="shared" si="94"/>
        <v>36</v>
      </c>
      <c r="P375" s="704">
        <f t="shared" si="109"/>
        <v>102</v>
      </c>
      <c r="Q375" s="725">
        <f t="shared" si="94"/>
        <v>36</v>
      </c>
      <c r="R375" s="704">
        <f t="shared" si="110"/>
        <v>120</v>
      </c>
      <c r="S375" s="725">
        <f t="shared" si="94"/>
        <v>36</v>
      </c>
      <c r="T375" s="704">
        <f t="shared" si="111"/>
        <v>120</v>
      </c>
      <c r="U375" s="725">
        <f t="shared" si="94"/>
        <v>36</v>
      </c>
      <c r="V375" s="704">
        <f t="shared" si="112"/>
        <v>120</v>
      </c>
      <c r="W375" s="725">
        <f t="shared" si="94"/>
        <v>36</v>
      </c>
      <c r="X375" s="704">
        <f t="shared" si="101"/>
        <v>120</v>
      </c>
      <c r="Y375" s="725">
        <f t="shared" si="94"/>
        <v>36</v>
      </c>
      <c r="Z375" s="704">
        <f t="shared" si="102"/>
        <v>120</v>
      </c>
      <c r="AA375" s="725">
        <f t="shared" si="103"/>
        <v>36</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92"/>
        <v>AAAA2Nw</v>
      </c>
      <c r="H376" s="232">
        <v>100</v>
      </c>
      <c r="I376" s="232">
        <v>30</v>
      </c>
      <c r="J376" s="704">
        <f t="shared" si="106"/>
        <v>85</v>
      </c>
      <c r="K376" s="725">
        <f t="shared" si="94"/>
        <v>30</v>
      </c>
      <c r="L376" s="704">
        <f t="shared" si="107"/>
        <v>85</v>
      </c>
      <c r="M376" s="725">
        <f t="shared" si="94"/>
        <v>30</v>
      </c>
      <c r="N376" s="704">
        <f t="shared" si="108"/>
        <v>85</v>
      </c>
      <c r="O376" s="725">
        <f t="shared" si="94"/>
        <v>30</v>
      </c>
      <c r="P376" s="704">
        <f t="shared" si="109"/>
        <v>85</v>
      </c>
      <c r="Q376" s="725">
        <f t="shared" si="94"/>
        <v>30</v>
      </c>
      <c r="R376" s="704">
        <f t="shared" si="110"/>
        <v>100</v>
      </c>
      <c r="S376" s="725">
        <f t="shared" si="94"/>
        <v>30</v>
      </c>
      <c r="T376" s="704">
        <f t="shared" si="111"/>
        <v>100</v>
      </c>
      <c r="U376" s="725">
        <f t="shared" si="94"/>
        <v>30</v>
      </c>
      <c r="V376" s="704">
        <f t="shared" si="112"/>
        <v>100</v>
      </c>
      <c r="W376" s="725">
        <f t="shared" si="94"/>
        <v>30</v>
      </c>
      <c r="X376" s="704">
        <f t="shared" si="101"/>
        <v>100</v>
      </c>
      <c r="Y376" s="725">
        <f t="shared" si="94"/>
        <v>30</v>
      </c>
      <c r="Z376" s="704">
        <f t="shared" si="102"/>
        <v>100</v>
      </c>
      <c r="AA376" s="725">
        <f t="shared" si="103"/>
        <v>30</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si="92"/>
        <v>AAAA2Nwd</v>
      </c>
      <c r="H377" s="742">
        <f>H376*1.2</f>
        <v>120</v>
      </c>
      <c r="I377" s="742">
        <f>I376*1.2</f>
        <v>36</v>
      </c>
      <c r="J377" s="704">
        <f t="shared" si="106"/>
        <v>102</v>
      </c>
      <c r="K377" s="725">
        <f t="shared" si="94"/>
        <v>36</v>
      </c>
      <c r="L377" s="704">
        <f t="shared" si="107"/>
        <v>102</v>
      </c>
      <c r="M377" s="725">
        <f t="shared" si="94"/>
        <v>36</v>
      </c>
      <c r="N377" s="704">
        <f t="shared" si="108"/>
        <v>102</v>
      </c>
      <c r="O377" s="725">
        <f t="shared" si="94"/>
        <v>36</v>
      </c>
      <c r="P377" s="704">
        <f t="shared" si="109"/>
        <v>102</v>
      </c>
      <c r="Q377" s="725">
        <f t="shared" si="94"/>
        <v>36</v>
      </c>
      <c r="R377" s="704">
        <f t="shared" si="110"/>
        <v>120</v>
      </c>
      <c r="S377" s="725">
        <f t="shared" si="94"/>
        <v>36</v>
      </c>
      <c r="T377" s="704">
        <f t="shared" si="111"/>
        <v>120</v>
      </c>
      <c r="U377" s="725">
        <f t="shared" si="94"/>
        <v>36</v>
      </c>
      <c r="V377" s="704">
        <f t="shared" si="112"/>
        <v>120</v>
      </c>
      <c r="W377" s="725">
        <f t="shared" si="94"/>
        <v>36</v>
      </c>
      <c r="X377" s="704">
        <f t="shared" si="101"/>
        <v>120</v>
      </c>
      <c r="Y377" s="725">
        <f t="shared" si="94"/>
        <v>36</v>
      </c>
      <c r="Z377" s="704">
        <f t="shared" si="102"/>
        <v>120</v>
      </c>
      <c r="AA377" s="725">
        <f t="shared" si="103"/>
        <v>36</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92"/>
        <v>AAANWb</v>
      </c>
      <c r="H378" s="232">
        <v>100</v>
      </c>
      <c r="I378" s="232">
        <v>30</v>
      </c>
      <c r="J378" s="704">
        <f t="shared" si="106"/>
        <v>85</v>
      </c>
      <c r="K378" s="725">
        <f t="shared" si="94"/>
        <v>30</v>
      </c>
      <c r="L378" s="704">
        <f t="shared" si="107"/>
        <v>85</v>
      </c>
      <c r="M378" s="725">
        <f t="shared" si="94"/>
        <v>30</v>
      </c>
      <c r="N378" s="704">
        <f t="shared" si="108"/>
        <v>85</v>
      </c>
      <c r="O378" s="725">
        <f t="shared" si="94"/>
        <v>30</v>
      </c>
      <c r="P378" s="704">
        <f t="shared" si="109"/>
        <v>85</v>
      </c>
      <c r="Q378" s="725">
        <f t="shared" si="94"/>
        <v>30</v>
      </c>
      <c r="R378" s="704">
        <f t="shared" si="110"/>
        <v>100</v>
      </c>
      <c r="S378" s="725">
        <f t="shared" si="94"/>
        <v>30</v>
      </c>
      <c r="T378" s="704">
        <f t="shared" si="111"/>
        <v>100</v>
      </c>
      <c r="U378" s="725">
        <f t="shared" si="94"/>
        <v>30</v>
      </c>
      <c r="V378" s="704">
        <f t="shared" si="112"/>
        <v>100</v>
      </c>
      <c r="W378" s="725">
        <f t="shared" si="94"/>
        <v>30</v>
      </c>
      <c r="X378" s="704">
        <f t="shared" si="101"/>
        <v>100</v>
      </c>
      <c r="Y378" s="725">
        <f t="shared" si="94"/>
        <v>30</v>
      </c>
      <c r="Z378" s="704">
        <f t="shared" si="102"/>
        <v>100</v>
      </c>
      <c r="AA378" s="725">
        <f t="shared" si="103"/>
        <v>30</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si="92"/>
        <v>AAANWbd</v>
      </c>
      <c r="H379" s="742">
        <f>H378*1.2</f>
        <v>120</v>
      </c>
      <c r="I379" s="742">
        <f>I378*1.2</f>
        <v>36</v>
      </c>
      <c r="J379" s="704">
        <f t="shared" si="106"/>
        <v>102</v>
      </c>
      <c r="K379" s="725">
        <f t="shared" si="94"/>
        <v>36</v>
      </c>
      <c r="L379" s="704">
        <f t="shared" si="107"/>
        <v>102</v>
      </c>
      <c r="M379" s="725">
        <f t="shared" si="94"/>
        <v>36</v>
      </c>
      <c r="N379" s="704">
        <f t="shared" si="108"/>
        <v>102</v>
      </c>
      <c r="O379" s="725">
        <f t="shared" si="94"/>
        <v>36</v>
      </c>
      <c r="P379" s="704">
        <f t="shared" si="109"/>
        <v>102</v>
      </c>
      <c r="Q379" s="725">
        <f t="shared" si="94"/>
        <v>36</v>
      </c>
      <c r="R379" s="704">
        <f t="shared" si="110"/>
        <v>120</v>
      </c>
      <c r="S379" s="725">
        <f t="shared" si="94"/>
        <v>36</v>
      </c>
      <c r="T379" s="704">
        <f t="shared" si="111"/>
        <v>120</v>
      </c>
      <c r="U379" s="725">
        <f t="shared" si="94"/>
        <v>36</v>
      </c>
      <c r="V379" s="704">
        <f t="shared" si="112"/>
        <v>120</v>
      </c>
      <c r="W379" s="725">
        <f t="shared" si="94"/>
        <v>36</v>
      </c>
      <c r="X379" s="704">
        <f t="shared" si="101"/>
        <v>120</v>
      </c>
      <c r="Y379" s="725">
        <f t="shared" si="94"/>
        <v>36</v>
      </c>
      <c r="Z379" s="704">
        <f t="shared" si="102"/>
        <v>120</v>
      </c>
      <c r="AA379" s="725">
        <f t="shared" si="103"/>
        <v>36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92"/>
        <v>AANWBa</v>
      </c>
      <c r="H380" s="232">
        <v>0</v>
      </c>
      <c r="I380" s="232">
        <v>0</v>
      </c>
      <c r="J380" s="704">
        <f t="shared" si="106"/>
        <v>0</v>
      </c>
      <c r="K380" s="725">
        <f t="shared" si="94"/>
        <v>0</v>
      </c>
      <c r="L380" s="704">
        <f t="shared" si="107"/>
        <v>0</v>
      </c>
      <c r="M380" s="725">
        <f t="shared" si="94"/>
        <v>0</v>
      </c>
      <c r="N380" s="704">
        <f t="shared" si="108"/>
        <v>0</v>
      </c>
      <c r="O380" s="725">
        <f t="shared" si="94"/>
        <v>0</v>
      </c>
      <c r="P380" s="704">
        <f t="shared" si="109"/>
        <v>0</v>
      </c>
      <c r="Q380" s="725">
        <f t="shared" si="94"/>
        <v>0</v>
      </c>
      <c r="R380" s="704">
        <f t="shared" si="110"/>
        <v>0</v>
      </c>
      <c r="S380" s="725">
        <f t="shared" si="94"/>
        <v>0</v>
      </c>
      <c r="T380" s="704">
        <f t="shared" si="111"/>
        <v>0</v>
      </c>
      <c r="U380" s="725">
        <f t="shared" si="94"/>
        <v>0</v>
      </c>
      <c r="V380" s="704">
        <f t="shared" si="112"/>
        <v>0</v>
      </c>
      <c r="W380" s="725">
        <f t="shared" si="94"/>
        <v>0</v>
      </c>
      <c r="X380" s="704">
        <f t="shared" si="101"/>
        <v>0</v>
      </c>
      <c r="Y380" s="725">
        <f t="shared" si="94"/>
        <v>0</v>
      </c>
      <c r="Z380" s="704">
        <f t="shared" si="102"/>
        <v>0</v>
      </c>
      <c r="AA380" s="725">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92"/>
        <v>AYWBA1a</v>
      </c>
      <c r="H381" s="232">
        <v>0</v>
      </c>
      <c r="I381" s="232">
        <v>0</v>
      </c>
      <c r="J381" s="704">
        <f t="shared" si="106"/>
        <v>0</v>
      </c>
      <c r="K381" s="725">
        <f t="shared" si="94"/>
        <v>0</v>
      </c>
      <c r="L381" s="704">
        <f t="shared" si="107"/>
        <v>0</v>
      </c>
      <c r="M381" s="725">
        <f t="shared" si="94"/>
        <v>0</v>
      </c>
      <c r="N381" s="704">
        <f t="shared" si="108"/>
        <v>0</v>
      </c>
      <c r="O381" s="725">
        <f t="shared" si="94"/>
        <v>0</v>
      </c>
      <c r="P381" s="704">
        <f t="shared" si="109"/>
        <v>0</v>
      </c>
      <c r="Q381" s="725">
        <f t="shared" si="94"/>
        <v>0</v>
      </c>
      <c r="R381" s="704">
        <f t="shared" si="110"/>
        <v>0</v>
      </c>
      <c r="S381" s="725">
        <f t="shared" si="94"/>
        <v>0</v>
      </c>
      <c r="T381" s="704">
        <f t="shared" si="111"/>
        <v>0</v>
      </c>
      <c r="U381" s="725">
        <f t="shared" si="94"/>
        <v>0</v>
      </c>
      <c r="V381" s="704">
        <f t="shared" si="112"/>
        <v>0</v>
      </c>
      <c r="W381" s="725">
        <f t="shared" si="94"/>
        <v>0</v>
      </c>
      <c r="X381" s="704">
        <f t="shared" si="101"/>
        <v>0</v>
      </c>
      <c r="Y381" s="725">
        <f t="shared" si="94"/>
        <v>0</v>
      </c>
      <c r="Z381" s="704">
        <f t="shared" si="102"/>
        <v>0</v>
      </c>
      <c r="AA381" s="725">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92"/>
        <v>YYFWBz</v>
      </c>
      <c r="H382" s="232">
        <v>100</v>
      </c>
      <c r="I382" s="232">
        <v>30</v>
      </c>
      <c r="J382" s="704">
        <f t="shared" si="106"/>
        <v>85</v>
      </c>
      <c r="K382" s="725">
        <f t="shared" ref="K382:Y388" si="113">$I382</f>
        <v>30</v>
      </c>
      <c r="L382" s="704">
        <f t="shared" si="107"/>
        <v>85</v>
      </c>
      <c r="M382" s="725">
        <f t="shared" si="113"/>
        <v>30</v>
      </c>
      <c r="N382" s="704">
        <f t="shared" si="108"/>
        <v>85</v>
      </c>
      <c r="O382" s="725">
        <f t="shared" si="113"/>
        <v>30</v>
      </c>
      <c r="P382" s="704">
        <f t="shared" si="109"/>
        <v>85</v>
      </c>
      <c r="Q382" s="725">
        <f t="shared" si="113"/>
        <v>30</v>
      </c>
      <c r="R382" s="704">
        <f t="shared" si="110"/>
        <v>100</v>
      </c>
      <c r="S382" s="725">
        <f t="shared" si="113"/>
        <v>30</v>
      </c>
      <c r="T382" s="704">
        <f t="shared" si="111"/>
        <v>100</v>
      </c>
      <c r="U382" s="725">
        <f t="shared" si="113"/>
        <v>30</v>
      </c>
      <c r="V382" s="704">
        <f t="shared" si="112"/>
        <v>100</v>
      </c>
      <c r="W382" s="725">
        <f t="shared" si="113"/>
        <v>30</v>
      </c>
      <c r="X382" s="704">
        <f t="shared" si="101"/>
        <v>100</v>
      </c>
      <c r="Y382" s="725">
        <f t="shared" si="113"/>
        <v>30</v>
      </c>
      <c r="Z382" s="704">
        <f t="shared" si="102"/>
        <v>100</v>
      </c>
      <c r="AA382" s="725">
        <f t="shared" si="103"/>
        <v>30</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92"/>
        <v>YYFWBzd</v>
      </c>
      <c r="H383" s="742">
        <f>H382*1.2</f>
        <v>120</v>
      </c>
      <c r="I383" s="742">
        <f>I382*1.2</f>
        <v>36</v>
      </c>
      <c r="J383" s="704">
        <f t="shared" si="106"/>
        <v>102</v>
      </c>
      <c r="K383" s="725">
        <f t="shared" si="113"/>
        <v>36</v>
      </c>
      <c r="L383" s="704">
        <f t="shared" si="107"/>
        <v>102</v>
      </c>
      <c r="M383" s="725">
        <f t="shared" si="113"/>
        <v>36</v>
      </c>
      <c r="N383" s="704">
        <f t="shared" si="108"/>
        <v>102</v>
      </c>
      <c r="O383" s="725">
        <f t="shared" si="113"/>
        <v>36</v>
      </c>
      <c r="P383" s="704">
        <f t="shared" si="109"/>
        <v>102</v>
      </c>
      <c r="Q383" s="725">
        <f t="shared" si="113"/>
        <v>36</v>
      </c>
      <c r="R383" s="704">
        <f t="shared" si="110"/>
        <v>120</v>
      </c>
      <c r="S383" s="725">
        <f t="shared" si="113"/>
        <v>36</v>
      </c>
      <c r="T383" s="704">
        <f t="shared" si="111"/>
        <v>120</v>
      </c>
      <c r="U383" s="725">
        <f t="shared" si="113"/>
        <v>36</v>
      </c>
      <c r="V383" s="704">
        <f t="shared" si="112"/>
        <v>120</v>
      </c>
      <c r="W383" s="725">
        <f t="shared" si="113"/>
        <v>36</v>
      </c>
      <c r="X383" s="704">
        <f t="shared" si="101"/>
        <v>120</v>
      </c>
      <c r="Y383" s="725">
        <f t="shared" si="113"/>
        <v>36</v>
      </c>
      <c r="Z383" s="704">
        <f t="shared" si="102"/>
        <v>120</v>
      </c>
      <c r="AA383" s="725">
        <f t="shared" si="103"/>
        <v>36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92"/>
        <v>YYBNWf</v>
      </c>
      <c r="H384" s="232">
        <v>100</v>
      </c>
      <c r="I384" s="232">
        <v>30</v>
      </c>
      <c r="J384" s="704">
        <f t="shared" si="106"/>
        <v>85</v>
      </c>
      <c r="K384" s="725">
        <f t="shared" si="113"/>
        <v>30</v>
      </c>
      <c r="L384" s="704">
        <f t="shared" si="107"/>
        <v>85</v>
      </c>
      <c r="M384" s="725">
        <f t="shared" si="113"/>
        <v>30</v>
      </c>
      <c r="N384" s="704">
        <f t="shared" si="108"/>
        <v>85</v>
      </c>
      <c r="O384" s="725">
        <f t="shared" si="113"/>
        <v>30</v>
      </c>
      <c r="P384" s="704">
        <f t="shared" si="109"/>
        <v>85</v>
      </c>
      <c r="Q384" s="725">
        <f t="shared" si="113"/>
        <v>30</v>
      </c>
      <c r="R384" s="704">
        <f t="shared" si="110"/>
        <v>100</v>
      </c>
      <c r="S384" s="725">
        <f t="shared" si="113"/>
        <v>30</v>
      </c>
      <c r="T384" s="704">
        <f t="shared" si="111"/>
        <v>100</v>
      </c>
      <c r="U384" s="725">
        <f t="shared" si="113"/>
        <v>30</v>
      </c>
      <c r="V384" s="704">
        <f t="shared" si="112"/>
        <v>100</v>
      </c>
      <c r="W384" s="725">
        <f t="shared" si="113"/>
        <v>30</v>
      </c>
      <c r="X384" s="704">
        <f t="shared" si="101"/>
        <v>100</v>
      </c>
      <c r="Y384" s="725">
        <f t="shared" si="113"/>
        <v>30</v>
      </c>
      <c r="Z384" s="704">
        <f t="shared" si="102"/>
        <v>100</v>
      </c>
      <c r="AA384" s="728">
        <f>$I384</f>
        <v>30</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si="92"/>
        <v>YYNWFw</v>
      </c>
      <c r="H385" s="232">
        <v>100</v>
      </c>
      <c r="I385" s="232">
        <v>30</v>
      </c>
      <c r="J385" s="704">
        <f t="shared" si="106"/>
        <v>85</v>
      </c>
      <c r="K385" s="725">
        <f t="shared" si="113"/>
        <v>30</v>
      </c>
      <c r="L385" s="704">
        <f t="shared" si="107"/>
        <v>85</v>
      </c>
      <c r="M385" s="725">
        <f t="shared" si="113"/>
        <v>30</v>
      </c>
      <c r="N385" s="704">
        <f t="shared" si="108"/>
        <v>85</v>
      </c>
      <c r="O385" s="725">
        <f t="shared" si="113"/>
        <v>30</v>
      </c>
      <c r="P385" s="704">
        <f t="shared" si="109"/>
        <v>85</v>
      </c>
      <c r="Q385" s="725">
        <f t="shared" si="113"/>
        <v>30</v>
      </c>
      <c r="R385" s="704">
        <f t="shared" si="110"/>
        <v>100</v>
      </c>
      <c r="S385" s="725">
        <f t="shared" si="113"/>
        <v>30</v>
      </c>
      <c r="T385" s="704">
        <f t="shared" si="111"/>
        <v>100</v>
      </c>
      <c r="U385" s="725">
        <f t="shared" si="113"/>
        <v>30</v>
      </c>
      <c r="V385" s="704">
        <f t="shared" si="112"/>
        <v>100</v>
      </c>
      <c r="W385" s="725">
        <f t="shared" si="113"/>
        <v>30</v>
      </c>
      <c r="X385" s="704">
        <f t="shared" si="101"/>
        <v>100</v>
      </c>
      <c r="Y385" s="725">
        <f t="shared" si="113"/>
        <v>30</v>
      </c>
      <c r="Z385" s="704">
        <f t="shared" si="102"/>
        <v>100</v>
      </c>
      <c r="AA385" s="725">
        <f t="shared" si="103"/>
        <v>30</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92"/>
        <v>YYNWFwd</v>
      </c>
      <c r="H386" s="742">
        <f>H385*1.2</f>
        <v>120</v>
      </c>
      <c r="I386" s="742">
        <f>I385*1.2</f>
        <v>36</v>
      </c>
      <c r="J386" s="704">
        <f t="shared" si="106"/>
        <v>102</v>
      </c>
      <c r="K386" s="725">
        <f t="shared" si="113"/>
        <v>36</v>
      </c>
      <c r="L386" s="704">
        <f t="shared" si="107"/>
        <v>102</v>
      </c>
      <c r="M386" s="725">
        <f t="shared" si="113"/>
        <v>36</v>
      </c>
      <c r="N386" s="704">
        <f t="shared" si="108"/>
        <v>102</v>
      </c>
      <c r="O386" s="725">
        <f t="shared" si="113"/>
        <v>36</v>
      </c>
      <c r="P386" s="704">
        <f t="shared" si="109"/>
        <v>102</v>
      </c>
      <c r="Q386" s="725">
        <f t="shared" si="113"/>
        <v>36</v>
      </c>
      <c r="R386" s="704">
        <f t="shared" si="110"/>
        <v>120</v>
      </c>
      <c r="S386" s="725">
        <f t="shared" si="113"/>
        <v>36</v>
      </c>
      <c r="T386" s="704">
        <f t="shared" si="111"/>
        <v>120</v>
      </c>
      <c r="U386" s="725">
        <f t="shared" si="113"/>
        <v>36</v>
      </c>
      <c r="V386" s="704">
        <f t="shared" si="112"/>
        <v>120</v>
      </c>
      <c r="W386" s="725">
        <f t="shared" si="113"/>
        <v>36</v>
      </c>
      <c r="X386" s="704">
        <f t="shared" si="101"/>
        <v>120</v>
      </c>
      <c r="Y386" s="725">
        <f t="shared" si="113"/>
        <v>36</v>
      </c>
      <c r="Z386" s="704">
        <f t="shared" si="102"/>
        <v>120</v>
      </c>
      <c r="AA386" s="725">
        <f t="shared" si="103"/>
        <v>36</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si="92"/>
        <v>YYWFWb</v>
      </c>
      <c r="H387" s="232">
        <v>100</v>
      </c>
      <c r="I387" s="232">
        <v>30</v>
      </c>
      <c r="J387" s="704">
        <f t="shared" si="106"/>
        <v>85</v>
      </c>
      <c r="K387" s="725">
        <f t="shared" si="113"/>
        <v>30</v>
      </c>
      <c r="L387" s="704">
        <f t="shared" si="107"/>
        <v>85</v>
      </c>
      <c r="M387" s="725">
        <f t="shared" si="113"/>
        <v>30</v>
      </c>
      <c r="N387" s="704">
        <f t="shared" si="108"/>
        <v>85</v>
      </c>
      <c r="O387" s="725">
        <f t="shared" si="113"/>
        <v>30</v>
      </c>
      <c r="P387" s="704">
        <f t="shared" si="109"/>
        <v>85</v>
      </c>
      <c r="Q387" s="725">
        <f t="shared" si="113"/>
        <v>30</v>
      </c>
      <c r="R387" s="704">
        <f t="shared" si="110"/>
        <v>100</v>
      </c>
      <c r="S387" s="725">
        <f t="shared" si="113"/>
        <v>30</v>
      </c>
      <c r="T387" s="704">
        <f t="shared" si="111"/>
        <v>100</v>
      </c>
      <c r="U387" s="725">
        <f t="shared" si="113"/>
        <v>30</v>
      </c>
      <c r="V387" s="704">
        <f t="shared" si="112"/>
        <v>100</v>
      </c>
      <c r="W387" s="725">
        <f t="shared" si="113"/>
        <v>30</v>
      </c>
      <c r="X387" s="704">
        <f t="shared" si="101"/>
        <v>100</v>
      </c>
      <c r="Y387" s="725">
        <f t="shared" si="113"/>
        <v>30</v>
      </c>
      <c r="Z387" s="704">
        <f t="shared" si="102"/>
        <v>100</v>
      </c>
      <c r="AA387" s="725">
        <f t="shared" si="103"/>
        <v>30</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ref="G388" si="114">_xlfn.CONCAT(H242:M242)</f>
        <v>YYWFWbd</v>
      </c>
      <c r="H388" s="742">
        <f>H387*1.2</f>
        <v>120</v>
      </c>
      <c r="I388" s="742">
        <f>I387*1.2</f>
        <v>36</v>
      </c>
      <c r="J388" s="704">
        <f t="shared" si="106"/>
        <v>102</v>
      </c>
      <c r="K388" s="725">
        <f t="shared" si="113"/>
        <v>36</v>
      </c>
      <c r="L388" s="704">
        <f t="shared" si="107"/>
        <v>102</v>
      </c>
      <c r="M388" s="725">
        <f t="shared" si="113"/>
        <v>36</v>
      </c>
      <c r="N388" s="704">
        <f t="shared" si="108"/>
        <v>102</v>
      </c>
      <c r="O388" s="725">
        <f t="shared" si="113"/>
        <v>36</v>
      </c>
      <c r="P388" s="704">
        <f t="shared" si="109"/>
        <v>102</v>
      </c>
      <c r="Q388" s="725">
        <f t="shared" si="113"/>
        <v>36</v>
      </c>
      <c r="R388" s="704">
        <f t="shared" si="110"/>
        <v>120</v>
      </c>
      <c r="S388" s="725">
        <f t="shared" si="113"/>
        <v>36</v>
      </c>
      <c r="T388" s="704">
        <f t="shared" si="111"/>
        <v>120</v>
      </c>
      <c r="U388" s="725">
        <f t="shared" si="113"/>
        <v>36</v>
      </c>
      <c r="V388" s="704">
        <f t="shared" si="112"/>
        <v>120</v>
      </c>
      <c r="W388" s="725">
        <f t="shared" si="113"/>
        <v>36</v>
      </c>
      <c r="X388" s="704">
        <f t="shared" si="101"/>
        <v>120</v>
      </c>
      <c r="Y388" s="725">
        <f t="shared" si="113"/>
        <v>36</v>
      </c>
      <c r="Z388" s="704">
        <f t="shared" si="102"/>
        <v>120</v>
      </c>
      <c r="AA388" s="725">
        <f t="shared" si="103"/>
        <v>36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c r="I389" s="27"/>
      <c r="J389" s="27"/>
      <c r="K389" s="27"/>
      <c r="N389" s="504"/>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505" t="s">
        <v>806</v>
      </c>
      <c r="I390" t="s">
        <v>1124</v>
      </c>
      <c r="J390" t="s">
        <v>402</v>
      </c>
      <c r="K390" t="s">
        <v>796</v>
      </c>
      <c r="L390" t="s">
        <v>797</v>
      </c>
      <c r="M390" t="s">
        <v>798</v>
      </c>
      <c r="N390" t="s">
        <v>799</v>
      </c>
      <c r="O390" t="s">
        <v>800</v>
      </c>
      <c r="P390" t="s">
        <v>801</v>
      </c>
      <c r="Q390" t="s">
        <v>802</v>
      </c>
      <c r="R390" t="s">
        <v>803</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505"/>
      <c r="I391" t="s">
        <v>1117</v>
      </c>
      <c r="J391" s="741">
        <v>2</v>
      </c>
      <c r="K391" s="741">
        <v>2</v>
      </c>
      <c r="L391" s="741">
        <v>2</v>
      </c>
      <c r="M391" s="741">
        <v>2</v>
      </c>
      <c r="N391" s="741">
        <v>1</v>
      </c>
      <c r="O391" s="741">
        <v>1</v>
      </c>
      <c r="P391" s="741">
        <v>1</v>
      </c>
      <c r="Q391" s="741">
        <v>1</v>
      </c>
      <c r="R391" s="741">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505"/>
      <c r="I392" t="s">
        <v>1118</v>
      </c>
      <c r="J392" s="741">
        <v>1</v>
      </c>
      <c r="K392" s="741">
        <v>1</v>
      </c>
      <c r="L392" s="741">
        <v>1</v>
      </c>
      <c r="M392" s="741">
        <v>1</v>
      </c>
      <c r="N392" s="741">
        <v>1</v>
      </c>
      <c r="O392" s="741">
        <v>1</v>
      </c>
      <c r="P392" s="741">
        <v>1</v>
      </c>
      <c r="Q392" s="741">
        <v>1</v>
      </c>
      <c r="R392" s="741">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505"/>
      <c r="I393" t="s">
        <v>1119</v>
      </c>
      <c r="J393" s="741">
        <v>1</v>
      </c>
      <c r="K393" s="741">
        <v>1</v>
      </c>
      <c r="L393" s="741">
        <v>1</v>
      </c>
      <c r="M393" s="741">
        <v>1</v>
      </c>
      <c r="N393" s="741">
        <v>1</v>
      </c>
      <c r="O393" s="741">
        <v>1</v>
      </c>
      <c r="P393" s="741">
        <v>1</v>
      </c>
      <c r="Q393" s="741">
        <v>1</v>
      </c>
      <c r="R393" s="741">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505"/>
      <c r="I394" t="s">
        <v>1058</v>
      </c>
      <c r="J394" s="741">
        <v>1</v>
      </c>
      <c r="K394" s="741">
        <v>1</v>
      </c>
      <c r="L394" s="741">
        <v>1</v>
      </c>
      <c r="M394" s="741">
        <v>1</v>
      </c>
      <c r="N394" s="741">
        <v>1</v>
      </c>
      <c r="O394" s="741">
        <v>1</v>
      </c>
      <c r="P394" s="741">
        <v>1</v>
      </c>
      <c r="Q394" s="741">
        <v>1</v>
      </c>
      <c r="R394" s="74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505"/>
      <c r="I395" s="27"/>
      <c r="J395" s="27"/>
      <c r="K395" s="27"/>
      <c r="N395" s="50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
        <v>810</v>
      </c>
      <c r="H396" t="s">
        <v>826</v>
      </c>
      <c r="I396" t="s">
        <v>826</v>
      </c>
      <c r="J396" t="s">
        <v>826</v>
      </c>
      <c r="K396" t="s">
        <v>826</v>
      </c>
      <c r="L396" t="s">
        <v>402</v>
      </c>
      <c r="M396" t="s">
        <v>402</v>
      </c>
      <c r="N396" t="s">
        <v>402</v>
      </c>
      <c r="O396" t="s">
        <v>402</v>
      </c>
      <c r="P396" t="s">
        <v>796</v>
      </c>
      <c r="Q396" t="s">
        <v>796</v>
      </c>
      <c r="R396" t="s">
        <v>796</v>
      </c>
      <c r="S396" t="s">
        <v>796</v>
      </c>
      <c r="T396" t="s">
        <v>797</v>
      </c>
      <c r="U396" t="s">
        <v>797</v>
      </c>
      <c r="V396" t="s">
        <v>797</v>
      </c>
      <c r="W396" t="s">
        <v>797</v>
      </c>
      <c r="X396" t="s">
        <v>798</v>
      </c>
      <c r="Y396" t="s">
        <v>798</v>
      </c>
      <c r="Z396" t="s">
        <v>798</v>
      </c>
      <c r="AA396" t="s">
        <v>798</v>
      </c>
      <c r="AB396" t="s">
        <v>799</v>
      </c>
      <c r="AC396" t="s">
        <v>799</v>
      </c>
      <c r="AD396" t="s">
        <v>799</v>
      </c>
      <c r="AE396" t="s">
        <v>799</v>
      </c>
      <c r="AF396" t="s">
        <v>800</v>
      </c>
      <c r="AG396" t="s">
        <v>800</v>
      </c>
      <c r="AH396" t="s">
        <v>800</v>
      </c>
      <c r="AI396" t="s">
        <v>800</v>
      </c>
      <c r="AJ396" t="s">
        <v>801</v>
      </c>
      <c r="AK396" t="s">
        <v>801</v>
      </c>
      <c r="AL396" t="s">
        <v>801</v>
      </c>
      <c r="AM396" t="s">
        <v>801</v>
      </c>
      <c r="AN396" t="s">
        <v>802</v>
      </c>
      <c r="AO396" t="s">
        <v>802</v>
      </c>
      <c r="AP396" t="s">
        <v>802</v>
      </c>
      <c r="AQ396" t="s">
        <v>802</v>
      </c>
      <c r="AR396" t="s">
        <v>803</v>
      </c>
      <c r="AS396" t="s">
        <v>803</v>
      </c>
      <c r="AT396" t="s">
        <v>803</v>
      </c>
      <c r="AU396" t="s">
        <v>803</v>
      </c>
      <c r="AV396" s="196"/>
      <c r="AW396" s="196"/>
      <c r="AX396" s="17"/>
      <c r="AY396" s="9"/>
      <c r="AZ396" s="9"/>
      <c r="BA396" s="9"/>
    </row>
    <row r="397" spans="1:53" ht="14.5" outlineLevel="1" x14ac:dyDescent="0.35">
      <c r="A397" s="7"/>
      <c r="B397" s="8"/>
      <c r="C397" s="18"/>
      <c r="D397" s="18"/>
      <c r="E397" s="18"/>
      <c r="F397" s="27"/>
      <c r="G397" s="27" t="s">
        <v>809</v>
      </c>
      <c r="H397" t="s">
        <v>1117</v>
      </c>
      <c r="I397" t="s">
        <v>1118</v>
      </c>
      <c r="J397" t="s">
        <v>1119</v>
      </c>
      <c r="K397" t="s">
        <v>1058</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4.5" outlineLevel="1" x14ac:dyDescent="0.35">
      <c r="A398" s="7"/>
      <c r="B398" s="8"/>
      <c r="C398" s="18"/>
      <c r="D398" s="18"/>
      <c r="E398" s="18"/>
      <c r="F398" s="27"/>
      <c r="G398" s="27" t="str">
        <f t="shared" ref="G398:G429" si="116">_xlfn.CONCAT(H178:M178)</f>
        <v>AAAA2A1a</v>
      </c>
      <c r="H398" s="232">
        <v>0</v>
      </c>
      <c r="I398" s="232">
        <v>0</v>
      </c>
      <c r="J398" s="232">
        <v>0</v>
      </c>
      <c r="K398" s="232">
        <v>0</v>
      </c>
      <c r="L398" s="742" cm="1">
        <f t="array" ref="L398">INDEX($H398:$K398,0,MATCH(L$397,$H$397:$K$397,0))*INDEX($J$391:$R$394,MATCH(L$397,$I$391:$I$394,0),MATCH(L$396,$J$390:$R$390,0))</f>
        <v>0</v>
      </c>
      <c r="M398" s="742" cm="1">
        <f t="array" ref="M398">INDEX($H398:$K398,0,MATCH(M$397,$H$397:$K$397,0))*INDEX($J$391:$R$394,MATCH(M$397,$I$391:$I$394,0),MATCH(M$396,$J$390:$R$390,0))</f>
        <v>0</v>
      </c>
      <c r="N398" s="742" cm="1">
        <f t="array" ref="N398">INDEX($H398:$K398,0,MATCH(N$397,$H$397:$K$397,0))*INDEX($J$391:$R$394,MATCH(N$397,$I$391:$I$394,0),MATCH(N$396,$J$390:$R$390,0))</f>
        <v>0</v>
      </c>
      <c r="O398" s="742" cm="1">
        <f t="array" ref="O398">INDEX($H398:$K398,0,MATCH(O$397,$H$397:$K$397,0))*INDEX($J$391:$R$394,MATCH(O$397,$I$391:$I$394,0),MATCH(O$396,$J$390:$R$390,0))</f>
        <v>0</v>
      </c>
      <c r="P398" s="742" cm="1">
        <f t="array" ref="P398">INDEX($H398:$K398,0,MATCH(P$397,$H$397:$K$397,0))*INDEX($J$391:$R$394,MATCH(P$397,$I$391:$I$394,0),MATCH(P$396,$J$390:$R$390,0))</f>
        <v>0</v>
      </c>
      <c r="Q398" s="742" cm="1">
        <f t="array" ref="Q398">INDEX($H398:$K398,0,MATCH(Q$397,$H$397:$K$397,0))*INDEX($J$391:$R$394,MATCH(Q$397,$I$391:$I$394,0),MATCH(Q$396,$J$390:$R$390,0))</f>
        <v>0</v>
      </c>
      <c r="R398" s="742" cm="1">
        <f t="array" ref="R398">INDEX($H398:$K398,0,MATCH(R$397,$H$397:$K$397,0))*INDEX($J$391:$R$394,MATCH(R$397,$I$391:$I$394,0),MATCH(R$396,$J$390:$R$390,0))</f>
        <v>0</v>
      </c>
      <c r="S398" s="742" cm="1">
        <f t="array" ref="S398">INDEX($H398:$K398,0,MATCH(S$397,$H$397:$K$397,0))*INDEX($J$391:$R$394,MATCH(S$397,$I$391:$I$394,0),MATCH(S$396,$J$390:$R$390,0))</f>
        <v>0</v>
      </c>
      <c r="T398" s="742" cm="1">
        <f t="array" ref="T398">INDEX($H398:$K398,0,MATCH(T$397,$H$397:$K$397,0))*INDEX($J$391:$R$394,MATCH(T$397,$I$391:$I$394,0),MATCH(T$396,$J$390:$R$390,0))</f>
        <v>0</v>
      </c>
      <c r="U398" s="742" cm="1">
        <f t="array" ref="U398">INDEX($H398:$K398,0,MATCH(U$397,$H$397:$K$397,0))*INDEX($J$391:$R$394,MATCH(U$397,$I$391:$I$394,0),MATCH(U$396,$J$390:$R$390,0))</f>
        <v>0</v>
      </c>
      <c r="V398" s="742" cm="1">
        <f t="array" ref="V398">INDEX($H398:$K398,0,MATCH(V$397,$H$397:$K$397,0))*INDEX($J$391:$R$394,MATCH(V$397,$I$391:$I$394,0),MATCH(V$396,$J$390:$R$390,0))</f>
        <v>0</v>
      </c>
      <c r="W398" s="742" cm="1">
        <f t="array" ref="W398">INDEX($H398:$K398,0,MATCH(W$397,$H$397:$K$397,0))*INDEX($J$391:$R$394,MATCH(W$397,$I$391:$I$394,0),MATCH(W$396,$J$390:$R$390,0))</f>
        <v>0</v>
      </c>
      <c r="X398" s="742" cm="1">
        <f t="array" ref="X398">INDEX($H398:$K398,0,MATCH(X$397,$H$397:$K$397,0))*INDEX($J$391:$R$394,MATCH(X$397,$I$391:$I$394,0),MATCH(X$396,$J$390:$R$390,0))</f>
        <v>0</v>
      </c>
      <c r="Y398" s="742" cm="1">
        <f t="array" ref="Y398">INDEX($H398:$K398,0,MATCH(Y$397,$H$397:$K$397,0))*INDEX($J$391:$R$394,MATCH(Y$397,$I$391:$I$394,0),MATCH(Y$396,$J$390:$R$390,0))</f>
        <v>0</v>
      </c>
      <c r="Z398" s="742" cm="1">
        <f t="array" ref="Z398">INDEX($H398:$K398,0,MATCH(Z$397,$H$397:$K$397,0))*INDEX($J$391:$R$394,MATCH(Z$397,$I$391:$I$394,0),MATCH(Z$396,$J$390:$R$390,0))</f>
        <v>0</v>
      </c>
      <c r="AA398" s="742" cm="1">
        <f t="array" ref="AA398">INDEX($H398:$K398,0,MATCH(AA$397,$H$397:$K$397,0))*INDEX($J$391:$R$394,MATCH(AA$397,$I$391:$I$394,0),MATCH(AA$396,$J$390:$R$390,0))</f>
        <v>0</v>
      </c>
      <c r="AB398" s="742" cm="1">
        <f t="array" ref="AB398">INDEX($H398:$K398,0,MATCH(AB$397,$H$397:$K$397,0))*INDEX($J$391:$R$394,MATCH(AB$397,$I$391:$I$394,0),MATCH(AB$396,$J$390:$R$390,0))</f>
        <v>0</v>
      </c>
      <c r="AC398" s="742" cm="1">
        <f t="array" ref="AC398">INDEX($H398:$K398,0,MATCH(AC$397,$H$397:$K$397,0))*INDEX($J$391:$R$394,MATCH(AC$397,$I$391:$I$394,0),MATCH(AC$396,$J$390:$R$390,0))</f>
        <v>0</v>
      </c>
      <c r="AD398" s="742" cm="1">
        <f t="array" ref="AD398">INDEX($H398:$K398,0,MATCH(AD$397,$H$397:$K$397,0))*INDEX($J$391:$R$394,MATCH(AD$397,$I$391:$I$394,0),MATCH(AD$396,$J$390:$R$390,0))</f>
        <v>0</v>
      </c>
      <c r="AE398" s="742" cm="1">
        <f t="array" ref="AE398">INDEX($H398:$K398,0,MATCH(AE$397,$H$397:$K$397,0))*INDEX($J$391:$R$394,MATCH(AE$397,$I$391:$I$394,0),MATCH(AE$396,$J$390:$R$390,0))</f>
        <v>0</v>
      </c>
      <c r="AF398" s="742" cm="1">
        <f t="array" ref="AF398">INDEX($H398:$K398,0,MATCH(AF$397,$H$397:$K$397,0))*INDEX($J$391:$R$394,MATCH(AF$397,$I$391:$I$394,0),MATCH(AF$396,$J$390:$R$390,0))</f>
        <v>0</v>
      </c>
      <c r="AG398" s="742" cm="1">
        <f t="array" ref="AG398">INDEX($H398:$K398,0,MATCH(AG$397,$H$397:$K$397,0))*INDEX($J$391:$R$394,MATCH(AG$397,$I$391:$I$394,0),MATCH(AG$396,$J$390:$R$390,0))</f>
        <v>0</v>
      </c>
      <c r="AH398" s="742" cm="1">
        <f t="array" ref="AH398">INDEX($H398:$K398,0,MATCH(AH$397,$H$397:$K$397,0))*INDEX($J$391:$R$394,MATCH(AH$397,$I$391:$I$394,0),MATCH(AH$396,$J$390:$R$390,0))</f>
        <v>0</v>
      </c>
      <c r="AI398" s="742" cm="1">
        <f t="array" ref="AI398">INDEX($H398:$K398,0,MATCH(AI$397,$H$397:$K$397,0))*INDEX($J$391:$R$394,MATCH(AI$397,$I$391:$I$394,0),MATCH(AI$396,$J$390:$R$390,0))</f>
        <v>0</v>
      </c>
      <c r="AJ398" s="742" cm="1">
        <f t="array" ref="AJ398">INDEX($H398:$K398,0,MATCH(AJ$397,$H$397:$K$397,0))*INDEX($J$391:$R$394,MATCH(AJ$397,$I$391:$I$394,0),MATCH(AJ$396,$J$390:$R$390,0))</f>
        <v>0</v>
      </c>
      <c r="AK398" s="742" cm="1">
        <f t="array" ref="AK398">INDEX($H398:$K398,0,MATCH(AK$397,$H$397:$K$397,0))*INDEX($J$391:$R$394,MATCH(AK$397,$I$391:$I$394,0),MATCH(AK$396,$J$390:$R$390,0))</f>
        <v>0</v>
      </c>
      <c r="AL398" s="742" cm="1">
        <f t="array" ref="AL398">INDEX($H398:$K398,0,MATCH(AL$397,$H$397:$K$397,0))*INDEX($J$391:$R$394,MATCH(AL$397,$I$391:$I$394,0),MATCH(AL$396,$J$390:$R$390,0))</f>
        <v>0</v>
      </c>
      <c r="AM398" s="742" cm="1">
        <f t="array" ref="AM398">INDEX($H398:$K398,0,MATCH(AM$397,$H$397:$K$397,0))*INDEX($J$391:$R$394,MATCH(AM$397,$I$391:$I$394,0),MATCH(AM$396,$J$390:$R$390,0))</f>
        <v>0</v>
      </c>
      <c r="AN398" s="742" cm="1">
        <f t="array" ref="AN398">INDEX($H398:$K398,0,MATCH(AN$397,$H$397:$K$397,0))*INDEX($J$391:$R$394,MATCH(AN$397,$I$391:$I$394,0),MATCH(AN$396,$J$390:$R$390,0))</f>
        <v>0</v>
      </c>
      <c r="AO398" s="742" cm="1">
        <f t="array" ref="AO398">INDEX($H398:$K398,0,MATCH(AO$397,$H$397:$K$397,0))*INDEX($J$391:$R$394,MATCH(AO$397,$I$391:$I$394,0),MATCH(AO$396,$J$390:$R$390,0))</f>
        <v>0</v>
      </c>
      <c r="AP398" s="742" cm="1">
        <f t="array" ref="AP398">INDEX($H398:$K398,0,MATCH(AP$397,$H$397:$K$397,0))*INDEX($J$391:$R$394,MATCH(AP$397,$I$391:$I$394,0),MATCH(AP$396,$J$390:$R$390,0))</f>
        <v>0</v>
      </c>
      <c r="AQ398" s="742" cm="1">
        <f t="array" ref="AQ398">INDEX($H398:$K398,0,MATCH(AQ$397,$H$397:$K$397,0))*INDEX($J$391:$R$394,MATCH(AQ$397,$I$391:$I$394,0),MATCH(AQ$396,$J$390:$R$390,0))</f>
        <v>0</v>
      </c>
      <c r="AR398" s="742" cm="1">
        <f t="array" ref="AR398">INDEX($H398:$K398,0,MATCH(AR$397,$H$397:$K$397,0))*INDEX($J$391:$R$394,MATCH(AR$397,$I$391:$I$394,0),MATCH(AR$396,$J$390:$R$390,0))</f>
        <v>0</v>
      </c>
      <c r="AS398" s="742" cm="1">
        <f t="array" ref="AS398">INDEX($H398:$K398,0,MATCH(AS$397,$H$397:$K$397,0))*INDEX($J$391:$R$394,MATCH(AS$397,$I$391:$I$394,0),MATCH(AS$396,$J$390:$R$390,0))</f>
        <v>0</v>
      </c>
      <c r="AT398" s="742" cm="1">
        <f t="array" ref="AT398">INDEX($H398:$K398,0,MATCH(AT$397,$H$397:$K$397,0))*INDEX($J$391:$R$394,MATCH(AT$397,$I$391:$I$394,0),MATCH(AT$396,$J$390:$R$390,0))</f>
        <v>0</v>
      </c>
      <c r="AU398" s="742" cm="1">
        <f t="array" ref="AU398">INDEX($H398:$K398,0,MATCH(AU$397,$H$397:$K$397,0))*INDEX($J$391:$R$394,MATCH(AU$397,$I$391:$I$394,0),MATCH(AU$396,$J$390:$R$390,0))</f>
        <v>0</v>
      </c>
      <c r="AV398" s="196"/>
      <c r="AW398" s="196"/>
      <c r="AX398" s="17"/>
      <c r="AY398" s="9"/>
      <c r="AZ398" s="9"/>
      <c r="BA398" s="9"/>
    </row>
    <row r="399" spans="1:53" ht="14.5" outlineLevel="1" x14ac:dyDescent="0.35">
      <c r="A399" s="7"/>
      <c r="B399" s="8"/>
      <c r="C399" s="18"/>
      <c r="D399" s="18"/>
      <c r="E399" s="18"/>
      <c r="F399" s="27"/>
      <c r="G399" s="27" t="str">
        <f t="shared" si="116"/>
        <v>GGGGAg1a2</v>
      </c>
      <c r="H399" s="232">
        <v>0</v>
      </c>
      <c r="I399" s="232">
        <v>0</v>
      </c>
      <c r="J399" s="232">
        <v>0</v>
      </c>
      <c r="K399" s="232">
        <v>0</v>
      </c>
      <c r="L399" s="742" cm="1">
        <f t="array" ref="L399">INDEX($H399:$K399,0,MATCH(L$397,$H$397:$K$397,0))*INDEX($J$391:$R$394,MATCH(L$397,$I$391:$I$394,0),MATCH(L$396,$J$390:$R$390,0))</f>
        <v>0</v>
      </c>
      <c r="M399" s="742" cm="1">
        <f t="array" ref="M399">INDEX($H399:$K399,0,MATCH(M$397,$H$397:$K$397,0))*INDEX($J$391:$R$394,MATCH(M$397,$I$391:$I$394,0),MATCH(M$396,$J$390:$R$390,0))</f>
        <v>0</v>
      </c>
      <c r="N399" s="742" cm="1">
        <f t="array" ref="N399">INDEX($H399:$K399,0,MATCH(N$397,$H$397:$K$397,0))*INDEX($J$391:$R$394,MATCH(N$397,$I$391:$I$394,0),MATCH(N$396,$J$390:$R$390,0))</f>
        <v>0</v>
      </c>
      <c r="O399" s="742" cm="1">
        <f t="array" ref="O399">INDEX($H399:$K399,0,MATCH(O$397,$H$397:$K$397,0))*INDEX($J$391:$R$394,MATCH(O$397,$I$391:$I$394,0),MATCH(O$396,$J$390:$R$390,0))</f>
        <v>0</v>
      </c>
      <c r="P399" s="742" cm="1">
        <f t="array" ref="P399">INDEX($H399:$K399,0,MATCH(P$397,$H$397:$K$397,0))*INDEX($J$391:$R$394,MATCH(P$397,$I$391:$I$394,0),MATCH(P$396,$J$390:$R$390,0))</f>
        <v>0</v>
      </c>
      <c r="Q399" s="742" cm="1">
        <f t="array" ref="Q399">INDEX($H399:$K399,0,MATCH(Q$397,$H$397:$K$397,0))*INDEX($J$391:$R$394,MATCH(Q$397,$I$391:$I$394,0),MATCH(Q$396,$J$390:$R$390,0))</f>
        <v>0</v>
      </c>
      <c r="R399" s="742" cm="1">
        <f t="array" ref="R399">INDEX($H399:$K399,0,MATCH(R$397,$H$397:$K$397,0))*INDEX($J$391:$R$394,MATCH(R$397,$I$391:$I$394,0),MATCH(R$396,$J$390:$R$390,0))</f>
        <v>0</v>
      </c>
      <c r="S399" s="742" cm="1">
        <f t="array" ref="S399">INDEX($H399:$K399,0,MATCH(S$397,$H$397:$K$397,0))*INDEX($J$391:$R$394,MATCH(S$397,$I$391:$I$394,0),MATCH(S$396,$J$390:$R$390,0))</f>
        <v>0</v>
      </c>
      <c r="T399" s="742" cm="1">
        <f t="array" ref="T399">INDEX($H399:$K399,0,MATCH(T$397,$H$397:$K$397,0))*INDEX($J$391:$R$394,MATCH(T$397,$I$391:$I$394,0),MATCH(T$396,$J$390:$R$390,0))</f>
        <v>0</v>
      </c>
      <c r="U399" s="742" cm="1">
        <f t="array" ref="U399">INDEX($H399:$K399,0,MATCH(U$397,$H$397:$K$397,0))*INDEX($J$391:$R$394,MATCH(U$397,$I$391:$I$394,0),MATCH(U$396,$J$390:$R$390,0))</f>
        <v>0</v>
      </c>
      <c r="V399" s="742" cm="1">
        <f t="array" ref="V399">INDEX($H399:$K399,0,MATCH(V$397,$H$397:$K$397,0))*INDEX($J$391:$R$394,MATCH(V$397,$I$391:$I$394,0),MATCH(V$396,$J$390:$R$390,0))</f>
        <v>0</v>
      </c>
      <c r="W399" s="742" cm="1">
        <f t="array" ref="W399">INDEX($H399:$K399,0,MATCH(W$397,$H$397:$K$397,0))*INDEX($J$391:$R$394,MATCH(W$397,$I$391:$I$394,0),MATCH(W$396,$J$390:$R$390,0))</f>
        <v>0</v>
      </c>
      <c r="X399" s="742" cm="1">
        <f t="array" ref="X399">INDEX($H399:$K399,0,MATCH(X$397,$H$397:$K$397,0))*INDEX($J$391:$R$394,MATCH(X$397,$I$391:$I$394,0),MATCH(X$396,$J$390:$R$390,0))</f>
        <v>0</v>
      </c>
      <c r="Y399" s="742" cm="1">
        <f t="array" ref="Y399">INDEX($H399:$K399,0,MATCH(Y$397,$H$397:$K$397,0))*INDEX($J$391:$R$394,MATCH(Y$397,$I$391:$I$394,0),MATCH(Y$396,$J$390:$R$390,0))</f>
        <v>0</v>
      </c>
      <c r="Z399" s="742" cm="1">
        <f t="array" ref="Z399">INDEX($H399:$K399,0,MATCH(Z$397,$H$397:$K$397,0))*INDEX($J$391:$R$394,MATCH(Z$397,$I$391:$I$394,0),MATCH(Z$396,$J$390:$R$390,0))</f>
        <v>0</v>
      </c>
      <c r="AA399" s="742" cm="1">
        <f t="array" ref="AA399">INDEX($H399:$K399,0,MATCH(AA$397,$H$397:$K$397,0))*INDEX($J$391:$R$394,MATCH(AA$397,$I$391:$I$394,0),MATCH(AA$396,$J$390:$R$390,0))</f>
        <v>0</v>
      </c>
      <c r="AB399" s="742" cm="1">
        <f t="array" ref="AB399">INDEX($H399:$K399,0,MATCH(AB$397,$H$397:$K$397,0))*INDEX($J$391:$R$394,MATCH(AB$397,$I$391:$I$394,0),MATCH(AB$396,$J$390:$R$390,0))</f>
        <v>0</v>
      </c>
      <c r="AC399" s="742" cm="1">
        <f t="array" ref="AC399">INDEX($H399:$K399,0,MATCH(AC$397,$H$397:$K$397,0))*INDEX($J$391:$R$394,MATCH(AC$397,$I$391:$I$394,0),MATCH(AC$396,$J$390:$R$390,0))</f>
        <v>0</v>
      </c>
      <c r="AD399" s="742" cm="1">
        <f t="array" ref="AD399">INDEX($H399:$K399,0,MATCH(AD$397,$H$397:$K$397,0))*INDEX($J$391:$R$394,MATCH(AD$397,$I$391:$I$394,0),MATCH(AD$396,$J$390:$R$390,0))</f>
        <v>0</v>
      </c>
      <c r="AE399" s="742" cm="1">
        <f t="array" ref="AE399">INDEX($H399:$K399,0,MATCH(AE$397,$H$397:$K$397,0))*INDEX($J$391:$R$394,MATCH(AE$397,$I$391:$I$394,0),MATCH(AE$396,$J$390:$R$390,0))</f>
        <v>0</v>
      </c>
      <c r="AF399" s="742" cm="1">
        <f t="array" ref="AF399">INDEX($H399:$K399,0,MATCH(AF$397,$H$397:$K$397,0))*INDEX($J$391:$R$394,MATCH(AF$397,$I$391:$I$394,0),MATCH(AF$396,$J$390:$R$390,0))</f>
        <v>0</v>
      </c>
      <c r="AG399" s="742" cm="1">
        <f t="array" ref="AG399">INDEX($H399:$K399,0,MATCH(AG$397,$H$397:$K$397,0))*INDEX($J$391:$R$394,MATCH(AG$397,$I$391:$I$394,0),MATCH(AG$396,$J$390:$R$390,0))</f>
        <v>0</v>
      </c>
      <c r="AH399" s="742" cm="1">
        <f t="array" ref="AH399">INDEX($H399:$K399,0,MATCH(AH$397,$H$397:$K$397,0))*INDEX($J$391:$R$394,MATCH(AH$397,$I$391:$I$394,0),MATCH(AH$396,$J$390:$R$390,0))</f>
        <v>0</v>
      </c>
      <c r="AI399" s="742" cm="1">
        <f t="array" ref="AI399">INDEX($H399:$K399,0,MATCH(AI$397,$H$397:$K$397,0))*INDEX($J$391:$R$394,MATCH(AI$397,$I$391:$I$394,0),MATCH(AI$396,$J$390:$R$390,0))</f>
        <v>0</v>
      </c>
      <c r="AJ399" s="742" cm="1">
        <f t="array" ref="AJ399">INDEX($H399:$K399,0,MATCH(AJ$397,$H$397:$K$397,0))*INDEX($J$391:$R$394,MATCH(AJ$397,$I$391:$I$394,0),MATCH(AJ$396,$J$390:$R$390,0))</f>
        <v>0</v>
      </c>
      <c r="AK399" s="742" cm="1">
        <f t="array" ref="AK399">INDEX($H399:$K399,0,MATCH(AK$397,$H$397:$K$397,0))*INDEX($J$391:$R$394,MATCH(AK$397,$I$391:$I$394,0),MATCH(AK$396,$J$390:$R$390,0))</f>
        <v>0</v>
      </c>
      <c r="AL399" s="742" cm="1">
        <f t="array" ref="AL399">INDEX($H399:$K399,0,MATCH(AL$397,$H$397:$K$397,0))*INDEX($J$391:$R$394,MATCH(AL$397,$I$391:$I$394,0),MATCH(AL$396,$J$390:$R$390,0))</f>
        <v>0</v>
      </c>
      <c r="AM399" s="742" cm="1">
        <f t="array" ref="AM399">INDEX($H399:$K399,0,MATCH(AM$397,$H$397:$K$397,0))*INDEX($J$391:$R$394,MATCH(AM$397,$I$391:$I$394,0),MATCH(AM$396,$J$390:$R$390,0))</f>
        <v>0</v>
      </c>
      <c r="AN399" s="742" cm="1">
        <f t="array" ref="AN399">INDEX($H399:$K399,0,MATCH(AN$397,$H$397:$K$397,0))*INDEX($J$391:$R$394,MATCH(AN$397,$I$391:$I$394,0),MATCH(AN$396,$J$390:$R$390,0))</f>
        <v>0</v>
      </c>
      <c r="AO399" s="742" cm="1">
        <f t="array" ref="AO399">INDEX($H399:$K399,0,MATCH(AO$397,$H$397:$K$397,0))*INDEX($J$391:$R$394,MATCH(AO$397,$I$391:$I$394,0),MATCH(AO$396,$J$390:$R$390,0))</f>
        <v>0</v>
      </c>
      <c r="AP399" s="742" cm="1">
        <f t="array" ref="AP399">INDEX($H399:$K399,0,MATCH(AP$397,$H$397:$K$397,0))*INDEX($J$391:$R$394,MATCH(AP$397,$I$391:$I$394,0),MATCH(AP$396,$J$390:$R$390,0))</f>
        <v>0</v>
      </c>
      <c r="AQ399" s="742" cm="1">
        <f t="array" ref="AQ399">INDEX($H399:$K399,0,MATCH(AQ$397,$H$397:$K$397,0))*INDEX($J$391:$R$394,MATCH(AQ$397,$I$391:$I$394,0),MATCH(AQ$396,$J$390:$R$390,0))</f>
        <v>0</v>
      </c>
      <c r="AR399" s="742" cm="1">
        <f t="array" ref="AR399">INDEX($H399:$K399,0,MATCH(AR$397,$H$397:$K$397,0))*INDEX($J$391:$R$394,MATCH(AR$397,$I$391:$I$394,0),MATCH(AR$396,$J$390:$R$390,0))</f>
        <v>0</v>
      </c>
      <c r="AS399" s="742" cm="1">
        <f t="array" ref="AS399">INDEX($H399:$K399,0,MATCH(AS$397,$H$397:$K$397,0))*INDEX($J$391:$R$394,MATCH(AS$397,$I$391:$I$394,0),MATCH(AS$396,$J$390:$R$390,0))</f>
        <v>0</v>
      </c>
      <c r="AT399" s="742" cm="1">
        <f t="array" ref="AT399">INDEX($H399:$K399,0,MATCH(AT$397,$H$397:$K$397,0))*INDEX($J$391:$R$394,MATCH(AT$397,$I$391:$I$394,0),MATCH(AT$396,$J$390:$R$390,0))</f>
        <v>0</v>
      </c>
      <c r="AU399" s="742" cm="1">
        <f t="array" ref="AU399">INDEX($H399:$K399,0,MATCH(AU$397,$H$397:$K$397,0))*INDEX($J$391:$R$394,MATCH(AU$397,$I$391:$I$394,0),MATCH(AU$396,$J$390:$R$390,0))</f>
        <v>0</v>
      </c>
      <c r="AV399" s="196"/>
      <c r="AW399" s="196"/>
      <c r="AX399" s="17"/>
      <c r="AY399" s="9"/>
      <c r="AZ399" s="9"/>
      <c r="BA399" s="9"/>
    </row>
    <row r="400" spans="1:53" ht="14.5" outlineLevel="1" x14ac:dyDescent="0.35">
      <c r="A400" s="7"/>
      <c r="B400" s="8"/>
      <c r="C400" s="18"/>
      <c r="D400" s="18"/>
      <c r="E400" s="18"/>
      <c r="F400" s="27"/>
      <c r="G400" s="27" t="str">
        <f t="shared" si="116"/>
        <v>GGGGSg1a2</v>
      </c>
      <c r="H400" s="232">
        <v>0</v>
      </c>
      <c r="I400" s="232">
        <v>0</v>
      </c>
      <c r="J400" s="232">
        <v>0</v>
      </c>
      <c r="K400" s="232">
        <v>0</v>
      </c>
      <c r="L400" s="742" cm="1">
        <f t="array" ref="L400">INDEX($H400:$K400,0,MATCH(L$397,$H$397:$K$397,0))*INDEX($J$391:$R$394,MATCH(L$397,$I$391:$I$394,0),MATCH(L$396,$J$390:$R$390,0))</f>
        <v>0</v>
      </c>
      <c r="M400" s="742" cm="1">
        <f t="array" ref="M400">INDEX($H400:$K400,0,MATCH(M$397,$H$397:$K$397,0))*INDEX($J$391:$R$394,MATCH(M$397,$I$391:$I$394,0),MATCH(M$396,$J$390:$R$390,0))</f>
        <v>0</v>
      </c>
      <c r="N400" s="742" cm="1">
        <f t="array" ref="N400">INDEX($H400:$K400,0,MATCH(N$397,$H$397:$K$397,0))*INDEX($J$391:$R$394,MATCH(N$397,$I$391:$I$394,0),MATCH(N$396,$J$390:$R$390,0))</f>
        <v>0</v>
      </c>
      <c r="O400" s="742" cm="1">
        <f t="array" ref="O400">INDEX($H400:$K400,0,MATCH(O$397,$H$397:$K$397,0))*INDEX($J$391:$R$394,MATCH(O$397,$I$391:$I$394,0),MATCH(O$396,$J$390:$R$390,0))</f>
        <v>0</v>
      </c>
      <c r="P400" s="742" cm="1">
        <f t="array" ref="P400">INDEX($H400:$K400,0,MATCH(P$397,$H$397:$K$397,0))*INDEX($J$391:$R$394,MATCH(P$397,$I$391:$I$394,0),MATCH(P$396,$J$390:$R$390,0))</f>
        <v>0</v>
      </c>
      <c r="Q400" s="742" cm="1">
        <f t="array" ref="Q400">INDEX($H400:$K400,0,MATCH(Q$397,$H$397:$K$397,0))*INDEX($J$391:$R$394,MATCH(Q$397,$I$391:$I$394,0),MATCH(Q$396,$J$390:$R$390,0))</f>
        <v>0</v>
      </c>
      <c r="R400" s="742" cm="1">
        <f t="array" ref="R400">INDEX($H400:$K400,0,MATCH(R$397,$H$397:$K$397,0))*INDEX($J$391:$R$394,MATCH(R$397,$I$391:$I$394,0),MATCH(R$396,$J$390:$R$390,0))</f>
        <v>0</v>
      </c>
      <c r="S400" s="742" cm="1">
        <f t="array" ref="S400">INDEX($H400:$K400,0,MATCH(S$397,$H$397:$K$397,0))*INDEX($J$391:$R$394,MATCH(S$397,$I$391:$I$394,0),MATCH(S$396,$J$390:$R$390,0))</f>
        <v>0</v>
      </c>
      <c r="T400" s="742" cm="1">
        <f t="array" ref="T400">INDEX($H400:$K400,0,MATCH(T$397,$H$397:$K$397,0))*INDEX($J$391:$R$394,MATCH(T$397,$I$391:$I$394,0),MATCH(T$396,$J$390:$R$390,0))</f>
        <v>0</v>
      </c>
      <c r="U400" s="742" cm="1">
        <f t="array" ref="U400">INDEX($H400:$K400,0,MATCH(U$397,$H$397:$K$397,0))*INDEX($J$391:$R$394,MATCH(U$397,$I$391:$I$394,0),MATCH(U$396,$J$390:$R$390,0))</f>
        <v>0</v>
      </c>
      <c r="V400" s="742" cm="1">
        <f t="array" ref="V400">INDEX($H400:$K400,0,MATCH(V$397,$H$397:$K$397,0))*INDEX($J$391:$R$394,MATCH(V$397,$I$391:$I$394,0),MATCH(V$396,$J$390:$R$390,0))</f>
        <v>0</v>
      </c>
      <c r="W400" s="742" cm="1">
        <f t="array" ref="W400">INDEX($H400:$K400,0,MATCH(W$397,$H$397:$K$397,0))*INDEX($J$391:$R$394,MATCH(W$397,$I$391:$I$394,0),MATCH(W$396,$J$390:$R$390,0))</f>
        <v>0</v>
      </c>
      <c r="X400" s="742" cm="1">
        <f t="array" ref="X400">INDEX($H400:$K400,0,MATCH(X$397,$H$397:$K$397,0))*INDEX($J$391:$R$394,MATCH(X$397,$I$391:$I$394,0),MATCH(X$396,$J$390:$R$390,0))</f>
        <v>0</v>
      </c>
      <c r="Y400" s="742" cm="1">
        <f t="array" ref="Y400">INDEX($H400:$K400,0,MATCH(Y$397,$H$397:$K$397,0))*INDEX($J$391:$R$394,MATCH(Y$397,$I$391:$I$394,0),MATCH(Y$396,$J$390:$R$390,0))</f>
        <v>0</v>
      </c>
      <c r="Z400" s="742" cm="1">
        <f t="array" ref="Z400">INDEX($H400:$K400,0,MATCH(Z$397,$H$397:$K$397,0))*INDEX($J$391:$R$394,MATCH(Z$397,$I$391:$I$394,0),MATCH(Z$396,$J$390:$R$390,0))</f>
        <v>0</v>
      </c>
      <c r="AA400" s="742" cm="1">
        <f t="array" ref="AA400">INDEX($H400:$K400,0,MATCH(AA$397,$H$397:$K$397,0))*INDEX($J$391:$R$394,MATCH(AA$397,$I$391:$I$394,0),MATCH(AA$396,$J$390:$R$390,0))</f>
        <v>0</v>
      </c>
      <c r="AB400" s="742" cm="1">
        <f t="array" ref="AB400">INDEX($H400:$K400,0,MATCH(AB$397,$H$397:$K$397,0))*INDEX($J$391:$R$394,MATCH(AB$397,$I$391:$I$394,0),MATCH(AB$396,$J$390:$R$390,0))</f>
        <v>0</v>
      </c>
      <c r="AC400" s="742" cm="1">
        <f t="array" ref="AC400">INDEX($H400:$K400,0,MATCH(AC$397,$H$397:$K$397,0))*INDEX($J$391:$R$394,MATCH(AC$397,$I$391:$I$394,0),MATCH(AC$396,$J$390:$R$390,0))</f>
        <v>0</v>
      </c>
      <c r="AD400" s="742" cm="1">
        <f t="array" ref="AD400">INDEX($H400:$K400,0,MATCH(AD$397,$H$397:$K$397,0))*INDEX($J$391:$R$394,MATCH(AD$397,$I$391:$I$394,0),MATCH(AD$396,$J$390:$R$390,0))</f>
        <v>0</v>
      </c>
      <c r="AE400" s="742" cm="1">
        <f t="array" ref="AE400">INDEX($H400:$K400,0,MATCH(AE$397,$H$397:$K$397,0))*INDEX($J$391:$R$394,MATCH(AE$397,$I$391:$I$394,0),MATCH(AE$396,$J$390:$R$390,0))</f>
        <v>0</v>
      </c>
      <c r="AF400" s="742" cm="1">
        <f t="array" ref="AF400">INDEX($H400:$K400,0,MATCH(AF$397,$H$397:$K$397,0))*INDEX($J$391:$R$394,MATCH(AF$397,$I$391:$I$394,0),MATCH(AF$396,$J$390:$R$390,0))</f>
        <v>0</v>
      </c>
      <c r="AG400" s="742" cm="1">
        <f t="array" ref="AG400">INDEX($H400:$K400,0,MATCH(AG$397,$H$397:$K$397,0))*INDEX($J$391:$R$394,MATCH(AG$397,$I$391:$I$394,0),MATCH(AG$396,$J$390:$R$390,0))</f>
        <v>0</v>
      </c>
      <c r="AH400" s="742" cm="1">
        <f t="array" ref="AH400">INDEX($H400:$K400,0,MATCH(AH$397,$H$397:$K$397,0))*INDEX($J$391:$R$394,MATCH(AH$397,$I$391:$I$394,0),MATCH(AH$396,$J$390:$R$390,0))</f>
        <v>0</v>
      </c>
      <c r="AI400" s="742" cm="1">
        <f t="array" ref="AI400">INDEX($H400:$K400,0,MATCH(AI$397,$H$397:$K$397,0))*INDEX($J$391:$R$394,MATCH(AI$397,$I$391:$I$394,0),MATCH(AI$396,$J$390:$R$390,0))</f>
        <v>0</v>
      </c>
      <c r="AJ400" s="742" cm="1">
        <f t="array" ref="AJ400">INDEX($H400:$K400,0,MATCH(AJ$397,$H$397:$K$397,0))*INDEX($J$391:$R$394,MATCH(AJ$397,$I$391:$I$394,0),MATCH(AJ$396,$J$390:$R$390,0))</f>
        <v>0</v>
      </c>
      <c r="AK400" s="742" cm="1">
        <f t="array" ref="AK400">INDEX($H400:$K400,0,MATCH(AK$397,$H$397:$K$397,0))*INDEX($J$391:$R$394,MATCH(AK$397,$I$391:$I$394,0),MATCH(AK$396,$J$390:$R$390,0))</f>
        <v>0</v>
      </c>
      <c r="AL400" s="742" cm="1">
        <f t="array" ref="AL400">INDEX($H400:$K400,0,MATCH(AL$397,$H$397:$K$397,0))*INDEX($J$391:$R$394,MATCH(AL$397,$I$391:$I$394,0),MATCH(AL$396,$J$390:$R$390,0))</f>
        <v>0</v>
      </c>
      <c r="AM400" s="742" cm="1">
        <f t="array" ref="AM400">INDEX($H400:$K400,0,MATCH(AM$397,$H$397:$K$397,0))*INDEX($J$391:$R$394,MATCH(AM$397,$I$391:$I$394,0),MATCH(AM$396,$J$390:$R$390,0))</f>
        <v>0</v>
      </c>
      <c r="AN400" s="742" cm="1">
        <f t="array" ref="AN400">INDEX($H400:$K400,0,MATCH(AN$397,$H$397:$K$397,0))*INDEX($J$391:$R$394,MATCH(AN$397,$I$391:$I$394,0),MATCH(AN$396,$J$390:$R$390,0))</f>
        <v>0</v>
      </c>
      <c r="AO400" s="742" cm="1">
        <f t="array" ref="AO400">INDEX($H400:$K400,0,MATCH(AO$397,$H$397:$K$397,0))*INDEX($J$391:$R$394,MATCH(AO$397,$I$391:$I$394,0),MATCH(AO$396,$J$390:$R$390,0))</f>
        <v>0</v>
      </c>
      <c r="AP400" s="742" cm="1">
        <f t="array" ref="AP400">INDEX($H400:$K400,0,MATCH(AP$397,$H$397:$K$397,0))*INDEX($J$391:$R$394,MATCH(AP$397,$I$391:$I$394,0),MATCH(AP$396,$J$390:$R$390,0))</f>
        <v>0</v>
      </c>
      <c r="AQ400" s="742" cm="1">
        <f t="array" ref="AQ400">INDEX($H400:$K400,0,MATCH(AQ$397,$H$397:$K$397,0))*INDEX($J$391:$R$394,MATCH(AQ$397,$I$391:$I$394,0),MATCH(AQ$396,$J$390:$R$390,0))</f>
        <v>0</v>
      </c>
      <c r="AR400" s="742" cm="1">
        <f t="array" ref="AR400">INDEX($H400:$K400,0,MATCH(AR$397,$H$397:$K$397,0))*INDEX($J$391:$R$394,MATCH(AR$397,$I$391:$I$394,0),MATCH(AR$396,$J$390:$R$390,0))</f>
        <v>0</v>
      </c>
      <c r="AS400" s="742" cm="1">
        <f t="array" ref="AS400">INDEX($H400:$K400,0,MATCH(AS$397,$H$397:$K$397,0))*INDEX($J$391:$R$394,MATCH(AS$397,$I$391:$I$394,0),MATCH(AS$396,$J$390:$R$390,0))</f>
        <v>0</v>
      </c>
      <c r="AT400" s="742" cm="1">
        <f t="array" ref="AT400">INDEX($H400:$K400,0,MATCH(AT$397,$H$397:$K$397,0))*INDEX($J$391:$R$394,MATCH(AT$397,$I$391:$I$394,0),MATCH(AT$396,$J$390:$R$390,0))</f>
        <v>0</v>
      </c>
      <c r="AU400" s="742" cm="1">
        <f t="array" ref="AU400">INDEX($H400:$K400,0,MATCH(AU$397,$H$397:$K$397,0))*INDEX($J$391:$R$394,MATCH(AU$397,$I$391:$I$394,0),MATCH(AU$396,$J$390:$R$390,0))</f>
        <v>0</v>
      </c>
      <c r="AV400" s="196"/>
      <c r="AW400" s="196"/>
      <c r="AX400" s="17"/>
      <c r="AY400" s="9"/>
      <c r="AZ400" s="9"/>
      <c r="BA400" s="9"/>
    </row>
    <row r="401" spans="1:53" ht="14.5" outlineLevel="1" x14ac:dyDescent="0.35">
      <c r="A401" s="7"/>
      <c r="B401" s="8"/>
      <c r="C401" s="18"/>
      <c r="D401" s="18"/>
      <c r="E401" s="18"/>
      <c r="F401" s="27"/>
      <c r="G401" s="27" t="str">
        <f t="shared" si="116"/>
        <v>GGGAg2Na2</v>
      </c>
      <c r="H401" s="232">
        <v>0</v>
      </c>
      <c r="I401" s="232">
        <v>0</v>
      </c>
      <c r="J401" s="232">
        <v>0</v>
      </c>
      <c r="K401" s="232">
        <v>0</v>
      </c>
      <c r="L401" s="742" cm="1">
        <f t="array" ref="L401">INDEX($H401:$K401,0,MATCH(L$397,$H$397:$K$397,0))*INDEX($J$391:$R$394,MATCH(L$397,$I$391:$I$394,0),MATCH(L$396,$J$390:$R$390,0))</f>
        <v>0</v>
      </c>
      <c r="M401" s="742" cm="1">
        <f t="array" ref="M401">INDEX($H401:$K401,0,MATCH(M$397,$H$397:$K$397,0))*INDEX($J$391:$R$394,MATCH(M$397,$I$391:$I$394,0),MATCH(M$396,$J$390:$R$390,0))</f>
        <v>0</v>
      </c>
      <c r="N401" s="742" cm="1">
        <f t="array" ref="N401">INDEX($H401:$K401,0,MATCH(N$397,$H$397:$K$397,0))*INDEX($J$391:$R$394,MATCH(N$397,$I$391:$I$394,0),MATCH(N$396,$J$390:$R$390,0))</f>
        <v>0</v>
      </c>
      <c r="O401" s="742" cm="1">
        <f t="array" ref="O401">INDEX($H401:$K401,0,MATCH(O$397,$H$397:$K$397,0))*INDEX($J$391:$R$394,MATCH(O$397,$I$391:$I$394,0),MATCH(O$396,$J$390:$R$390,0))</f>
        <v>0</v>
      </c>
      <c r="P401" s="742" cm="1">
        <f t="array" ref="P401">INDEX($H401:$K401,0,MATCH(P$397,$H$397:$K$397,0))*INDEX($J$391:$R$394,MATCH(P$397,$I$391:$I$394,0),MATCH(P$396,$J$390:$R$390,0))</f>
        <v>0</v>
      </c>
      <c r="Q401" s="742" cm="1">
        <f t="array" ref="Q401">INDEX($H401:$K401,0,MATCH(Q$397,$H$397:$K$397,0))*INDEX($J$391:$R$394,MATCH(Q$397,$I$391:$I$394,0),MATCH(Q$396,$J$390:$R$390,0))</f>
        <v>0</v>
      </c>
      <c r="R401" s="742" cm="1">
        <f t="array" ref="R401">INDEX($H401:$K401,0,MATCH(R$397,$H$397:$K$397,0))*INDEX($J$391:$R$394,MATCH(R$397,$I$391:$I$394,0),MATCH(R$396,$J$390:$R$390,0))</f>
        <v>0</v>
      </c>
      <c r="S401" s="742" cm="1">
        <f t="array" ref="S401">INDEX($H401:$K401,0,MATCH(S$397,$H$397:$K$397,0))*INDEX($J$391:$R$394,MATCH(S$397,$I$391:$I$394,0),MATCH(S$396,$J$390:$R$390,0))</f>
        <v>0</v>
      </c>
      <c r="T401" s="742" cm="1">
        <f t="array" ref="T401">INDEX($H401:$K401,0,MATCH(T$397,$H$397:$K$397,0))*INDEX($J$391:$R$394,MATCH(T$397,$I$391:$I$394,0),MATCH(T$396,$J$390:$R$390,0))</f>
        <v>0</v>
      </c>
      <c r="U401" s="742" cm="1">
        <f t="array" ref="U401">INDEX($H401:$K401,0,MATCH(U$397,$H$397:$K$397,0))*INDEX($J$391:$R$394,MATCH(U$397,$I$391:$I$394,0),MATCH(U$396,$J$390:$R$390,0))</f>
        <v>0</v>
      </c>
      <c r="V401" s="742" cm="1">
        <f t="array" ref="V401">INDEX($H401:$K401,0,MATCH(V$397,$H$397:$K$397,0))*INDEX($J$391:$R$394,MATCH(V$397,$I$391:$I$394,0),MATCH(V$396,$J$390:$R$390,0))</f>
        <v>0</v>
      </c>
      <c r="W401" s="742" cm="1">
        <f t="array" ref="W401">INDEX($H401:$K401,0,MATCH(W$397,$H$397:$K$397,0))*INDEX($J$391:$R$394,MATCH(W$397,$I$391:$I$394,0),MATCH(W$396,$J$390:$R$390,0))</f>
        <v>0</v>
      </c>
      <c r="X401" s="742" cm="1">
        <f t="array" ref="X401">INDEX($H401:$K401,0,MATCH(X$397,$H$397:$K$397,0))*INDEX($J$391:$R$394,MATCH(X$397,$I$391:$I$394,0),MATCH(X$396,$J$390:$R$390,0))</f>
        <v>0</v>
      </c>
      <c r="Y401" s="742" cm="1">
        <f t="array" ref="Y401">INDEX($H401:$K401,0,MATCH(Y$397,$H$397:$K$397,0))*INDEX($J$391:$R$394,MATCH(Y$397,$I$391:$I$394,0),MATCH(Y$396,$J$390:$R$390,0))</f>
        <v>0</v>
      </c>
      <c r="Z401" s="742" cm="1">
        <f t="array" ref="Z401">INDEX($H401:$K401,0,MATCH(Z$397,$H$397:$K$397,0))*INDEX($J$391:$R$394,MATCH(Z$397,$I$391:$I$394,0),MATCH(Z$396,$J$390:$R$390,0))</f>
        <v>0</v>
      </c>
      <c r="AA401" s="742" cm="1">
        <f t="array" ref="AA401">INDEX($H401:$K401,0,MATCH(AA$397,$H$397:$K$397,0))*INDEX($J$391:$R$394,MATCH(AA$397,$I$391:$I$394,0),MATCH(AA$396,$J$390:$R$390,0))</f>
        <v>0</v>
      </c>
      <c r="AB401" s="742" cm="1">
        <f t="array" ref="AB401">INDEX($H401:$K401,0,MATCH(AB$397,$H$397:$K$397,0))*INDEX($J$391:$R$394,MATCH(AB$397,$I$391:$I$394,0),MATCH(AB$396,$J$390:$R$390,0))</f>
        <v>0</v>
      </c>
      <c r="AC401" s="742" cm="1">
        <f t="array" ref="AC401">INDEX($H401:$K401,0,MATCH(AC$397,$H$397:$K$397,0))*INDEX($J$391:$R$394,MATCH(AC$397,$I$391:$I$394,0),MATCH(AC$396,$J$390:$R$390,0))</f>
        <v>0</v>
      </c>
      <c r="AD401" s="742" cm="1">
        <f t="array" ref="AD401">INDEX($H401:$K401,0,MATCH(AD$397,$H$397:$K$397,0))*INDEX($J$391:$R$394,MATCH(AD$397,$I$391:$I$394,0),MATCH(AD$396,$J$390:$R$390,0))</f>
        <v>0</v>
      </c>
      <c r="AE401" s="742" cm="1">
        <f t="array" ref="AE401">INDEX($H401:$K401,0,MATCH(AE$397,$H$397:$K$397,0))*INDEX($J$391:$R$394,MATCH(AE$397,$I$391:$I$394,0),MATCH(AE$396,$J$390:$R$390,0))</f>
        <v>0</v>
      </c>
      <c r="AF401" s="742" cm="1">
        <f t="array" ref="AF401">INDEX($H401:$K401,0,MATCH(AF$397,$H$397:$K$397,0))*INDEX($J$391:$R$394,MATCH(AF$397,$I$391:$I$394,0),MATCH(AF$396,$J$390:$R$390,0))</f>
        <v>0</v>
      </c>
      <c r="AG401" s="742" cm="1">
        <f t="array" ref="AG401">INDEX($H401:$K401,0,MATCH(AG$397,$H$397:$K$397,0))*INDEX($J$391:$R$394,MATCH(AG$397,$I$391:$I$394,0),MATCH(AG$396,$J$390:$R$390,0))</f>
        <v>0</v>
      </c>
      <c r="AH401" s="742" cm="1">
        <f t="array" ref="AH401">INDEX($H401:$K401,0,MATCH(AH$397,$H$397:$K$397,0))*INDEX($J$391:$R$394,MATCH(AH$397,$I$391:$I$394,0),MATCH(AH$396,$J$390:$R$390,0))</f>
        <v>0</v>
      </c>
      <c r="AI401" s="742" cm="1">
        <f t="array" ref="AI401">INDEX($H401:$K401,0,MATCH(AI$397,$H$397:$K$397,0))*INDEX($J$391:$R$394,MATCH(AI$397,$I$391:$I$394,0),MATCH(AI$396,$J$390:$R$390,0))</f>
        <v>0</v>
      </c>
      <c r="AJ401" s="742" cm="1">
        <f t="array" ref="AJ401">INDEX($H401:$K401,0,MATCH(AJ$397,$H$397:$K$397,0))*INDEX($J$391:$R$394,MATCH(AJ$397,$I$391:$I$394,0),MATCH(AJ$396,$J$390:$R$390,0))</f>
        <v>0</v>
      </c>
      <c r="AK401" s="742" cm="1">
        <f t="array" ref="AK401">INDEX($H401:$K401,0,MATCH(AK$397,$H$397:$K$397,0))*INDEX($J$391:$R$394,MATCH(AK$397,$I$391:$I$394,0),MATCH(AK$396,$J$390:$R$390,0))</f>
        <v>0</v>
      </c>
      <c r="AL401" s="742" cm="1">
        <f t="array" ref="AL401">INDEX($H401:$K401,0,MATCH(AL$397,$H$397:$K$397,0))*INDEX($J$391:$R$394,MATCH(AL$397,$I$391:$I$394,0),MATCH(AL$396,$J$390:$R$390,0))</f>
        <v>0</v>
      </c>
      <c r="AM401" s="742" cm="1">
        <f t="array" ref="AM401">INDEX($H401:$K401,0,MATCH(AM$397,$H$397:$K$397,0))*INDEX($J$391:$R$394,MATCH(AM$397,$I$391:$I$394,0),MATCH(AM$396,$J$390:$R$390,0))</f>
        <v>0</v>
      </c>
      <c r="AN401" s="742" cm="1">
        <f t="array" ref="AN401">INDEX($H401:$K401,0,MATCH(AN$397,$H$397:$K$397,0))*INDEX($J$391:$R$394,MATCH(AN$397,$I$391:$I$394,0),MATCH(AN$396,$J$390:$R$390,0))</f>
        <v>0</v>
      </c>
      <c r="AO401" s="742" cm="1">
        <f t="array" ref="AO401">INDEX($H401:$K401,0,MATCH(AO$397,$H$397:$K$397,0))*INDEX($J$391:$R$394,MATCH(AO$397,$I$391:$I$394,0),MATCH(AO$396,$J$390:$R$390,0))</f>
        <v>0</v>
      </c>
      <c r="AP401" s="742" cm="1">
        <f t="array" ref="AP401">INDEX($H401:$K401,0,MATCH(AP$397,$H$397:$K$397,0))*INDEX($J$391:$R$394,MATCH(AP$397,$I$391:$I$394,0),MATCH(AP$396,$J$390:$R$390,0))</f>
        <v>0</v>
      </c>
      <c r="AQ401" s="742" cm="1">
        <f t="array" ref="AQ401">INDEX($H401:$K401,0,MATCH(AQ$397,$H$397:$K$397,0))*INDEX($J$391:$R$394,MATCH(AQ$397,$I$391:$I$394,0),MATCH(AQ$396,$J$390:$R$390,0))</f>
        <v>0</v>
      </c>
      <c r="AR401" s="742" cm="1">
        <f t="array" ref="AR401">INDEX($H401:$K401,0,MATCH(AR$397,$H$397:$K$397,0))*INDEX($J$391:$R$394,MATCH(AR$397,$I$391:$I$394,0),MATCH(AR$396,$J$390:$R$390,0))</f>
        <v>0</v>
      </c>
      <c r="AS401" s="742" cm="1">
        <f t="array" ref="AS401">INDEX($H401:$K401,0,MATCH(AS$397,$H$397:$K$397,0))*INDEX($J$391:$R$394,MATCH(AS$397,$I$391:$I$394,0),MATCH(AS$396,$J$390:$R$390,0))</f>
        <v>0</v>
      </c>
      <c r="AT401" s="742" cm="1">
        <f t="array" ref="AT401">INDEX($H401:$K401,0,MATCH(AT$397,$H$397:$K$397,0))*INDEX($J$391:$R$394,MATCH(AT$397,$I$391:$I$394,0),MATCH(AT$396,$J$390:$R$390,0))</f>
        <v>0</v>
      </c>
      <c r="AU401" s="742" cm="1">
        <f t="array" ref="AU401">INDEX($H401:$K401,0,MATCH(AU$397,$H$397:$K$397,0))*INDEX($J$391:$R$394,MATCH(AU$397,$I$391:$I$394,0),MATCH(AU$396,$J$390:$R$390,0))</f>
        <v>0</v>
      </c>
      <c r="AV401" s="196"/>
      <c r="AW401" s="196"/>
      <c r="AX401" s="17"/>
      <c r="AY401" s="9"/>
      <c r="AZ401" s="9"/>
      <c r="BA401" s="9"/>
    </row>
    <row r="402" spans="1:53" ht="14.5" outlineLevel="1" x14ac:dyDescent="0.35">
      <c r="A402" s="7"/>
      <c r="B402" s="8"/>
      <c r="C402" s="18"/>
      <c r="D402" s="18"/>
      <c r="E402" s="18"/>
      <c r="F402" s="27"/>
      <c r="G402" s="27" t="str">
        <f t="shared" si="116"/>
        <v>GGGAg2Ea2</v>
      </c>
      <c r="H402" s="232">
        <v>0</v>
      </c>
      <c r="I402" s="232">
        <v>0</v>
      </c>
      <c r="J402" s="232">
        <v>0</v>
      </c>
      <c r="K402" s="232">
        <v>0</v>
      </c>
      <c r="L402" s="742" cm="1">
        <f t="array" ref="L402">INDEX($H402:$K402,0,MATCH(L$397,$H$397:$K$397,0))*INDEX($J$391:$R$394,MATCH(L$397,$I$391:$I$394,0),MATCH(L$396,$J$390:$R$390,0))</f>
        <v>0</v>
      </c>
      <c r="M402" s="742" cm="1">
        <f t="array" ref="M402">INDEX($H402:$K402,0,MATCH(M$397,$H$397:$K$397,0))*INDEX($J$391:$R$394,MATCH(M$397,$I$391:$I$394,0),MATCH(M$396,$J$390:$R$390,0))</f>
        <v>0</v>
      </c>
      <c r="N402" s="742" cm="1">
        <f t="array" ref="N402">INDEX($H402:$K402,0,MATCH(N$397,$H$397:$K$397,0))*INDEX($J$391:$R$394,MATCH(N$397,$I$391:$I$394,0),MATCH(N$396,$J$390:$R$390,0))</f>
        <v>0</v>
      </c>
      <c r="O402" s="742" cm="1">
        <f t="array" ref="O402">INDEX($H402:$K402,0,MATCH(O$397,$H$397:$K$397,0))*INDEX($J$391:$R$394,MATCH(O$397,$I$391:$I$394,0),MATCH(O$396,$J$390:$R$390,0))</f>
        <v>0</v>
      </c>
      <c r="P402" s="742" cm="1">
        <f t="array" ref="P402">INDEX($H402:$K402,0,MATCH(P$397,$H$397:$K$397,0))*INDEX($J$391:$R$394,MATCH(P$397,$I$391:$I$394,0),MATCH(P$396,$J$390:$R$390,0))</f>
        <v>0</v>
      </c>
      <c r="Q402" s="742" cm="1">
        <f t="array" ref="Q402">INDEX($H402:$K402,0,MATCH(Q$397,$H$397:$K$397,0))*INDEX($J$391:$R$394,MATCH(Q$397,$I$391:$I$394,0),MATCH(Q$396,$J$390:$R$390,0))</f>
        <v>0</v>
      </c>
      <c r="R402" s="742" cm="1">
        <f t="array" ref="R402">INDEX($H402:$K402,0,MATCH(R$397,$H$397:$K$397,0))*INDEX($J$391:$R$394,MATCH(R$397,$I$391:$I$394,0),MATCH(R$396,$J$390:$R$390,0))</f>
        <v>0</v>
      </c>
      <c r="S402" s="742" cm="1">
        <f t="array" ref="S402">INDEX($H402:$K402,0,MATCH(S$397,$H$397:$K$397,0))*INDEX($J$391:$R$394,MATCH(S$397,$I$391:$I$394,0),MATCH(S$396,$J$390:$R$390,0))</f>
        <v>0</v>
      </c>
      <c r="T402" s="742" cm="1">
        <f t="array" ref="T402">INDEX($H402:$K402,0,MATCH(T$397,$H$397:$K$397,0))*INDEX($J$391:$R$394,MATCH(T$397,$I$391:$I$394,0),MATCH(T$396,$J$390:$R$390,0))</f>
        <v>0</v>
      </c>
      <c r="U402" s="742" cm="1">
        <f t="array" ref="U402">INDEX($H402:$K402,0,MATCH(U$397,$H$397:$K$397,0))*INDEX($J$391:$R$394,MATCH(U$397,$I$391:$I$394,0),MATCH(U$396,$J$390:$R$390,0))</f>
        <v>0</v>
      </c>
      <c r="V402" s="742" cm="1">
        <f t="array" ref="V402">INDEX($H402:$K402,0,MATCH(V$397,$H$397:$K$397,0))*INDEX($J$391:$R$394,MATCH(V$397,$I$391:$I$394,0),MATCH(V$396,$J$390:$R$390,0))</f>
        <v>0</v>
      </c>
      <c r="W402" s="742" cm="1">
        <f t="array" ref="W402">INDEX($H402:$K402,0,MATCH(W$397,$H$397:$K$397,0))*INDEX($J$391:$R$394,MATCH(W$397,$I$391:$I$394,0),MATCH(W$396,$J$390:$R$390,0))</f>
        <v>0</v>
      </c>
      <c r="X402" s="742" cm="1">
        <f t="array" ref="X402">INDEX($H402:$K402,0,MATCH(X$397,$H$397:$K$397,0))*INDEX($J$391:$R$394,MATCH(X$397,$I$391:$I$394,0),MATCH(X$396,$J$390:$R$390,0))</f>
        <v>0</v>
      </c>
      <c r="Y402" s="742" cm="1">
        <f t="array" ref="Y402">INDEX($H402:$K402,0,MATCH(Y$397,$H$397:$K$397,0))*INDEX($J$391:$R$394,MATCH(Y$397,$I$391:$I$394,0),MATCH(Y$396,$J$390:$R$390,0))</f>
        <v>0</v>
      </c>
      <c r="Z402" s="742" cm="1">
        <f t="array" ref="Z402">INDEX($H402:$K402,0,MATCH(Z$397,$H$397:$K$397,0))*INDEX($J$391:$R$394,MATCH(Z$397,$I$391:$I$394,0),MATCH(Z$396,$J$390:$R$390,0))</f>
        <v>0</v>
      </c>
      <c r="AA402" s="742" cm="1">
        <f t="array" ref="AA402">INDEX($H402:$K402,0,MATCH(AA$397,$H$397:$K$397,0))*INDEX($J$391:$R$394,MATCH(AA$397,$I$391:$I$394,0),MATCH(AA$396,$J$390:$R$390,0))</f>
        <v>0</v>
      </c>
      <c r="AB402" s="742" cm="1">
        <f t="array" ref="AB402">INDEX($H402:$K402,0,MATCH(AB$397,$H$397:$K$397,0))*INDEX($J$391:$R$394,MATCH(AB$397,$I$391:$I$394,0),MATCH(AB$396,$J$390:$R$390,0))</f>
        <v>0</v>
      </c>
      <c r="AC402" s="742" cm="1">
        <f t="array" ref="AC402">INDEX($H402:$K402,0,MATCH(AC$397,$H$397:$K$397,0))*INDEX($J$391:$R$394,MATCH(AC$397,$I$391:$I$394,0),MATCH(AC$396,$J$390:$R$390,0))</f>
        <v>0</v>
      </c>
      <c r="AD402" s="742" cm="1">
        <f t="array" ref="AD402">INDEX($H402:$K402,0,MATCH(AD$397,$H$397:$K$397,0))*INDEX($J$391:$R$394,MATCH(AD$397,$I$391:$I$394,0),MATCH(AD$396,$J$390:$R$390,0))</f>
        <v>0</v>
      </c>
      <c r="AE402" s="742" cm="1">
        <f t="array" ref="AE402">INDEX($H402:$K402,0,MATCH(AE$397,$H$397:$K$397,0))*INDEX($J$391:$R$394,MATCH(AE$397,$I$391:$I$394,0),MATCH(AE$396,$J$390:$R$390,0))</f>
        <v>0</v>
      </c>
      <c r="AF402" s="742" cm="1">
        <f t="array" ref="AF402">INDEX($H402:$K402,0,MATCH(AF$397,$H$397:$K$397,0))*INDEX($J$391:$R$394,MATCH(AF$397,$I$391:$I$394,0),MATCH(AF$396,$J$390:$R$390,0))</f>
        <v>0</v>
      </c>
      <c r="AG402" s="742" cm="1">
        <f t="array" ref="AG402">INDEX($H402:$K402,0,MATCH(AG$397,$H$397:$K$397,0))*INDEX($J$391:$R$394,MATCH(AG$397,$I$391:$I$394,0),MATCH(AG$396,$J$390:$R$390,0))</f>
        <v>0</v>
      </c>
      <c r="AH402" s="742" cm="1">
        <f t="array" ref="AH402">INDEX($H402:$K402,0,MATCH(AH$397,$H$397:$K$397,0))*INDEX($J$391:$R$394,MATCH(AH$397,$I$391:$I$394,0),MATCH(AH$396,$J$390:$R$390,0))</f>
        <v>0</v>
      </c>
      <c r="AI402" s="742" cm="1">
        <f t="array" ref="AI402">INDEX($H402:$K402,0,MATCH(AI$397,$H$397:$K$397,0))*INDEX($J$391:$R$394,MATCH(AI$397,$I$391:$I$394,0),MATCH(AI$396,$J$390:$R$390,0))</f>
        <v>0</v>
      </c>
      <c r="AJ402" s="742" cm="1">
        <f t="array" ref="AJ402">INDEX($H402:$K402,0,MATCH(AJ$397,$H$397:$K$397,0))*INDEX($J$391:$R$394,MATCH(AJ$397,$I$391:$I$394,0),MATCH(AJ$396,$J$390:$R$390,0))</f>
        <v>0</v>
      </c>
      <c r="AK402" s="742" cm="1">
        <f t="array" ref="AK402">INDEX($H402:$K402,0,MATCH(AK$397,$H$397:$K$397,0))*INDEX($J$391:$R$394,MATCH(AK$397,$I$391:$I$394,0),MATCH(AK$396,$J$390:$R$390,0))</f>
        <v>0</v>
      </c>
      <c r="AL402" s="742" cm="1">
        <f t="array" ref="AL402">INDEX($H402:$K402,0,MATCH(AL$397,$H$397:$K$397,0))*INDEX($J$391:$R$394,MATCH(AL$397,$I$391:$I$394,0),MATCH(AL$396,$J$390:$R$390,0))</f>
        <v>0</v>
      </c>
      <c r="AM402" s="742" cm="1">
        <f t="array" ref="AM402">INDEX($H402:$K402,0,MATCH(AM$397,$H$397:$K$397,0))*INDEX($J$391:$R$394,MATCH(AM$397,$I$391:$I$394,0),MATCH(AM$396,$J$390:$R$390,0))</f>
        <v>0</v>
      </c>
      <c r="AN402" s="742" cm="1">
        <f t="array" ref="AN402">INDEX($H402:$K402,0,MATCH(AN$397,$H$397:$K$397,0))*INDEX($J$391:$R$394,MATCH(AN$397,$I$391:$I$394,0),MATCH(AN$396,$J$390:$R$390,0))</f>
        <v>0</v>
      </c>
      <c r="AO402" s="742" cm="1">
        <f t="array" ref="AO402">INDEX($H402:$K402,0,MATCH(AO$397,$H$397:$K$397,0))*INDEX($J$391:$R$394,MATCH(AO$397,$I$391:$I$394,0),MATCH(AO$396,$J$390:$R$390,0))</f>
        <v>0</v>
      </c>
      <c r="AP402" s="742" cm="1">
        <f t="array" ref="AP402">INDEX($H402:$K402,0,MATCH(AP$397,$H$397:$K$397,0))*INDEX($J$391:$R$394,MATCH(AP$397,$I$391:$I$394,0),MATCH(AP$396,$J$390:$R$390,0))</f>
        <v>0</v>
      </c>
      <c r="AQ402" s="742" cm="1">
        <f t="array" ref="AQ402">INDEX($H402:$K402,0,MATCH(AQ$397,$H$397:$K$397,0))*INDEX($J$391:$R$394,MATCH(AQ$397,$I$391:$I$394,0),MATCH(AQ$396,$J$390:$R$390,0))</f>
        <v>0</v>
      </c>
      <c r="AR402" s="742" cm="1">
        <f t="array" ref="AR402">INDEX($H402:$K402,0,MATCH(AR$397,$H$397:$K$397,0))*INDEX($J$391:$R$394,MATCH(AR$397,$I$391:$I$394,0),MATCH(AR$396,$J$390:$R$390,0))</f>
        <v>0</v>
      </c>
      <c r="AS402" s="742" cm="1">
        <f t="array" ref="AS402">INDEX($H402:$K402,0,MATCH(AS$397,$H$397:$K$397,0))*INDEX($J$391:$R$394,MATCH(AS$397,$I$391:$I$394,0),MATCH(AS$396,$J$390:$R$390,0))</f>
        <v>0</v>
      </c>
      <c r="AT402" s="742" cm="1">
        <f t="array" ref="AT402">INDEX($H402:$K402,0,MATCH(AT$397,$H$397:$K$397,0))*INDEX($J$391:$R$394,MATCH(AT$397,$I$391:$I$394,0),MATCH(AT$396,$J$390:$R$390,0))</f>
        <v>0</v>
      </c>
      <c r="AU402" s="742" cm="1">
        <f t="array" ref="AU402">INDEX($H402:$K402,0,MATCH(AU$397,$H$397:$K$397,0))*INDEX($J$391:$R$394,MATCH(AU$397,$I$391:$I$394,0),MATCH(AU$396,$J$390:$R$390,0))</f>
        <v>0</v>
      </c>
      <c r="AV402" s="196"/>
      <c r="AW402" s="196"/>
      <c r="AX402" s="17"/>
      <c r="AY402" s="9"/>
      <c r="AZ402" s="9"/>
      <c r="BA402" s="9"/>
    </row>
    <row r="403" spans="1:53" ht="14.5" outlineLevel="1" x14ac:dyDescent="0.35">
      <c r="A403" s="7"/>
      <c r="B403" s="8"/>
      <c r="C403" s="18"/>
      <c r="D403" s="18"/>
      <c r="E403" s="18"/>
      <c r="F403" s="27"/>
      <c r="G403" s="27" t="str">
        <f t="shared" si="116"/>
        <v>GGGAg2OFa2</v>
      </c>
      <c r="H403" s="232">
        <v>0</v>
      </c>
      <c r="I403" s="232">
        <v>0</v>
      </c>
      <c r="J403" s="232">
        <v>0</v>
      </c>
      <c r="K403" s="232">
        <v>0</v>
      </c>
      <c r="L403" s="742" cm="1">
        <f t="array" ref="L403">INDEX($H403:$K403,0,MATCH(L$397,$H$397:$K$397,0))*INDEX($J$391:$R$394,MATCH(L$397,$I$391:$I$394,0),MATCH(L$396,$J$390:$R$390,0))</f>
        <v>0</v>
      </c>
      <c r="M403" s="742" cm="1">
        <f t="array" ref="M403">INDEX($H403:$K403,0,MATCH(M$397,$H$397:$K$397,0))*INDEX($J$391:$R$394,MATCH(M$397,$I$391:$I$394,0),MATCH(M$396,$J$390:$R$390,0))</f>
        <v>0</v>
      </c>
      <c r="N403" s="742" cm="1">
        <f t="array" ref="N403">INDEX($H403:$K403,0,MATCH(N$397,$H$397:$K$397,0))*INDEX($J$391:$R$394,MATCH(N$397,$I$391:$I$394,0),MATCH(N$396,$J$390:$R$390,0))</f>
        <v>0</v>
      </c>
      <c r="O403" s="742" cm="1">
        <f t="array" ref="O403">INDEX($H403:$K403,0,MATCH(O$397,$H$397:$K$397,0))*INDEX($J$391:$R$394,MATCH(O$397,$I$391:$I$394,0),MATCH(O$396,$J$390:$R$390,0))</f>
        <v>0</v>
      </c>
      <c r="P403" s="742" cm="1">
        <f t="array" ref="P403">INDEX($H403:$K403,0,MATCH(P$397,$H$397:$K$397,0))*INDEX($J$391:$R$394,MATCH(P$397,$I$391:$I$394,0),MATCH(P$396,$J$390:$R$390,0))</f>
        <v>0</v>
      </c>
      <c r="Q403" s="742" cm="1">
        <f t="array" ref="Q403">INDEX($H403:$K403,0,MATCH(Q$397,$H$397:$K$397,0))*INDEX($J$391:$R$394,MATCH(Q$397,$I$391:$I$394,0),MATCH(Q$396,$J$390:$R$390,0))</f>
        <v>0</v>
      </c>
      <c r="R403" s="742" cm="1">
        <f t="array" ref="R403">INDEX($H403:$K403,0,MATCH(R$397,$H$397:$K$397,0))*INDEX($J$391:$R$394,MATCH(R$397,$I$391:$I$394,0),MATCH(R$396,$J$390:$R$390,0))</f>
        <v>0</v>
      </c>
      <c r="S403" s="742" cm="1">
        <f t="array" ref="S403">INDEX($H403:$K403,0,MATCH(S$397,$H$397:$K$397,0))*INDEX($J$391:$R$394,MATCH(S$397,$I$391:$I$394,0),MATCH(S$396,$J$390:$R$390,0))</f>
        <v>0</v>
      </c>
      <c r="T403" s="742" cm="1">
        <f t="array" ref="T403">INDEX($H403:$K403,0,MATCH(T$397,$H$397:$K$397,0))*INDEX($J$391:$R$394,MATCH(T$397,$I$391:$I$394,0),MATCH(T$396,$J$390:$R$390,0))</f>
        <v>0</v>
      </c>
      <c r="U403" s="742" cm="1">
        <f t="array" ref="U403">INDEX($H403:$K403,0,MATCH(U$397,$H$397:$K$397,0))*INDEX($J$391:$R$394,MATCH(U$397,$I$391:$I$394,0),MATCH(U$396,$J$390:$R$390,0))</f>
        <v>0</v>
      </c>
      <c r="V403" s="742" cm="1">
        <f t="array" ref="V403">INDEX($H403:$K403,0,MATCH(V$397,$H$397:$K$397,0))*INDEX($J$391:$R$394,MATCH(V$397,$I$391:$I$394,0),MATCH(V$396,$J$390:$R$390,0))</f>
        <v>0</v>
      </c>
      <c r="W403" s="742" cm="1">
        <f t="array" ref="W403">INDEX($H403:$K403,0,MATCH(W$397,$H$397:$K$397,0))*INDEX($J$391:$R$394,MATCH(W$397,$I$391:$I$394,0),MATCH(W$396,$J$390:$R$390,0))</f>
        <v>0</v>
      </c>
      <c r="X403" s="742" cm="1">
        <f t="array" ref="X403">INDEX($H403:$K403,0,MATCH(X$397,$H$397:$K$397,0))*INDEX($J$391:$R$394,MATCH(X$397,$I$391:$I$394,0),MATCH(X$396,$J$390:$R$390,0))</f>
        <v>0</v>
      </c>
      <c r="Y403" s="742" cm="1">
        <f t="array" ref="Y403">INDEX($H403:$K403,0,MATCH(Y$397,$H$397:$K$397,0))*INDEX($J$391:$R$394,MATCH(Y$397,$I$391:$I$394,0),MATCH(Y$396,$J$390:$R$390,0))</f>
        <v>0</v>
      </c>
      <c r="Z403" s="742" cm="1">
        <f t="array" ref="Z403">INDEX($H403:$K403,0,MATCH(Z$397,$H$397:$K$397,0))*INDEX($J$391:$R$394,MATCH(Z$397,$I$391:$I$394,0),MATCH(Z$396,$J$390:$R$390,0))</f>
        <v>0</v>
      </c>
      <c r="AA403" s="742" cm="1">
        <f t="array" ref="AA403">INDEX($H403:$K403,0,MATCH(AA$397,$H$397:$K$397,0))*INDEX($J$391:$R$394,MATCH(AA$397,$I$391:$I$394,0),MATCH(AA$396,$J$390:$R$390,0))</f>
        <v>0</v>
      </c>
      <c r="AB403" s="742" cm="1">
        <f t="array" ref="AB403">INDEX($H403:$K403,0,MATCH(AB$397,$H$397:$K$397,0))*INDEX($J$391:$R$394,MATCH(AB$397,$I$391:$I$394,0),MATCH(AB$396,$J$390:$R$390,0))</f>
        <v>0</v>
      </c>
      <c r="AC403" s="742" cm="1">
        <f t="array" ref="AC403">INDEX($H403:$K403,0,MATCH(AC$397,$H$397:$K$397,0))*INDEX($J$391:$R$394,MATCH(AC$397,$I$391:$I$394,0),MATCH(AC$396,$J$390:$R$390,0))</f>
        <v>0</v>
      </c>
      <c r="AD403" s="742" cm="1">
        <f t="array" ref="AD403">INDEX($H403:$K403,0,MATCH(AD$397,$H$397:$K$397,0))*INDEX($J$391:$R$394,MATCH(AD$397,$I$391:$I$394,0),MATCH(AD$396,$J$390:$R$390,0))</f>
        <v>0</v>
      </c>
      <c r="AE403" s="742" cm="1">
        <f t="array" ref="AE403">INDEX($H403:$K403,0,MATCH(AE$397,$H$397:$K$397,0))*INDEX($J$391:$R$394,MATCH(AE$397,$I$391:$I$394,0),MATCH(AE$396,$J$390:$R$390,0))</f>
        <v>0</v>
      </c>
      <c r="AF403" s="742" cm="1">
        <f t="array" ref="AF403">INDEX($H403:$K403,0,MATCH(AF$397,$H$397:$K$397,0))*INDEX($J$391:$R$394,MATCH(AF$397,$I$391:$I$394,0),MATCH(AF$396,$J$390:$R$390,0))</f>
        <v>0</v>
      </c>
      <c r="AG403" s="742" cm="1">
        <f t="array" ref="AG403">INDEX($H403:$K403,0,MATCH(AG$397,$H$397:$K$397,0))*INDEX($J$391:$R$394,MATCH(AG$397,$I$391:$I$394,0),MATCH(AG$396,$J$390:$R$390,0))</f>
        <v>0</v>
      </c>
      <c r="AH403" s="742" cm="1">
        <f t="array" ref="AH403">INDEX($H403:$K403,0,MATCH(AH$397,$H$397:$K$397,0))*INDEX($J$391:$R$394,MATCH(AH$397,$I$391:$I$394,0),MATCH(AH$396,$J$390:$R$390,0))</f>
        <v>0</v>
      </c>
      <c r="AI403" s="742" cm="1">
        <f t="array" ref="AI403">INDEX($H403:$K403,0,MATCH(AI$397,$H$397:$K$397,0))*INDEX($J$391:$R$394,MATCH(AI$397,$I$391:$I$394,0),MATCH(AI$396,$J$390:$R$390,0))</f>
        <v>0</v>
      </c>
      <c r="AJ403" s="742" cm="1">
        <f t="array" ref="AJ403">INDEX($H403:$K403,0,MATCH(AJ$397,$H$397:$K$397,0))*INDEX($J$391:$R$394,MATCH(AJ$397,$I$391:$I$394,0),MATCH(AJ$396,$J$390:$R$390,0))</f>
        <v>0</v>
      </c>
      <c r="AK403" s="742" cm="1">
        <f t="array" ref="AK403">INDEX($H403:$K403,0,MATCH(AK$397,$H$397:$K$397,0))*INDEX($J$391:$R$394,MATCH(AK$397,$I$391:$I$394,0),MATCH(AK$396,$J$390:$R$390,0))</f>
        <v>0</v>
      </c>
      <c r="AL403" s="742" cm="1">
        <f t="array" ref="AL403">INDEX($H403:$K403,0,MATCH(AL$397,$H$397:$K$397,0))*INDEX($J$391:$R$394,MATCH(AL$397,$I$391:$I$394,0),MATCH(AL$396,$J$390:$R$390,0))</f>
        <v>0</v>
      </c>
      <c r="AM403" s="742" cm="1">
        <f t="array" ref="AM403">INDEX($H403:$K403,0,MATCH(AM$397,$H$397:$K$397,0))*INDEX($J$391:$R$394,MATCH(AM$397,$I$391:$I$394,0),MATCH(AM$396,$J$390:$R$390,0))</f>
        <v>0</v>
      </c>
      <c r="AN403" s="742" cm="1">
        <f t="array" ref="AN403">INDEX($H403:$K403,0,MATCH(AN$397,$H$397:$K$397,0))*INDEX($J$391:$R$394,MATCH(AN$397,$I$391:$I$394,0),MATCH(AN$396,$J$390:$R$390,0))</f>
        <v>0</v>
      </c>
      <c r="AO403" s="742" cm="1">
        <f t="array" ref="AO403">INDEX($H403:$K403,0,MATCH(AO$397,$H$397:$K$397,0))*INDEX($J$391:$R$394,MATCH(AO$397,$I$391:$I$394,0),MATCH(AO$396,$J$390:$R$390,0))</f>
        <v>0</v>
      </c>
      <c r="AP403" s="742" cm="1">
        <f t="array" ref="AP403">INDEX($H403:$K403,0,MATCH(AP$397,$H$397:$K$397,0))*INDEX($J$391:$R$394,MATCH(AP$397,$I$391:$I$394,0),MATCH(AP$396,$J$390:$R$390,0))</f>
        <v>0</v>
      </c>
      <c r="AQ403" s="742" cm="1">
        <f t="array" ref="AQ403">INDEX($H403:$K403,0,MATCH(AQ$397,$H$397:$K$397,0))*INDEX($J$391:$R$394,MATCH(AQ$397,$I$391:$I$394,0),MATCH(AQ$396,$J$390:$R$390,0))</f>
        <v>0</v>
      </c>
      <c r="AR403" s="742" cm="1">
        <f t="array" ref="AR403">INDEX($H403:$K403,0,MATCH(AR$397,$H$397:$K$397,0))*INDEX($J$391:$R$394,MATCH(AR$397,$I$391:$I$394,0),MATCH(AR$396,$J$390:$R$390,0))</f>
        <v>0</v>
      </c>
      <c r="AS403" s="742" cm="1">
        <f t="array" ref="AS403">INDEX($H403:$K403,0,MATCH(AS$397,$H$397:$K$397,0))*INDEX($J$391:$R$394,MATCH(AS$397,$I$391:$I$394,0),MATCH(AS$396,$J$390:$R$390,0))</f>
        <v>0</v>
      </c>
      <c r="AT403" s="742" cm="1">
        <f t="array" ref="AT403">INDEX($H403:$K403,0,MATCH(AT$397,$H$397:$K$397,0))*INDEX($J$391:$R$394,MATCH(AT$397,$I$391:$I$394,0),MATCH(AT$396,$J$390:$R$390,0))</f>
        <v>0</v>
      </c>
      <c r="AU403" s="742" cm="1">
        <f t="array" ref="AU403">INDEX($H403:$K403,0,MATCH(AU$397,$H$397:$K$397,0))*INDEX($J$391:$R$394,MATCH(AU$397,$I$391:$I$394,0),MATCH(AU$396,$J$390:$R$390,0))</f>
        <v>0</v>
      </c>
      <c r="AV403" s="196"/>
      <c r="AW403" s="196"/>
      <c r="AX403" s="17"/>
      <c r="AY403" s="9"/>
      <c r="AZ403" s="9"/>
      <c r="BA403" s="9"/>
    </row>
    <row r="404" spans="1:53" ht="14.5" outlineLevel="1" x14ac:dyDescent="0.35">
      <c r="A404" s="7"/>
      <c r="B404" s="8"/>
      <c r="C404" s="18"/>
      <c r="D404" s="18"/>
      <c r="E404" s="18"/>
      <c r="F404" s="27"/>
      <c r="G404" s="27" t="str">
        <f t="shared" si="116"/>
        <v>GGGC1Na2</v>
      </c>
      <c r="H404" s="232">
        <v>0</v>
      </c>
      <c r="I404" s="232">
        <v>0</v>
      </c>
      <c r="J404" s="232">
        <v>0</v>
      </c>
      <c r="K404" s="232">
        <v>0</v>
      </c>
      <c r="L404" s="742" cm="1">
        <f t="array" ref="L404">INDEX($H404:$K404,0,MATCH(L$397,$H$397:$K$397,0))*INDEX($J$391:$R$394,MATCH(L$397,$I$391:$I$394,0),MATCH(L$396,$J$390:$R$390,0))</f>
        <v>0</v>
      </c>
      <c r="M404" s="742" cm="1">
        <f t="array" ref="M404">INDEX($H404:$K404,0,MATCH(M$397,$H$397:$K$397,0))*INDEX($J$391:$R$394,MATCH(M$397,$I$391:$I$394,0),MATCH(M$396,$J$390:$R$390,0))</f>
        <v>0</v>
      </c>
      <c r="N404" s="742" cm="1">
        <f t="array" ref="N404">INDEX($H404:$K404,0,MATCH(N$397,$H$397:$K$397,0))*INDEX($J$391:$R$394,MATCH(N$397,$I$391:$I$394,0),MATCH(N$396,$J$390:$R$390,0))</f>
        <v>0</v>
      </c>
      <c r="O404" s="742" cm="1">
        <f t="array" ref="O404">INDEX($H404:$K404,0,MATCH(O$397,$H$397:$K$397,0))*INDEX($J$391:$R$394,MATCH(O$397,$I$391:$I$394,0),MATCH(O$396,$J$390:$R$390,0))</f>
        <v>0</v>
      </c>
      <c r="P404" s="742" cm="1">
        <f t="array" ref="P404">INDEX($H404:$K404,0,MATCH(P$397,$H$397:$K$397,0))*INDEX($J$391:$R$394,MATCH(P$397,$I$391:$I$394,0),MATCH(P$396,$J$390:$R$390,0))</f>
        <v>0</v>
      </c>
      <c r="Q404" s="742" cm="1">
        <f t="array" ref="Q404">INDEX($H404:$K404,0,MATCH(Q$397,$H$397:$K$397,0))*INDEX($J$391:$R$394,MATCH(Q$397,$I$391:$I$394,0),MATCH(Q$396,$J$390:$R$390,0))</f>
        <v>0</v>
      </c>
      <c r="R404" s="742" cm="1">
        <f t="array" ref="R404">INDEX($H404:$K404,0,MATCH(R$397,$H$397:$K$397,0))*INDEX($J$391:$R$394,MATCH(R$397,$I$391:$I$394,0),MATCH(R$396,$J$390:$R$390,0))</f>
        <v>0</v>
      </c>
      <c r="S404" s="742" cm="1">
        <f t="array" ref="S404">INDEX($H404:$K404,0,MATCH(S$397,$H$397:$K$397,0))*INDEX($J$391:$R$394,MATCH(S$397,$I$391:$I$394,0),MATCH(S$396,$J$390:$R$390,0))</f>
        <v>0</v>
      </c>
      <c r="T404" s="742" cm="1">
        <f t="array" ref="T404">INDEX($H404:$K404,0,MATCH(T$397,$H$397:$K$397,0))*INDEX($J$391:$R$394,MATCH(T$397,$I$391:$I$394,0),MATCH(T$396,$J$390:$R$390,0))</f>
        <v>0</v>
      </c>
      <c r="U404" s="742" cm="1">
        <f t="array" ref="U404">INDEX($H404:$K404,0,MATCH(U$397,$H$397:$K$397,0))*INDEX($J$391:$R$394,MATCH(U$397,$I$391:$I$394,0),MATCH(U$396,$J$390:$R$390,0))</f>
        <v>0</v>
      </c>
      <c r="V404" s="742" cm="1">
        <f t="array" ref="V404">INDEX($H404:$K404,0,MATCH(V$397,$H$397:$K$397,0))*INDEX($J$391:$R$394,MATCH(V$397,$I$391:$I$394,0),MATCH(V$396,$J$390:$R$390,0))</f>
        <v>0</v>
      </c>
      <c r="W404" s="742" cm="1">
        <f t="array" ref="W404">INDEX($H404:$K404,0,MATCH(W$397,$H$397:$K$397,0))*INDEX($J$391:$R$394,MATCH(W$397,$I$391:$I$394,0),MATCH(W$396,$J$390:$R$390,0))</f>
        <v>0</v>
      </c>
      <c r="X404" s="742" cm="1">
        <f t="array" ref="X404">INDEX($H404:$K404,0,MATCH(X$397,$H$397:$K$397,0))*INDEX($J$391:$R$394,MATCH(X$397,$I$391:$I$394,0),MATCH(X$396,$J$390:$R$390,0))</f>
        <v>0</v>
      </c>
      <c r="Y404" s="742" cm="1">
        <f t="array" ref="Y404">INDEX($H404:$K404,0,MATCH(Y$397,$H$397:$K$397,0))*INDEX($J$391:$R$394,MATCH(Y$397,$I$391:$I$394,0),MATCH(Y$396,$J$390:$R$390,0))</f>
        <v>0</v>
      </c>
      <c r="Z404" s="742" cm="1">
        <f t="array" ref="Z404">INDEX($H404:$K404,0,MATCH(Z$397,$H$397:$K$397,0))*INDEX($J$391:$R$394,MATCH(Z$397,$I$391:$I$394,0),MATCH(Z$396,$J$390:$R$390,0))</f>
        <v>0</v>
      </c>
      <c r="AA404" s="742" cm="1">
        <f t="array" ref="AA404">INDEX($H404:$K404,0,MATCH(AA$397,$H$397:$K$397,0))*INDEX($J$391:$R$394,MATCH(AA$397,$I$391:$I$394,0),MATCH(AA$396,$J$390:$R$390,0))</f>
        <v>0</v>
      </c>
      <c r="AB404" s="742" cm="1">
        <f t="array" ref="AB404">INDEX($H404:$K404,0,MATCH(AB$397,$H$397:$K$397,0))*INDEX($J$391:$R$394,MATCH(AB$397,$I$391:$I$394,0),MATCH(AB$396,$J$390:$R$390,0))</f>
        <v>0</v>
      </c>
      <c r="AC404" s="742" cm="1">
        <f t="array" ref="AC404">INDEX($H404:$K404,0,MATCH(AC$397,$H$397:$K$397,0))*INDEX($J$391:$R$394,MATCH(AC$397,$I$391:$I$394,0),MATCH(AC$396,$J$390:$R$390,0))</f>
        <v>0</v>
      </c>
      <c r="AD404" s="742" cm="1">
        <f t="array" ref="AD404">INDEX($H404:$K404,0,MATCH(AD$397,$H$397:$K$397,0))*INDEX($J$391:$R$394,MATCH(AD$397,$I$391:$I$394,0),MATCH(AD$396,$J$390:$R$390,0))</f>
        <v>0</v>
      </c>
      <c r="AE404" s="742" cm="1">
        <f t="array" ref="AE404">INDEX($H404:$K404,0,MATCH(AE$397,$H$397:$K$397,0))*INDEX($J$391:$R$394,MATCH(AE$397,$I$391:$I$394,0),MATCH(AE$396,$J$390:$R$390,0))</f>
        <v>0</v>
      </c>
      <c r="AF404" s="742" cm="1">
        <f t="array" ref="AF404">INDEX($H404:$K404,0,MATCH(AF$397,$H$397:$K$397,0))*INDEX($J$391:$R$394,MATCH(AF$397,$I$391:$I$394,0),MATCH(AF$396,$J$390:$R$390,0))</f>
        <v>0</v>
      </c>
      <c r="AG404" s="742" cm="1">
        <f t="array" ref="AG404">INDEX($H404:$K404,0,MATCH(AG$397,$H$397:$K$397,0))*INDEX($J$391:$R$394,MATCH(AG$397,$I$391:$I$394,0),MATCH(AG$396,$J$390:$R$390,0))</f>
        <v>0</v>
      </c>
      <c r="AH404" s="742" cm="1">
        <f t="array" ref="AH404">INDEX($H404:$K404,0,MATCH(AH$397,$H$397:$K$397,0))*INDEX($J$391:$R$394,MATCH(AH$397,$I$391:$I$394,0),MATCH(AH$396,$J$390:$R$390,0))</f>
        <v>0</v>
      </c>
      <c r="AI404" s="742" cm="1">
        <f t="array" ref="AI404">INDEX($H404:$K404,0,MATCH(AI$397,$H$397:$K$397,0))*INDEX($J$391:$R$394,MATCH(AI$397,$I$391:$I$394,0),MATCH(AI$396,$J$390:$R$390,0))</f>
        <v>0</v>
      </c>
      <c r="AJ404" s="742" cm="1">
        <f t="array" ref="AJ404">INDEX($H404:$K404,0,MATCH(AJ$397,$H$397:$K$397,0))*INDEX($J$391:$R$394,MATCH(AJ$397,$I$391:$I$394,0),MATCH(AJ$396,$J$390:$R$390,0))</f>
        <v>0</v>
      </c>
      <c r="AK404" s="742" cm="1">
        <f t="array" ref="AK404">INDEX($H404:$K404,0,MATCH(AK$397,$H$397:$K$397,0))*INDEX($J$391:$R$394,MATCH(AK$397,$I$391:$I$394,0),MATCH(AK$396,$J$390:$R$390,0))</f>
        <v>0</v>
      </c>
      <c r="AL404" s="742" cm="1">
        <f t="array" ref="AL404">INDEX($H404:$K404,0,MATCH(AL$397,$H$397:$K$397,0))*INDEX($J$391:$R$394,MATCH(AL$397,$I$391:$I$394,0),MATCH(AL$396,$J$390:$R$390,0))</f>
        <v>0</v>
      </c>
      <c r="AM404" s="742" cm="1">
        <f t="array" ref="AM404">INDEX($H404:$K404,0,MATCH(AM$397,$H$397:$K$397,0))*INDEX($J$391:$R$394,MATCH(AM$397,$I$391:$I$394,0),MATCH(AM$396,$J$390:$R$390,0))</f>
        <v>0</v>
      </c>
      <c r="AN404" s="742" cm="1">
        <f t="array" ref="AN404">INDEX($H404:$K404,0,MATCH(AN$397,$H$397:$K$397,0))*INDEX($J$391:$R$394,MATCH(AN$397,$I$391:$I$394,0),MATCH(AN$396,$J$390:$R$390,0))</f>
        <v>0</v>
      </c>
      <c r="AO404" s="742" cm="1">
        <f t="array" ref="AO404">INDEX($H404:$K404,0,MATCH(AO$397,$H$397:$K$397,0))*INDEX($J$391:$R$394,MATCH(AO$397,$I$391:$I$394,0),MATCH(AO$396,$J$390:$R$390,0))</f>
        <v>0</v>
      </c>
      <c r="AP404" s="742" cm="1">
        <f t="array" ref="AP404">INDEX($H404:$K404,0,MATCH(AP$397,$H$397:$K$397,0))*INDEX($J$391:$R$394,MATCH(AP$397,$I$391:$I$394,0),MATCH(AP$396,$J$390:$R$390,0))</f>
        <v>0</v>
      </c>
      <c r="AQ404" s="742" cm="1">
        <f t="array" ref="AQ404">INDEX($H404:$K404,0,MATCH(AQ$397,$H$397:$K$397,0))*INDEX($J$391:$R$394,MATCH(AQ$397,$I$391:$I$394,0),MATCH(AQ$396,$J$390:$R$390,0))</f>
        <v>0</v>
      </c>
      <c r="AR404" s="742" cm="1">
        <f t="array" ref="AR404">INDEX($H404:$K404,0,MATCH(AR$397,$H$397:$K$397,0))*INDEX($J$391:$R$394,MATCH(AR$397,$I$391:$I$394,0),MATCH(AR$396,$J$390:$R$390,0))</f>
        <v>0</v>
      </c>
      <c r="AS404" s="742" cm="1">
        <f t="array" ref="AS404">INDEX($H404:$K404,0,MATCH(AS$397,$H$397:$K$397,0))*INDEX($J$391:$R$394,MATCH(AS$397,$I$391:$I$394,0),MATCH(AS$396,$J$390:$R$390,0))</f>
        <v>0</v>
      </c>
      <c r="AT404" s="742" cm="1">
        <f t="array" ref="AT404">INDEX($H404:$K404,0,MATCH(AT$397,$H$397:$K$397,0))*INDEX($J$391:$R$394,MATCH(AT$397,$I$391:$I$394,0),MATCH(AT$396,$J$390:$R$390,0))</f>
        <v>0</v>
      </c>
      <c r="AU404" s="742" cm="1">
        <f t="array" ref="AU404">INDEX($H404:$K404,0,MATCH(AU$397,$H$397:$K$397,0))*INDEX($J$391:$R$394,MATCH(AU$397,$I$391:$I$394,0),MATCH(AU$396,$J$390:$R$390,0))</f>
        <v>0</v>
      </c>
      <c r="AV404" s="196"/>
      <c r="AW404" s="196"/>
      <c r="AX404" s="17"/>
      <c r="AY404" s="9"/>
      <c r="AZ404" s="9"/>
      <c r="BA404" s="9"/>
    </row>
    <row r="405" spans="1:53" ht="14.5" outlineLevel="1" x14ac:dyDescent="0.35">
      <c r="A405" s="7"/>
      <c r="B405" s="8"/>
      <c r="C405" s="18"/>
      <c r="D405" s="18"/>
      <c r="E405" s="18"/>
      <c r="F405" s="27"/>
      <c r="G405" s="27" t="str">
        <f t="shared" si="116"/>
        <v>GGGC1Ea2</v>
      </c>
      <c r="H405" s="232">
        <v>0</v>
      </c>
      <c r="I405" s="232">
        <v>0</v>
      </c>
      <c r="J405" s="232">
        <v>0</v>
      </c>
      <c r="K405" s="232">
        <v>0</v>
      </c>
      <c r="L405" s="742" cm="1">
        <f t="array" ref="L405">INDEX($H405:$K405,0,MATCH(L$397,$H$397:$K$397,0))*INDEX($J$391:$R$394,MATCH(L$397,$I$391:$I$394,0),MATCH(L$396,$J$390:$R$390,0))</f>
        <v>0</v>
      </c>
      <c r="M405" s="742" cm="1">
        <f t="array" ref="M405">INDEX($H405:$K405,0,MATCH(M$397,$H$397:$K$397,0))*INDEX($J$391:$R$394,MATCH(M$397,$I$391:$I$394,0),MATCH(M$396,$J$390:$R$390,0))</f>
        <v>0</v>
      </c>
      <c r="N405" s="742" cm="1">
        <f t="array" ref="N405">INDEX($H405:$K405,0,MATCH(N$397,$H$397:$K$397,0))*INDEX($J$391:$R$394,MATCH(N$397,$I$391:$I$394,0),MATCH(N$396,$J$390:$R$390,0))</f>
        <v>0</v>
      </c>
      <c r="O405" s="742" cm="1">
        <f t="array" ref="O405">INDEX($H405:$K405,0,MATCH(O$397,$H$397:$K$397,0))*INDEX($J$391:$R$394,MATCH(O$397,$I$391:$I$394,0),MATCH(O$396,$J$390:$R$390,0))</f>
        <v>0</v>
      </c>
      <c r="P405" s="742" cm="1">
        <f t="array" ref="P405">INDEX($H405:$K405,0,MATCH(P$397,$H$397:$K$397,0))*INDEX($J$391:$R$394,MATCH(P$397,$I$391:$I$394,0),MATCH(P$396,$J$390:$R$390,0))</f>
        <v>0</v>
      </c>
      <c r="Q405" s="742" cm="1">
        <f t="array" ref="Q405">INDEX($H405:$K405,0,MATCH(Q$397,$H$397:$K$397,0))*INDEX($J$391:$R$394,MATCH(Q$397,$I$391:$I$394,0),MATCH(Q$396,$J$390:$R$390,0))</f>
        <v>0</v>
      </c>
      <c r="R405" s="742" cm="1">
        <f t="array" ref="R405">INDEX($H405:$K405,0,MATCH(R$397,$H$397:$K$397,0))*INDEX($J$391:$R$394,MATCH(R$397,$I$391:$I$394,0),MATCH(R$396,$J$390:$R$390,0))</f>
        <v>0</v>
      </c>
      <c r="S405" s="742" cm="1">
        <f t="array" ref="S405">INDEX($H405:$K405,0,MATCH(S$397,$H$397:$K$397,0))*INDEX($J$391:$R$394,MATCH(S$397,$I$391:$I$394,0),MATCH(S$396,$J$390:$R$390,0))</f>
        <v>0</v>
      </c>
      <c r="T405" s="742" cm="1">
        <f t="array" ref="T405">INDEX($H405:$K405,0,MATCH(T$397,$H$397:$K$397,0))*INDEX($J$391:$R$394,MATCH(T$397,$I$391:$I$394,0),MATCH(T$396,$J$390:$R$390,0))</f>
        <v>0</v>
      </c>
      <c r="U405" s="742" cm="1">
        <f t="array" ref="U405">INDEX($H405:$K405,0,MATCH(U$397,$H$397:$K$397,0))*INDEX($J$391:$R$394,MATCH(U$397,$I$391:$I$394,0),MATCH(U$396,$J$390:$R$390,0))</f>
        <v>0</v>
      </c>
      <c r="V405" s="742" cm="1">
        <f t="array" ref="V405">INDEX($H405:$K405,0,MATCH(V$397,$H$397:$K$397,0))*INDEX($J$391:$R$394,MATCH(V$397,$I$391:$I$394,0),MATCH(V$396,$J$390:$R$390,0))</f>
        <v>0</v>
      </c>
      <c r="W405" s="742" cm="1">
        <f t="array" ref="W405">INDEX($H405:$K405,0,MATCH(W$397,$H$397:$K$397,0))*INDEX($J$391:$R$394,MATCH(W$397,$I$391:$I$394,0),MATCH(W$396,$J$390:$R$390,0))</f>
        <v>0</v>
      </c>
      <c r="X405" s="742" cm="1">
        <f t="array" ref="X405">INDEX($H405:$K405,0,MATCH(X$397,$H$397:$K$397,0))*INDEX($J$391:$R$394,MATCH(X$397,$I$391:$I$394,0),MATCH(X$396,$J$390:$R$390,0))</f>
        <v>0</v>
      </c>
      <c r="Y405" s="742" cm="1">
        <f t="array" ref="Y405">INDEX($H405:$K405,0,MATCH(Y$397,$H$397:$K$397,0))*INDEX($J$391:$R$394,MATCH(Y$397,$I$391:$I$394,0),MATCH(Y$396,$J$390:$R$390,0))</f>
        <v>0</v>
      </c>
      <c r="Z405" s="742" cm="1">
        <f t="array" ref="Z405">INDEX($H405:$K405,0,MATCH(Z$397,$H$397:$K$397,0))*INDEX($J$391:$R$394,MATCH(Z$397,$I$391:$I$394,0),MATCH(Z$396,$J$390:$R$390,0))</f>
        <v>0</v>
      </c>
      <c r="AA405" s="742" cm="1">
        <f t="array" ref="AA405">INDEX($H405:$K405,0,MATCH(AA$397,$H$397:$K$397,0))*INDEX($J$391:$R$394,MATCH(AA$397,$I$391:$I$394,0),MATCH(AA$396,$J$390:$R$390,0))</f>
        <v>0</v>
      </c>
      <c r="AB405" s="742" cm="1">
        <f t="array" ref="AB405">INDEX($H405:$K405,0,MATCH(AB$397,$H$397:$K$397,0))*INDEX($J$391:$R$394,MATCH(AB$397,$I$391:$I$394,0),MATCH(AB$396,$J$390:$R$390,0))</f>
        <v>0</v>
      </c>
      <c r="AC405" s="742" cm="1">
        <f t="array" ref="AC405">INDEX($H405:$K405,0,MATCH(AC$397,$H$397:$K$397,0))*INDEX($J$391:$R$394,MATCH(AC$397,$I$391:$I$394,0),MATCH(AC$396,$J$390:$R$390,0))</f>
        <v>0</v>
      </c>
      <c r="AD405" s="742" cm="1">
        <f t="array" ref="AD405">INDEX($H405:$K405,0,MATCH(AD$397,$H$397:$K$397,0))*INDEX($J$391:$R$394,MATCH(AD$397,$I$391:$I$394,0),MATCH(AD$396,$J$390:$R$390,0))</f>
        <v>0</v>
      </c>
      <c r="AE405" s="742" cm="1">
        <f t="array" ref="AE405">INDEX($H405:$K405,0,MATCH(AE$397,$H$397:$K$397,0))*INDEX($J$391:$R$394,MATCH(AE$397,$I$391:$I$394,0),MATCH(AE$396,$J$390:$R$390,0))</f>
        <v>0</v>
      </c>
      <c r="AF405" s="742" cm="1">
        <f t="array" ref="AF405">INDEX($H405:$K405,0,MATCH(AF$397,$H$397:$K$397,0))*INDEX($J$391:$R$394,MATCH(AF$397,$I$391:$I$394,0),MATCH(AF$396,$J$390:$R$390,0))</f>
        <v>0</v>
      </c>
      <c r="AG405" s="742" cm="1">
        <f t="array" ref="AG405">INDEX($H405:$K405,0,MATCH(AG$397,$H$397:$K$397,0))*INDEX($J$391:$R$394,MATCH(AG$397,$I$391:$I$394,0),MATCH(AG$396,$J$390:$R$390,0))</f>
        <v>0</v>
      </c>
      <c r="AH405" s="742" cm="1">
        <f t="array" ref="AH405">INDEX($H405:$K405,0,MATCH(AH$397,$H$397:$K$397,0))*INDEX($J$391:$R$394,MATCH(AH$397,$I$391:$I$394,0),MATCH(AH$396,$J$390:$R$390,0))</f>
        <v>0</v>
      </c>
      <c r="AI405" s="742" cm="1">
        <f t="array" ref="AI405">INDEX($H405:$K405,0,MATCH(AI$397,$H$397:$K$397,0))*INDEX($J$391:$R$394,MATCH(AI$397,$I$391:$I$394,0),MATCH(AI$396,$J$390:$R$390,0))</f>
        <v>0</v>
      </c>
      <c r="AJ405" s="742" cm="1">
        <f t="array" ref="AJ405">INDEX($H405:$K405,0,MATCH(AJ$397,$H$397:$K$397,0))*INDEX($J$391:$R$394,MATCH(AJ$397,$I$391:$I$394,0),MATCH(AJ$396,$J$390:$R$390,0))</f>
        <v>0</v>
      </c>
      <c r="AK405" s="742" cm="1">
        <f t="array" ref="AK405">INDEX($H405:$K405,0,MATCH(AK$397,$H$397:$K$397,0))*INDEX($J$391:$R$394,MATCH(AK$397,$I$391:$I$394,0),MATCH(AK$396,$J$390:$R$390,0))</f>
        <v>0</v>
      </c>
      <c r="AL405" s="742" cm="1">
        <f t="array" ref="AL405">INDEX($H405:$K405,0,MATCH(AL$397,$H$397:$K$397,0))*INDEX($J$391:$R$394,MATCH(AL$397,$I$391:$I$394,0),MATCH(AL$396,$J$390:$R$390,0))</f>
        <v>0</v>
      </c>
      <c r="AM405" s="742" cm="1">
        <f t="array" ref="AM405">INDEX($H405:$K405,0,MATCH(AM$397,$H$397:$K$397,0))*INDEX($J$391:$R$394,MATCH(AM$397,$I$391:$I$394,0),MATCH(AM$396,$J$390:$R$390,0))</f>
        <v>0</v>
      </c>
      <c r="AN405" s="742" cm="1">
        <f t="array" ref="AN405">INDEX($H405:$K405,0,MATCH(AN$397,$H$397:$K$397,0))*INDEX($J$391:$R$394,MATCH(AN$397,$I$391:$I$394,0),MATCH(AN$396,$J$390:$R$390,0))</f>
        <v>0</v>
      </c>
      <c r="AO405" s="742" cm="1">
        <f t="array" ref="AO405">INDEX($H405:$K405,0,MATCH(AO$397,$H$397:$K$397,0))*INDEX($J$391:$R$394,MATCH(AO$397,$I$391:$I$394,0),MATCH(AO$396,$J$390:$R$390,0))</f>
        <v>0</v>
      </c>
      <c r="AP405" s="742" cm="1">
        <f t="array" ref="AP405">INDEX($H405:$K405,0,MATCH(AP$397,$H$397:$K$397,0))*INDEX($J$391:$R$394,MATCH(AP$397,$I$391:$I$394,0),MATCH(AP$396,$J$390:$R$390,0))</f>
        <v>0</v>
      </c>
      <c r="AQ405" s="742" cm="1">
        <f t="array" ref="AQ405">INDEX($H405:$K405,0,MATCH(AQ$397,$H$397:$K$397,0))*INDEX($J$391:$R$394,MATCH(AQ$397,$I$391:$I$394,0),MATCH(AQ$396,$J$390:$R$390,0))</f>
        <v>0</v>
      </c>
      <c r="AR405" s="742" cm="1">
        <f t="array" ref="AR405">INDEX($H405:$K405,0,MATCH(AR$397,$H$397:$K$397,0))*INDEX($J$391:$R$394,MATCH(AR$397,$I$391:$I$394,0),MATCH(AR$396,$J$390:$R$390,0))</f>
        <v>0</v>
      </c>
      <c r="AS405" s="742" cm="1">
        <f t="array" ref="AS405">INDEX($H405:$K405,0,MATCH(AS$397,$H$397:$K$397,0))*INDEX($J$391:$R$394,MATCH(AS$397,$I$391:$I$394,0),MATCH(AS$396,$J$390:$R$390,0))</f>
        <v>0</v>
      </c>
      <c r="AT405" s="742" cm="1">
        <f t="array" ref="AT405">INDEX($H405:$K405,0,MATCH(AT$397,$H$397:$K$397,0))*INDEX($J$391:$R$394,MATCH(AT$397,$I$391:$I$394,0),MATCH(AT$396,$J$390:$R$390,0))</f>
        <v>0</v>
      </c>
      <c r="AU405" s="742" cm="1">
        <f t="array" ref="AU405">INDEX($H405:$K405,0,MATCH(AU$397,$H$397:$K$397,0))*INDEX($J$391:$R$394,MATCH(AU$397,$I$391:$I$394,0),MATCH(AU$396,$J$390:$R$390,0))</f>
        <v>0</v>
      </c>
      <c r="AV405" s="196"/>
      <c r="AW405" s="196"/>
      <c r="AX405" s="17"/>
      <c r="AY405" s="9"/>
      <c r="AZ405" s="9"/>
      <c r="BA405" s="9"/>
    </row>
    <row r="406" spans="1:53" ht="14.5" outlineLevel="1" x14ac:dyDescent="0.35">
      <c r="A406" s="7"/>
      <c r="B406" s="8"/>
      <c r="C406" s="18"/>
      <c r="D406" s="18"/>
      <c r="E406" s="18"/>
      <c r="F406" s="27"/>
      <c r="G406" s="27" t="str">
        <f t="shared" si="116"/>
        <v>GGGC1Pa2</v>
      </c>
      <c r="H406" s="232">
        <v>0</v>
      </c>
      <c r="I406" s="232">
        <v>0</v>
      </c>
      <c r="J406" s="232">
        <v>0</v>
      </c>
      <c r="K406" s="232">
        <v>0</v>
      </c>
      <c r="L406" s="742" cm="1">
        <f t="array" ref="L406">INDEX($H406:$K406,0,MATCH(L$397,$H$397:$K$397,0))*INDEX($J$391:$R$394,MATCH(L$397,$I$391:$I$394,0),MATCH(L$396,$J$390:$R$390,0))</f>
        <v>0</v>
      </c>
      <c r="M406" s="742" cm="1">
        <f t="array" ref="M406">INDEX($H406:$K406,0,MATCH(M$397,$H$397:$K$397,0))*INDEX($J$391:$R$394,MATCH(M$397,$I$391:$I$394,0),MATCH(M$396,$J$390:$R$390,0))</f>
        <v>0</v>
      </c>
      <c r="N406" s="742" cm="1">
        <f t="array" ref="N406">INDEX($H406:$K406,0,MATCH(N$397,$H$397:$K$397,0))*INDEX($J$391:$R$394,MATCH(N$397,$I$391:$I$394,0),MATCH(N$396,$J$390:$R$390,0))</f>
        <v>0</v>
      </c>
      <c r="O406" s="742" cm="1">
        <f t="array" ref="O406">INDEX($H406:$K406,0,MATCH(O$397,$H$397:$K$397,0))*INDEX($J$391:$R$394,MATCH(O$397,$I$391:$I$394,0),MATCH(O$396,$J$390:$R$390,0))</f>
        <v>0</v>
      </c>
      <c r="P406" s="742" cm="1">
        <f t="array" ref="P406">INDEX($H406:$K406,0,MATCH(P$397,$H$397:$K$397,0))*INDEX($J$391:$R$394,MATCH(P$397,$I$391:$I$394,0),MATCH(P$396,$J$390:$R$390,0))</f>
        <v>0</v>
      </c>
      <c r="Q406" s="742" cm="1">
        <f t="array" ref="Q406">INDEX($H406:$K406,0,MATCH(Q$397,$H$397:$K$397,0))*INDEX($J$391:$R$394,MATCH(Q$397,$I$391:$I$394,0),MATCH(Q$396,$J$390:$R$390,0))</f>
        <v>0</v>
      </c>
      <c r="R406" s="742" cm="1">
        <f t="array" ref="R406">INDEX($H406:$K406,0,MATCH(R$397,$H$397:$K$397,0))*INDEX($J$391:$R$394,MATCH(R$397,$I$391:$I$394,0),MATCH(R$396,$J$390:$R$390,0))</f>
        <v>0</v>
      </c>
      <c r="S406" s="742" cm="1">
        <f t="array" ref="S406">INDEX($H406:$K406,0,MATCH(S$397,$H$397:$K$397,0))*INDEX($J$391:$R$394,MATCH(S$397,$I$391:$I$394,0),MATCH(S$396,$J$390:$R$390,0))</f>
        <v>0</v>
      </c>
      <c r="T406" s="742" cm="1">
        <f t="array" ref="T406">INDEX($H406:$K406,0,MATCH(T$397,$H$397:$K$397,0))*INDEX($J$391:$R$394,MATCH(T$397,$I$391:$I$394,0),MATCH(T$396,$J$390:$R$390,0))</f>
        <v>0</v>
      </c>
      <c r="U406" s="742" cm="1">
        <f t="array" ref="U406">INDEX($H406:$K406,0,MATCH(U$397,$H$397:$K$397,0))*INDEX($J$391:$R$394,MATCH(U$397,$I$391:$I$394,0),MATCH(U$396,$J$390:$R$390,0))</f>
        <v>0</v>
      </c>
      <c r="V406" s="742" cm="1">
        <f t="array" ref="V406">INDEX($H406:$K406,0,MATCH(V$397,$H$397:$K$397,0))*INDEX($J$391:$R$394,MATCH(V$397,$I$391:$I$394,0),MATCH(V$396,$J$390:$R$390,0))</f>
        <v>0</v>
      </c>
      <c r="W406" s="742" cm="1">
        <f t="array" ref="W406">INDEX($H406:$K406,0,MATCH(W$397,$H$397:$K$397,0))*INDEX($J$391:$R$394,MATCH(W$397,$I$391:$I$394,0),MATCH(W$396,$J$390:$R$390,0))</f>
        <v>0</v>
      </c>
      <c r="X406" s="742" cm="1">
        <f t="array" ref="X406">INDEX($H406:$K406,0,MATCH(X$397,$H$397:$K$397,0))*INDEX($J$391:$R$394,MATCH(X$397,$I$391:$I$394,0),MATCH(X$396,$J$390:$R$390,0))</f>
        <v>0</v>
      </c>
      <c r="Y406" s="742" cm="1">
        <f t="array" ref="Y406">INDEX($H406:$K406,0,MATCH(Y$397,$H$397:$K$397,0))*INDEX($J$391:$R$394,MATCH(Y$397,$I$391:$I$394,0),MATCH(Y$396,$J$390:$R$390,0))</f>
        <v>0</v>
      </c>
      <c r="Z406" s="742" cm="1">
        <f t="array" ref="Z406">INDEX($H406:$K406,0,MATCH(Z$397,$H$397:$K$397,0))*INDEX($J$391:$R$394,MATCH(Z$397,$I$391:$I$394,0),MATCH(Z$396,$J$390:$R$390,0))</f>
        <v>0</v>
      </c>
      <c r="AA406" s="742" cm="1">
        <f t="array" ref="AA406">INDEX($H406:$K406,0,MATCH(AA$397,$H$397:$K$397,0))*INDEX($J$391:$R$394,MATCH(AA$397,$I$391:$I$394,0),MATCH(AA$396,$J$390:$R$390,0))</f>
        <v>0</v>
      </c>
      <c r="AB406" s="742" cm="1">
        <f t="array" ref="AB406">INDEX($H406:$K406,0,MATCH(AB$397,$H$397:$K$397,0))*INDEX($J$391:$R$394,MATCH(AB$397,$I$391:$I$394,0),MATCH(AB$396,$J$390:$R$390,0))</f>
        <v>0</v>
      </c>
      <c r="AC406" s="742" cm="1">
        <f t="array" ref="AC406">INDEX($H406:$K406,0,MATCH(AC$397,$H$397:$K$397,0))*INDEX($J$391:$R$394,MATCH(AC$397,$I$391:$I$394,0),MATCH(AC$396,$J$390:$R$390,0))</f>
        <v>0</v>
      </c>
      <c r="AD406" s="742" cm="1">
        <f t="array" ref="AD406">INDEX($H406:$K406,0,MATCH(AD$397,$H$397:$K$397,0))*INDEX($J$391:$R$394,MATCH(AD$397,$I$391:$I$394,0),MATCH(AD$396,$J$390:$R$390,0))</f>
        <v>0</v>
      </c>
      <c r="AE406" s="742" cm="1">
        <f t="array" ref="AE406">INDEX($H406:$K406,0,MATCH(AE$397,$H$397:$K$397,0))*INDEX($J$391:$R$394,MATCH(AE$397,$I$391:$I$394,0),MATCH(AE$396,$J$390:$R$390,0))</f>
        <v>0</v>
      </c>
      <c r="AF406" s="742" cm="1">
        <f t="array" ref="AF406">INDEX($H406:$K406,0,MATCH(AF$397,$H$397:$K$397,0))*INDEX($J$391:$R$394,MATCH(AF$397,$I$391:$I$394,0),MATCH(AF$396,$J$390:$R$390,0))</f>
        <v>0</v>
      </c>
      <c r="AG406" s="742" cm="1">
        <f t="array" ref="AG406">INDEX($H406:$K406,0,MATCH(AG$397,$H$397:$K$397,0))*INDEX($J$391:$R$394,MATCH(AG$397,$I$391:$I$394,0),MATCH(AG$396,$J$390:$R$390,0))</f>
        <v>0</v>
      </c>
      <c r="AH406" s="742" cm="1">
        <f t="array" ref="AH406">INDEX($H406:$K406,0,MATCH(AH$397,$H$397:$K$397,0))*INDEX($J$391:$R$394,MATCH(AH$397,$I$391:$I$394,0),MATCH(AH$396,$J$390:$R$390,0))</f>
        <v>0</v>
      </c>
      <c r="AI406" s="742" cm="1">
        <f t="array" ref="AI406">INDEX($H406:$K406,0,MATCH(AI$397,$H$397:$K$397,0))*INDEX($J$391:$R$394,MATCH(AI$397,$I$391:$I$394,0),MATCH(AI$396,$J$390:$R$390,0))</f>
        <v>0</v>
      </c>
      <c r="AJ406" s="742" cm="1">
        <f t="array" ref="AJ406">INDEX($H406:$K406,0,MATCH(AJ$397,$H$397:$K$397,0))*INDEX($J$391:$R$394,MATCH(AJ$397,$I$391:$I$394,0),MATCH(AJ$396,$J$390:$R$390,0))</f>
        <v>0</v>
      </c>
      <c r="AK406" s="742" cm="1">
        <f t="array" ref="AK406">INDEX($H406:$K406,0,MATCH(AK$397,$H$397:$K$397,0))*INDEX($J$391:$R$394,MATCH(AK$397,$I$391:$I$394,0),MATCH(AK$396,$J$390:$R$390,0))</f>
        <v>0</v>
      </c>
      <c r="AL406" s="742" cm="1">
        <f t="array" ref="AL406">INDEX($H406:$K406,0,MATCH(AL$397,$H$397:$K$397,0))*INDEX($J$391:$R$394,MATCH(AL$397,$I$391:$I$394,0),MATCH(AL$396,$J$390:$R$390,0))</f>
        <v>0</v>
      </c>
      <c r="AM406" s="742" cm="1">
        <f t="array" ref="AM406">INDEX($H406:$K406,0,MATCH(AM$397,$H$397:$K$397,0))*INDEX($J$391:$R$394,MATCH(AM$397,$I$391:$I$394,0),MATCH(AM$396,$J$390:$R$390,0))</f>
        <v>0</v>
      </c>
      <c r="AN406" s="742" cm="1">
        <f t="array" ref="AN406">INDEX($H406:$K406,0,MATCH(AN$397,$H$397:$K$397,0))*INDEX($J$391:$R$394,MATCH(AN$397,$I$391:$I$394,0),MATCH(AN$396,$J$390:$R$390,0))</f>
        <v>0</v>
      </c>
      <c r="AO406" s="742" cm="1">
        <f t="array" ref="AO406">INDEX($H406:$K406,0,MATCH(AO$397,$H$397:$K$397,0))*INDEX($J$391:$R$394,MATCH(AO$397,$I$391:$I$394,0),MATCH(AO$396,$J$390:$R$390,0))</f>
        <v>0</v>
      </c>
      <c r="AP406" s="742" cm="1">
        <f t="array" ref="AP406">INDEX($H406:$K406,0,MATCH(AP$397,$H$397:$K$397,0))*INDEX($J$391:$R$394,MATCH(AP$397,$I$391:$I$394,0),MATCH(AP$396,$J$390:$R$390,0))</f>
        <v>0</v>
      </c>
      <c r="AQ406" s="742" cm="1">
        <f t="array" ref="AQ406">INDEX($H406:$K406,0,MATCH(AQ$397,$H$397:$K$397,0))*INDEX($J$391:$R$394,MATCH(AQ$397,$I$391:$I$394,0),MATCH(AQ$396,$J$390:$R$390,0))</f>
        <v>0</v>
      </c>
      <c r="AR406" s="742" cm="1">
        <f t="array" ref="AR406">INDEX($H406:$K406,0,MATCH(AR$397,$H$397:$K$397,0))*INDEX($J$391:$R$394,MATCH(AR$397,$I$391:$I$394,0),MATCH(AR$396,$J$390:$R$390,0))</f>
        <v>0</v>
      </c>
      <c r="AS406" s="742" cm="1">
        <f t="array" ref="AS406">INDEX($H406:$K406,0,MATCH(AS$397,$H$397:$K$397,0))*INDEX($J$391:$R$394,MATCH(AS$397,$I$391:$I$394,0),MATCH(AS$396,$J$390:$R$390,0))</f>
        <v>0</v>
      </c>
      <c r="AT406" s="742" cm="1">
        <f t="array" ref="AT406">INDEX($H406:$K406,0,MATCH(AT$397,$H$397:$K$397,0))*INDEX($J$391:$R$394,MATCH(AT$397,$I$391:$I$394,0),MATCH(AT$396,$J$390:$R$390,0))</f>
        <v>0</v>
      </c>
      <c r="AU406" s="742" cm="1">
        <f t="array" ref="AU406">INDEX($H406:$K406,0,MATCH(AU$397,$H$397:$K$397,0))*INDEX($J$391:$R$394,MATCH(AU$397,$I$391:$I$394,0),MATCH(AU$396,$J$390:$R$390,0))</f>
        <v>0</v>
      </c>
      <c r="AV406" s="196"/>
      <c r="AW406" s="196"/>
      <c r="AX406" s="17"/>
      <c r="AY406" s="9"/>
      <c r="AZ406" s="9"/>
      <c r="BA406" s="9"/>
    </row>
    <row r="407" spans="1:53" ht="14.5" outlineLevel="1" x14ac:dyDescent="0.35">
      <c r="A407" s="7"/>
      <c r="B407" s="8"/>
      <c r="C407" s="18"/>
      <c r="D407" s="18"/>
      <c r="E407" s="18"/>
      <c r="F407" s="27"/>
      <c r="G407" s="27" t="str">
        <f t="shared" si="116"/>
        <v>GGGC1OFa2</v>
      </c>
      <c r="H407" s="232">
        <v>0</v>
      </c>
      <c r="I407" s="232">
        <v>0</v>
      </c>
      <c r="J407" s="232">
        <v>0</v>
      </c>
      <c r="K407" s="232">
        <v>0</v>
      </c>
      <c r="L407" s="742" cm="1">
        <f t="array" ref="L407">INDEX($H407:$K407,0,MATCH(L$397,$H$397:$K$397,0))*INDEX($J$391:$R$394,MATCH(L$397,$I$391:$I$394,0),MATCH(L$396,$J$390:$R$390,0))</f>
        <v>0</v>
      </c>
      <c r="M407" s="742" cm="1">
        <f t="array" ref="M407">INDEX($H407:$K407,0,MATCH(M$397,$H$397:$K$397,0))*INDEX($J$391:$R$394,MATCH(M$397,$I$391:$I$394,0),MATCH(M$396,$J$390:$R$390,0))</f>
        <v>0</v>
      </c>
      <c r="N407" s="742" cm="1">
        <f t="array" ref="N407">INDEX($H407:$K407,0,MATCH(N$397,$H$397:$K$397,0))*INDEX($J$391:$R$394,MATCH(N$397,$I$391:$I$394,0),MATCH(N$396,$J$390:$R$390,0))</f>
        <v>0</v>
      </c>
      <c r="O407" s="742" cm="1">
        <f t="array" ref="O407">INDEX($H407:$K407,0,MATCH(O$397,$H$397:$K$397,0))*INDEX($J$391:$R$394,MATCH(O$397,$I$391:$I$394,0),MATCH(O$396,$J$390:$R$390,0))</f>
        <v>0</v>
      </c>
      <c r="P407" s="742" cm="1">
        <f t="array" ref="P407">INDEX($H407:$K407,0,MATCH(P$397,$H$397:$K$397,0))*INDEX($J$391:$R$394,MATCH(P$397,$I$391:$I$394,0),MATCH(P$396,$J$390:$R$390,0))</f>
        <v>0</v>
      </c>
      <c r="Q407" s="742" cm="1">
        <f t="array" ref="Q407">INDEX($H407:$K407,0,MATCH(Q$397,$H$397:$K$397,0))*INDEX($J$391:$R$394,MATCH(Q$397,$I$391:$I$394,0),MATCH(Q$396,$J$390:$R$390,0))</f>
        <v>0</v>
      </c>
      <c r="R407" s="742" cm="1">
        <f t="array" ref="R407">INDEX($H407:$K407,0,MATCH(R$397,$H$397:$K$397,0))*INDEX($J$391:$R$394,MATCH(R$397,$I$391:$I$394,0),MATCH(R$396,$J$390:$R$390,0))</f>
        <v>0</v>
      </c>
      <c r="S407" s="742" cm="1">
        <f t="array" ref="S407">INDEX($H407:$K407,0,MATCH(S$397,$H$397:$K$397,0))*INDEX($J$391:$R$394,MATCH(S$397,$I$391:$I$394,0),MATCH(S$396,$J$390:$R$390,0))</f>
        <v>0</v>
      </c>
      <c r="T407" s="742" cm="1">
        <f t="array" ref="T407">INDEX($H407:$K407,0,MATCH(T$397,$H$397:$K$397,0))*INDEX($J$391:$R$394,MATCH(T$397,$I$391:$I$394,0),MATCH(T$396,$J$390:$R$390,0))</f>
        <v>0</v>
      </c>
      <c r="U407" s="742" cm="1">
        <f t="array" ref="U407">INDEX($H407:$K407,0,MATCH(U$397,$H$397:$K$397,0))*INDEX($J$391:$R$394,MATCH(U$397,$I$391:$I$394,0),MATCH(U$396,$J$390:$R$390,0))</f>
        <v>0</v>
      </c>
      <c r="V407" s="742" cm="1">
        <f t="array" ref="V407">INDEX($H407:$K407,0,MATCH(V$397,$H$397:$K$397,0))*INDEX($J$391:$R$394,MATCH(V$397,$I$391:$I$394,0),MATCH(V$396,$J$390:$R$390,0))</f>
        <v>0</v>
      </c>
      <c r="W407" s="742" cm="1">
        <f t="array" ref="W407">INDEX($H407:$K407,0,MATCH(W$397,$H$397:$K$397,0))*INDEX($J$391:$R$394,MATCH(W$397,$I$391:$I$394,0),MATCH(W$396,$J$390:$R$390,0))</f>
        <v>0</v>
      </c>
      <c r="X407" s="742" cm="1">
        <f t="array" ref="X407">INDEX($H407:$K407,0,MATCH(X$397,$H$397:$K$397,0))*INDEX($J$391:$R$394,MATCH(X$397,$I$391:$I$394,0),MATCH(X$396,$J$390:$R$390,0))</f>
        <v>0</v>
      </c>
      <c r="Y407" s="742" cm="1">
        <f t="array" ref="Y407">INDEX($H407:$K407,0,MATCH(Y$397,$H$397:$K$397,0))*INDEX($J$391:$R$394,MATCH(Y$397,$I$391:$I$394,0),MATCH(Y$396,$J$390:$R$390,0))</f>
        <v>0</v>
      </c>
      <c r="Z407" s="742" cm="1">
        <f t="array" ref="Z407">INDEX($H407:$K407,0,MATCH(Z$397,$H$397:$K$397,0))*INDEX($J$391:$R$394,MATCH(Z$397,$I$391:$I$394,0),MATCH(Z$396,$J$390:$R$390,0))</f>
        <v>0</v>
      </c>
      <c r="AA407" s="742" cm="1">
        <f t="array" ref="AA407">INDEX($H407:$K407,0,MATCH(AA$397,$H$397:$K$397,0))*INDEX($J$391:$R$394,MATCH(AA$397,$I$391:$I$394,0),MATCH(AA$396,$J$390:$R$390,0))</f>
        <v>0</v>
      </c>
      <c r="AB407" s="742" cm="1">
        <f t="array" ref="AB407">INDEX($H407:$K407,0,MATCH(AB$397,$H$397:$K$397,0))*INDEX($J$391:$R$394,MATCH(AB$397,$I$391:$I$394,0),MATCH(AB$396,$J$390:$R$390,0))</f>
        <v>0</v>
      </c>
      <c r="AC407" s="742" cm="1">
        <f t="array" ref="AC407">INDEX($H407:$K407,0,MATCH(AC$397,$H$397:$K$397,0))*INDEX($J$391:$R$394,MATCH(AC$397,$I$391:$I$394,0),MATCH(AC$396,$J$390:$R$390,0))</f>
        <v>0</v>
      </c>
      <c r="AD407" s="742" cm="1">
        <f t="array" ref="AD407">INDEX($H407:$K407,0,MATCH(AD$397,$H$397:$K$397,0))*INDEX($J$391:$R$394,MATCH(AD$397,$I$391:$I$394,0),MATCH(AD$396,$J$390:$R$390,0))</f>
        <v>0</v>
      </c>
      <c r="AE407" s="742" cm="1">
        <f t="array" ref="AE407">INDEX($H407:$K407,0,MATCH(AE$397,$H$397:$K$397,0))*INDEX($J$391:$R$394,MATCH(AE$397,$I$391:$I$394,0),MATCH(AE$396,$J$390:$R$390,0))</f>
        <v>0</v>
      </c>
      <c r="AF407" s="742" cm="1">
        <f t="array" ref="AF407">INDEX($H407:$K407,0,MATCH(AF$397,$H$397:$K$397,0))*INDEX($J$391:$R$394,MATCH(AF$397,$I$391:$I$394,0),MATCH(AF$396,$J$390:$R$390,0))</f>
        <v>0</v>
      </c>
      <c r="AG407" s="742" cm="1">
        <f t="array" ref="AG407">INDEX($H407:$K407,0,MATCH(AG$397,$H$397:$K$397,0))*INDEX($J$391:$R$394,MATCH(AG$397,$I$391:$I$394,0),MATCH(AG$396,$J$390:$R$390,0))</f>
        <v>0</v>
      </c>
      <c r="AH407" s="742" cm="1">
        <f t="array" ref="AH407">INDEX($H407:$K407,0,MATCH(AH$397,$H$397:$K$397,0))*INDEX($J$391:$R$394,MATCH(AH$397,$I$391:$I$394,0),MATCH(AH$396,$J$390:$R$390,0))</f>
        <v>0</v>
      </c>
      <c r="AI407" s="742" cm="1">
        <f t="array" ref="AI407">INDEX($H407:$K407,0,MATCH(AI$397,$H$397:$K$397,0))*INDEX($J$391:$R$394,MATCH(AI$397,$I$391:$I$394,0),MATCH(AI$396,$J$390:$R$390,0))</f>
        <v>0</v>
      </c>
      <c r="AJ407" s="742" cm="1">
        <f t="array" ref="AJ407">INDEX($H407:$K407,0,MATCH(AJ$397,$H$397:$K$397,0))*INDEX($J$391:$R$394,MATCH(AJ$397,$I$391:$I$394,0),MATCH(AJ$396,$J$390:$R$390,0))</f>
        <v>0</v>
      </c>
      <c r="AK407" s="742" cm="1">
        <f t="array" ref="AK407">INDEX($H407:$K407,0,MATCH(AK$397,$H$397:$K$397,0))*INDEX($J$391:$R$394,MATCH(AK$397,$I$391:$I$394,0),MATCH(AK$396,$J$390:$R$390,0))</f>
        <v>0</v>
      </c>
      <c r="AL407" s="742" cm="1">
        <f t="array" ref="AL407">INDEX($H407:$K407,0,MATCH(AL$397,$H$397:$K$397,0))*INDEX($J$391:$R$394,MATCH(AL$397,$I$391:$I$394,0),MATCH(AL$396,$J$390:$R$390,0))</f>
        <v>0</v>
      </c>
      <c r="AM407" s="742" cm="1">
        <f t="array" ref="AM407">INDEX($H407:$K407,0,MATCH(AM$397,$H$397:$K$397,0))*INDEX($J$391:$R$394,MATCH(AM$397,$I$391:$I$394,0),MATCH(AM$396,$J$390:$R$390,0))</f>
        <v>0</v>
      </c>
      <c r="AN407" s="742" cm="1">
        <f t="array" ref="AN407">INDEX($H407:$K407,0,MATCH(AN$397,$H$397:$K$397,0))*INDEX($J$391:$R$394,MATCH(AN$397,$I$391:$I$394,0),MATCH(AN$396,$J$390:$R$390,0))</f>
        <v>0</v>
      </c>
      <c r="AO407" s="742" cm="1">
        <f t="array" ref="AO407">INDEX($H407:$K407,0,MATCH(AO$397,$H$397:$K$397,0))*INDEX($J$391:$R$394,MATCH(AO$397,$I$391:$I$394,0),MATCH(AO$396,$J$390:$R$390,0))</f>
        <v>0</v>
      </c>
      <c r="AP407" s="742" cm="1">
        <f t="array" ref="AP407">INDEX($H407:$K407,0,MATCH(AP$397,$H$397:$K$397,0))*INDEX($J$391:$R$394,MATCH(AP$397,$I$391:$I$394,0),MATCH(AP$396,$J$390:$R$390,0))</f>
        <v>0</v>
      </c>
      <c r="AQ407" s="742" cm="1">
        <f t="array" ref="AQ407">INDEX($H407:$K407,0,MATCH(AQ$397,$H$397:$K$397,0))*INDEX($J$391:$R$394,MATCH(AQ$397,$I$391:$I$394,0),MATCH(AQ$396,$J$390:$R$390,0))</f>
        <v>0</v>
      </c>
      <c r="AR407" s="742" cm="1">
        <f t="array" ref="AR407">INDEX($H407:$K407,0,MATCH(AR$397,$H$397:$K$397,0))*INDEX($J$391:$R$394,MATCH(AR$397,$I$391:$I$394,0),MATCH(AR$396,$J$390:$R$390,0))</f>
        <v>0</v>
      </c>
      <c r="AS407" s="742" cm="1">
        <f t="array" ref="AS407">INDEX($H407:$K407,0,MATCH(AS$397,$H$397:$K$397,0))*INDEX($J$391:$R$394,MATCH(AS$397,$I$391:$I$394,0),MATCH(AS$396,$J$390:$R$390,0))</f>
        <v>0</v>
      </c>
      <c r="AT407" s="742" cm="1">
        <f t="array" ref="AT407">INDEX($H407:$K407,0,MATCH(AT$397,$H$397:$K$397,0))*INDEX($J$391:$R$394,MATCH(AT$397,$I$391:$I$394,0),MATCH(AT$396,$J$390:$R$390,0))</f>
        <v>0</v>
      </c>
      <c r="AU407" s="742" cm="1">
        <f t="array" ref="AU407">INDEX($H407:$K407,0,MATCH(AU$397,$H$397:$K$397,0))*INDEX($J$391:$R$394,MATCH(AU$397,$I$391:$I$394,0),MATCH(AU$396,$J$390:$R$390,0))</f>
        <v>0</v>
      </c>
      <c r="AV407" s="196"/>
      <c r="AW407" s="196"/>
      <c r="AX407" s="17"/>
      <c r="AY407" s="9"/>
      <c r="AZ407" s="9"/>
      <c r="BA407" s="9"/>
    </row>
    <row r="408" spans="1:53" ht="14.5" outlineLevel="1" x14ac:dyDescent="0.35">
      <c r="A408" s="7"/>
      <c r="B408" s="8"/>
      <c r="C408" s="18"/>
      <c r="D408" s="18"/>
      <c r="E408" s="18"/>
      <c r="F408" s="27"/>
      <c r="G408" s="27" t="str">
        <f t="shared" si="116"/>
        <v>SPSPSPSPSPsp</v>
      </c>
      <c r="H408" s="232">
        <v>0</v>
      </c>
      <c r="I408" s="232">
        <v>0</v>
      </c>
      <c r="J408" s="232">
        <v>0</v>
      </c>
      <c r="K408" s="232">
        <v>0</v>
      </c>
      <c r="L408" s="742" cm="1">
        <f t="array" ref="L408">INDEX($H408:$K408,0,MATCH(L$397,$H$397:$K$397,0))*INDEX($J$391:$R$394,MATCH(L$397,$I$391:$I$394,0),MATCH(L$396,$J$390:$R$390,0))</f>
        <v>0</v>
      </c>
      <c r="M408" s="742" cm="1">
        <f t="array" ref="M408">INDEX($H408:$K408,0,MATCH(M$397,$H$397:$K$397,0))*INDEX($J$391:$R$394,MATCH(M$397,$I$391:$I$394,0),MATCH(M$396,$J$390:$R$390,0))</f>
        <v>0</v>
      </c>
      <c r="N408" s="742" cm="1">
        <f t="array" ref="N408">INDEX($H408:$K408,0,MATCH(N$397,$H$397:$K$397,0))*INDEX($J$391:$R$394,MATCH(N$397,$I$391:$I$394,0),MATCH(N$396,$J$390:$R$390,0))</f>
        <v>0</v>
      </c>
      <c r="O408" s="742" cm="1">
        <f t="array" ref="O408">INDEX($H408:$K408,0,MATCH(O$397,$H$397:$K$397,0))*INDEX($J$391:$R$394,MATCH(O$397,$I$391:$I$394,0),MATCH(O$396,$J$390:$R$390,0))</f>
        <v>0</v>
      </c>
      <c r="P408" s="742" cm="1">
        <f t="array" ref="P408">INDEX($H408:$K408,0,MATCH(P$397,$H$397:$K$397,0))*INDEX($J$391:$R$394,MATCH(P$397,$I$391:$I$394,0),MATCH(P$396,$J$390:$R$390,0))</f>
        <v>0</v>
      </c>
      <c r="Q408" s="742" cm="1">
        <f t="array" ref="Q408">INDEX($H408:$K408,0,MATCH(Q$397,$H$397:$K$397,0))*INDEX($J$391:$R$394,MATCH(Q$397,$I$391:$I$394,0),MATCH(Q$396,$J$390:$R$390,0))</f>
        <v>0</v>
      </c>
      <c r="R408" s="742" cm="1">
        <f t="array" ref="R408">INDEX($H408:$K408,0,MATCH(R$397,$H$397:$K$397,0))*INDEX($J$391:$R$394,MATCH(R$397,$I$391:$I$394,0),MATCH(R$396,$J$390:$R$390,0))</f>
        <v>0</v>
      </c>
      <c r="S408" s="742" cm="1">
        <f t="array" ref="S408">INDEX($H408:$K408,0,MATCH(S$397,$H$397:$K$397,0))*INDEX($J$391:$R$394,MATCH(S$397,$I$391:$I$394,0),MATCH(S$396,$J$390:$R$390,0))</f>
        <v>0</v>
      </c>
      <c r="T408" s="742" cm="1">
        <f t="array" ref="T408">INDEX($H408:$K408,0,MATCH(T$397,$H$397:$K$397,0))*INDEX($J$391:$R$394,MATCH(T$397,$I$391:$I$394,0),MATCH(T$396,$J$390:$R$390,0))</f>
        <v>0</v>
      </c>
      <c r="U408" s="742" cm="1">
        <f t="array" ref="U408">INDEX($H408:$K408,0,MATCH(U$397,$H$397:$K$397,0))*INDEX($J$391:$R$394,MATCH(U$397,$I$391:$I$394,0),MATCH(U$396,$J$390:$R$390,0))</f>
        <v>0</v>
      </c>
      <c r="V408" s="742" cm="1">
        <f t="array" ref="V408">INDEX($H408:$K408,0,MATCH(V$397,$H$397:$K$397,0))*INDEX($J$391:$R$394,MATCH(V$397,$I$391:$I$394,0),MATCH(V$396,$J$390:$R$390,0))</f>
        <v>0</v>
      </c>
      <c r="W408" s="742" cm="1">
        <f t="array" ref="W408">INDEX($H408:$K408,0,MATCH(W$397,$H$397:$K$397,0))*INDEX($J$391:$R$394,MATCH(W$397,$I$391:$I$394,0),MATCH(W$396,$J$390:$R$390,0))</f>
        <v>0</v>
      </c>
      <c r="X408" s="742" cm="1">
        <f t="array" ref="X408">INDEX($H408:$K408,0,MATCH(X$397,$H$397:$K$397,0))*INDEX($J$391:$R$394,MATCH(X$397,$I$391:$I$394,0),MATCH(X$396,$J$390:$R$390,0))</f>
        <v>0</v>
      </c>
      <c r="Y408" s="742" cm="1">
        <f t="array" ref="Y408">INDEX($H408:$K408,0,MATCH(Y$397,$H$397:$K$397,0))*INDEX($J$391:$R$394,MATCH(Y$397,$I$391:$I$394,0),MATCH(Y$396,$J$390:$R$390,0))</f>
        <v>0</v>
      </c>
      <c r="Z408" s="742" cm="1">
        <f t="array" ref="Z408">INDEX($H408:$K408,0,MATCH(Z$397,$H$397:$K$397,0))*INDEX($J$391:$R$394,MATCH(Z$397,$I$391:$I$394,0),MATCH(Z$396,$J$390:$R$390,0))</f>
        <v>0</v>
      </c>
      <c r="AA408" s="742" cm="1">
        <f t="array" ref="AA408">INDEX($H408:$K408,0,MATCH(AA$397,$H$397:$K$397,0))*INDEX($J$391:$R$394,MATCH(AA$397,$I$391:$I$394,0),MATCH(AA$396,$J$390:$R$390,0))</f>
        <v>0</v>
      </c>
      <c r="AB408" s="742" cm="1">
        <f t="array" ref="AB408">INDEX($H408:$K408,0,MATCH(AB$397,$H$397:$K$397,0))*INDEX($J$391:$R$394,MATCH(AB$397,$I$391:$I$394,0),MATCH(AB$396,$J$390:$R$390,0))</f>
        <v>0</v>
      </c>
      <c r="AC408" s="742" cm="1">
        <f t="array" ref="AC408">INDEX($H408:$K408,0,MATCH(AC$397,$H$397:$K$397,0))*INDEX($J$391:$R$394,MATCH(AC$397,$I$391:$I$394,0),MATCH(AC$396,$J$390:$R$390,0))</f>
        <v>0</v>
      </c>
      <c r="AD408" s="742" cm="1">
        <f t="array" ref="AD408">INDEX($H408:$K408,0,MATCH(AD$397,$H$397:$K$397,0))*INDEX($J$391:$R$394,MATCH(AD$397,$I$391:$I$394,0),MATCH(AD$396,$J$390:$R$390,0))</f>
        <v>0</v>
      </c>
      <c r="AE408" s="742" cm="1">
        <f t="array" ref="AE408">INDEX($H408:$K408,0,MATCH(AE$397,$H$397:$K$397,0))*INDEX($J$391:$R$394,MATCH(AE$397,$I$391:$I$394,0),MATCH(AE$396,$J$390:$R$390,0))</f>
        <v>0</v>
      </c>
      <c r="AF408" s="742" cm="1">
        <f t="array" ref="AF408">INDEX($H408:$K408,0,MATCH(AF$397,$H$397:$K$397,0))*INDEX($J$391:$R$394,MATCH(AF$397,$I$391:$I$394,0),MATCH(AF$396,$J$390:$R$390,0))</f>
        <v>0</v>
      </c>
      <c r="AG408" s="742" cm="1">
        <f t="array" ref="AG408">INDEX($H408:$K408,0,MATCH(AG$397,$H$397:$K$397,0))*INDEX($J$391:$R$394,MATCH(AG$397,$I$391:$I$394,0),MATCH(AG$396,$J$390:$R$390,0))</f>
        <v>0</v>
      </c>
      <c r="AH408" s="742" cm="1">
        <f t="array" ref="AH408">INDEX($H408:$K408,0,MATCH(AH$397,$H$397:$K$397,0))*INDEX($J$391:$R$394,MATCH(AH$397,$I$391:$I$394,0),MATCH(AH$396,$J$390:$R$390,0))</f>
        <v>0</v>
      </c>
      <c r="AI408" s="742" cm="1">
        <f t="array" ref="AI408">INDEX($H408:$K408,0,MATCH(AI$397,$H$397:$K$397,0))*INDEX($J$391:$R$394,MATCH(AI$397,$I$391:$I$394,0),MATCH(AI$396,$J$390:$R$390,0))</f>
        <v>0</v>
      </c>
      <c r="AJ408" s="742" cm="1">
        <f t="array" ref="AJ408">INDEX($H408:$K408,0,MATCH(AJ$397,$H$397:$K$397,0))*INDEX($J$391:$R$394,MATCH(AJ$397,$I$391:$I$394,0),MATCH(AJ$396,$J$390:$R$390,0))</f>
        <v>0</v>
      </c>
      <c r="AK408" s="742" cm="1">
        <f t="array" ref="AK408">INDEX($H408:$K408,0,MATCH(AK$397,$H$397:$K$397,0))*INDEX($J$391:$R$394,MATCH(AK$397,$I$391:$I$394,0),MATCH(AK$396,$J$390:$R$390,0))</f>
        <v>0</v>
      </c>
      <c r="AL408" s="742" cm="1">
        <f t="array" ref="AL408">INDEX($H408:$K408,0,MATCH(AL$397,$H$397:$K$397,0))*INDEX($J$391:$R$394,MATCH(AL$397,$I$391:$I$394,0),MATCH(AL$396,$J$390:$R$390,0))</f>
        <v>0</v>
      </c>
      <c r="AM408" s="742" cm="1">
        <f t="array" ref="AM408">INDEX($H408:$K408,0,MATCH(AM$397,$H$397:$K$397,0))*INDEX($J$391:$R$394,MATCH(AM$397,$I$391:$I$394,0),MATCH(AM$396,$J$390:$R$390,0))</f>
        <v>0</v>
      </c>
      <c r="AN408" s="742" cm="1">
        <f t="array" ref="AN408">INDEX($H408:$K408,0,MATCH(AN$397,$H$397:$K$397,0))*INDEX($J$391:$R$394,MATCH(AN$397,$I$391:$I$394,0),MATCH(AN$396,$J$390:$R$390,0))</f>
        <v>0</v>
      </c>
      <c r="AO408" s="742" cm="1">
        <f t="array" ref="AO408">INDEX($H408:$K408,0,MATCH(AO$397,$H$397:$K$397,0))*INDEX($J$391:$R$394,MATCH(AO$397,$I$391:$I$394,0),MATCH(AO$396,$J$390:$R$390,0))</f>
        <v>0</v>
      </c>
      <c r="AP408" s="742" cm="1">
        <f t="array" ref="AP408">INDEX($H408:$K408,0,MATCH(AP$397,$H$397:$K$397,0))*INDEX($J$391:$R$394,MATCH(AP$397,$I$391:$I$394,0),MATCH(AP$396,$J$390:$R$390,0))</f>
        <v>0</v>
      </c>
      <c r="AQ408" s="742" cm="1">
        <f t="array" ref="AQ408">INDEX($H408:$K408,0,MATCH(AQ$397,$H$397:$K$397,0))*INDEX($J$391:$R$394,MATCH(AQ$397,$I$391:$I$394,0),MATCH(AQ$396,$J$390:$R$390,0))</f>
        <v>0</v>
      </c>
      <c r="AR408" s="742" cm="1">
        <f t="array" ref="AR408">INDEX($H408:$K408,0,MATCH(AR$397,$H$397:$K$397,0))*INDEX($J$391:$R$394,MATCH(AR$397,$I$391:$I$394,0),MATCH(AR$396,$J$390:$R$390,0))</f>
        <v>0</v>
      </c>
      <c r="AS408" s="742" cm="1">
        <f t="array" ref="AS408">INDEX($H408:$K408,0,MATCH(AS$397,$H$397:$K$397,0))*INDEX($J$391:$R$394,MATCH(AS$397,$I$391:$I$394,0),MATCH(AS$396,$J$390:$R$390,0))</f>
        <v>0</v>
      </c>
      <c r="AT408" s="742" cm="1">
        <f t="array" ref="AT408">INDEX($H408:$K408,0,MATCH(AT$397,$H$397:$K$397,0))*INDEX($J$391:$R$394,MATCH(AT$397,$I$391:$I$394,0),MATCH(AT$396,$J$390:$R$390,0))</f>
        <v>0</v>
      </c>
      <c r="AU408" s="742" cm="1">
        <f t="array" ref="AU408">INDEX($H408:$K408,0,MATCH(AU$397,$H$397:$K$397,0))*INDEX($J$391:$R$394,MATCH(AU$397,$I$391:$I$394,0),MATCH(AU$396,$J$390:$R$390,0))</f>
        <v>0</v>
      </c>
      <c r="AV408" s="196"/>
      <c r="AW408" s="196"/>
      <c r="AX408" s="17"/>
      <c r="AY408" s="9"/>
      <c r="AZ408" s="9"/>
      <c r="BA408" s="9"/>
    </row>
    <row r="409" spans="1:53" ht="14.5" outlineLevel="1" x14ac:dyDescent="0.35">
      <c r="A409" s="7"/>
      <c r="B409" s="8"/>
      <c r="C409" s="18"/>
      <c r="D409" s="18"/>
      <c r="E409" s="18"/>
      <c r="F409" s="27"/>
      <c r="G409" s="27" t="str">
        <f t="shared" si="116"/>
        <v>ANWFWb</v>
      </c>
      <c r="H409" s="664">
        <v>1</v>
      </c>
      <c r="I409" s="664">
        <v>1</v>
      </c>
      <c r="J409" s="664">
        <v>2</v>
      </c>
      <c r="K409" s="664">
        <v>1</v>
      </c>
      <c r="L409" s="742" cm="1">
        <f t="array" ref="L409">INDEX($H409:$K409,0,MATCH(L$397,$H$397:$K$397,0))*INDEX($J$391:$R$394,MATCH(L$397,$I$391:$I$394,0),MATCH(L$396,$J$390:$R$390,0))</f>
        <v>2</v>
      </c>
      <c r="M409" s="742" cm="1">
        <f t="array" ref="M409">INDEX($H409:$K409,0,MATCH(M$397,$H$397:$K$397,0))*INDEX($J$391:$R$394,MATCH(M$397,$I$391:$I$394,0),MATCH(M$396,$J$390:$R$390,0))</f>
        <v>1</v>
      </c>
      <c r="N409" s="742" cm="1">
        <f t="array" ref="N409">INDEX($H409:$K409,0,MATCH(N$397,$H$397:$K$397,0))*INDEX($J$391:$R$394,MATCH(N$397,$I$391:$I$394,0),MATCH(N$396,$J$390:$R$390,0))</f>
        <v>2</v>
      </c>
      <c r="O409" s="742" cm="1">
        <f t="array" ref="O409">INDEX($H409:$K409,0,MATCH(O$397,$H$397:$K$397,0))*INDEX($J$391:$R$394,MATCH(O$397,$I$391:$I$394,0),MATCH(O$396,$J$390:$R$390,0))</f>
        <v>1</v>
      </c>
      <c r="P409" s="742" cm="1">
        <f t="array" ref="P409">INDEX($H409:$K409,0,MATCH(P$397,$H$397:$K$397,0))*INDEX($J$391:$R$394,MATCH(P$397,$I$391:$I$394,0),MATCH(P$396,$J$390:$R$390,0))</f>
        <v>2</v>
      </c>
      <c r="Q409" s="742" cm="1">
        <f t="array" ref="Q409">INDEX($H409:$K409,0,MATCH(Q$397,$H$397:$K$397,0))*INDEX($J$391:$R$394,MATCH(Q$397,$I$391:$I$394,0),MATCH(Q$396,$J$390:$R$390,0))</f>
        <v>1</v>
      </c>
      <c r="R409" s="742" cm="1">
        <f t="array" ref="R409">INDEX($H409:$K409,0,MATCH(R$397,$H$397:$K$397,0))*INDEX($J$391:$R$394,MATCH(R$397,$I$391:$I$394,0),MATCH(R$396,$J$390:$R$390,0))</f>
        <v>2</v>
      </c>
      <c r="S409" s="742" cm="1">
        <f t="array" ref="S409">INDEX($H409:$K409,0,MATCH(S$397,$H$397:$K$397,0))*INDEX($J$391:$R$394,MATCH(S$397,$I$391:$I$394,0),MATCH(S$396,$J$390:$R$390,0))</f>
        <v>1</v>
      </c>
      <c r="T409" s="742" cm="1">
        <f t="array" ref="T409">INDEX($H409:$K409,0,MATCH(T$397,$H$397:$K$397,0))*INDEX($J$391:$R$394,MATCH(T$397,$I$391:$I$394,0),MATCH(T$396,$J$390:$R$390,0))</f>
        <v>2</v>
      </c>
      <c r="U409" s="742" cm="1">
        <f t="array" ref="U409">INDEX($H409:$K409,0,MATCH(U$397,$H$397:$K$397,0))*INDEX($J$391:$R$394,MATCH(U$397,$I$391:$I$394,0),MATCH(U$396,$J$390:$R$390,0))</f>
        <v>1</v>
      </c>
      <c r="V409" s="742" cm="1">
        <f t="array" ref="V409">INDEX($H409:$K409,0,MATCH(V$397,$H$397:$K$397,0))*INDEX($J$391:$R$394,MATCH(V$397,$I$391:$I$394,0),MATCH(V$396,$J$390:$R$390,0))</f>
        <v>2</v>
      </c>
      <c r="W409" s="742" cm="1">
        <f t="array" ref="W409">INDEX($H409:$K409,0,MATCH(W$397,$H$397:$K$397,0))*INDEX($J$391:$R$394,MATCH(W$397,$I$391:$I$394,0),MATCH(W$396,$J$390:$R$390,0))</f>
        <v>1</v>
      </c>
      <c r="X409" s="742" cm="1">
        <f t="array" ref="X409">INDEX($H409:$K409,0,MATCH(X$397,$H$397:$K$397,0))*INDEX($J$391:$R$394,MATCH(X$397,$I$391:$I$394,0),MATCH(X$396,$J$390:$R$390,0))</f>
        <v>2</v>
      </c>
      <c r="Y409" s="742" cm="1">
        <f t="array" ref="Y409">INDEX($H409:$K409,0,MATCH(Y$397,$H$397:$K$397,0))*INDEX($J$391:$R$394,MATCH(Y$397,$I$391:$I$394,0),MATCH(Y$396,$J$390:$R$390,0))</f>
        <v>1</v>
      </c>
      <c r="Z409" s="742" cm="1">
        <f t="array" ref="Z409">INDEX($H409:$K409,0,MATCH(Z$397,$H$397:$K$397,0))*INDEX($J$391:$R$394,MATCH(Z$397,$I$391:$I$394,0),MATCH(Z$396,$J$390:$R$390,0))</f>
        <v>2</v>
      </c>
      <c r="AA409" s="742" cm="1">
        <f t="array" ref="AA409">INDEX($H409:$K409,0,MATCH(AA$397,$H$397:$K$397,0))*INDEX($J$391:$R$394,MATCH(AA$397,$I$391:$I$394,0),MATCH(AA$396,$J$390:$R$390,0))</f>
        <v>1</v>
      </c>
      <c r="AB409" s="742" cm="1">
        <f t="array" ref="AB409">INDEX($H409:$K409,0,MATCH(AB$397,$H$397:$K$397,0))*INDEX($J$391:$R$394,MATCH(AB$397,$I$391:$I$394,0),MATCH(AB$396,$J$390:$R$390,0))</f>
        <v>1</v>
      </c>
      <c r="AC409" s="742" cm="1">
        <f t="array" ref="AC409">INDEX($H409:$K409,0,MATCH(AC$397,$H$397:$K$397,0))*INDEX($J$391:$R$394,MATCH(AC$397,$I$391:$I$394,0),MATCH(AC$396,$J$390:$R$390,0))</f>
        <v>1</v>
      </c>
      <c r="AD409" s="742" cm="1">
        <f t="array" ref="AD409">INDEX($H409:$K409,0,MATCH(AD$397,$H$397:$K$397,0))*INDEX($J$391:$R$394,MATCH(AD$397,$I$391:$I$394,0),MATCH(AD$396,$J$390:$R$390,0))</f>
        <v>2</v>
      </c>
      <c r="AE409" s="742" cm="1">
        <f t="array" ref="AE409">INDEX($H409:$K409,0,MATCH(AE$397,$H$397:$K$397,0))*INDEX($J$391:$R$394,MATCH(AE$397,$I$391:$I$394,0),MATCH(AE$396,$J$390:$R$390,0))</f>
        <v>1</v>
      </c>
      <c r="AF409" s="742" cm="1">
        <f t="array" ref="AF409">INDEX($H409:$K409,0,MATCH(AF$397,$H$397:$K$397,0))*INDEX($J$391:$R$394,MATCH(AF$397,$I$391:$I$394,0),MATCH(AF$396,$J$390:$R$390,0))</f>
        <v>1</v>
      </c>
      <c r="AG409" s="742" cm="1">
        <f t="array" ref="AG409">INDEX($H409:$K409,0,MATCH(AG$397,$H$397:$K$397,0))*INDEX($J$391:$R$394,MATCH(AG$397,$I$391:$I$394,0),MATCH(AG$396,$J$390:$R$390,0))</f>
        <v>1</v>
      </c>
      <c r="AH409" s="742" cm="1">
        <f t="array" ref="AH409">INDEX($H409:$K409,0,MATCH(AH$397,$H$397:$K$397,0))*INDEX($J$391:$R$394,MATCH(AH$397,$I$391:$I$394,0),MATCH(AH$396,$J$390:$R$390,0))</f>
        <v>2</v>
      </c>
      <c r="AI409" s="742" cm="1">
        <f t="array" ref="AI409">INDEX($H409:$K409,0,MATCH(AI$397,$H$397:$K$397,0))*INDEX($J$391:$R$394,MATCH(AI$397,$I$391:$I$394,0),MATCH(AI$396,$J$390:$R$390,0))</f>
        <v>1</v>
      </c>
      <c r="AJ409" s="742" cm="1">
        <f t="array" ref="AJ409">INDEX($H409:$K409,0,MATCH(AJ$397,$H$397:$K$397,0))*INDEX($J$391:$R$394,MATCH(AJ$397,$I$391:$I$394,0),MATCH(AJ$396,$J$390:$R$390,0))</f>
        <v>1</v>
      </c>
      <c r="AK409" s="742" cm="1">
        <f t="array" ref="AK409">INDEX($H409:$K409,0,MATCH(AK$397,$H$397:$K$397,0))*INDEX($J$391:$R$394,MATCH(AK$397,$I$391:$I$394,0),MATCH(AK$396,$J$390:$R$390,0))</f>
        <v>1</v>
      </c>
      <c r="AL409" s="742" cm="1">
        <f t="array" ref="AL409">INDEX($H409:$K409,0,MATCH(AL$397,$H$397:$K$397,0))*INDEX($J$391:$R$394,MATCH(AL$397,$I$391:$I$394,0),MATCH(AL$396,$J$390:$R$390,0))</f>
        <v>2</v>
      </c>
      <c r="AM409" s="742" cm="1">
        <f t="array" ref="AM409">INDEX($H409:$K409,0,MATCH(AM$397,$H$397:$K$397,0))*INDEX($J$391:$R$394,MATCH(AM$397,$I$391:$I$394,0),MATCH(AM$396,$J$390:$R$390,0))</f>
        <v>1</v>
      </c>
      <c r="AN409" s="742" cm="1">
        <f t="array" ref="AN409">INDEX($H409:$K409,0,MATCH(AN$397,$H$397:$K$397,0))*INDEX($J$391:$R$394,MATCH(AN$397,$I$391:$I$394,0),MATCH(AN$396,$J$390:$R$390,0))</f>
        <v>1</v>
      </c>
      <c r="AO409" s="742" cm="1">
        <f t="array" ref="AO409">INDEX($H409:$K409,0,MATCH(AO$397,$H$397:$K$397,0))*INDEX($J$391:$R$394,MATCH(AO$397,$I$391:$I$394,0),MATCH(AO$396,$J$390:$R$390,0))</f>
        <v>1</v>
      </c>
      <c r="AP409" s="742" cm="1">
        <f t="array" ref="AP409">INDEX($H409:$K409,0,MATCH(AP$397,$H$397:$K$397,0))*INDEX($J$391:$R$394,MATCH(AP$397,$I$391:$I$394,0),MATCH(AP$396,$J$390:$R$390,0))</f>
        <v>2</v>
      </c>
      <c r="AQ409" s="742" cm="1">
        <f t="array" ref="AQ409">INDEX($H409:$K409,0,MATCH(AQ$397,$H$397:$K$397,0))*INDEX($J$391:$R$394,MATCH(AQ$397,$I$391:$I$394,0),MATCH(AQ$396,$J$390:$R$390,0))</f>
        <v>1</v>
      </c>
      <c r="AR409" s="742" cm="1">
        <f t="array" ref="AR409">INDEX($H409:$K409,0,MATCH(AR$397,$H$397:$K$397,0))*INDEX($J$391:$R$394,MATCH(AR$397,$I$391:$I$394,0),MATCH(AR$396,$J$390:$R$390,0))</f>
        <v>1</v>
      </c>
      <c r="AS409" s="742" cm="1">
        <f t="array" ref="AS409">INDEX($H409:$K409,0,MATCH(AS$397,$H$397:$K$397,0))*INDEX($J$391:$R$394,MATCH(AS$397,$I$391:$I$394,0),MATCH(AS$396,$J$390:$R$390,0))</f>
        <v>1</v>
      </c>
      <c r="AT409" s="742" cm="1">
        <f t="array" ref="AT409">INDEX($H409:$K409,0,MATCH(AT$397,$H$397:$K$397,0))*INDEX($J$391:$R$394,MATCH(AT$397,$I$391:$I$394,0),MATCH(AT$396,$J$390:$R$390,0))</f>
        <v>2</v>
      </c>
      <c r="AU409" s="742" cm="1">
        <f t="array" ref="AU409">INDEX($H409:$K409,0,MATCH(AU$397,$H$397:$K$397,0))*INDEX($J$391:$R$394,MATCH(AU$397,$I$391:$I$394,0),MATCH(AU$396,$J$390:$R$390,0))</f>
        <v>1</v>
      </c>
      <c r="AV409" s="196"/>
      <c r="AW409" s="196"/>
      <c r="AX409" s="17"/>
      <c r="AY409" s="9"/>
      <c r="AZ409" s="9"/>
      <c r="BA409" s="9"/>
    </row>
    <row r="410" spans="1:53" ht="14.5" outlineLevel="1" x14ac:dyDescent="0.35">
      <c r="A410" s="7"/>
      <c r="B410" s="8"/>
      <c r="C410" s="18"/>
      <c r="D410" s="18"/>
      <c r="E410" s="18"/>
      <c r="F410" s="27"/>
      <c r="G410" s="27" t="str">
        <f t="shared" si="116"/>
        <v>ANWFWbd</v>
      </c>
      <c r="H410" s="878">
        <v>0</v>
      </c>
      <c r="I410" s="878">
        <f>I409</f>
        <v>1</v>
      </c>
      <c r="J410" s="878">
        <f>J409+1</f>
        <v>3</v>
      </c>
      <c r="K410" s="878">
        <f>K409</f>
        <v>1</v>
      </c>
      <c r="L410" s="742" cm="1">
        <f t="array" ref="L410">INDEX($H410:$K410,0,MATCH(L$397,$H$397:$K$397,0))*INDEX($J$391:$R$394,MATCH(L$397,$I$391:$I$394,0),MATCH(L$396,$J$390:$R$390,0))</f>
        <v>0</v>
      </c>
      <c r="M410" s="742" cm="1">
        <f t="array" ref="M410">INDEX($H410:$K410,0,MATCH(M$397,$H$397:$K$397,0))*INDEX($J$391:$R$394,MATCH(M$397,$I$391:$I$394,0),MATCH(M$396,$J$390:$R$390,0))</f>
        <v>1</v>
      </c>
      <c r="N410" s="742" cm="1">
        <f t="array" ref="N410">INDEX($H410:$K410,0,MATCH(N$397,$H$397:$K$397,0))*INDEX($J$391:$R$394,MATCH(N$397,$I$391:$I$394,0),MATCH(N$396,$J$390:$R$390,0))</f>
        <v>3</v>
      </c>
      <c r="O410" s="742" cm="1">
        <f t="array" ref="O410">INDEX($H410:$K410,0,MATCH(O$397,$H$397:$K$397,0))*INDEX($J$391:$R$394,MATCH(O$397,$I$391:$I$394,0),MATCH(O$396,$J$390:$R$390,0))</f>
        <v>1</v>
      </c>
      <c r="P410" s="742" cm="1">
        <f t="array" ref="P410">INDEX($H410:$K410,0,MATCH(P$397,$H$397:$K$397,0))*INDEX($J$391:$R$394,MATCH(P$397,$I$391:$I$394,0),MATCH(P$396,$J$390:$R$390,0))</f>
        <v>0</v>
      </c>
      <c r="Q410" s="742" cm="1">
        <f t="array" ref="Q410">INDEX($H410:$K410,0,MATCH(Q$397,$H$397:$K$397,0))*INDEX($J$391:$R$394,MATCH(Q$397,$I$391:$I$394,0),MATCH(Q$396,$J$390:$R$390,0))</f>
        <v>1</v>
      </c>
      <c r="R410" s="742" cm="1">
        <f t="array" ref="R410">INDEX($H410:$K410,0,MATCH(R$397,$H$397:$K$397,0))*INDEX($J$391:$R$394,MATCH(R$397,$I$391:$I$394,0),MATCH(R$396,$J$390:$R$390,0))</f>
        <v>3</v>
      </c>
      <c r="S410" s="742" cm="1">
        <f t="array" ref="S410">INDEX($H410:$K410,0,MATCH(S$397,$H$397:$K$397,0))*INDEX($J$391:$R$394,MATCH(S$397,$I$391:$I$394,0),MATCH(S$396,$J$390:$R$390,0))</f>
        <v>1</v>
      </c>
      <c r="T410" s="742" cm="1">
        <f t="array" ref="T410">INDEX($H410:$K410,0,MATCH(T$397,$H$397:$K$397,0))*INDEX($J$391:$R$394,MATCH(T$397,$I$391:$I$394,0),MATCH(T$396,$J$390:$R$390,0))</f>
        <v>0</v>
      </c>
      <c r="U410" s="742" cm="1">
        <f t="array" ref="U410">INDEX($H410:$K410,0,MATCH(U$397,$H$397:$K$397,0))*INDEX($J$391:$R$394,MATCH(U$397,$I$391:$I$394,0),MATCH(U$396,$J$390:$R$390,0))</f>
        <v>1</v>
      </c>
      <c r="V410" s="742" cm="1">
        <f t="array" ref="V410">INDEX($H410:$K410,0,MATCH(V$397,$H$397:$K$397,0))*INDEX($J$391:$R$394,MATCH(V$397,$I$391:$I$394,0),MATCH(V$396,$J$390:$R$390,0))</f>
        <v>3</v>
      </c>
      <c r="W410" s="742" cm="1">
        <f t="array" ref="W410">INDEX($H410:$K410,0,MATCH(W$397,$H$397:$K$397,0))*INDEX($J$391:$R$394,MATCH(W$397,$I$391:$I$394,0),MATCH(W$396,$J$390:$R$390,0))</f>
        <v>1</v>
      </c>
      <c r="X410" s="742" cm="1">
        <f t="array" ref="X410">INDEX($H410:$K410,0,MATCH(X$397,$H$397:$K$397,0))*INDEX($J$391:$R$394,MATCH(X$397,$I$391:$I$394,0),MATCH(X$396,$J$390:$R$390,0))</f>
        <v>0</v>
      </c>
      <c r="Y410" s="742" cm="1">
        <f t="array" ref="Y410">INDEX($H410:$K410,0,MATCH(Y$397,$H$397:$K$397,0))*INDEX($J$391:$R$394,MATCH(Y$397,$I$391:$I$394,0),MATCH(Y$396,$J$390:$R$390,0))</f>
        <v>1</v>
      </c>
      <c r="Z410" s="742" cm="1">
        <f t="array" ref="Z410">INDEX($H410:$K410,0,MATCH(Z$397,$H$397:$K$397,0))*INDEX($J$391:$R$394,MATCH(Z$397,$I$391:$I$394,0),MATCH(Z$396,$J$390:$R$390,0))</f>
        <v>3</v>
      </c>
      <c r="AA410" s="742" cm="1">
        <f t="array" ref="AA410">INDEX($H410:$K410,0,MATCH(AA$397,$H$397:$K$397,0))*INDEX($J$391:$R$394,MATCH(AA$397,$I$391:$I$394,0),MATCH(AA$396,$J$390:$R$390,0))</f>
        <v>1</v>
      </c>
      <c r="AB410" s="742" cm="1">
        <f t="array" ref="AB410">INDEX($H410:$K410,0,MATCH(AB$397,$H$397:$K$397,0))*INDEX($J$391:$R$394,MATCH(AB$397,$I$391:$I$394,0),MATCH(AB$396,$J$390:$R$390,0))</f>
        <v>0</v>
      </c>
      <c r="AC410" s="742" cm="1">
        <f t="array" ref="AC410">INDEX($H410:$K410,0,MATCH(AC$397,$H$397:$K$397,0))*INDEX($J$391:$R$394,MATCH(AC$397,$I$391:$I$394,0),MATCH(AC$396,$J$390:$R$390,0))</f>
        <v>1</v>
      </c>
      <c r="AD410" s="742" cm="1">
        <f t="array" ref="AD410">INDEX($H410:$K410,0,MATCH(AD$397,$H$397:$K$397,0))*INDEX($J$391:$R$394,MATCH(AD$397,$I$391:$I$394,0),MATCH(AD$396,$J$390:$R$390,0))</f>
        <v>3</v>
      </c>
      <c r="AE410" s="742" cm="1">
        <f t="array" ref="AE410">INDEX($H410:$K410,0,MATCH(AE$397,$H$397:$K$397,0))*INDEX($J$391:$R$394,MATCH(AE$397,$I$391:$I$394,0),MATCH(AE$396,$J$390:$R$390,0))</f>
        <v>1</v>
      </c>
      <c r="AF410" s="742" cm="1">
        <f t="array" ref="AF410">INDEX($H410:$K410,0,MATCH(AF$397,$H$397:$K$397,0))*INDEX($J$391:$R$394,MATCH(AF$397,$I$391:$I$394,0),MATCH(AF$396,$J$390:$R$390,0))</f>
        <v>0</v>
      </c>
      <c r="AG410" s="742" cm="1">
        <f t="array" ref="AG410">INDEX($H410:$K410,0,MATCH(AG$397,$H$397:$K$397,0))*INDEX($J$391:$R$394,MATCH(AG$397,$I$391:$I$394,0),MATCH(AG$396,$J$390:$R$390,0))</f>
        <v>1</v>
      </c>
      <c r="AH410" s="742" cm="1">
        <f t="array" ref="AH410">INDEX($H410:$K410,0,MATCH(AH$397,$H$397:$K$397,0))*INDEX($J$391:$R$394,MATCH(AH$397,$I$391:$I$394,0),MATCH(AH$396,$J$390:$R$390,0))</f>
        <v>3</v>
      </c>
      <c r="AI410" s="742" cm="1">
        <f t="array" ref="AI410">INDEX($H410:$K410,0,MATCH(AI$397,$H$397:$K$397,0))*INDEX($J$391:$R$394,MATCH(AI$397,$I$391:$I$394,0),MATCH(AI$396,$J$390:$R$390,0))</f>
        <v>1</v>
      </c>
      <c r="AJ410" s="742" cm="1">
        <f t="array" ref="AJ410">INDEX($H410:$K410,0,MATCH(AJ$397,$H$397:$K$397,0))*INDEX($J$391:$R$394,MATCH(AJ$397,$I$391:$I$394,0),MATCH(AJ$396,$J$390:$R$390,0))</f>
        <v>0</v>
      </c>
      <c r="AK410" s="742" cm="1">
        <f t="array" ref="AK410">INDEX($H410:$K410,0,MATCH(AK$397,$H$397:$K$397,0))*INDEX($J$391:$R$394,MATCH(AK$397,$I$391:$I$394,0),MATCH(AK$396,$J$390:$R$390,0))</f>
        <v>1</v>
      </c>
      <c r="AL410" s="742" cm="1">
        <f t="array" ref="AL410">INDEX($H410:$K410,0,MATCH(AL$397,$H$397:$K$397,0))*INDEX($J$391:$R$394,MATCH(AL$397,$I$391:$I$394,0),MATCH(AL$396,$J$390:$R$390,0))</f>
        <v>3</v>
      </c>
      <c r="AM410" s="742" cm="1">
        <f t="array" ref="AM410">INDEX($H410:$K410,0,MATCH(AM$397,$H$397:$K$397,0))*INDEX($J$391:$R$394,MATCH(AM$397,$I$391:$I$394,0),MATCH(AM$396,$J$390:$R$390,0))</f>
        <v>1</v>
      </c>
      <c r="AN410" s="742" cm="1">
        <f t="array" ref="AN410">INDEX($H410:$K410,0,MATCH(AN$397,$H$397:$K$397,0))*INDEX($J$391:$R$394,MATCH(AN$397,$I$391:$I$394,0),MATCH(AN$396,$J$390:$R$390,0))</f>
        <v>0</v>
      </c>
      <c r="AO410" s="742" cm="1">
        <f t="array" ref="AO410">INDEX($H410:$K410,0,MATCH(AO$397,$H$397:$K$397,0))*INDEX($J$391:$R$394,MATCH(AO$397,$I$391:$I$394,0),MATCH(AO$396,$J$390:$R$390,0))</f>
        <v>1</v>
      </c>
      <c r="AP410" s="742" cm="1">
        <f t="array" ref="AP410">INDEX($H410:$K410,0,MATCH(AP$397,$H$397:$K$397,0))*INDEX($J$391:$R$394,MATCH(AP$397,$I$391:$I$394,0),MATCH(AP$396,$J$390:$R$390,0))</f>
        <v>3</v>
      </c>
      <c r="AQ410" s="742" cm="1">
        <f t="array" ref="AQ410">INDEX($H410:$K410,0,MATCH(AQ$397,$H$397:$K$397,0))*INDEX($J$391:$R$394,MATCH(AQ$397,$I$391:$I$394,0),MATCH(AQ$396,$J$390:$R$390,0))</f>
        <v>1</v>
      </c>
      <c r="AR410" s="742" cm="1">
        <f t="array" ref="AR410">INDEX($H410:$K410,0,MATCH(AR$397,$H$397:$K$397,0))*INDEX($J$391:$R$394,MATCH(AR$397,$I$391:$I$394,0),MATCH(AR$396,$J$390:$R$390,0))</f>
        <v>0</v>
      </c>
      <c r="AS410" s="742" cm="1">
        <f t="array" ref="AS410">INDEX($H410:$K410,0,MATCH(AS$397,$H$397:$K$397,0))*INDEX($J$391:$R$394,MATCH(AS$397,$I$391:$I$394,0),MATCH(AS$396,$J$390:$R$390,0))</f>
        <v>1</v>
      </c>
      <c r="AT410" s="742" cm="1">
        <f t="array" ref="AT410">INDEX($H410:$K410,0,MATCH(AT$397,$H$397:$K$397,0))*INDEX($J$391:$R$394,MATCH(AT$397,$I$391:$I$394,0),MATCH(AT$396,$J$390:$R$390,0))</f>
        <v>3</v>
      </c>
      <c r="AU410" s="742" cm="1">
        <f t="array" ref="AU410">INDEX($H410:$K410,0,MATCH(AU$397,$H$397:$K$397,0))*INDEX($J$391:$R$394,MATCH(AU$397,$I$391:$I$394,0),MATCH(AU$396,$J$390:$R$390,0))</f>
        <v>1</v>
      </c>
      <c r="AV410" s="196"/>
      <c r="AW410" s="196"/>
      <c r="AX410" s="17"/>
      <c r="AY410" s="9"/>
      <c r="AZ410" s="9"/>
      <c r="BA410" s="9"/>
    </row>
    <row r="411" spans="1:53" ht="14.5" outlineLevel="1" x14ac:dyDescent="0.35">
      <c r="A411" s="7"/>
      <c r="B411" s="8"/>
      <c r="C411" s="18"/>
      <c r="D411" s="18"/>
      <c r="E411" s="18"/>
      <c r="F411" s="27"/>
      <c r="G411" s="27" t="str">
        <f t="shared" si="116"/>
        <v>AANWFw</v>
      </c>
      <c r="H411" s="664">
        <v>1</v>
      </c>
      <c r="I411" s="664">
        <v>1</v>
      </c>
      <c r="J411" s="664">
        <v>2</v>
      </c>
      <c r="K411" s="664">
        <v>1</v>
      </c>
      <c r="L411" s="742" cm="1">
        <f t="array" ref="L411">INDEX($H411:$K411,0,MATCH(L$397,$H$397:$K$397,0))*INDEX($J$391:$R$394,MATCH(L$397,$I$391:$I$394,0),MATCH(L$396,$J$390:$R$390,0))</f>
        <v>2</v>
      </c>
      <c r="M411" s="742" cm="1">
        <f t="array" ref="M411">INDEX($H411:$K411,0,MATCH(M$397,$H$397:$K$397,0))*INDEX($J$391:$R$394,MATCH(M$397,$I$391:$I$394,0),MATCH(M$396,$J$390:$R$390,0))</f>
        <v>1</v>
      </c>
      <c r="N411" s="742" cm="1">
        <f t="array" ref="N411">INDEX($H411:$K411,0,MATCH(N$397,$H$397:$K$397,0))*INDEX($J$391:$R$394,MATCH(N$397,$I$391:$I$394,0),MATCH(N$396,$J$390:$R$390,0))</f>
        <v>2</v>
      </c>
      <c r="O411" s="742" cm="1">
        <f t="array" ref="O411">INDEX($H411:$K411,0,MATCH(O$397,$H$397:$K$397,0))*INDEX($J$391:$R$394,MATCH(O$397,$I$391:$I$394,0),MATCH(O$396,$J$390:$R$390,0))</f>
        <v>1</v>
      </c>
      <c r="P411" s="742" cm="1">
        <f t="array" ref="P411">INDEX($H411:$K411,0,MATCH(P$397,$H$397:$K$397,0))*INDEX($J$391:$R$394,MATCH(P$397,$I$391:$I$394,0),MATCH(P$396,$J$390:$R$390,0))</f>
        <v>2</v>
      </c>
      <c r="Q411" s="742" cm="1">
        <f t="array" ref="Q411">INDEX($H411:$K411,0,MATCH(Q$397,$H$397:$K$397,0))*INDEX($J$391:$R$394,MATCH(Q$397,$I$391:$I$394,0),MATCH(Q$396,$J$390:$R$390,0))</f>
        <v>1</v>
      </c>
      <c r="R411" s="742" cm="1">
        <f t="array" ref="R411">INDEX($H411:$K411,0,MATCH(R$397,$H$397:$K$397,0))*INDEX($J$391:$R$394,MATCH(R$397,$I$391:$I$394,0),MATCH(R$396,$J$390:$R$390,0))</f>
        <v>2</v>
      </c>
      <c r="S411" s="742" cm="1">
        <f t="array" ref="S411">INDEX($H411:$K411,0,MATCH(S$397,$H$397:$K$397,0))*INDEX($J$391:$R$394,MATCH(S$397,$I$391:$I$394,0),MATCH(S$396,$J$390:$R$390,0))</f>
        <v>1</v>
      </c>
      <c r="T411" s="742" cm="1">
        <f t="array" ref="T411">INDEX($H411:$K411,0,MATCH(T$397,$H$397:$K$397,0))*INDEX($J$391:$R$394,MATCH(T$397,$I$391:$I$394,0),MATCH(T$396,$J$390:$R$390,0))</f>
        <v>2</v>
      </c>
      <c r="U411" s="742" cm="1">
        <f t="array" ref="U411">INDEX($H411:$K411,0,MATCH(U$397,$H$397:$K$397,0))*INDEX($J$391:$R$394,MATCH(U$397,$I$391:$I$394,0),MATCH(U$396,$J$390:$R$390,0))</f>
        <v>1</v>
      </c>
      <c r="V411" s="742" cm="1">
        <f t="array" ref="V411">INDEX($H411:$K411,0,MATCH(V$397,$H$397:$K$397,0))*INDEX($J$391:$R$394,MATCH(V$397,$I$391:$I$394,0),MATCH(V$396,$J$390:$R$390,0))</f>
        <v>2</v>
      </c>
      <c r="W411" s="742" cm="1">
        <f t="array" ref="W411">INDEX($H411:$K411,0,MATCH(W$397,$H$397:$K$397,0))*INDEX($J$391:$R$394,MATCH(W$397,$I$391:$I$394,0),MATCH(W$396,$J$390:$R$390,0))</f>
        <v>1</v>
      </c>
      <c r="X411" s="742" cm="1">
        <f t="array" ref="X411">INDEX($H411:$K411,0,MATCH(X$397,$H$397:$K$397,0))*INDEX($J$391:$R$394,MATCH(X$397,$I$391:$I$394,0),MATCH(X$396,$J$390:$R$390,0))</f>
        <v>2</v>
      </c>
      <c r="Y411" s="742" cm="1">
        <f t="array" ref="Y411">INDEX($H411:$K411,0,MATCH(Y$397,$H$397:$K$397,0))*INDEX($J$391:$R$394,MATCH(Y$397,$I$391:$I$394,0),MATCH(Y$396,$J$390:$R$390,0))</f>
        <v>1</v>
      </c>
      <c r="Z411" s="742" cm="1">
        <f t="array" ref="Z411">INDEX($H411:$K411,0,MATCH(Z$397,$H$397:$K$397,0))*INDEX($J$391:$R$394,MATCH(Z$397,$I$391:$I$394,0),MATCH(Z$396,$J$390:$R$390,0))</f>
        <v>2</v>
      </c>
      <c r="AA411" s="742" cm="1">
        <f t="array" ref="AA411">INDEX($H411:$K411,0,MATCH(AA$397,$H$397:$K$397,0))*INDEX($J$391:$R$394,MATCH(AA$397,$I$391:$I$394,0),MATCH(AA$396,$J$390:$R$390,0))</f>
        <v>1</v>
      </c>
      <c r="AB411" s="742" cm="1">
        <f t="array" ref="AB411">INDEX($H411:$K411,0,MATCH(AB$397,$H$397:$K$397,0))*INDEX($J$391:$R$394,MATCH(AB$397,$I$391:$I$394,0),MATCH(AB$396,$J$390:$R$390,0))</f>
        <v>1</v>
      </c>
      <c r="AC411" s="742" cm="1">
        <f t="array" ref="AC411">INDEX($H411:$K411,0,MATCH(AC$397,$H$397:$K$397,0))*INDEX($J$391:$R$394,MATCH(AC$397,$I$391:$I$394,0),MATCH(AC$396,$J$390:$R$390,0))</f>
        <v>1</v>
      </c>
      <c r="AD411" s="742" cm="1">
        <f t="array" ref="AD411">INDEX($H411:$K411,0,MATCH(AD$397,$H$397:$K$397,0))*INDEX($J$391:$R$394,MATCH(AD$397,$I$391:$I$394,0),MATCH(AD$396,$J$390:$R$390,0))</f>
        <v>2</v>
      </c>
      <c r="AE411" s="742" cm="1">
        <f t="array" ref="AE411">INDEX($H411:$K411,0,MATCH(AE$397,$H$397:$K$397,0))*INDEX($J$391:$R$394,MATCH(AE$397,$I$391:$I$394,0),MATCH(AE$396,$J$390:$R$390,0))</f>
        <v>1</v>
      </c>
      <c r="AF411" s="742" cm="1">
        <f t="array" ref="AF411">INDEX($H411:$K411,0,MATCH(AF$397,$H$397:$K$397,0))*INDEX($J$391:$R$394,MATCH(AF$397,$I$391:$I$394,0),MATCH(AF$396,$J$390:$R$390,0))</f>
        <v>1</v>
      </c>
      <c r="AG411" s="742" cm="1">
        <f t="array" ref="AG411">INDEX($H411:$K411,0,MATCH(AG$397,$H$397:$K$397,0))*INDEX($J$391:$R$394,MATCH(AG$397,$I$391:$I$394,0),MATCH(AG$396,$J$390:$R$390,0))</f>
        <v>1</v>
      </c>
      <c r="AH411" s="742" cm="1">
        <f t="array" ref="AH411">INDEX($H411:$K411,0,MATCH(AH$397,$H$397:$K$397,0))*INDEX($J$391:$R$394,MATCH(AH$397,$I$391:$I$394,0),MATCH(AH$396,$J$390:$R$390,0))</f>
        <v>2</v>
      </c>
      <c r="AI411" s="742" cm="1">
        <f t="array" ref="AI411">INDEX($H411:$K411,0,MATCH(AI$397,$H$397:$K$397,0))*INDEX($J$391:$R$394,MATCH(AI$397,$I$391:$I$394,0),MATCH(AI$396,$J$390:$R$390,0))</f>
        <v>1</v>
      </c>
      <c r="AJ411" s="742" cm="1">
        <f t="array" ref="AJ411">INDEX($H411:$K411,0,MATCH(AJ$397,$H$397:$K$397,0))*INDEX($J$391:$R$394,MATCH(AJ$397,$I$391:$I$394,0),MATCH(AJ$396,$J$390:$R$390,0))</f>
        <v>1</v>
      </c>
      <c r="AK411" s="742" cm="1">
        <f t="array" ref="AK411">INDEX($H411:$K411,0,MATCH(AK$397,$H$397:$K$397,0))*INDEX($J$391:$R$394,MATCH(AK$397,$I$391:$I$394,0),MATCH(AK$396,$J$390:$R$390,0))</f>
        <v>1</v>
      </c>
      <c r="AL411" s="742" cm="1">
        <f t="array" ref="AL411">INDEX($H411:$K411,0,MATCH(AL$397,$H$397:$K$397,0))*INDEX($J$391:$R$394,MATCH(AL$397,$I$391:$I$394,0),MATCH(AL$396,$J$390:$R$390,0))</f>
        <v>2</v>
      </c>
      <c r="AM411" s="742" cm="1">
        <f t="array" ref="AM411">INDEX($H411:$K411,0,MATCH(AM$397,$H$397:$K$397,0))*INDEX($J$391:$R$394,MATCH(AM$397,$I$391:$I$394,0),MATCH(AM$396,$J$390:$R$390,0))</f>
        <v>1</v>
      </c>
      <c r="AN411" s="742" cm="1">
        <f t="array" ref="AN411">INDEX($H411:$K411,0,MATCH(AN$397,$H$397:$K$397,0))*INDEX($J$391:$R$394,MATCH(AN$397,$I$391:$I$394,0),MATCH(AN$396,$J$390:$R$390,0))</f>
        <v>1</v>
      </c>
      <c r="AO411" s="742" cm="1">
        <f t="array" ref="AO411">INDEX($H411:$K411,0,MATCH(AO$397,$H$397:$K$397,0))*INDEX($J$391:$R$394,MATCH(AO$397,$I$391:$I$394,0),MATCH(AO$396,$J$390:$R$390,0))</f>
        <v>1</v>
      </c>
      <c r="AP411" s="742" cm="1">
        <f t="array" ref="AP411">INDEX($H411:$K411,0,MATCH(AP$397,$H$397:$K$397,0))*INDEX($J$391:$R$394,MATCH(AP$397,$I$391:$I$394,0),MATCH(AP$396,$J$390:$R$390,0))</f>
        <v>2</v>
      </c>
      <c r="AQ411" s="742" cm="1">
        <f t="array" ref="AQ411">INDEX($H411:$K411,0,MATCH(AQ$397,$H$397:$K$397,0))*INDEX($J$391:$R$394,MATCH(AQ$397,$I$391:$I$394,0),MATCH(AQ$396,$J$390:$R$390,0))</f>
        <v>1</v>
      </c>
      <c r="AR411" s="742" cm="1">
        <f t="array" ref="AR411">INDEX($H411:$K411,0,MATCH(AR$397,$H$397:$K$397,0))*INDEX($J$391:$R$394,MATCH(AR$397,$I$391:$I$394,0),MATCH(AR$396,$J$390:$R$390,0))</f>
        <v>1</v>
      </c>
      <c r="AS411" s="742" cm="1">
        <f t="array" ref="AS411">INDEX($H411:$K411,0,MATCH(AS$397,$H$397:$K$397,0))*INDEX($J$391:$R$394,MATCH(AS$397,$I$391:$I$394,0),MATCH(AS$396,$J$390:$R$390,0))</f>
        <v>1</v>
      </c>
      <c r="AT411" s="742" cm="1">
        <f t="array" ref="AT411">INDEX($H411:$K411,0,MATCH(AT$397,$H$397:$K$397,0))*INDEX($J$391:$R$394,MATCH(AT$397,$I$391:$I$394,0),MATCH(AT$396,$J$390:$R$390,0))</f>
        <v>2</v>
      </c>
      <c r="AU411" s="742" cm="1">
        <f t="array" ref="AU411">INDEX($H411:$K411,0,MATCH(AU$397,$H$397:$K$397,0))*INDEX($J$391:$R$394,MATCH(AU$397,$I$391:$I$394,0),MATCH(AU$396,$J$390:$R$390,0))</f>
        <v>1</v>
      </c>
      <c r="AV411" s="196"/>
      <c r="AW411" s="196"/>
      <c r="AX411" s="17"/>
      <c r="AY411" s="9"/>
      <c r="AZ411" s="9"/>
      <c r="BA411" s="9"/>
    </row>
    <row r="412" spans="1:53" ht="14.5" outlineLevel="1" x14ac:dyDescent="0.35">
      <c r="A412" s="7"/>
      <c r="B412" s="8"/>
      <c r="C412" s="18"/>
      <c r="D412" s="18"/>
      <c r="E412" s="18"/>
      <c r="F412" s="27"/>
      <c r="G412" s="27" t="str">
        <f t="shared" si="116"/>
        <v>AANWFwd</v>
      </c>
      <c r="H412" s="878">
        <v>0</v>
      </c>
      <c r="I412" s="878">
        <f>I411</f>
        <v>1</v>
      </c>
      <c r="J412" s="878">
        <f>J411+1</f>
        <v>3</v>
      </c>
      <c r="K412" s="878">
        <f>K411</f>
        <v>1</v>
      </c>
      <c r="L412" s="742" cm="1">
        <f t="array" ref="L412">INDEX($H412:$K412,0,MATCH(L$397,$H$397:$K$397,0))*INDEX($J$391:$R$394,MATCH(L$397,$I$391:$I$394,0),MATCH(L$396,$J$390:$R$390,0))</f>
        <v>0</v>
      </c>
      <c r="M412" s="742" cm="1">
        <f t="array" ref="M412">INDEX($H412:$K412,0,MATCH(M$397,$H$397:$K$397,0))*INDEX($J$391:$R$394,MATCH(M$397,$I$391:$I$394,0),MATCH(M$396,$J$390:$R$390,0))</f>
        <v>1</v>
      </c>
      <c r="N412" s="742" cm="1">
        <f t="array" ref="N412">INDEX($H412:$K412,0,MATCH(N$397,$H$397:$K$397,0))*INDEX($J$391:$R$394,MATCH(N$397,$I$391:$I$394,0),MATCH(N$396,$J$390:$R$390,0))</f>
        <v>3</v>
      </c>
      <c r="O412" s="742" cm="1">
        <f t="array" ref="O412">INDEX($H412:$K412,0,MATCH(O$397,$H$397:$K$397,0))*INDEX($J$391:$R$394,MATCH(O$397,$I$391:$I$394,0),MATCH(O$396,$J$390:$R$390,0))</f>
        <v>1</v>
      </c>
      <c r="P412" s="742" cm="1">
        <f t="array" ref="P412">INDEX($H412:$K412,0,MATCH(P$397,$H$397:$K$397,0))*INDEX($J$391:$R$394,MATCH(P$397,$I$391:$I$394,0),MATCH(P$396,$J$390:$R$390,0))</f>
        <v>0</v>
      </c>
      <c r="Q412" s="742" cm="1">
        <f t="array" ref="Q412">INDEX($H412:$K412,0,MATCH(Q$397,$H$397:$K$397,0))*INDEX($J$391:$R$394,MATCH(Q$397,$I$391:$I$394,0),MATCH(Q$396,$J$390:$R$390,0))</f>
        <v>1</v>
      </c>
      <c r="R412" s="742" cm="1">
        <f t="array" ref="R412">INDEX($H412:$K412,0,MATCH(R$397,$H$397:$K$397,0))*INDEX($J$391:$R$394,MATCH(R$397,$I$391:$I$394,0),MATCH(R$396,$J$390:$R$390,0))</f>
        <v>3</v>
      </c>
      <c r="S412" s="742" cm="1">
        <f t="array" ref="S412">INDEX($H412:$K412,0,MATCH(S$397,$H$397:$K$397,0))*INDEX($J$391:$R$394,MATCH(S$397,$I$391:$I$394,0),MATCH(S$396,$J$390:$R$390,0))</f>
        <v>1</v>
      </c>
      <c r="T412" s="742" cm="1">
        <f t="array" ref="T412">INDEX($H412:$K412,0,MATCH(T$397,$H$397:$K$397,0))*INDEX($J$391:$R$394,MATCH(T$397,$I$391:$I$394,0),MATCH(T$396,$J$390:$R$390,0))</f>
        <v>0</v>
      </c>
      <c r="U412" s="742" cm="1">
        <f t="array" ref="U412">INDEX($H412:$K412,0,MATCH(U$397,$H$397:$K$397,0))*INDEX($J$391:$R$394,MATCH(U$397,$I$391:$I$394,0),MATCH(U$396,$J$390:$R$390,0))</f>
        <v>1</v>
      </c>
      <c r="V412" s="742" cm="1">
        <f t="array" ref="V412">INDEX($H412:$K412,0,MATCH(V$397,$H$397:$K$397,0))*INDEX($J$391:$R$394,MATCH(V$397,$I$391:$I$394,0),MATCH(V$396,$J$390:$R$390,0))</f>
        <v>3</v>
      </c>
      <c r="W412" s="742" cm="1">
        <f t="array" ref="W412">INDEX($H412:$K412,0,MATCH(W$397,$H$397:$K$397,0))*INDEX($J$391:$R$394,MATCH(W$397,$I$391:$I$394,0),MATCH(W$396,$J$390:$R$390,0))</f>
        <v>1</v>
      </c>
      <c r="X412" s="742" cm="1">
        <f t="array" ref="X412">INDEX($H412:$K412,0,MATCH(X$397,$H$397:$K$397,0))*INDEX($J$391:$R$394,MATCH(X$397,$I$391:$I$394,0),MATCH(X$396,$J$390:$R$390,0))</f>
        <v>0</v>
      </c>
      <c r="Y412" s="742" cm="1">
        <f t="array" ref="Y412">INDEX($H412:$K412,0,MATCH(Y$397,$H$397:$K$397,0))*INDEX($J$391:$R$394,MATCH(Y$397,$I$391:$I$394,0),MATCH(Y$396,$J$390:$R$390,0))</f>
        <v>1</v>
      </c>
      <c r="Z412" s="742" cm="1">
        <f t="array" ref="Z412">INDEX($H412:$K412,0,MATCH(Z$397,$H$397:$K$397,0))*INDEX($J$391:$R$394,MATCH(Z$397,$I$391:$I$394,0),MATCH(Z$396,$J$390:$R$390,0))</f>
        <v>3</v>
      </c>
      <c r="AA412" s="742" cm="1">
        <f t="array" ref="AA412">INDEX($H412:$K412,0,MATCH(AA$397,$H$397:$K$397,0))*INDEX($J$391:$R$394,MATCH(AA$397,$I$391:$I$394,0),MATCH(AA$396,$J$390:$R$390,0))</f>
        <v>1</v>
      </c>
      <c r="AB412" s="742" cm="1">
        <f t="array" ref="AB412">INDEX($H412:$K412,0,MATCH(AB$397,$H$397:$K$397,0))*INDEX($J$391:$R$394,MATCH(AB$397,$I$391:$I$394,0),MATCH(AB$396,$J$390:$R$390,0))</f>
        <v>0</v>
      </c>
      <c r="AC412" s="742" cm="1">
        <f t="array" ref="AC412">INDEX($H412:$K412,0,MATCH(AC$397,$H$397:$K$397,0))*INDEX($J$391:$R$394,MATCH(AC$397,$I$391:$I$394,0),MATCH(AC$396,$J$390:$R$390,0))</f>
        <v>1</v>
      </c>
      <c r="AD412" s="742" cm="1">
        <f t="array" ref="AD412">INDEX($H412:$K412,0,MATCH(AD$397,$H$397:$K$397,0))*INDEX($J$391:$R$394,MATCH(AD$397,$I$391:$I$394,0),MATCH(AD$396,$J$390:$R$390,0))</f>
        <v>3</v>
      </c>
      <c r="AE412" s="742" cm="1">
        <f t="array" ref="AE412">INDEX($H412:$K412,0,MATCH(AE$397,$H$397:$K$397,0))*INDEX($J$391:$R$394,MATCH(AE$397,$I$391:$I$394,0),MATCH(AE$396,$J$390:$R$390,0))</f>
        <v>1</v>
      </c>
      <c r="AF412" s="742" cm="1">
        <f t="array" ref="AF412">INDEX($H412:$K412,0,MATCH(AF$397,$H$397:$K$397,0))*INDEX($J$391:$R$394,MATCH(AF$397,$I$391:$I$394,0),MATCH(AF$396,$J$390:$R$390,0))</f>
        <v>0</v>
      </c>
      <c r="AG412" s="742" cm="1">
        <f t="array" ref="AG412">INDEX($H412:$K412,0,MATCH(AG$397,$H$397:$K$397,0))*INDEX($J$391:$R$394,MATCH(AG$397,$I$391:$I$394,0),MATCH(AG$396,$J$390:$R$390,0))</f>
        <v>1</v>
      </c>
      <c r="AH412" s="742" cm="1">
        <f t="array" ref="AH412">INDEX($H412:$K412,0,MATCH(AH$397,$H$397:$K$397,0))*INDEX($J$391:$R$394,MATCH(AH$397,$I$391:$I$394,0),MATCH(AH$396,$J$390:$R$390,0))</f>
        <v>3</v>
      </c>
      <c r="AI412" s="742" cm="1">
        <f t="array" ref="AI412">INDEX($H412:$K412,0,MATCH(AI$397,$H$397:$K$397,0))*INDEX($J$391:$R$394,MATCH(AI$397,$I$391:$I$394,0),MATCH(AI$396,$J$390:$R$390,0))</f>
        <v>1</v>
      </c>
      <c r="AJ412" s="742" cm="1">
        <f t="array" ref="AJ412">INDEX($H412:$K412,0,MATCH(AJ$397,$H$397:$K$397,0))*INDEX($J$391:$R$394,MATCH(AJ$397,$I$391:$I$394,0),MATCH(AJ$396,$J$390:$R$390,0))</f>
        <v>0</v>
      </c>
      <c r="AK412" s="742" cm="1">
        <f t="array" ref="AK412">INDEX($H412:$K412,0,MATCH(AK$397,$H$397:$K$397,0))*INDEX($J$391:$R$394,MATCH(AK$397,$I$391:$I$394,0),MATCH(AK$396,$J$390:$R$390,0))</f>
        <v>1</v>
      </c>
      <c r="AL412" s="742" cm="1">
        <f t="array" ref="AL412">INDEX($H412:$K412,0,MATCH(AL$397,$H$397:$K$397,0))*INDEX($J$391:$R$394,MATCH(AL$397,$I$391:$I$394,0),MATCH(AL$396,$J$390:$R$390,0))</f>
        <v>3</v>
      </c>
      <c r="AM412" s="742" cm="1">
        <f t="array" ref="AM412">INDEX($H412:$K412,0,MATCH(AM$397,$H$397:$K$397,0))*INDEX($J$391:$R$394,MATCH(AM$397,$I$391:$I$394,0),MATCH(AM$396,$J$390:$R$390,0))</f>
        <v>1</v>
      </c>
      <c r="AN412" s="742" cm="1">
        <f t="array" ref="AN412">INDEX($H412:$K412,0,MATCH(AN$397,$H$397:$K$397,0))*INDEX($J$391:$R$394,MATCH(AN$397,$I$391:$I$394,0),MATCH(AN$396,$J$390:$R$390,0))</f>
        <v>0</v>
      </c>
      <c r="AO412" s="742" cm="1">
        <f t="array" ref="AO412">INDEX($H412:$K412,0,MATCH(AO$397,$H$397:$K$397,0))*INDEX($J$391:$R$394,MATCH(AO$397,$I$391:$I$394,0),MATCH(AO$396,$J$390:$R$390,0))</f>
        <v>1</v>
      </c>
      <c r="AP412" s="742" cm="1">
        <f t="array" ref="AP412">INDEX($H412:$K412,0,MATCH(AP$397,$H$397:$K$397,0))*INDEX($J$391:$R$394,MATCH(AP$397,$I$391:$I$394,0),MATCH(AP$396,$J$390:$R$390,0))</f>
        <v>3</v>
      </c>
      <c r="AQ412" s="742" cm="1">
        <f t="array" ref="AQ412">INDEX($H412:$K412,0,MATCH(AQ$397,$H$397:$K$397,0))*INDEX($J$391:$R$394,MATCH(AQ$397,$I$391:$I$394,0),MATCH(AQ$396,$J$390:$R$390,0))</f>
        <v>1</v>
      </c>
      <c r="AR412" s="742" cm="1">
        <f t="array" ref="AR412">INDEX($H412:$K412,0,MATCH(AR$397,$H$397:$K$397,0))*INDEX($J$391:$R$394,MATCH(AR$397,$I$391:$I$394,0),MATCH(AR$396,$J$390:$R$390,0))</f>
        <v>0</v>
      </c>
      <c r="AS412" s="742" cm="1">
        <f t="array" ref="AS412">INDEX($H412:$K412,0,MATCH(AS$397,$H$397:$K$397,0))*INDEX($J$391:$R$394,MATCH(AS$397,$I$391:$I$394,0),MATCH(AS$396,$J$390:$R$390,0))</f>
        <v>1</v>
      </c>
      <c r="AT412" s="742" cm="1">
        <f t="array" ref="AT412">INDEX($H412:$K412,0,MATCH(AT$397,$H$397:$K$397,0))*INDEX($J$391:$R$394,MATCH(AT$397,$I$391:$I$394,0),MATCH(AT$396,$J$390:$R$390,0))</f>
        <v>3</v>
      </c>
      <c r="AU412" s="742" cm="1">
        <f t="array" ref="AU412">INDEX($H412:$K412,0,MATCH(AU$397,$H$397:$K$397,0))*INDEX($J$391:$R$394,MATCH(AU$397,$I$391:$I$394,0),MATCH(AU$396,$J$390:$R$390,0))</f>
        <v>1</v>
      </c>
      <c r="AV412" s="196"/>
      <c r="AW412" s="196"/>
      <c r="AX412" s="17"/>
      <c r="AY412" s="9"/>
      <c r="AZ412" s="9"/>
      <c r="BA412" s="9"/>
    </row>
    <row r="413" spans="1:53" ht="14.5" outlineLevel="1" x14ac:dyDescent="0.35">
      <c r="A413" s="7"/>
      <c r="B413" s="8"/>
      <c r="C413" s="18"/>
      <c r="D413" s="18"/>
      <c r="E413" s="18"/>
      <c r="F413" s="27"/>
      <c r="G413" s="27" t="str">
        <f t="shared" si="116"/>
        <v>AAANWf</v>
      </c>
      <c r="H413" s="664">
        <v>1</v>
      </c>
      <c r="I413" s="664">
        <v>1</v>
      </c>
      <c r="J413" s="664">
        <v>5</v>
      </c>
      <c r="K413" s="664">
        <v>3</v>
      </c>
      <c r="L413" s="742" cm="1">
        <f t="array" ref="L413">INDEX($H413:$K413,0,MATCH(L$397,$H$397:$K$397,0))*INDEX($J$391:$R$394,MATCH(L$397,$I$391:$I$394,0),MATCH(L$396,$J$390:$R$390,0))</f>
        <v>2</v>
      </c>
      <c r="M413" s="742" cm="1">
        <f t="array" ref="M413">INDEX($H413:$K413,0,MATCH(M$397,$H$397:$K$397,0))*INDEX($J$391:$R$394,MATCH(M$397,$I$391:$I$394,0),MATCH(M$396,$J$390:$R$390,0))</f>
        <v>1</v>
      </c>
      <c r="N413" s="742" cm="1">
        <f t="array" ref="N413">INDEX($H413:$K413,0,MATCH(N$397,$H$397:$K$397,0))*INDEX($J$391:$R$394,MATCH(N$397,$I$391:$I$394,0),MATCH(N$396,$J$390:$R$390,0))</f>
        <v>5</v>
      </c>
      <c r="O413" s="742" cm="1">
        <f t="array" ref="O413">INDEX($H413:$K413,0,MATCH(O$397,$H$397:$K$397,0))*INDEX($J$391:$R$394,MATCH(O$397,$I$391:$I$394,0),MATCH(O$396,$J$390:$R$390,0))</f>
        <v>3</v>
      </c>
      <c r="P413" s="742" cm="1">
        <f t="array" ref="P413">INDEX($H413:$K413,0,MATCH(P$397,$H$397:$K$397,0))*INDEX($J$391:$R$394,MATCH(P$397,$I$391:$I$394,0),MATCH(P$396,$J$390:$R$390,0))</f>
        <v>2</v>
      </c>
      <c r="Q413" s="742" cm="1">
        <f t="array" ref="Q413">INDEX($H413:$K413,0,MATCH(Q$397,$H$397:$K$397,0))*INDEX($J$391:$R$394,MATCH(Q$397,$I$391:$I$394,0),MATCH(Q$396,$J$390:$R$390,0))</f>
        <v>1</v>
      </c>
      <c r="R413" s="742" cm="1">
        <f t="array" ref="R413">INDEX($H413:$K413,0,MATCH(R$397,$H$397:$K$397,0))*INDEX($J$391:$R$394,MATCH(R$397,$I$391:$I$394,0),MATCH(R$396,$J$390:$R$390,0))</f>
        <v>5</v>
      </c>
      <c r="S413" s="742" cm="1">
        <f t="array" ref="S413">INDEX($H413:$K413,0,MATCH(S$397,$H$397:$K$397,0))*INDEX($J$391:$R$394,MATCH(S$397,$I$391:$I$394,0),MATCH(S$396,$J$390:$R$390,0))</f>
        <v>3</v>
      </c>
      <c r="T413" s="742" cm="1">
        <f t="array" ref="T413">INDEX($H413:$K413,0,MATCH(T$397,$H$397:$K$397,0))*INDEX($J$391:$R$394,MATCH(T$397,$I$391:$I$394,0),MATCH(T$396,$J$390:$R$390,0))</f>
        <v>2</v>
      </c>
      <c r="U413" s="742" cm="1">
        <f t="array" ref="U413">INDEX($H413:$K413,0,MATCH(U$397,$H$397:$K$397,0))*INDEX($J$391:$R$394,MATCH(U$397,$I$391:$I$394,0),MATCH(U$396,$J$390:$R$390,0))</f>
        <v>1</v>
      </c>
      <c r="V413" s="742" cm="1">
        <f t="array" ref="V413">INDEX($H413:$K413,0,MATCH(V$397,$H$397:$K$397,0))*INDEX($J$391:$R$394,MATCH(V$397,$I$391:$I$394,0),MATCH(V$396,$J$390:$R$390,0))</f>
        <v>5</v>
      </c>
      <c r="W413" s="742" cm="1">
        <f t="array" ref="W413">INDEX($H413:$K413,0,MATCH(W$397,$H$397:$K$397,0))*INDEX($J$391:$R$394,MATCH(W$397,$I$391:$I$394,0),MATCH(W$396,$J$390:$R$390,0))</f>
        <v>3</v>
      </c>
      <c r="X413" s="742" cm="1">
        <f t="array" ref="X413">INDEX($H413:$K413,0,MATCH(X$397,$H$397:$K$397,0))*INDEX($J$391:$R$394,MATCH(X$397,$I$391:$I$394,0),MATCH(X$396,$J$390:$R$390,0))</f>
        <v>2</v>
      </c>
      <c r="Y413" s="742" cm="1">
        <f t="array" ref="Y413">INDEX($H413:$K413,0,MATCH(Y$397,$H$397:$K$397,0))*INDEX($J$391:$R$394,MATCH(Y$397,$I$391:$I$394,0),MATCH(Y$396,$J$390:$R$390,0))</f>
        <v>1</v>
      </c>
      <c r="Z413" s="742" cm="1">
        <f t="array" ref="Z413">INDEX($H413:$K413,0,MATCH(Z$397,$H$397:$K$397,0))*INDEX($J$391:$R$394,MATCH(Z$397,$I$391:$I$394,0),MATCH(Z$396,$J$390:$R$390,0))</f>
        <v>5</v>
      </c>
      <c r="AA413" s="742" cm="1">
        <f t="array" ref="AA413">INDEX($H413:$K413,0,MATCH(AA$397,$H$397:$K$397,0))*INDEX($J$391:$R$394,MATCH(AA$397,$I$391:$I$394,0),MATCH(AA$396,$J$390:$R$390,0))</f>
        <v>3</v>
      </c>
      <c r="AB413" s="742" cm="1">
        <f t="array" ref="AB413">INDEX($H413:$K413,0,MATCH(AB$397,$H$397:$K$397,0))*INDEX($J$391:$R$394,MATCH(AB$397,$I$391:$I$394,0),MATCH(AB$396,$J$390:$R$390,0))</f>
        <v>1</v>
      </c>
      <c r="AC413" s="742" cm="1">
        <f t="array" ref="AC413">INDEX($H413:$K413,0,MATCH(AC$397,$H$397:$K$397,0))*INDEX($J$391:$R$394,MATCH(AC$397,$I$391:$I$394,0),MATCH(AC$396,$J$390:$R$390,0))</f>
        <v>1</v>
      </c>
      <c r="AD413" s="742" cm="1">
        <f t="array" ref="AD413">INDEX($H413:$K413,0,MATCH(AD$397,$H$397:$K$397,0))*INDEX($J$391:$R$394,MATCH(AD$397,$I$391:$I$394,0),MATCH(AD$396,$J$390:$R$390,0))</f>
        <v>5</v>
      </c>
      <c r="AE413" s="742" cm="1">
        <f t="array" ref="AE413">INDEX($H413:$K413,0,MATCH(AE$397,$H$397:$K$397,0))*INDEX($J$391:$R$394,MATCH(AE$397,$I$391:$I$394,0),MATCH(AE$396,$J$390:$R$390,0))</f>
        <v>3</v>
      </c>
      <c r="AF413" s="742" cm="1">
        <f t="array" ref="AF413">INDEX($H413:$K413,0,MATCH(AF$397,$H$397:$K$397,0))*INDEX($J$391:$R$394,MATCH(AF$397,$I$391:$I$394,0),MATCH(AF$396,$J$390:$R$390,0))</f>
        <v>1</v>
      </c>
      <c r="AG413" s="742" cm="1">
        <f t="array" ref="AG413">INDEX($H413:$K413,0,MATCH(AG$397,$H$397:$K$397,0))*INDEX($J$391:$R$394,MATCH(AG$397,$I$391:$I$394,0),MATCH(AG$396,$J$390:$R$390,0))</f>
        <v>1</v>
      </c>
      <c r="AH413" s="742" cm="1">
        <f t="array" ref="AH413">INDEX($H413:$K413,0,MATCH(AH$397,$H$397:$K$397,0))*INDEX($J$391:$R$394,MATCH(AH$397,$I$391:$I$394,0),MATCH(AH$396,$J$390:$R$390,0))</f>
        <v>5</v>
      </c>
      <c r="AI413" s="742" cm="1">
        <f t="array" ref="AI413">INDEX($H413:$K413,0,MATCH(AI$397,$H$397:$K$397,0))*INDEX($J$391:$R$394,MATCH(AI$397,$I$391:$I$394,0),MATCH(AI$396,$J$390:$R$390,0))</f>
        <v>3</v>
      </c>
      <c r="AJ413" s="742" cm="1">
        <f t="array" ref="AJ413">INDEX($H413:$K413,0,MATCH(AJ$397,$H$397:$K$397,0))*INDEX($J$391:$R$394,MATCH(AJ$397,$I$391:$I$394,0),MATCH(AJ$396,$J$390:$R$390,0))</f>
        <v>1</v>
      </c>
      <c r="AK413" s="742" cm="1">
        <f t="array" ref="AK413">INDEX($H413:$K413,0,MATCH(AK$397,$H$397:$K$397,0))*INDEX($J$391:$R$394,MATCH(AK$397,$I$391:$I$394,0),MATCH(AK$396,$J$390:$R$390,0))</f>
        <v>1</v>
      </c>
      <c r="AL413" s="742" cm="1">
        <f t="array" ref="AL413">INDEX($H413:$K413,0,MATCH(AL$397,$H$397:$K$397,0))*INDEX($J$391:$R$394,MATCH(AL$397,$I$391:$I$394,0),MATCH(AL$396,$J$390:$R$390,0))</f>
        <v>5</v>
      </c>
      <c r="AM413" s="742" cm="1">
        <f t="array" ref="AM413">INDEX($H413:$K413,0,MATCH(AM$397,$H$397:$K$397,0))*INDEX($J$391:$R$394,MATCH(AM$397,$I$391:$I$394,0),MATCH(AM$396,$J$390:$R$390,0))</f>
        <v>3</v>
      </c>
      <c r="AN413" s="742" cm="1">
        <f t="array" ref="AN413">INDEX($H413:$K413,0,MATCH(AN$397,$H$397:$K$397,0))*INDEX($J$391:$R$394,MATCH(AN$397,$I$391:$I$394,0),MATCH(AN$396,$J$390:$R$390,0))</f>
        <v>1</v>
      </c>
      <c r="AO413" s="742" cm="1">
        <f t="array" ref="AO413">INDEX($H413:$K413,0,MATCH(AO$397,$H$397:$K$397,0))*INDEX($J$391:$R$394,MATCH(AO$397,$I$391:$I$394,0),MATCH(AO$396,$J$390:$R$390,0))</f>
        <v>1</v>
      </c>
      <c r="AP413" s="742" cm="1">
        <f t="array" ref="AP413">INDEX($H413:$K413,0,MATCH(AP$397,$H$397:$K$397,0))*INDEX($J$391:$R$394,MATCH(AP$397,$I$391:$I$394,0),MATCH(AP$396,$J$390:$R$390,0))</f>
        <v>5</v>
      </c>
      <c r="AQ413" s="742" cm="1">
        <f t="array" ref="AQ413">INDEX($H413:$K413,0,MATCH(AQ$397,$H$397:$K$397,0))*INDEX($J$391:$R$394,MATCH(AQ$397,$I$391:$I$394,0),MATCH(AQ$396,$J$390:$R$390,0))</f>
        <v>3</v>
      </c>
      <c r="AR413" s="742" cm="1">
        <f t="array" ref="AR413">INDEX($H413:$K413,0,MATCH(AR$397,$H$397:$K$397,0))*INDEX($J$391:$R$394,MATCH(AR$397,$I$391:$I$394,0),MATCH(AR$396,$J$390:$R$390,0))</f>
        <v>1</v>
      </c>
      <c r="AS413" s="742" cm="1">
        <f t="array" ref="AS413">INDEX($H413:$K413,0,MATCH(AS$397,$H$397:$K$397,0))*INDEX($J$391:$R$394,MATCH(AS$397,$I$391:$I$394,0),MATCH(AS$396,$J$390:$R$390,0))</f>
        <v>1</v>
      </c>
      <c r="AT413" s="742" cm="1">
        <f t="array" ref="AT413">INDEX($H413:$K413,0,MATCH(AT$397,$H$397:$K$397,0))*INDEX($J$391:$R$394,MATCH(AT$397,$I$391:$I$394,0),MATCH(AT$396,$J$390:$R$390,0))</f>
        <v>5</v>
      </c>
      <c r="AU413" s="742" cm="1">
        <f t="array" ref="AU413">INDEX($H413:$K413,0,MATCH(AU$397,$H$397:$K$397,0))*INDEX($J$391:$R$394,MATCH(AU$397,$I$391:$I$394,0),MATCH(AU$396,$J$390:$R$390,0))</f>
        <v>3</v>
      </c>
      <c r="AV413" s="196"/>
      <c r="AW413" s="196"/>
      <c r="AX413" s="17"/>
      <c r="AY413" s="9"/>
      <c r="AZ413" s="9"/>
      <c r="BA413" s="9"/>
    </row>
    <row r="414" spans="1:53" ht="14.5" outlineLevel="1" x14ac:dyDescent="0.35">
      <c r="A414" s="7"/>
      <c r="B414" s="8"/>
      <c r="C414" s="18"/>
      <c r="D414" s="18"/>
      <c r="E414" s="18"/>
      <c r="F414" s="27"/>
      <c r="G414" s="27" t="str">
        <f t="shared" si="116"/>
        <v>YAAA2Nw</v>
      </c>
      <c r="H414" s="664">
        <v>1</v>
      </c>
      <c r="I414" s="664">
        <v>1</v>
      </c>
      <c r="J414" s="664">
        <v>1</v>
      </c>
      <c r="K414" s="664">
        <v>1</v>
      </c>
      <c r="L414" s="742" cm="1">
        <f t="array" ref="L414">INDEX($H414:$K414,0,MATCH(L$397,$H$397:$K$397,0))*INDEX($J$391:$R$394,MATCH(L$397,$I$391:$I$394,0),MATCH(L$396,$J$390:$R$390,0))</f>
        <v>2</v>
      </c>
      <c r="M414" s="742" cm="1">
        <f t="array" ref="M414">INDEX($H414:$K414,0,MATCH(M$397,$H$397:$K$397,0))*INDEX($J$391:$R$394,MATCH(M$397,$I$391:$I$394,0),MATCH(M$396,$J$390:$R$390,0))</f>
        <v>1</v>
      </c>
      <c r="N414" s="742" cm="1">
        <f t="array" ref="N414">INDEX($H414:$K414,0,MATCH(N$397,$H$397:$K$397,0))*INDEX($J$391:$R$394,MATCH(N$397,$I$391:$I$394,0),MATCH(N$396,$J$390:$R$390,0))</f>
        <v>1</v>
      </c>
      <c r="O414" s="742" cm="1">
        <f t="array" ref="O414">INDEX($H414:$K414,0,MATCH(O$397,$H$397:$K$397,0))*INDEX($J$391:$R$394,MATCH(O$397,$I$391:$I$394,0),MATCH(O$396,$J$390:$R$390,0))</f>
        <v>1</v>
      </c>
      <c r="P414" s="742" cm="1">
        <f t="array" ref="P414">INDEX($H414:$K414,0,MATCH(P$397,$H$397:$K$397,0))*INDEX($J$391:$R$394,MATCH(P$397,$I$391:$I$394,0),MATCH(P$396,$J$390:$R$390,0))</f>
        <v>2</v>
      </c>
      <c r="Q414" s="742" cm="1">
        <f t="array" ref="Q414">INDEX($H414:$K414,0,MATCH(Q$397,$H$397:$K$397,0))*INDEX($J$391:$R$394,MATCH(Q$397,$I$391:$I$394,0),MATCH(Q$396,$J$390:$R$390,0))</f>
        <v>1</v>
      </c>
      <c r="R414" s="742" cm="1">
        <f t="array" ref="R414">INDEX($H414:$K414,0,MATCH(R$397,$H$397:$K$397,0))*INDEX($J$391:$R$394,MATCH(R$397,$I$391:$I$394,0),MATCH(R$396,$J$390:$R$390,0))</f>
        <v>1</v>
      </c>
      <c r="S414" s="742" cm="1">
        <f t="array" ref="S414">INDEX($H414:$K414,0,MATCH(S$397,$H$397:$K$397,0))*INDEX($J$391:$R$394,MATCH(S$397,$I$391:$I$394,0),MATCH(S$396,$J$390:$R$390,0))</f>
        <v>1</v>
      </c>
      <c r="T414" s="742" cm="1">
        <f t="array" ref="T414">INDEX($H414:$K414,0,MATCH(T$397,$H$397:$K$397,0))*INDEX($J$391:$R$394,MATCH(T$397,$I$391:$I$394,0),MATCH(T$396,$J$390:$R$390,0))</f>
        <v>2</v>
      </c>
      <c r="U414" s="742" cm="1">
        <f t="array" ref="U414">INDEX($H414:$K414,0,MATCH(U$397,$H$397:$K$397,0))*INDEX($J$391:$R$394,MATCH(U$397,$I$391:$I$394,0),MATCH(U$396,$J$390:$R$390,0))</f>
        <v>1</v>
      </c>
      <c r="V414" s="742" cm="1">
        <f t="array" ref="V414">INDEX($H414:$K414,0,MATCH(V$397,$H$397:$K$397,0))*INDEX($J$391:$R$394,MATCH(V$397,$I$391:$I$394,0),MATCH(V$396,$J$390:$R$390,0))</f>
        <v>1</v>
      </c>
      <c r="W414" s="742" cm="1">
        <f t="array" ref="W414">INDEX($H414:$K414,0,MATCH(W$397,$H$397:$K$397,0))*INDEX($J$391:$R$394,MATCH(W$397,$I$391:$I$394,0),MATCH(W$396,$J$390:$R$390,0))</f>
        <v>1</v>
      </c>
      <c r="X414" s="742" cm="1">
        <f t="array" ref="X414">INDEX($H414:$K414,0,MATCH(X$397,$H$397:$K$397,0))*INDEX($J$391:$R$394,MATCH(X$397,$I$391:$I$394,0),MATCH(X$396,$J$390:$R$390,0))</f>
        <v>2</v>
      </c>
      <c r="Y414" s="742" cm="1">
        <f t="array" ref="Y414">INDEX($H414:$K414,0,MATCH(Y$397,$H$397:$K$397,0))*INDEX($J$391:$R$394,MATCH(Y$397,$I$391:$I$394,0),MATCH(Y$396,$J$390:$R$390,0))</f>
        <v>1</v>
      </c>
      <c r="Z414" s="742" cm="1">
        <f t="array" ref="Z414">INDEX($H414:$K414,0,MATCH(Z$397,$H$397:$K$397,0))*INDEX($J$391:$R$394,MATCH(Z$397,$I$391:$I$394,0),MATCH(Z$396,$J$390:$R$390,0))</f>
        <v>1</v>
      </c>
      <c r="AA414" s="742" cm="1">
        <f t="array" ref="AA414">INDEX($H414:$K414,0,MATCH(AA$397,$H$397:$K$397,0))*INDEX($J$391:$R$394,MATCH(AA$397,$I$391:$I$394,0),MATCH(AA$396,$J$390:$R$390,0))</f>
        <v>1</v>
      </c>
      <c r="AB414" s="742" cm="1">
        <f t="array" ref="AB414">INDEX($H414:$K414,0,MATCH(AB$397,$H$397:$K$397,0))*INDEX($J$391:$R$394,MATCH(AB$397,$I$391:$I$394,0),MATCH(AB$396,$J$390:$R$390,0))</f>
        <v>1</v>
      </c>
      <c r="AC414" s="742" cm="1">
        <f t="array" ref="AC414">INDEX($H414:$K414,0,MATCH(AC$397,$H$397:$K$397,0))*INDEX($J$391:$R$394,MATCH(AC$397,$I$391:$I$394,0),MATCH(AC$396,$J$390:$R$390,0))</f>
        <v>1</v>
      </c>
      <c r="AD414" s="742" cm="1">
        <f t="array" ref="AD414">INDEX($H414:$K414,0,MATCH(AD$397,$H$397:$K$397,0))*INDEX($J$391:$R$394,MATCH(AD$397,$I$391:$I$394,0),MATCH(AD$396,$J$390:$R$390,0))</f>
        <v>1</v>
      </c>
      <c r="AE414" s="742" cm="1">
        <f t="array" ref="AE414">INDEX($H414:$K414,0,MATCH(AE$397,$H$397:$K$397,0))*INDEX($J$391:$R$394,MATCH(AE$397,$I$391:$I$394,0),MATCH(AE$396,$J$390:$R$390,0))</f>
        <v>1</v>
      </c>
      <c r="AF414" s="742" cm="1">
        <f t="array" ref="AF414">INDEX($H414:$K414,0,MATCH(AF$397,$H$397:$K$397,0))*INDEX($J$391:$R$394,MATCH(AF$397,$I$391:$I$394,0),MATCH(AF$396,$J$390:$R$390,0))</f>
        <v>1</v>
      </c>
      <c r="AG414" s="742" cm="1">
        <f t="array" ref="AG414">INDEX($H414:$K414,0,MATCH(AG$397,$H$397:$K$397,0))*INDEX($J$391:$R$394,MATCH(AG$397,$I$391:$I$394,0),MATCH(AG$396,$J$390:$R$390,0))</f>
        <v>1</v>
      </c>
      <c r="AH414" s="742" cm="1">
        <f t="array" ref="AH414">INDEX($H414:$K414,0,MATCH(AH$397,$H$397:$K$397,0))*INDEX($J$391:$R$394,MATCH(AH$397,$I$391:$I$394,0),MATCH(AH$396,$J$390:$R$390,0))</f>
        <v>1</v>
      </c>
      <c r="AI414" s="742" cm="1">
        <f t="array" ref="AI414">INDEX($H414:$K414,0,MATCH(AI$397,$H$397:$K$397,0))*INDEX($J$391:$R$394,MATCH(AI$397,$I$391:$I$394,0),MATCH(AI$396,$J$390:$R$390,0))</f>
        <v>1</v>
      </c>
      <c r="AJ414" s="742" cm="1">
        <f t="array" ref="AJ414">INDEX($H414:$K414,0,MATCH(AJ$397,$H$397:$K$397,0))*INDEX($J$391:$R$394,MATCH(AJ$397,$I$391:$I$394,0),MATCH(AJ$396,$J$390:$R$390,0))</f>
        <v>1</v>
      </c>
      <c r="AK414" s="742" cm="1">
        <f t="array" ref="AK414">INDEX($H414:$K414,0,MATCH(AK$397,$H$397:$K$397,0))*INDEX($J$391:$R$394,MATCH(AK$397,$I$391:$I$394,0),MATCH(AK$396,$J$390:$R$390,0))</f>
        <v>1</v>
      </c>
      <c r="AL414" s="742" cm="1">
        <f t="array" ref="AL414">INDEX($H414:$K414,0,MATCH(AL$397,$H$397:$K$397,0))*INDEX($J$391:$R$394,MATCH(AL$397,$I$391:$I$394,0),MATCH(AL$396,$J$390:$R$390,0))</f>
        <v>1</v>
      </c>
      <c r="AM414" s="742" cm="1">
        <f t="array" ref="AM414">INDEX($H414:$K414,0,MATCH(AM$397,$H$397:$K$397,0))*INDEX($J$391:$R$394,MATCH(AM$397,$I$391:$I$394,0),MATCH(AM$396,$J$390:$R$390,0))</f>
        <v>1</v>
      </c>
      <c r="AN414" s="742" cm="1">
        <f t="array" ref="AN414">INDEX($H414:$K414,0,MATCH(AN$397,$H$397:$K$397,0))*INDEX($J$391:$R$394,MATCH(AN$397,$I$391:$I$394,0),MATCH(AN$396,$J$390:$R$390,0))</f>
        <v>1</v>
      </c>
      <c r="AO414" s="742" cm="1">
        <f t="array" ref="AO414">INDEX($H414:$K414,0,MATCH(AO$397,$H$397:$K$397,0))*INDEX($J$391:$R$394,MATCH(AO$397,$I$391:$I$394,0),MATCH(AO$396,$J$390:$R$390,0))</f>
        <v>1</v>
      </c>
      <c r="AP414" s="742" cm="1">
        <f t="array" ref="AP414">INDEX($H414:$K414,0,MATCH(AP$397,$H$397:$K$397,0))*INDEX($J$391:$R$394,MATCH(AP$397,$I$391:$I$394,0),MATCH(AP$396,$J$390:$R$390,0))</f>
        <v>1</v>
      </c>
      <c r="AQ414" s="742" cm="1">
        <f t="array" ref="AQ414">INDEX($H414:$K414,0,MATCH(AQ$397,$H$397:$K$397,0))*INDEX($J$391:$R$394,MATCH(AQ$397,$I$391:$I$394,0),MATCH(AQ$396,$J$390:$R$390,0))</f>
        <v>1</v>
      </c>
      <c r="AR414" s="742" cm="1">
        <f t="array" ref="AR414">INDEX($H414:$K414,0,MATCH(AR$397,$H$397:$K$397,0))*INDEX($J$391:$R$394,MATCH(AR$397,$I$391:$I$394,0),MATCH(AR$396,$J$390:$R$390,0))</f>
        <v>1</v>
      </c>
      <c r="AS414" s="742" cm="1">
        <f t="array" ref="AS414">INDEX($H414:$K414,0,MATCH(AS$397,$H$397:$K$397,0))*INDEX($J$391:$R$394,MATCH(AS$397,$I$391:$I$394,0),MATCH(AS$396,$J$390:$R$390,0))</f>
        <v>1</v>
      </c>
      <c r="AT414" s="742" cm="1">
        <f t="array" ref="AT414">INDEX($H414:$K414,0,MATCH(AT$397,$H$397:$K$397,0))*INDEX($J$391:$R$394,MATCH(AT$397,$I$391:$I$394,0),MATCH(AT$396,$J$390:$R$390,0))</f>
        <v>1</v>
      </c>
      <c r="AU414" s="742" cm="1">
        <f t="array" ref="AU414">INDEX($H414:$K414,0,MATCH(AU$397,$H$397:$K$397,0))*INDEX($J$391:$R$394,MATCH(AU$397,$I$391:$I$394,0),MATCH(AU$396,$J$390:$R$390,0))</f>
        <v>1</v>
      </c>
      <c r="AV414" s="196"/>
      <c r="AW414" s="196"/>
      <c r="AX414" s="17"/>
      <c r="AY414" s="9"/>
      <c r="AZ414" s="9"/>
      <c r="BA414" s="9"/>
    </row>
    <row r="415" spans="1:53" ht="14.5" outlineLevel="1" x14ac:dyDescent="0.35">
      <c r="A415" s="7"/>
      <c r="B415" s="8"/>
      <c r="C415" s="18"/>
      <c r="D415" s="18"/>
      <c r="E415" s="18"/>
      <c r="F415" s="27"/>
      <c r="G415" s="27" t="str">
        <f t="shared" si="116"/>
        <v>YAAA2Nwd</v>
      </c>
      <c r="H415" s="878">
        <v>0</v>
      </c>
      <c r="I415" s="878">
        <f>I414</f>
        <v>1</v>
      </c>
      <c r="J415" s="878">
        <f>J414+1</f>
        <v>2</v>
      </c>
      <c r="K415" s="878">
        <f>K414</f>
        <v>1</v>
      </c>
      <c r="L415" s="742" cm="1">
        <f t="array" ref="L415">INDEX($H415:$K415,0,MATCH(L$397,$H$397:$K$397,0))*INDEX($J$391:$R$394,MATCH(L$397,$I$391:$I$394,0),MATCH(L$396,$J$390:$R$390,0))</f>
        <v>0</v>
      </c>
      <c r="M415" s="742" cm="1">
        <f t="array" ref="M415">INDEX($H415:$K415,0,MATCH(M$397,$H$397:$K$397,0))*INDEX($J$391:$R$394,MATCH(M$397,$I$391:$I$394,0),MATCH(M$396,$J$390:$R$390,0))</f>
        <v>1</v>
      </c>
      <c r="N415" s="742" cm="1">
        <f t="array" ref="N415">INDEX($H415:$K415,0,MATCH(N$397,$H$397:$K$397,0))*INDEX($J$391:$R$394,MATCH(N$397,$I$391:$I$394,0),MATCH(N$396,$J$390:$R$390,0))</f>
        <v>2</v>
      </c>
      <c r="O415" s="742" cm="1">
        <f t="array" ref="O415">INDEX($H415:$K415,0,MATCH(O$397,$H$397:$K$397,0))*INDEX($J$391:$R$394,MATCH(O$397,$I$391:$I$394,0),MATCH(O$396,$J$390:$R$390,0))</f>
        <v>1</v>
      </c>
      <c r="P415" s="742" cm="1">
        <f t="array" ref="P415">INDEX($H415:$K415,0,MATCH(P$397,$H$397:$K$397,0))*INDEX($J$391:$R$394,MATCH(P$397,$I$391:$I$394,0),MATCH(P$396,$J$390:$R$390,0))</f>
        <v>0</v>
      </c>
      <c r="Q415" s="742" cm="1">
        <f t="array" ref="Q415">INDEX($H415:$K415,0,MATCH(Q$397,$H$397:$K$397,0))*INDEX($J$391:$R$394,MATCH(Q$397,$I$391:$I$394,0),MATCH(Q$396,$J$390:$R$390,0))</f>
        <v>1</v>
      </c>
      <c r="R415" s="742" cm="1">
        <f t="array" ref="R415">INDEX($H415:$K415,0,MATCH(R$397,$H$397:$K$397,0))*INDEX($J$391:$R$394,MATCH(R$397,$I$391:$I$394,0),MATCH(R$396,$J$390:$R$390,0))</f>
        <v>2</v>
      </c>
      <c r="S415" s="742" cm="1">
        <f t="array" ref="S415">INDEX($H415:$K415,0,MATCH(S$397,$H$397:$K$397,0))*INDEX($J$391:$R$394,MATCH(S$397,$I$391:$I$394,0),MATCH(S$396,$J$390:$R$390,0))</f>
        <v>1</v>
      </c>
      <c r="T415" s="742" cm="1">
        <f t="array" ref="T415">INDEX($H415:$K415,0,MATCH(T$397,$H$397:$K$397,0))*INDEX($J$391:$R$394,MATCH(T$397,$I$391:$I$394,0),MATCH(T$396,$J$390:$R$390,0))</f>
        <v>0</v>
      </c>
      <c r="U415" s="742" cm="1">
        <f t="array" ref="U415">INDEX($H415:$K415,0,MATCH(U$397,$H$397:$K$397,0))*INDEX($J$391:$R$394,MATCH(U$397,$I$391:$I$394,0),MATCH(U$396,$J$390:$R$390,0))</f>
        <v>1</v>
      </c>
      <c r="V415" s="742" cm="1">
        <f t="array" ref="V415">INDEX($H415:$K415,0,MATCH(V$397,$H$397:$K$397,0))*INDEX($J$391:$R$394,MATCH(V$397,$I$391:$I$394,0),MATCH(V$396,$J$390:$R$390,0))</f>
        <v>2</v>
      </c>
      <c r="W415" s="742" cm="1">
        <f t="array" ref="W415">INDEX($H415:$K415,0,MATCH(W$397,$H$397:$K$397,0))*INDEX($J$391:$R$394,MATCH(W$397,$I$391:$I$394,0),MATCH(W$396,$J$390:$R$390,0))</f>
        <v>1</v>
      </c>
      <c r="X415" s="742" cm="1">
        <f t="array" ref="X415">INDEX($H415:$K415,0,MATCH(X$397,$H$397:$K$397,0))*INDEX($J$391:$R$394,MATCH(X$397,$I$391:$I$394,0),MATCH(X$396,$J$390:$R$390,0))</f>
        <v>0</v>
      </c>
      <c r="Y415" s="742" cm="1">
        <f t="array" ref="Y415">INDEX($H415:$K415,0,MATCH(Y$397,$H$397:$K$397,0))*INDEX($J$391:$R$394,MATCH(Y$397,$I$391:$I$394,0),MATCH(Y$396,$J$390:$R$390,0))</f>
        <v>1</v>
      </c>
      <c r="Z415" s="742" cm="1">
        <f t="array" ref="Z415">INDEX($H415:$K415,0,MATCH(Z$397,$H$397:$K$397,0))*INDEX($J$391:$R$394,MATCH(Z$397,$I$391:$I$394,0),MATCH(Z$396,$J$390:$R$390,0))</f>
        <v>2</v>
      </c>
      <c r="AA415" s="742" cm="1">
        <f t="array" ref="AA415">INDEX($H415:$K415,0,MATCH(AA$397,$H$397:$K$397,0))*INDEX($J$391:$R$394,MATCH(AA$397,$I$391:$I$394,0),MATCH(AA$396,$J$390:$R$390,0))</f>
        <v>1</v>
      </c>
      <c r="AB415" s="742" cm="1">
        <f t="array" ref="AB415">INDEX($H415:$K415,0,MATCH(AB$397,$H$397:$K$397,0))*INDEX($J$391:$R$394,MATCH(AB$397,$I$391:$I$394,0),MATCH(AB$396,$J$390:$R$390,0))</f>
        <v>0</v>
      </c>
      <c r="AC415" s="742" cm="1">
        <f t="array" ref="AC415">INDEX($H415:$K415,0,MATCH(AC$397,$H$397:$K$397,0))*INDEX($J$391:$R$394,MATCH(AC$397,$I$391:$I$394,0),MATCH(AC$396,$J$390:$R$390,0))</f>
        <v>1</v>
      </c>
      <c r="AD415" s="742" cm="1">
        <f t="array" ref="AD415">INDEX($H415:$K415,0,MATCH(AD$397,$H$397:$K$397,0))*INDEX($J$391:$R$394,MATCH(AD$397,$I$391:$I$394,0),MATCH(AD$396,$J$390:$R$390,0))</f>
        <v>2</v>
      </c>
      <c r="AE415" s="742" cm="1">
        <f t="array" ref="AE415">INDEX($H415:$K415,0,MATCH(AE$397,$H$397:$K$397,0))*INDEX($J$391:$R$394,MATCH(AE$397,$I$391:$I$394,0),MATCH(AE$396,$J$390:$R$390,0))</f>
        <v>1</v>
      </c>
      <c r="AF415" s="742" cm="1">
        <f t="array" ref="AF415">INDEX($H415:$K415,0,MATCH(AF$397,$H$397:$K$397,0))*INDEX($J$391:$R$394,MATCH(AF$397,$I$391:$I$394,0),MATCH(AF$396,$J$390:$R$390,0))</f>
        <v>0</v>
      </c>
      <c r="AG415" s="742" cm="1">
        <f t="array" ref="AG415">INDEX($H415:$K415,0,MATCH(AG$397,$H$397:$K$397,0))*INDEX($J$391:$R$394,MATCH(AG$397,$I$391:$I$394,0),MATCH(AG$396,$J$390:$R$390,0))</f>
        <v>1</v>
      </c>
      <c r="AH415" s="742" cm="1">
        <f t="array" ref="AH415">INDEX($H415:$K415,0,MATCH(AH$397,$H$397:$K$397,0))*INDEX($J$391:$R$394,MATCH(AH$397,$I$391:$I$394,0),MATCH(AH$396,$J$390:$R$390,0))</f>
        <v>2</v>
      </c>
      <c r="AI415" s="742" cm="1">
        <f t="array" ref="AI415">INDEX($H415:$K415,0,MATCH(AI$397,$H$397:$K$397,0))*INDEX($J$391:$R$394,MATCH(AI$397,$I$391:$I$394,0),MATCH(AI$396,$J$390:$R$390,0))</f>
        <v>1</v>
      </c>
      <c r="AJ415" s="742" cm="1">
        <f t="array" ref="AJ415">INDEX($H415:$K415,0,MATCH(AJ$397,$H$397:$K$397,0))*INDEX($J$391:$R$394,MATCH(AJ$397,$I$391:$I$394,0),MATCH(AJ$396,$J$390:$R$390,0))</f>
        <v>0</v>
      </c>
      <c r="AK415" s="742" cm="1">
        <f t="array" ref="AK415">INDEX($H415:$K415,0,MATCH(AK$397,$H$397:$K$397,0))*INDEX($J$391:$R$394,MATCH(AK$397,$I$391:$I$394,0),MATCH(AK$396,$J$390:$R$390,0))</f>
        <v>1</v>
      </c>
      <c r="AL415" s="742" cm="1">
        <f t="array" ref="AL415">INDEX($H415:$K415,0,MATCH(AL$397,$H$397:$K$397,0))*INDEX($J$391:$R$394,MATCH(AL$397,$I$391:$I$394,0),MATCH(AL$396,$J$390:$R$390,0))</f>
        <v>2</v>
      </c>
      <c r="AM415" s="742" cm="1">
        <f t="array" ref="AM415">INDEX($H415:$K415,0,MATCH(AM$397,$H$397:$K$397,0))*INDEX($J$391:$R$394,MATCH(AM$397,$I$391:$I$394,0),MATCH(AM$396,$J$390:$R$390,0))</f>
        <v>1</v>
      </c>
      <c r="AN415" s="742" cm="1">
        <f t="array" ref="AN415">INDEX($H415:$K415,0,MATCH(AN$397,$H$397:$K$397,0))*INDEX($J$391:$R$394,MATCH(AN$397,$I$391:$I$394,0),MATCH(AN$396,$J$390:$R$390,0))</f>
        <v>0</v>
      </c>
      <c r="AO415" s="742" cm="1">
        <f t="array" ref="AO415">INDEX($H415:$K415,0,MATCH(AO$397,$H$397:$K$397,0))*INDEX($J$391:$R$394,MATCH(AO$397,$I$391:$I$394,0),MATCH(AO$396,$J$390:$R$390,0))</f>
        <v>1</v>
      </c>
      <c r="AP415" s="742" cm="1">
        <f t="array" ref="AP415">INDEX($H415:$K415,0,MATCH(AP$397,$H$397:$K$397,0))*INDEX($J$391:$R$394,MATCH(AP$397,$I$391:$I$394,0),MATCH(AP$396,$J$390:$R$390,0))</f>
        <v>2</v>
      </c>
      <c r="AQ415" s="742" cm="1">
        <f t="array" ref="AQ415">INDEX($H415:$K415,0,MATCH(AQ$397,$H$397:$K$397,0))*INDEX($J$391:$R$394,MATCH(AQ$397,$I$391:$I$394,0),MATCH(AQ$396,$J$390:$R$390,0))</f>
        <v>1</v>
      </c>
      <c r="AR415" s="742" cm="1">
        <f t="array" ref="AR415">INDEX($H415:$K415,0,MATCH(AR$397,$H$397:$K$397,0))*INDEX($J$391:$R$394,MATCH(AR$397,$I$391:$I$394,0),MATCH(AR$396,$J$390:$R$390,0))</f>
        <v>0</v>
      </c>
      <c r="AS415" s="742" cm="1">
        <f t="array" ref="AS415">INDEX($H415:$K415,0,MATCH(AS$397,$H$397:$K$397,0))*INDEX($J$391:$R$394,MATCH(AS$397,$I$391:$I$394,0),MATCH(AS$396,$J$390:$R$390,0))</f>
        <v>1</v>
      </c>
      <c r="AT415" s="742" cm="1">
        <f t="array" ref="AT415">INDEX($H415:$K415,0,MATCH(AT$397,$H$397:$K$397,0))*INDEX($J$391:$R$394,MATCH(AT$397,$I$391:$I$394,0),MATCH(AT$396,$J$390:$R$390,0))</f>
        <v>2</v>
      </c>
      <c r="AU415" s="742" cm="1">
        <f t="array" ref="AU415">INDEX($H415:$K415,0,MATCH(AU$397,$H$397:$K$397,0))*INDEX($J$391:$R$394,MATCH(AU$397,$I$391:$I$394,0),MATCH(AU$396,$J$390:$R$390,0))</f>
        <v>1</v>
      </c>
      <c r="AV415" s="196"/>
      <c r="AW415" s="196"/>
      <c r="AX415" s="17"/>
      <c r="AY415" s="9"/>
      <c r="AZ415" s="9"/>
      <c r="BA415" s="9"/>
    </row>
    <row r="416" spans="1:53" ht="14.5" outlineLevel="1" x14ac:dyDescent="0.35">
      <c r="A416" s="7"/>
      <c r="B416" s="8"/>
      <c r="C416" s="18"/>
      <c r="D416" s="18"/>
      <c r="E416" s="18"/>
      <c r="F416" s="27"/>
      <c r="G416" s="27" t="str">
        <f t="shared" si="116"/>
        <v>YYAA2A1z</v>
      </c>
      <c r="H416" s="664">
        <v>1</v>
      </c>
      <c r="I416" s="664">
        <v>1</v>
      </c>
      <c r="J416" s="664">
        <v>1</v>
      </c>
      <c r="K416" s="664">
        <v>0</v>
      </c>
      <c r="L416" s="742" cm="1">
        <f t="array" ref="L416">INDEX($H416:$K416,0,MATCH(L$397,$H$397:$K$397,0))*INDEX($J$391:$R$394,MATCH(L$397,$I$391:$I$394,0),MATCH(L$396,$J$390:$R$390,0))</f>
        <v>2</v>
      </c>
      <c r="M416" s="742" cm="1">
        <f t="array" ref="M416">INDEX($H416:$K416,0,MATCH(M$397,$H$397:$K$397,0))*INDEX($J$391:$R$394,MATCH(M$397,$I$391:$I$394,0),MATCH(M$396,$J$390:$R$390,0))</f>
        <v>1</v>
      </c>
      <c r="N416" s="742" cm="1">
        <f t="array" ref="N416">INDEX($H416:$K416,0,MATCH(N$397,$H$397:$K$397,0))*INDEX($J$391:$R$394,MATCH(N$397,$I$391:$I$394,0),MATCH(N$396,$J$390:$R$390,0))</f>
        <v>1</v>
      </c>
      <c r="O416" s="742" cm="1">
        <f t="array" ref="O416">INDEX($H416:$K416,0,MATCH(O$397,$H$397:$K$397,0))*INDEX($J$391:$R$394,MATCH(O$397,$I$391:$I$394,0),MATCH(O$396,$J$390:$R$390,0))</f>
        <v>0</v>
      </c>
      <c r="P416" s="742" cm="1">
        <f t="array" ref="P416">INDEX($H416:$K416,0,MATCH(P$397,$H$397:$K$397,0))*INDEX($J$391:$R$394,MATCH(P$397,$I$391:$I$394,0),MATCH(P$396,$J$390:$R$390,0))</f>
        <v>2</v>
      </c>
      <c r="Q416" s="742" cm="1">
        <f t="array" ref="Q416">INDEX($H416:$K416,0,MATCH(Q$397,$H$397:$K$397,0))*INDEX($J$391:$R$394,MATCH(Q$397,$I$391:$I$394,0),MATCH(Q$396,$J$390:$R$390,0))</f>
        <v>1</v>
      </c>
      <c r="R416" s="742" cm="1">
        <f t="array" ref="R416">INDEX($H416:$K416,0,MATCH(R$397,$H$397:$K$397,0))*INDEX($J$391:$R$394,MATCH(R$397,$I$391:$I$394,0),MATCH(R$396,$J$390:$R$390,0))</f>
        <v>1</v>
      </c>
      <c r="S416" s="742" cm="1">
        <f t="array" ref="S416">INDEX($H416:$K416,0,MATCH(S$397,$H$397:$K$397,0))*INDEX($J$391:$R$394,MATCH(S$397,$I$391:$I$394,0),MATCH(S$396,$J$390:$R$390,0))</f>
        <v>0</v>
      </c>
      <c r="T416" s="742" cm="1">
        <f t="array" ref="T416">INDEX($H416:$K416,0,MATCH(T$397,$H$397:$K$397,0))*INDEX($J$391:$R$394,MATCH(T$397,$I$391:$I$394,0),MATCH(T$396,$J$390:$R$390,0))</f>
        <v>2</v>
      </c>
      <c r="U416" s="742" cm="1">
        <f t="array" ref="U416">INDEX($H416:$K416,0,MATCH(U$397,$H$397:$K$397,0))*INDEX($J$391:$R$394,MATCH(U$397,$I$391:$I$394,0),MATCH(U$396,$J$390:$R$390,0))</f>
        <v>1</v>
      </c>
      <c r="V416" s="742" cm="1">
        <f t="array" ref="V416">INDEX($H416:$K416,0,MATCH(V$397,$H$397:$K$397,0))*INDEX($J$391:$R$394,MATCH(V$397,$I$391:$I$394,0),MATCH(V$396,$J$390:$R$390,0))</f>
        <v>1</v>
      </c>
      <c r="W416" s="742" cm="1">
        <f t="array" ref="W416">INDEX($H416:$K416,0,MATCH(W$397,$H$397:$K$397,0))*INDEX($J$391:$R$394,MATCH(W$397,$I$391:$I$394,0),MATCH(W$396,$J$390:$R$390,0))</f>
        <v>0</v>
      </c>
      <c r="X416" s="742" cm="1">
        <f t="array" ref="X416">INDEX($H416:$K416,0,MATCH(X$397,$H$397:$K$397,0))*INDEX($J$391:$R$394,MATCH(X$397,$I$391:$I$394,0),MATCH(X$396,$J$390:$R$390,0))</f>
        <v>2</v>
      </c>
      <c r="Y416" s="742" cm="1">
        <f t="array" ref="Y416">INDEX($H416:$K416,0,MATCH(Y$397,$H$397:$K$397,0))*INDEX($J$391:$R$394,MATCH(Y$397,$I$391:$I$394,0),MATCH(Y$396,$J$390:$R$390,0))</f>
        <v>1</v>
      </c>
      <c r="Z416" s="742" cm="1">
        <f t="array" ref="Z416">INDEX($H416:$K416,0,MATCH(Z$397,$H$397:$K$397,0))*INDEX($J$391:$R$394,MATCH(Z$397,$I$391:$I$394,0),MATCH(Z$396,$J$390:$R$390,0))</f>
        <v>1</v>
      </c>
      <c r="AA416" s="742" cm="1">
        <f t="array" ref="AA416">INDEX($H416:$K416,0,MATCH(AA$397,$H$397:$K$397,0))*INDEX($J$391:$R$394,MATCH(AA$397,$I$391:$I$394,0),MATCH(AA$396,$J$390:$R$390,0))</f>
        <v>0</v>
      </c>
      <c r="AB416" s="742" cm="1">
        <f t="array" ref="AB416">INDEX($H416:$K416,0,MATCH(AB$397,$H$397:$K$397,0))*INDEX($J$391:$R$394,MATCH(AB$397,$I$391:$I$394,0),MATCH(AB$396,$J$390:$R$390,0))</f>
        <v>1</v>
      </c>
      <c r="AC416" s="742" cm="1">
        <f t="array" ref="AC416">INDEX($H416:$K416,0,MATCH(AC$397,$H$397:$K$397,0))*INDEX($J$391:$R$394,MATCH(AC$397,$I$391:$I$394,0),MATCH(AC$396,$J$390:$R$390,0))</f>
        <v>1</v>
      </c>
      <c r="AD416" s="742" cm="1">
        <f t="array" ref="AD416">INDEX($H416:$K416,0,MATCH(AD$397,$H$397:$K$397,0))*INDEX($J$391:$R$394,MATCH(AD$397,$I$391:$I$394,0),MATCH(AD$396,$J$390:$R$390,0))</f>
        <v>1</v>
      </c>
      <c r="AE416" s="742" cm="1">
        <f t="array" ref="AE416">INDEX($H416:$K416,0,MATCH(AE$397,$H$397:$K$397,0))*INDEX($J$391:$R$394,MATCH(AE$397,$I$391:$I$394,0),MATCH(AE$396,$J$390:$R$390,0))</f>
        <v>0</v>
      </c>
      <c r="AF416" s="742" cm="1">
        <f t="array" ref="AF416">INDEX($H416:$K416,0,MATCH(AF$397,$H$397:$K$397,0))*INDEX($J$391:$R$394,MATCH(AF$397,$I$391:$I$394,0),MATCH(AF$396,$J$390:$R$390,0))</f>
        <v>1</v>
      </c>
      <c r="AG416" s="742" cm="1">
        <f t="array" ref="AG416">INDEX($H416:$K416,0,MATCH(AG$397,$H$397:$K$397,0))*INDEX($J$391:$R$394,MATCH(AG$397,$I$391:$I$394,0),MATCH(AG$396,$J$390:$R$390,0))</f>
        <v>1</v>
      </c>
      <c r="AH416" s="742" cm="1">
        <f t="array" ref="AH416">INDEX($H416:$K416,0,MATCH(AH$397,$H$397:$K$397,0))*INDEX($J$391:$R$394,MATCH(AH$397,$I$391:$I$394,0),MATCH(AH$396,$J$390:$R$390,0))</f>
        <v>1</v>
      </c>
      <c r="AI416" s="742" cm="1">
        <f t="array" ref="AI416">INDEX($H416:$K416,0,MATCH(AI$397,$H$397:$K$397,0))*INDEX($J$391:$R$394,MATCH(AI$397,$I$391:$I$394,0),MATCH(AI$396,$J$390:$R$390,0))</f>
        <v>0</v>
      </c>
      <c r="AJ416" s="742" cm="1">
        <f t="array" ref="AJ416">INDEX($H416:$K416,0,MATCH(AJ$397,$H$397:$K$397,0))*INDEX($J$391:$R$394,MATCH(AJ$397,$I$391:$I$394,0),MATCH(AJ$396,$J$390:$R$390,0))</f>
        <v>1</v>
      </c>
      <c r="AK416" s="742" cm="1">
        <f t="array" ref="AK416">INDEX($H416:$K416,0,MATCH(AK$397,$H$397:$K$397,0))*INDEX($J$391:$R$394,MATCH(AK$397,$I$391:$I$394,0),MATCH(AK$396,$J$390:$R$390,0))</f>
        <v>1</v>
      </c>
      <c r="AL416" s="742" cm="1">
        <f t="array" ref="AL416">INDEX($H416:$K416,0,MATCH(AL$397,$H$397:$K$397,0))*INDEX($J$391:$R$394,MATCH(AL$397,$I$391:$I$394,0),MATCH(AL$396,$J$390:$R$390,0))</f>
        <v>1</v>
      </c>
      <c r="AM416" s="742" cm="1">
        <f t="array" ref="AM416">INDEX($H416:$K416,0,MATCH(AM$397,$H$397:$K$397,0))*INDEX($J$391:$R$394,MATCH(AM$397,$I$391:$I$394,0),MATCH(AM$396,$J$390:$R$390,0))</f>
        <v>0</v>
      </c>
      <c r="AN416" s="742" cm="1">
        <f t="array" ref="AN416">INDEX($H416:$K416,0,MATCH(AN$397,$H$397:$K$397,0))*INDEX($J$391:$R$394,MATCH(AN$397,$I$391:$I$394,0),MATCH(AN$396,$J$390:$R$390,0))</f>
        <v>1</v>
      </c>
      <c r="AO416" s="742" cm="1">
        <f t="array" ref="AO416">INDEX($H416:$K416,0,MATCH(AO$397,$H$397:$K$397,0))*INDEX($J$391:$R$394,MATCH(AO$397,$I$391:$I$394,0),MATCH(AO$396,$J$390:$R$390,0))</f>
        <v>1</v>
      </c>
      <c r="AP416" s="742" cm="1">
        <f t="array" ref="AP416">INDEX($H416:$K416,0,MATCH(AP$397,$H$397:$K$397,0))*INDEX($J$391:$R$394,MATCH(AP$397,$I$391:$I$394,0),MATCH(AP$396,$J$390:$R$390,0))</f>
        <v>1</v>
      </c>
      <c r="AQ416" s="742" cm="1">
        <f t="array" ref="AQ416">INDEX($H416:$K416,0,MATCH(AQ$397,$H$397:$K$397,0))*INDEX($J$391:$R$394,MATCH(AQ$397,$I$391:$I$394,0),MATCH(AQ$396,$J$390:$R$390,0))</f>
        <v>0</v>
      </c>
      <c r="AR416" s="742" cm="1">
        <f t="array" ref="AR416">INDEX($H416:$K416,0,MATCH(AR$397,$H$397:$K$397,0))*INDEX($J$391:$R$394,MATCH(AR$397,$I$391:$I$394,0),MATCH(AR$396,$J$390:$R$390,0))</f>
        <v>1</v>
      </c>
      <c r="AS416" s="742" cm="1">
        <f t="array" ref="AS416">INDEX($H416:$K416,0,MATCH(AS$397,$H$397:$K$397,0))*INDEX($J$391:$R$394,MATCH(AS$397,$I$391:$I$394,0),MATCH(AS$396,$J$390:$R$390,0))</f>
        <v>1</v>
      </c>
      <c r="AT416" s="742" cm="1">
        <f t="array" ref="AT416">INDEX($H416:$K416,0,MATCH(AT$397,$H$397:$K$397,0))*INDEX($J$391:$R$394,MATCH(AT$397,$I$391:$I$394,0),MATCH(AT$396,$J$390:$R$390,0))</f>
        <v>1</v>
      </c>
      <c r="AU416" s="742" cm="1">
        <f t="array" ref="AU416">INDEX($H416:$K416,0,MATCH(AU$397,$H$397:$K$397,0))*INDEX($J$391:$R$394,MATCH(AU$397,$I$391:$I$394,0),MATCH(AU$396,$J$390:$R$390,0))</f>
        <v>0</v>
      </c>
      <c r="AV416" s="196"/>
      <c r="AW416" s="196"/>
      <c r="AX416" s="17"/>
      <c r="AY416" s="9"/>
      <c r="AZ416" s="9"/>
      <c r="BA416" s="9"/>
    </row>
    <row r="417" spans="1:53" ht="14.5" outlineLevel="1" x14ac:dyDescent="0.35">
      <c r="A417" s="7"/>
      <c r="B417" s="8"/>
      <c r="C417" s="18"/>
      <c r="D417" s="18"/>
      <c r="E417" s="18"/>
      <c r="F417" s="27"/>
      <c r="G417" s="27" t="str">
        <f t="shared" si="116"/>
        <v>YYBA2A1a</v>
      </c>
      <c r="H417" s="232">
        <v>0</v>
      </c>
      <c r="I417" s="232">
        <v>0</v>
      </c>
      <c r="J417" s="232">
        <v>0</v>
      </c>
      <c r="K417" s="232">
        <v>0</v>
      </c>
      <c r="L417" s="742" cm="1">
        <f t="array" ref="L417">INDEX($H417:$K417,0,MATCH(L$397,$H$397:$K$397,0))*INDEX($J$391:$R$394,MATCH(L$397,$I$391:$I$394,0),MATCH(L$396,$J$390:$R$390,0))</f>
        <v>0</v>
      </c>
      <c r="M417" s="742" cm="1">
        <f t="array" ref="M417">INDEX($H417:$K417,0,MATCH(M$397,$H$397:$K$397,0))*INDEX($J$391:$R$394,MATCH(M$397,$I$391:$I$394,0),MATCH(M$396,$J$390:$R$390,0))</f>
        <v>0</v>
      </c>
      <c r="N417" s="742" cm="1">
        <f t="array" ref="N417">INDEX($H417:$K417,0,MATCH(N$397,$H$397:$K$397,0))*INDEX($J$391:$R$394,MATCH(N$397,$I$391:$I$394,0),MATCH(N$396,$J$390:$R$390,0))</f>
        <v>0</v>
      </c>
      <c r="O417" s="742" cm="1">
        <f t="array" ref="O417">INDEX($H417:$K417,0,MATCH(O$397,$H$397:$K$397,0))*INDEX($J$391:$R$394,MATCH(O$397,$I$391:$I$394,0),MATCH(O$396,$J$390:$R$390,0))</f>
        <v>0</v>
      </c>
      <c r="P417" s="742" cm="1">
        <f t="array" ref="P417">INDEX($H417:$K417,0,MATCH(P$397,$H$397:$K$397,0))*INDEX($J$391:$R$394,MATCH(P$397,$I$391:$I$394,0),MATCH(P$396,$J$390:$R$390,0))</f>
        <v>0</v>
      </c>
      <c r="Q417" s="742" cm="1">
        <f t="array" ref="Q417">INDEX($H417:$K417,0,MATCH(Q$397,$H$397:$K$397,0))*INDEX($J$391:$R$394,MATCH(Q$397,$I$391:$I$394,0),MATCH(Q$396,$J$390:$R$390,0))</f>
        <v>0</v>
      </c>
      <c r="R417" s="742" cm="1">
        <f t="array" ref="R417">INDEX($H417:$K417,0,MATCH(R$397,$H$397:$K$397,0))*INDEX($J$391:$R$394,MATCH(R$397,$I$391:$I$394,0),MATCH(R$396,$J$390:$R$390,0))</f>
        <v>0</v>
      </c>
      <c r="S417" s="742" cm="1">
        <f t="array" ref="S417">INDEX($H417:$K417,0,MATCH(S$397,$H$397:$K$397,0))*INDEX($J$391:$R$394,MATCH(S$397,$I$391:$I$394,0),MATCH(S$396,$J$390:$R$390,0))</f>
        <v>0</v>
      </c>
      <c r="T417" s="742" cm="1">
        <f t="array" ref="T417">INDEX($H417:$K417,0,MATCH(T$397,$H$397:$K$397,0))*INDEX($J$391:$R$394,MATCH(T$397,$I$391:$I$394,0),MATCH(T$396,$J$390:$R$390,0))</f>
        <v>0</v>
      </c>
      <c r="U417" s="742" cm="1">
        <f t="array" ref="U417">INDEX($H417:$K417,0,MATCH(U$397,$H$397:$K$397,0))*INDEX($J$391:$R$394,MATCH(U$397,$I$391:$I$394,0),MATCH(U$396,$J$390:$R$390,0))</f>
        <v>0</v>
      </c>
      <c r="V417" s="742" cm="1">
        <f t="array" ref="V417">INDEX($H417:$K417,0,MATCH(V$397,$H$397:$K$397,0))*INDEX($J$391:$R$394,MATCH(V$397,$I$391:$I$394,0),MATCH(V$396,$J$390:$R$390,0))</f>
        <v>0</v>
      </c>
      <c r="W417" s="742" cm="1">
        <f t="array" ref="W417">INDEX($H417:$K417,0,MATCH(W$397,$H$397:$K$397,0))*INDEX($J$391:$R$394,MATCH(W$397,$I$391:$I$394,0),MATCH(W$396,$J$390:$R$390,0))</f>
        <v>0</v>
      </c>
      <c r="X417" s="742" cm="1">
        <f t="array" ref="X417">INDEX($H417:$K417,0,MATCH(X$397,$H$397:$K$397,0))*INDEX($J$391:$R$394,MATCH(X$397,$I$391:$I$394,0),MATCH(X$396,$J$390:$R$390,0))</f>
        <v>0</v>
      </c>
      <c r="Y417" s="742" cm="1">
        <f t="array" ref="Y417">INDEX($H417:$K417,0,MATCH(Y$397,$H$397:$K$397,0))*INDEX($J$391:$R$394,MATCH(Y$397,$I$391:$I$394,0),MATCH(Y$396,$J$390:$R$390,0))</f>
        <v>0</v>
      </c>
      <c r="Z417" s="742" cm="1">
        <f t="array" ref="Z417">INDEX($H417:$K417,0,MATCH(Z$397,$H$397:$K$397,0))*INDEX($J$391:$R$394,MATCH(Z$397,$I$391:$I$394,0),MATCH(Z$396,$J$390:$R$390,0))</f>
        <v>0</v>
      </c>
      <c r="AA417" s="742" cm="1">
        <f t="array" ref="AA417">INDEX($H417:$K417,0,MATCH(AA$397,$H$397:$K$397,0))*INDEX($J$391:$R$394,MATCH(AA$397,$I$391:$I$394,0),MATCH(AA$396,$J$390:$R$390,0))</f>
        <v>0</v>
      </c>
      <c r="AB417" s="742" cm="1">
        <f t="array" ref="AB417">INDEX($H417:$K417,0,MATCH(AB$397,$H$397:$K$397,0))*INDEX($J$391:$R$394,MATCH(AB$397,$I$391:$I$394,0),MATCH(AB$396,$J$390:$R$390,0))</f>
        <v>0</v>
      </c>
      <c r="AC417" s="742" cm="1">
        <f t="array" ref="AC417">INDEX($H417:$K417,0,MATCH(AC$397,$H$397:$K$397,0))*INDEX($J$391:$R$394,MATCH(AC$397,$I$391:$I$394,0),MATCH(AC$396,$J$390:$R$390,0))</f>
        <v>0</v>
      </c>
      <c r="AD417" s="742" cm="1">
        <f t="array" ref="AD417">INDEX($H417:$K417,0,MATCH(AD$397,$H$397:$K$397,0))*INDEX($J$391:$R$394,MATCH(AD$397,$I$391:$I$394,0),MATCH(AD$396,$J$390:$R$390,0))</f>
        <v>0</v>
      </c>
      <c r="AE417" s="742" cm="1">
        <f t="array" ref="AE417">INDEX($H417:$K417,0,MATCH(AE$397,$H$397:$K$397,0))*INDEX($J$391:$R$394,MATCH(AE$397,$I$391:$I$394,0),MATCH(AE$396,$J$390:$R$390,0))</f>
        <v>0</v>
      </c>
      <c r="AF417" s="742" cm="1">
        <f t="array" ref="AF417">INDEX($H417:$K417,0,MATCH(AF$397,$H$397:$K$397,0))*INDEX($J$391:$R$394,MATCH(AF$397,$I$391:$I$394,0),MATCH(AF$396,$J$390:$R$390,0))</f>
        <v>0</v>
      </c>
      <c r="AG417" s="742" cm="1">
        <f t="array" ref="AG417">INDEX($H417:$K417,0,MATCH(AG$397,$H$397:$K$397,0))*INDEX($J$391:$R$394,MATCH(AG$397,$I$391:$I$394,0),MATCH(AG$396,$J$390:$R$390,0))</f>
        <v>0</v>
      </c>
      <c r="AH417" s="742" cm="1">
        <f t="array" ref="AH417">INDEX($H417:$K417,0,MATCH(AH$397,$H$397:$K$397,0))*INDEX($J$391:$R$394,MATCH(AH$397,$I$391:$I$394,0),MATCH(AH$396,$J$390:$R$390,0))</f>
        <v>0</v>
      </c>
      <c r="AI417" s="742" cm="1">
        <f t="array" ref="AI417">INDEX($H417:$K417,0,MATCH(AI$397,$H$397:$K$397,0))*INDEX($J$391:$R$394,MATCH(AI$397,$I$391:$I$394,0),MATCH(AI$396,$J$390:$R$390,0))</f>
        <v>0</v>
      </c>
      <c r="AJ417" s="742" cm="1">
        <f t="array" ref="AJ417">INDEX($H417:$K417,0,MATCH(AJ$397,$H$397:$K$397,0))*INDEX($J$391:$R$394,MATCH(AJ$397,$I$391:$I$394,0),MATCH(AJ$396,$J$390:$R$390,0))</f>
        <v>0</v>
      </c>
      <c r="AK417" s="742" cm="1">
        <f t="array" ref="AK417">INDEX($H417:$K417,0,MATCH(AK$397,$H$397:$K$397,0))*INDEX($J$391:$R$394,MATCH(AK$397,$I$391:$I$394,0),MATCH(AK$396,$J$390:$R$390,0))</f>
        <v>0</v>
      </c>
      <c r="AL417" s="742" cm="1">
        <f t="array" ref="AL417">INDEX($H417:$K417,0,MATCH(AL$397,$H$397:$K$397,0))*INDEX($J$391:$R$394,MATCH(AL$397,$I$391:$I$394,0),MATCH(AL$396,$J$390:$R$390,0))</f>
        <v>0</v>
      </c>
      <c r="AM417" s="742" cm="1">
        <f t="array" ref="AM417">INDEX($H417:$K417,0,MATCH(AM$397,$H$397:$K$397,0))*INDEX($J$391:$R$394,MATCH(AM$397,$I$391:$I$394,0),MATCH(AM$396,$J$390:$R$390,0))</f>
        <v>0</v>
      </c>
      <c r="AN417" s="742" cm="1">
        <f t="array" ref="AN417">INDEX($H417:$K417,0,MATCH(AN$397,$H$397:$K$397,0))*INDEX($J$391:$R$394,MATCH(AN$397,$I$391:$I$394,0),MATCH(AN$396,$J$390:$R$390,0))</f>
        <v>0</v>
      </c>
      <c r="AO417" s="742" cm="1">
        <f t="array" ref="AO417">INDEX($H417:$K417,0,MATCH(AO$397,$H$397:$K$397,0))*INDEX($J$391:$R$394,MATCH(AO$397,$I$391:$I$394,0),MATCH(AO$396,$J$390:$R$390,0))</f>
        <v>0</v>
      </c>
      <c r="AP417" s="742" cm="1">
        <f t="array" ref="AP417">INDEX($H417:$K417,0,MATCH(AP$397,$H$397:$K$397,0))*INDEX($J$391:$R$394,MATCH(AP$397,$I$391:$I$394,0),MATCH(AP$396,$J$390:$R$390,0))</f>
        <v>0</v>
      </c>
      <c r="AQ417" s="742" cm="1">
        <f t="array" ref="AQ417">INDEX($H417:$K417,0,MATCH(AQ$397,$H$397:$K$397,0))*INDEX($J$391:$R$394,MATCH(AQ$397,$I$391:$I$394,0),MATCH(AQ$396,$J$390:$R$390,0))</f>
        <v>0</v>
      </c>
      <c r="AR417" s="742" cm="1">
        <f t="array" ref="AR417">INDEX($H417:$K417,0,MATCH(AR$397,$H$397:$K$397,0))*INDEX($J$391:$R$394,MATCH(AR$397,$I$391:$I$394,0),MATCH(AR$396,$J$390:$R$390,0))</f>
        <v>0</v>
      </c>
      <c r="AS417" s="742" cm="1">
        <f t="array" ref="AS417">INDEX($H417:$K417,0,MATCH(AS$397,$H$397:$K$397,0))*INDEX($J$391:$R$394,MATCH(AS$397,$I$391:$I$394,0),MATCH(AS$396,$J$390:$R$390,0))</f>
        <v>0</v>
      </c>
      <c r="AT417" s="742" cm="1">
        <f t="array" ref="AT417">INDEX($H417:$K417,0,MATCH(AT$397,$H$397:$K$397,0))*INDEX($J$391:$R$394,MATCH(AT$397,$I$391:$I$394,0),MATCH(AT$396,$J$390:$R$390,0))</f>
        <v>0</v>
      </c>
      <c r="AU417" s="742" cm="1">
        <f t="array" ref="AU417">INDEX($H417:$K417,0,MATCH(AU$397,$H$397:$K$397,0))*INDEX($J$391:$R$394,MATCH(AU$397,$I$391:$I$394,0),MATCH(AU$396,$J$390:$R$390,0))</f>
        <v>0</v>
      </c>
      <c r="AV417" s="196"/>
      <c r="AW417" s="196"/>
      <c r="AX417" s="17"/>
      <c r="AY417" s="9"/>
      <c r="AZ417" s="9"/>
      <c r="BA417" s="9"/>
    </row>
    <row r="418" spans="1:53" ht="14.5" outlineLevel="1" x14ac:dyDescent="0.35">
      <c r="A418" s="7"/>
      <c r="B418" s="8"/>
      <c r="C418" s="18"/>
      <c r="D418" s="18"/>
      <c r="E418" s="18"/>
      <c r="F418" s="27"/>
      <c r="G418" s="27" t="str">
        <f t="shared" si="116"/>
        <v>YYWBA1a</v>
      </c>
      <c r="H418" s="232">
        <v>0</v>
      </c>
      <c r="I418" s="232">
        <v>0</v>
      </c>
      <c r="J418" s="232">
        <v>0</v>
      </c>
      <c r="K418" s="232">
        <v>0</v>
      </c>
      <c r="L418" s="742" cm="1">
        <f t="array" ref="L418">INDEX($H418:$K418,0,MATCH(L$397,$H$397:$K$397,0))*INDEX($J$391:$R$394,MATCH(L$397,$I$391:$I$394,0),MATCH(L$396,$J$390:$R$390,0))</f>
        <v>0</v>
      </c>
      <c r="M418" s="742" cm="1">
        <f t="array" ref="M418">INDEX($H418:$K418,0,MATCH(M$397,$H$397:$K$397,0))*INDEX($J$391:$R$394,MATCH(M$397,$I$391:$I$394,0),MATCH(M$396,$J$390:$R$390,0))</f>
        <v>0</v>
      </c>
      <c r="N418" s="742" cm="1">
        <f t="array" ref="N418">INDEX($H418:$K418,0,MATCH(N$397,$H$397:$K$397,0))*INDEX($J$391:$R$394,MATCH(N$397,$I$391:$I$394,0),MATCH(N$396,$J$390:$R$390,0))</f>
        <v>0</v>
      </c>
      <c r="O418" s="742" cm="1">
        <f t="array" ref="O418">INDEX($H418:$K418,0,MATCH(O$397,$H$397:$K$397,0))*INDEX($J$391:$R$394,MATCH(O$397,$I$391:$I$394,0),MATCH(O$396,$J$390:$R$390,0))</f>
        <v>0</v>
      </c>
      <c r="P418" s="742" cm="1">
        <f t="array" ref="P418">INDEX($H418:$K418,0,MATCH(P$397,$H$397:$K$397,0))*INDEX($J$391:$R$394,MATCH(P$397,$I$391:$I$394,0),MATCH(P$396,$J$390:$R$390,0))</f>
        <v>0</v>
      </c>
      <c r="Q418" s="742" cm="1">
        <f t="array" ref="Q418">INDEX($H418:$K418,0,MATCH(Q$397,$H$397:$K$397,0))*INDEX($J$391:$R$394,MATCH(Q$397,$I$391:$I$394,0),MATCH(Q$396,$J$390:$R$390,0))</f>
        <v>0</v>
      </c>
      <c r="R418" s="742" cm="1">
        <f t="array" ref="R418">INDEX($H418:$K418,0,MATCH(R$397,$H$397:$K$397,0))*INDEX($J$391:$R$394,MATCH(R$397,$I$391:$I$394,0),MATCH(R$396,$J$390:$R$390,0))</f>
        <v>0</v>
      </c>
      <c r="S418" s="742" cm="1">
        <f t="array" ref="S418">INDEX($H418:$K418,0,MATCH(S$397,$H$397:$K$397,0))*INDEX($J$391:$R$394,MATCH(S$397,$I$391:$I$394,0),MATCH(S$396,$J$390:$R$390,0))</f>
        <v>0</v>
      </c>
      <c r="T418" s="742" cm="1">
        <f t="array" ref="T418">INDEX($H418:$K418,0,MATCH(T$397,$H$397:$K$397,0))*INDEX($J$391:$R$394,MATCH(T$397,$I$391:$I$394,0),MATCH(T$396,$J$390:$R$390,0))</f>
        <v>0</v>
      </c>
      <c r="U418" s="742" cm="1">
        <f t="array" ref="U418">INDEX($H418:$K418,0,MATCH(U$397,$H$397:$K$397,0))*INDEX($J$391:$R$394,MATCH(U$397,$I$391:$I$394,0),MATCH(U$396,$J$390:$R$390,0))</f>
        <v>0</v>
      </c>
      <c r="V418" s="742" cm="1">
        <f t="array" ref="V418">INDEX($H418:$K418,0,MATCH(V$397,$H$397:$K$397,0))*INDEX($J$391:$R$394,MATCH(V$397,$I$391:$I$394,0),MATCH(V$396,$J$390:$R$390,0))</f>
        <v>0</v>
      </c>
      <c r="W418" s="742" cm="1">
        <f t="array" ref="W418">INDEX($H418:$K418,0,MATCH(W$397,$H$397:$K$397,0))*INDEX($J$391:$R$394,MATCH(W$397,$I$391:$I$394,0),MATCH(W$396,$J$390:$R$390,0))</f>
        <v>0</v>
      </c>
      <c r="X418" s="742" cm="1">
        <f t="array" ref="X418">INDEX($H418:$K418,0,MATCH(X$397,$H$397:$K$397,0))*INDEX($J$391:$R$394,MATCH(X$397,$I$391:$I$394,0),MATCH(X$396,$J$390:$R$390,0))</f>
        <v>0</v>
      </c>
      <c r="Y418" s="742" cm="1">
        <f t="array" ref="Y418">INDEX($H418:$K418,0,MATCH(Y$397,$H$397:$K$397,0))*INDEX($J$391:$R$394,MATCH(Y$397,$I$391:$I$394,0),MATCH(Y$396,$J$390:$R$390,0))</f>
        <v>0</v>
      </c>
      <c r="Z418" s="742" cm="1">
        <f t="array" ref="Z418">INDEX($H418:$K418,0,MATCH(Z$397,$H$397:$K$397,0))*INDEX($J$391:$R$394,MATCH(Z$397,$I$391:$I$394,0),MATCH(Z$396,$J$390:$R$390,0))</f>
        <v>0</v>
      </c>
      <c r="AA418" s="742" cm="1">
        <f t="array" ref="AA418">INDEX($H418:$K418,0,MATCH(AA$397,$H$397:$K$397,0))*INDEX($J$391:$R$394,MATCH(AA$397,$I$391:$I$394,0),MATCH(AA$396,$J$390:$R$390,0))</f>
        <v>0</v>
      </c>
      <c r="AB418" s="742" cm="1">
        <f t="array" ref="AB418">INDEX($H418:$K418,0,MATCH(AB$397,$H$397:$K$397,0))*INDEX($J$391:$R$394,MATCH(AB$397,$I$391:$I$394,0),MATCH(AB$396,$J$390:$R$390,0))</f>
        <v>0</v>
      </c>
      <c r="AC418" s="742" cm="1">
        <f t="array" ref="AC418">INDEX($H418:$K418,0,MATCH(AC$397,$H$397:$K$397,0))*INDEX($J$391:$R$394,MATCH(AC$397,$I$391:$I$394,0),MATCH(AC$396,$J$390:$R$390,0))</f>
        <v>0</v>
      </c>
      <c r="AD418" s="742" cm="1">
        <f t="array" ref="AD418">INDEX($H418:$K418,0,MATCH(AD$397,$H$397:$K$397,0))*INDEX($J$391:$R$394,MATCH(AD$397,$I$391:$I$394,0),MATCH(AD$396,$J$390:$R$390,0))</f>
        <v>0</v>
      </c>
      <c r="AE418" s="742" cm="1">
        <f t="array" ref="AE418">INDEX($H418:$K418,0,MATCH(AE$397,$H$397:$K$397,0))*INDEX($J$391:$R$394,MATCH(AE$397,$I$391:$I$394,0),MATCH(AE$396,$J$390:$R$390,0))</f>
        <v>0</v>
      </c>
      <c r="AF418" s="742" cm="1">
        <f t="array" ref="AF418">INDEX($H418:$K418,0,MATCH(AF$397,$H$397:$K$397,0))*INDEX($J$391:$R$394,MATCH(AF$397,$I$391:$I$394,0),MATCH(AF$396,$J$390:$R$390,0))</f>
        <v>0</v>
      </c>
      <c r="AG418" s="742" cm="1">
        <f t="array" ref="AG418">INDEX($H418:$K418,0,MATCH(AG$397,$H$397:$K$397,0))*INDEX($J$391:$R$394,MATCH(AG$397,$I$391:$I$394,0),MATCH(AG$396,$J$390:$R$390,0))</f>
        <v>0</v>
      </c>
      <c r="AH418" s="742" cm="1">
        <f t="array" ref="AH418">INDEX($H418:$K418,0,MATCH(AH$397,$H$397:$K$397,0))*INDEX($J$391:$R$394,MATCH(AH$397,$I$391:$I$394,0),MATCH(AH$396,$J$390:$R$390,0))</f>
        <v>0</v>
      </c>
      <c r="AI418" s="742" cm="1">
        <f t="array" ref="AI418">INDEX($H418:$K418,0,MATCH(AI$397,$H$397:$K$397,0))*INDEX($J$391:$R$394,MATCH(AI$397,$I$391:$I$394,0),MATCH(AI$396,$J$390:$R$390,0))</f>
        <v>0</v>
      </c>
      <c r="AJ418" s="742" cm="1">
        <f t="array" ref="AJ418">INDEX($H418:$K418,0,MATCH(AJ$397,$H$397:$K$397,0))*INDEX($J$391:$R$394,MATCH(AJ$397,$I$391:$I$394,0),MATCH(AJ$396,$J$390:$R$390,0))</f>
        <v>0</v>
      </c>
      <c r="AK418" s="742" cm="1">
        <f t="array" ref="AK418">INDEX($H418:$K418,0,MATCH(AK$397,$H$397:$K$397,0))*INDEX($J$391:$R$394,MATCH(AK$397,$I$391:$I$394,0),MATCH(AK$396,$J$390:$R$390,0))</f>
        <v>0</v>
      </c>
      <c r="AL418" s="742" cm="1">
        <f t="array" ref="AL418">INDEX($H418:$K418,0,MATCH(AL$397,$H$397:$K$397,0))*INDEX($J$391:$R$394,MATCH(AL$397,$I$391:$I$394,0),MATCH(AL$396,$J$390:$R$390,0))</f>
        <v>0</v>
      </c>
      <c r="AM418" s="742" cm="1">
        <f t="array" ref="AM418">INDEX($H418:$K418,0,MATCH(AM$397,$H$397:$K$397,0))*INDEX($J$391:$R$394,MATCH(AM$397,$I$391:$I$394,0),MATCH(AM$396,$J$390:$R$390,0))</f>
        <v>0</v>
      </c>
      <c r="AN418" s="742" cm="1">
        <f t="array" ref="AN418">INDEX($H418:$K418,0,MATCH(AN$397,$H$397:$K$397,0))*INDEX($J$391:$R$394,MATCH(AN$397,$I$391:$I$394,0),MATCH(AN$396,$J$390:$R$390,0))</f>
        <v>0</v>
      </c>
      <c r="AO418" s="742" cm="1">
        <f t="array" ref="AO418">INDEX($H418:$K418,0,MATCH(AO$397,$H$397:$K$397,0))*INDEX($J$391:$R$394,MATCH(AO$397,$I$391:$I$394,0),MATCH(AO$396,$J$390:$R$390,0))</f>
        <v>0</v>
      </c>
      <c r="AP418" s="742" cm="1">
        <f t="array" ref="AP418">INDEX($H418:$K418,0,MATCH(AP$397,$H$397:$K$397,0))*INDEX($J$391:$R$394,MATCH(AP$397,$I$391:$I$394,0),MATCH(AP$396,$J$390:$R$390,0))</f>
        <v>0</v>
      </c>
      <c r="AQ418" s="742" cm="1">
        <f t="array" ref="AQ418">INDEX($H418:$K418,0,MATCH(AQ$397,$H$397:$K$397,0))*INDEX($J$391:$R$394,MATCH(AQ$397,$I$391:$I$394,0),MATCH(AQ$396,$J$390:$R$390,0))</f>
        <v>0</v>
      </c>
      <c r="AR418" s="742" cm="1">
        <f t="array" ref="AR418">INDEX($H418:$K418,0,MATCH(AR$397,$H$397:$K$397,0))*INDEX($J$391:$R$394,MATCH(AR$397,$I$391:$I$394,0),MATCH(AR$396,$J$390:$R$390,0))</f>
        <v>0</v>
      </c>
      <c r="AS418" s="742" cm="1">
        <f t="array" ref="AS418">INDEX($H418:$K418,0,MATCH(AS$397,$H$397:$K$397,0))*INDEX($J$391:$R$394,MATCH(AS$397,$I$391:$I$394,0),MATCH(AS$396,$J$390:$R$390,0))</f>
        <v>0</v>
      </c>
      <c r="AT418" s="742" cm="1">
        <f t="array" ref="AT418">INDEX($H418:$K418,0,MATCH(AT$397,$H$397:$K$397,0))*INDEX($J$391:$R$394,MATCH(AT$397,$I$391:$I$394,0),MATCH(AT$396,$J$390:$R$390,0))</f>
        <v>0</v>
      </c>
      <c r="AU418" s="742" cm="1">
        <f t="array" ref="AU418">INDEX($H418:$K418,0,MATCH(AU$397,$H$397:$K$397,0))*INDEX($J$391:$R$394,MATCH(AU$397,$I$391:$I$394,0),MATCH(AU$396,$J$390:$R$390,0))</f>
        <v>0</v>
      </c>
      <c r="AV418" s="196"/>
      <c r="AW418" s="196"/>
      <c r="AX418" s="17"/>
      <c r="AY418" s="9"/>
      <c r="AZ418" s="9"/>
      <c r="BA418" s="9"/>
    </row>
    <row r="419" spans="1:53" ht="14.5" outlineLevel="1" x14ac:dyDescent="0.35">
      <c r="A419" s="7"/>
      <c r="B419" s="8"/>
      <c r="C419" s="18"/>
      <c r="D419" s="18"/>
      <c r="E419" s="18"/>
      <c r="F419" s="27"/>
      <c r="G419" s="27" t="str">
        <f t="shared" si="116"/>
        <v>YYFWBa</v>
      </c>
      <c r="H419" s="232">
        <v>0</v>
      </c>
      <c r="I419" s="232">
        <v>0</v>
      </c>
      <c r="J419" s="232">
        <v>0</v>
      </c>
      <c r="K419" s="232">
        <v>0</v>
      </c>
      <c r="L419" s="742" cm="1">
        <f t="array" ref="L419">INDEX($H419:$K419,0,MATCH(L$397,$H$397:$K$397,0))*INDEX($J$391:$R$394,MATCH(L$397,$I$391:$I$394,0),MATCH(L$396,$J$390:$R$390,0))</f>
        <v>0</v>
      </c>
      <c r="M419" s="742" cm="1">
        <f t="array" ref="M419">INDEX($H419:$K419,0,MATCH(M$397,$H$397:$K$397,0))*INDEX($J$391:$R$394,MATCH(M$397,$I$391:$I$394,0),MATCH(M$396,$J$390:$R$390,0))</f>
        <v>0</v>
      </c>
      <c r="N419" s="742" cm="1">
        <f t="array" ref="N419">INDEX($H419:$K419,0,MATCH(N$397,$H$397:$K$397,0))*INDEX($J$391:$R$394,MATCH(N$397,$I$391:$I$394,0),MATCH(N$396,$J$390:$R$390,0))</f>
        <v>0</v>
      </c>
      <c r="O419" s="742" cm="1">
        <f t="array" ref="O419">INDEX($H419:$K419,0,MATCH(O$397,$H$397:$K$397,0))*INDEX($J$391:$R$394,MATCH(O$397,$I$391:$I$394,0),MATCH(O$396,$J$390:$R$390,0))</f>
        <v>0</v>
      </c>
      <c r="P419" s="742" cm="1">
        <f t="array" ref="P419">INDEX($H419:$K419,0,MATCH(P$397,$H$397:$K$397,0))*INDEX($J$391:$R$394,MATCH(P$397,$I$391:$I$394,0),MATCH(P$396,$J$390:$R$390,0))</f>
        <v>0</v>
      </c>
      <c r="Q419" s="742" cm="1">
        <f t="array" ref="Q419">INDEX($H419:$K419,0,MATCH(Q$397,$H$397:$K$397,0))*INDEX($J$391:$R$394,MATCH(Q$397,$I$391:$I$394,0),MATCH(Q$396,$J$390:$R$390,0))</f>
        <v>0</v>
      </c>
      <c r="R419" s="742" cm="1">
        <f t="array" ref="R419">INDEX($H419:$K419,0,MATCH(R$397,$H$397:$K$397,0))*INDEX($J$391:$R$394,MATCH(R$397,$I$391:$I$394,0),MATCH(R$396,$J$390:$R$390,0))</f>
        <v>0</v>
      </c>
      <c r="S419" s="742" cm="1">
        <f t="array" ref="S419">INDEX($H419:$K419,0,MATCH(S$397,$H$397:$K$397,0))*INDEX($J$391:$R$394,MATCH(S$397,$I$391:$I$394,0),MATCH(S$396,$J$390:$R$390,0))</f>
        <v>0</v>
      </c>
      <c r="T419" s="742" cm="1">
        <f t="array" ref="T419">INDEX($H419:$K419,0,MATCH(T$397,$H$397:$K$397,0))*INDEX($J$391:$R$394,MATCH(T$397,$I$391:$I$394,0),MATCH(T$396,$J$390:$R$390,0))</f>
        <v>0</v>
      </c>
      <c r="U419" s="742" cm="1">
        <f t="array" ref="U419">INDEX($H419:$K419,0,MATCH(U$397,$H$397:$K$397,0))*INDEX($J$391:$R$394,MATCH(U$397,$I$391:$I$394,0),MATCH(U$396,$J$390:$R$390,0))</f>
        <v>0</v>
      </c>
      <c r="V419" s="742" cm="1">
        <f t="array" ref="V419">INDEX($H419:$K419,0,MATCH(V$397,$H$397:$K$397,0))*INDEX($J$391:$R$394,MATCH(V$397,$I$391:$I$394,0),MATCH(V$396,$J$390:$R$390,0))</f>
        <v>0</v>
      </c>
      <c r="W419" s="742" cm="1">
        <f t="array" ref="W419">INDEX($H419:$K419,0,MATCH(W$397,$H$397:$K$397,0))*INDEX($J$391:$R$394,MATCH(W$397,$I$391:$I$394,0),MATCH(W$396,$J$390:$R$390,0))</f>
        <v>0</v>
      </c>
      <c r="X419" s="742" cm="1">
        <f t="array" ref="X419">INDEX($H419:$K419,0,MATCH(X$397,$H$397:$K$397,0))*INDEX($J$391:$R$394,MATCH(X$397,$I$391:$I$394,0),MATCH(X$396,$J$390:$R$390,0))</f>
        <v>0</v>
      </c>
      <c r="Y419" s="742" cm="1">
        <f t="array" ref="Y419">INDEX($H419:$K419,0,MATCH(Y$397,$H$397:$K$397,0))*INDEX($J$391:$R$394,MATCH(Y$397,$I$391:$I$394,0),MATCH(Y$396,$J$390:$R$390,0))</f>
        <v>0</v>
      </c>
      <c r="Z419" s="742" cm="1">
        <f t="array" ref="Z419">INDEX($H419:$K419,0,MATCH(Z$397,$H$397:$K$397,0))*INDEX($J$391:$R$394,MATCH(Z$397,$I$391:$I$394,0),MATCH(Z$396,$J$390:$R$390,0))</f>
        <v>0</v>
      </c>
      <c r="AA419" s="742" cm="1">
        <f t="array" ref="AA419">INDEX($H419:$K419,0,MATCH(AA$397,$H$397:$K$397,0))*INDEX($J$391:$R$394,MATCH(AA$397,$I$391:$I$394,0),MATCH(AA$396,$J$390:$R$390,0))</f>
        <v>0</v>
      </c>
      <c r="AB419" s="742" cm="1">
        <f t="array" ref="AB419">INDEX($H419:$K419,0,MATCH(AB$397,$H$397:$K$397,0))*INDEX($J$391:$R$394,MATCH(AB$397,$I$391:$I$394,0),MATCH(AB$396,$J$390:$R$390,0))</f>
        <v>0</v>
      </c>
      <c r="AC419" s="742" cm="1">
        <f t="array" ref="AC419">INDEX($H419:$K419,0,MATCH(AC$397,$H$397:$K$397,0))*INDEX($J$391:$R$394,MATCH(AC$397,$I$391:$I$394,0),MATCH(AC$396,$J$390:$R$390,0))</f>
        <v>0</v>
      </c>
      <c r="AD419" s="742" cm="1">
        <f t="array" ref="AD419">INDEX($H419:$K419,0,MATCH(AD$397,$H$397:$K$397,0))*INDEX($J$391:$R$394,MATCH(AD$397,$I$391:$I$394,0),MATCH(AD$396,$J$390:$R$390,0))</f>
        <v>0</v>
      </c>
      <c r="AE419" s="742" cm="1">
        <f t="array" ref="AE419">INDEX($H419:$K419,0,MATCH(AE$397,$H$397:$K$397,0))*INDEX($J$391:$R$394,MATCH(AE$397,$I$391:$I$394,0),MATCH(AE$396,$J$390:$R$390,0))</f>
        <v>0</v>
      </c>
      <c r="AF419" s="742" cm="1">
        <f t="array" ref="AF419">INDEX($H419:$K419,0,MATCH(AF$397,$H$397:$K$397,0))*INDEX($J$391:$R$394,MATCH(AF$397,$I$391:$I$394,0),MATCH(AF$396,$J$390:$R$390,0))</f>
        <v>0</v>
      </c>
      <c r="AG419" s="742" cm="1">
        <f t="array" ref="AG419">INDEX($H419:$K419,0,MATCH(AG$397,$H$397:$K$397,0))*INDEX($J$391:$R$394,MATCH(AG$397,$I$391:$I$394,0),MATCH(AG$396,$J$390:$R$390,0))</f>
        <v>0</v>
      </c>
      <c r="AH419" s="742" cm="1">
        <f t="array" ref="AH419">INDEX($H419:$K419,0,MATCH(AH$397,$H$397:$K$397,0))*INDEX($J$391:$R$394,MATCH(AH$397,$I$391:$I$394,0),MATCH(AH$396,$J$390:$R$390,0))</f>
        <v>0</v>
      </c>
      <c r="AI419" s="742" cm="1">
        <f t="array" ref="AI419">INDEX($H419:$K419,0,MATCH(AI$397,$H$397:$K$397,0))*INDEX($J$391:$R$394,MATCH(AI$397,$I$391:$I$394,0),MATCH(AI$396,$J$390:$R$390,0))</f>
        <v>0</v>
      </c>
      <c r="AJ419" s="742" cm="1">
        <f t="array" ref="AJ419">INDEX($H419:$K419,0,MATCH(AJ$397,$H$397:$K$397,0))*INDEX($J$391:$R$394,MATCH(AJ$397,$I$391:$I$394,0),MATCH(AJ$396,$J$390:$R$390,0))</f>
        <v>0</v>
      </c>
      <c r="AK419" s="742" cm="1">
        <f t="array" ref="AK419">INDEX($H419:$K419,0,MATCH(AK$397,$H$397:$K$397,0))*INDEX($J$391:$R$394,MATCH(AK$397,$I$391:$I$394,0),MATCH(AK$396,$J$390:$R$390,0))</f>
        <v>0</v>
      </c>
      <c r="AL419" s="742" cm="1">
        <f t="array" ref="AL419">INDEX($H419:$K419,0,MATCH(AL$397,$H$397:$K$397,0))*INDEX($J$391:$R$394,MATCH(AL$397,$I$391:$I$394,0),MATCH(AL$396,$J$390:$R$390,0))</f>
        <v>0</v>
      </c>
      <c r="AM419" s="742" cm="1">
        <f t="array" ref="AM419">INDEX($H419:$K419,0,MATCH(AM$397,$H$397:$K$397,0))*INDEX($J$391:$R$394,MATCH(AM$397,$I$391:$I$394,0),MATCH(AM$396,$J$390:$R$390,0))</f>
        <v>0</v>
      </c>
      <c r="AN419" s="742" cm="1">
        <f t="array" ref="AN419">INDEX($H419:$K419,0,MATCH(AN$397,$H$397:$K$397,0))*INDEX($J$391:$R$394,MATCH(AN$397,$I$391:$I$394,0),MATCH(AN$396,$J$390:$R$390,0))</f>
        <v>0</v>
      </c>
      <c r="AO419" s="742" cm="1">
        <f t="array" ref="AO419">INDEX($H419:$K419,0,MATCH(AO$397,$H$397:$K$397,0))*INDEX($J$391:$R$394,MATCH(AO$397,$I$391:$I$394,0),MATCH(AO$396,$J$390:$R$390,0))</f>
        <v>0</v>
      </c>
      <c r="AP419" s="742" cm="1">
        <f t="array" ref="AP419">INDEX($H419:$K419,0,MATCH(AP$397,$H$397:$K$397,0))*INDEX($J$391:$R$394,MATCH(AP$397,$I$391:$I$394,0),MATCH(AP$396,$J$390:$R$390,0))</f>
        <v>0</v>
      </c>
      <c r="AQ419" s="742" cm="1">
        <f t="array" ref="AQ419">INDEX($H419:$K419,0,MATCH(AQ$397,$H$397:$K$397,0))*INDEX($J$391:$R$394,MATCH(AQ$397,$I$391:$I$394,0),MATCH(AQ$396,$J$390:$R$390,0))</f>
        <v>0</v>
      </c>
      <c r="AR419" s="742" cm="1">
        <f t="array" ref="AR419">INDEX($H419:$K419,0,MATCH(AR$397,$H$397:$K$397,0))*INDEX($J$391:$R$394,MATCH(AR$397,$I$391:$I$394,0),MATCH(AR$396,$J$390:$R$390,0))</f>
        <v>0</v>
      </c>
      <c r="AS419" s="742" cm="1">
        <f t="array" ref="AS419">INDEX($H419:$K419,0,MATCH(AS$397,$H$397:$K$397,0))*INDEX($J$391:$R$394,MATCH(AS$397,$I$391:$I$394,0),MATCH(AS$396,$J$390:$R$390,0))</f>
        <v>0</v>
      </c>
      <c r="AT419" s="742" cm="1">
        <f t="array" ref="AT419">INDEX($H419:$K419,0,MATCH(AT$397,$H$397:$K$397,0))*INDEX($J$391:$R$394,MATCH(AT$397,$I$391:$I$394,0),MATCH(AT$396,$J$390:$R$390,0))</f>
        <v>0</v>
      </c>
      <c r="AU419" s="742" cm="1">
        <f t="array" ref="AU419">INDEX($H419:$K419,0,MATCH(AU$397,$H$397:$K$397,0))*INDEX($J$391:$R$394,MATCH(AU$397,$I$391:$I$394,0),MATCH(AU$396,$J$390:$R$390,0))</f>
        <v>0</v>
      </c>
      <c r="AV419" s="196"/>
      <c r="AW419" s="196"/>
      <c r="AX419" s="17"/>
      <c r="AY419" s="9"/>
      <c r="AZ419" s="9"/>
      <c r="BA419" s="9"/>
    </row>
    <row r="420" spans="1:53" ht="14.5" outlineLevel="1" x14ac:dyDescent="0.35">
      <c r="A420" s="7"/>
      <c r="B420" s="8"/>
      <c r="C420" s="18"/>
      <c r="D420" s="18"/>
      <c r="E420" s="18"/>
      <c r="F420" s="27"/>
      <c r="G420" s="27" t="str">
        <f t="shared" si="116"/>
        <v>AAANBo</v>
      </c>
      <c r="H420" s="232">
        <v>1</v>
      </c>
      <c r="I420" s="232">
        <v>1</v>
      </c>
      <c r="J420" s="232">
        <v>1</v>
      </c>
      <c r="K420" s="232">
        <v>1</v>
      </c>
      <c r="L420" s="742" cm="1">
        <f t="array" ref="L420">INDEX($H420:$K420,0,MATCH(L$397,$H$397:$K$397,0))*INDEX($J$391:$R$394,MATCH(L$397,$I$391:$I$394,0),MATCH(L$396,$J$390:$R$390,0))</f>
        <v>2</v>
      </c>
      <c r="M420" s="742" cm="1">
        <f t="array" ref="M420">INDEX($H420:$K420,0,MATCH(M$397,$H$397:$K$397,0))*INDEX($J$391:$R$394,MATCH(M$397,$I$391:$I$394,0),MATCH(M$396,$J$390:$R$390,0))</f>
        <v>1</v>
      </c>
      <c r="N420" s="742" cm="1">
        <f t="array" ref="N420">INDEX($H420:$K420,0,MATCH(N$397,$H$397:$K$397,0))*INDEX($J$391:$R$394,MATCH(N$397,$I$391:$I$394,0),MATCH(N$396,$J$390:$R$390,0))</f>
        <v>1</v>
      </c>
      <c r="O420" s="742" cm="1">
        <f t="array" ref="O420">INDEX($H420:$K420,0,MATCH(O$397,$H$397:$K$397,0))*INDEX($J$391:$R$394,MATCH(O$397,$I$391:$I$394,0),MATCH(O$396,$J$390:$R$390,0))</f>
        <v>1</v>
      </c>
      <c r="P420" s="742" cm="1">
        <f t="array" ref="P420">INDEX($H420:$K420,0,MATCH(P$397,$H$397:$K$397,0))*INDEX($J$391:$R$394,MATCH(P$397,$I$391:$I$394,0),MATCH(P$396,$J$390:$R$390,0))</f>
        <v>2</v>
      </c>
      <c r="Q420" s="742" cm="1">
        <f t="array" ref="Q420">INDEX($H420:$K420,0,MATCH(Q$397,$H$397:$K$397,0))*INDEX($J$391:$R$394,MATCH(Q$397,$I$391:$I$394,0),MATCH(Q$396,$J$390:$R$390,0))</f>
        <v>1</v>
      </c>
      <c r="R420" s="742" cm="1">
        <f t="array" ref="R420">INDEX($H420:$K420,0,MATCH(R$397,$H$397:$K$397,0))*INDEX($J$391:$R$394,MATCH(R$397,$I$391:$I$394,0),MATCH(R$396,$J$390:$R$390,0))</f>
        <v>1</v>
      </c>
      <c r="S420" s="742" cm="1">
        <f t="array" ref="S420">INDEX($H420:$K420,0,MATCH(S$397,$H$397:$K$397,0))*INDEX($J$391:$R$394,MATCH(S$397,$I$391:$I$394,0),MATCH(S$396,$J$390:$R$390,0))</f>
        <v>1</v>
      </c>
      <c r="T420" s="742" cm="1">
        <f t="array" ref="T420">INDEX($H420:$K420,0,MATCH(T$397,$H$397:$K$397,0))*INDEX($J$391:$R$394,MATCH(T$397,$I$391:$I$394,0),MATCH(T$396,$J$390:$R$390,0))</f>
        <v>2</v>
      </c>
      <c r="U420" s="742" cm="1">
        <f t="array" ref="U420">INDEX($H420:$K420,0,MATCH(U$397,$H$397:$K$397,0))*INDEX($J$391:$R$394,MATCH(U$397,$I$391:$I$394,0),MATCH(U$396,$J$390:$R$390,0))</f>
        <v>1</v>
      </c>
      <c r="V420" s="742" cm="1">
        <f t="array" ref="V420">INDEX($H420:$K420,0,MATCH(V$397,$H$397:$K$397,0))*INDEX($J$391:$R$394,MATCH(V$397,$I$391:$I$394,0),MATCH(V$396,$J$390:$R$390,0))</f>
        <v>1</v>
      </c>
      <c r="W420" s="742" cm="1">
        <f t="array" ref="W420">INDEX($H420:$K420,0,MATCH(W$397,$H$397:$K$397,0))*INDEX($J$391:$R$394,MATCH(W$397,$I$391:$I$394,0),MATCH(W$396,$J$390:$R$390,0))</f>
        <v>1</v>
      </c>
      <c r="X420" s="742" cm="1">
        <f t="array" ref="X420">INDEX($H420:$K420,0,MATCH(X$397,$H$397:$K$397,0))*INDEX($J$391:$R$394,MATCH(X$397,$I$391:$I$394,0),MATCH(X$396,$J$390:$R$390,0))</f>
        <v>2</v>
      </c>
      <c r="Y420" s="742" cm="1">
        <f t="array" ref="Y420">INDEX($H420:$K420,0,MATCH(Y$397,$H$397:$K$397,0))*INDEX($J$391:$R$394,MATCH(Y$397,$I$391:$I$394,0),MATCH(Y$396,$J$390:$R$390,0))</f>
        <v>1</v>
      </c>
      <c r="Z420" s="742" cm="1">
        <f t="array" ref="Z420">INDEX($H420:$K420,0,MATCH(Z$397,$H$397:$K$397,0))*INDEX($J$391:$R$394,MATCH(Z$397,$I$391:$I$394,0),MATCH(Z$396,$J$390:$R$390,0))</f>
        <v>1</v>
      </c>
      <c r="AA420" s="742" cm="1">
        <f t="array" ref="AA420">INDEX($H420:$K420,0,MATCH(AA$397,$H$397:$K$397,0))*INDEX($J$391:$R$394,MATCH(AA$397,$I$391:$I$394,0),MATCH(AA$396,$J$390:$R$390,0))</f>
        <v>1</v>
      </c>
      <c r="AB420" s="742" cm="1">
        <f t="array" ref="AB420">INDEX($H420:$K420,0,MATCH(AB$397,$H$397:$K$397,0))*INDEX($J$391:$R$394,MATCH(AB$397,$I$391:$I$394,0),MATCH(AB$396,$J$390:$R$390,0))</f>
        <v>1</v>
      </c>
      <c r="AC420" s="742" cm="1">
        <f t="array" ref="AC420">INDEX($H420:$K420,0,MATCH(AC$397,$H$397:$K$397,0))*INDEX($J$391:$R$394,MATCH(AC$397,$I$391:$I$394,0),MATCH(AC$396,$J$390:$R$390,0))</f>
        <v>1</v>
      </c>
      <c r="AD420" s="742" cm="1">
        <f t="array" ref="AD420">INDEX($H420:$K420,0,MATCH(AD$397,$H$397:$K$397,0))*INDEX($J$391:$R$394,MATCH(AD$397,$I$391:$I$394,0),MATCH(AD$396,$J$390:$R$390,0))</f>
        <v>1</v>
      </c>
      <c r="AE420" s="742" cm="1">
        <f t="array" ref="AE420">INDEX($H420:$K420,0,MATCH(AE$397,$H$397:$K$397,0))*INDEX($J$391:$R$394,MATCH(AE$397,$I$391:$I$394,0),MATCH(AE$396,$J$390:$R$390,0))</f>
        <v>1</v>
      </c>
      <c r="AF420" s="742" cm="1">
        <f t="array" ref="AF420">INDEX($H420:$K420,0,MATCH(AF$397,$H$397:$K$397,0))*INDEX($J$391:$R$394,MATCH(AF$397,$I$391:$I$394,0),MATCH(AF$396,$J$390:$R$390,0))</f>
        <v>1</v>
      </c>
      <c r="AG420" s="742" cm="1">
        <f t="array" ref="AG420">INDEX($H420:$K420,0,MATCH(AG$397,$H$397:$K$397,0))*INDEX($J$391:$R$394,MATCH(AG$397,$I$391:$I$394,0),MATCH(AG$396,$J$390:$R$390,0))</f>
        <v>1</v>
      </c>
      <c r="AH420" s="742" cm="1">
        <f t="array" ref="AH420">INDEX($H420:$K420,0,MATCH(AH$397,$H$397:$K$397,0))*INDEX($J$391:$R$394,MATCH(AH$397,$I$391:$I$394,0),MATCH(AH$396,$J$390:$R$390,0))</f>
        <v>1</v>
      </c>
      <c r="AI420" s="742" cm="1">
        <f t="array" ref="AI420">INDEX($H420:$K420,0,MATCH(AI$397,$H$397:$K$397,0))*INDEX($J$391:$R$394,MATCH(AI$397,$I$391:$I$394,0),MATCH(AI$396,$J$390:$R$390,0))</f>
        <v>1</v>
      </c>
      <c r="AJ420" s="742" cm="1">
        <f t="array" ref="AJ420">INDEX($H420:$K420,0,MATCH(AJ$397,$H$397:$K$397,0))*INDEX($J$391:$R$394,MATCH(AJ$397,$I$391:$I$394,0),MATCH(AJ$396,$J$390:$R$390,0))</f>
        <v>1</v>
      </c>
      <c r="AK420" s="742" cm="1">
        <f t="array" ref="AK420">INDEX($H420:$K420,0,MATCH(AK$397,$H$397:$K$397,0))*INDEX($J$391:$R$394,MATCH(AK$397,$I$391:$I$394,0),MATCH(AK$396,$J$390:$R$390,0))</f>
        <v>1</v>
      </c>
      <c r="AL420" s="742" cm="1">
        <f t="array" ref="AL420">INDEX($H420:$K420,0,MATCH(AL$397,$H$397:$K$397,0))*INDEX($J$391:$R$394,MATCH(AL$397,$I$391:$I$394,0),MATCH(AL$396,$J$390:$R$390,0))</f>
        <v>1</v>
      </c>
      <c r="AM420" s="742" cm="1">
        <f t="array" ref="AM420">INDEX($H420:$K420,0,MATCH(AM$397,$H$397:$K$397,0))*INDEX($J$391:$R$394,MATCH(AM$397,$I$391:$I$394,0),MATCH(AM$396,$J$390:$R$390,0))</f>
        <v>1</v>
      </c>
      <c r="AN420" s="742" cm="1">
        <f t="array" ref="AN420">INDEX($H420:$K420,0,MATCH(AN$397,$H$397:$K$397,0))*INDEX($J$391:$R$394,MATCH(AN$397,$I$391:$I$394,0),MATCH(AN$396,$J$390:$R$390,0))</f>
        <v>1</v>
      </c>
      <c r="AO420" s="742" cm="1">
        <f t="array" ref="AO420">INDEX($H420:$K420,0,MATCH(AO$397,$H$397:$K$397,0))*INDEX($J$391:$R$394,MATCH(AO$397,$I$391:$I$394,0),MATCH(AO$396,$J$390:$R$390,0))</f>
        <v>1</v>
      </c>
      <c r="AP420" s="742" cm="1">
        <f t="array" ref="AP420">INDEX($H420:$K420,0,MATCH(AP$397,$H$397:$K$397,0))*INDEX($J$391:$R$394,MATCH(AP$397,$I$391:$I$394,0),MATCH(AP$396,$J$390:$R$390,0))</f>
        <v>1</v>
      </c>
      <c r="AQ420" s="742" cm="1">
        <f t="array" ref="AQ420">INDEX($H420:$K420,0,MATCH(AQ$397,$H$397:$K$397,0))*INDEX($J$391:$R$394,MATCH(AQ$397,$I$391:$I$394,0),MATCH(AQ$396,$J$390:$R$390,0))</f>
        <v>1</v>
      </c>
      <c r="AR420" s="742" cm="1">
        <f t="array" ref="AR420">INDEX($H420:$K420,0,MATCH(AR$397,$H$397:$K$397,0))*INDEX($J$391:$R$394,MATCH(AR$397,$I$391:$I$394,0),MATCH(AR$396,$J$390:$R$390,0))</f>
        <v>1</v>
      </c>
      <c r="AS420" s="742" cm="1">
        <f t="array" ref="AS420">INDEX($H420:$K420,0,MATCH(AS$397,$H$397:$K$397,0))*INDEX($J$391:$R$394,MATCH(AS$397,$I$391:$I$394,0),MATCH(AS$396,$J$390:$R$390,0))</f>
        <v>1</v>
      </c>
      <c r="AT420" s="742" cm="1">
        <f t="array" ref="AT420">INDEX($H420:$K420,0,MATCH(AT$397,$H$397:$K$397,0))*INDEX($J$391:$R$394,MATCH(AT$397,$I$391:$I$394,0),MATCH(AT$396,$J$390:$R$390,0))</f>
        <v>1</v>
      </c>
      <c r="AU420" s="742" cm="1">
        <f t="array" ref="AU420">INDEX($H420:$K420,0,MATCH(AU$397,$H$397:$K$397,0))*INDEX($J$391:$R$394,MATCH(AU$397,$I$391:$I$394,0),MATCH(AU$396,$J$390:$R$390,0))</f>
        <v>1</v>
      </c>
      <c r="AV420" s="196"/>
      <c r="AW420" s="196"/>
      <c r="AX420" s="17"/>
      <c r="AY420" s="9"/>
      <c r="AZ420" s="9"/>
      <c r="BA420" s="9"/>
    </row>
    <row r="421" spans="1:53" ht="14.5" outlineLevel="1" x14ac:dyDescent="0.35">
      <c r="A421" s="7"/>
      <c r="B421" s="8"/>
      <c r="C421" s="18"/>
      <c r="D421" s="18"/>
      <c r="E421" s="18"/>
      <c r="F421" s="27"/>
      <c r="G421" s="27" t="str">
        <f t="shared" si="116"/>
        <v>AAANBod</v>
      </c>
      <c r="H421" s="878">
        <v>0</v>
      </c>
      <c r="I421" s="878">
        <f>I420</f>
        <v>1</v>
      </c>
      <c r="J421" s="878">
        <f>J420+1</f>
        <v>2</v>
      </c>
      <c r="K421" s="878">
        <f>K420</f>
        <v>1</v>
      </c>
      <c r="L421" s="742" cm="1">
        <f t="array" ref="L421">INDEX($H421:$K421,0,MATCH(L$397,$H$397:$K$397,0))*INDEX($J$391:$R$394,MATCH(L$397,$I$391:$I$394,0),MATCH(L$396,$J$390:$R$390,0))</f>
        <v>0</v>
      </c>
      <c r="M421" s="742" cm="1">
        <f t="array" ref="M421">INDEX($H421:$K421,0,MATCH(M$397,$H$397:$K$397,0))*INDEX($J$391:$R$394,MATCH(M$397,$I$391:$I$394,0),MATCH(M$396,$J$390:$R$390,0))</f>
        <v>1</v>
      </c>
      <c r="N421" s="742" cm="1">
        <f t="array" ref="N421">INDEX($H421:$K421,0,MATCH(N$397,$H$397:$K$397,0))*INDEX($J$391:$R$394,MATCH(N$397,$I$391:$I$394,0),MATCH(N$396,$J$390:$R$390,0))</f>
        <v>2</v>
      </c>
      <c r="O421" s="742" cm="1">
        <f t="array" ref="O421">INDEX($H421:$K421,0,MATCH(O$397,$H$397:$K$397,0))*INDEX($J$391:$R$394,MATCH(O$397,$I$391:$I$394,0),MATCH(O$396,$J$390:$R$390,0))</f>
        <v>1</v>
      </c>
      <c r="P421" s="742" cm="1">
        <f t="array" ref="P421">INDEX($H421:$K421,0,MATCH(P$397,$H$397:$K$397,0))*INDEX($J$391:$R$394,MATCH(P$397,$I$391:$I$394,0),MATCH(P$396,$J$390:$R$390,0))</f>
        <v>0</v>
      </c>
      <c r="Q421" s="742" cm="1">
        <f t="array" ref="Q421">INDEX($H421:$K421,0,MATCH(Q$397,$H$397:$K$397,0))*INDEX($J$391:$R$394,MATCH(Q$397,$I$391:$I$394,0),MATCH(Q$396,$J$390:$R$390,0))</f>
        <v>1</v>
      </c>
      <c r="R421" s="742" cm="1">
        <f t="array" ref="R421">INDEX($H421:$K421,0,MATCH(R$397,$H$397:$K$397,0))*INDEX($J$391:$R$394,MATCH(R$397,$I$391:$I$394,0),MATCH(R$396,$J$390:$R$390,0))</f>
        <v>2</v>
      </c>
      <c r="S421" s="742" cm="1">
        <f t="array" ref="S421">INDEX($H421:$K421,0,MATCH(S$397,$H$397:$K$397,0))*INDEX($J$391:$R$394,MATCH(S$397,$I$391:$I$394,0),MATCH(S$396,$J$390:$R$390,0))</f>
        <v>1</v>
      </c>
      <c r="T421" s="742" cm="1">
        <f t="array" ref="T421">INDEX($H421:$K421,0,MATCH(T$397,$H$397:$K$397,0))*INDEX($J$391:$R$394,MATCH(T$397,$I$391:$I$394,0),MATCH(T$396,$J$390:$R$390,0))</f>
        <v>0</v>
      </c>
      <c r="U421" s="742" cm="1">
        <f t="array" ref="U421">INDEX($H421:$K421,0,MATCH(U$397,$H$397:$K$397,0))*INDEX($J$391:$R$394,MATCH(U$397,$I$391:$I$394,0),MATCH(U$396,$J$390:$R$390,0))</f>
        <v>1</v>
      </c>
      <c r="V421" s="742" cm="1">
        <f t="array" ref="V421">INDEX($H421:$K421,0,MATCH(V$397,$H$397:$K$397,0))*INDEX($J$391:$R$394,MATCH(V$397,$I$391:$I$394,0),MATCH(V$396,$J$390:$R$390,0))</f>
        <v>2</v>
      </c>
      <c r="W421" s="742" cm="1">
        <f t="array" ref="W421">INDEX($H421:$K421,0,MATCH(W$397,$H$397:$K$397,0))*INDEX($J$391:$R$394,MATCH(W$397,$I$391:$I$394,0),MATCH(W$396,$J$390:$R$390,0))</f>
        <v>1</v>
      </c>
      <c r="X421" s="742" cm="1">
        <f t="array" ref="X421">INDEX($H421:$K421,0,MATCH(X$397,$H$397:$K$397,0))*INDEX($J$391:$R$394,MATCH(X$397,$I$391:$I$394,0),MATCH(X$396,$J$390:$R$390,0))</f>
        <v>0</v>
      </c>
      <c r="Y421" s="742" cm="1">
        <f t="array" ref="Y421">INDEX($H421:$K421,0,MATCH(Y$397,$H$397:$K$397,0))*INDEX($J$391:$R$394,MATCH(Y$397,$I$391:$I$394,0),MATCH(Y$396,$J$390:$R$390,0))</f>
        <v>1</v>
      </c>
      <c r="Z421" s="742" cm="1">
        <f t="array" ref="Z421">INDEX($H421:$K421,0,MATCH(Z$397,$H$397:$K$397,0))*INDEX($J$391:$R$394,MATCH(Z$397,$I$391:$I$394,0),MATCH(Z$396,$J$390:$R$390,0))</f>
        <v>2</v>
      </c>
      <c r="AA421" s="742" cm="1">
        <f t="array" ref="AA421">INDEX($H421:$K421,0,MATCH(AA$397,$H$397:$K$397,0))*INDEX($J$391:$R$394,MATCH(AA$397,$I$391:$I$394,0),MATCH(AA$396,$J$390:$R$390,0))</f>
        <v>1</v>
      </c>
      <c r="AB421" s="742" cm="1">
        <f t="array" ref="AB421">INDEX($H421:$K421,0,MATCH(AB$397,$H$397:$K$397,0))*INDEX($J$391:$R$394,MATCH(AB$397,$I$391:$I$394,0),MATCH(AB$396,$J$390:$R$390,0))</f>
        <v>0</v>
      </c>
      <c r="AC421" s="742" cm="1">
        <f t="array" ref="AC421">INDEX($H421:$K421,0,MATCH(AC$397,$H$397:$K$397,0))*INDEX($J$391:$R$394,MATCH(AC$397,$I$391:$I$394,0),MATCH(AC$396,$J$390:$R$390,0))</f>
        <v>1</v>
      </c>
      <c r="AD421" s="742" cm="1">
        <f t="array" ref="AD421">INDEX($H421:$K421,0,MATCH(AD$397,$H$397:$K$397,0))*INDEX($J$391:$R$394,MATCH(AD$397,$I$391:$I$394,0),MATCH(AD$396,$J$390:$R$390,0))</f>
        <v>2</v>
      </c>
      <c r="AE421" s="742" cm="1">
        <f t="array" ref="AE421">INDEX($H421:$K421,0,MATCH(AE$397,$H$397:$K$397,0))*INDEX($J$391:$R$394,MATCH(AE$397,$I$391:$I$394,0),MATCH(AE$396,$J$390:$R$390,0))</f>
        <v>1</v>
      </c>
      <c r="AF421" s="742" cm="1">
        <f t="array" ref="AF421">INDEX($H421:$K421,0,MATCH(AF$397,$H$397:$K$397,0))*INDEX($J$391:$R$394,MATCH(AF$397,$I$391:$I$394,0),MATCH(AF$396,$J$390:$R$390,0))</f>
        <v>0</v>
      </c>
      <c r="AG421" s="742" cm="1">
        <f t="array" ref="AG421">INDEX($H421:$K421,0,MATCH(AG$397,$H$397:$K$397,0))*INDEX($J$391:$R$394,MATCH(AG$397,$I$391:$I$394,0),MATCH(AG$396,$J$390:$R$390,0))</f>
        <v>1</v>
      </c>
      <c r="AH421" s="742" cm="1">
        <f t="array" ref="AH421">INDEX($H421:$K421,0,MATCH(AH$397,$H$397:$K$397,0))*INDEX($J$391:$R$394,MATCH(AH$397,$I$391:$I$394,0),MATCH(AH$396,$J$390:$R$390,0))</f>
        <v>2</v>
      </c>
      <c r="AI421" s="742" cm="1">
        <f t="array" ref="AI421">INDEX($H421:$K421,0,MATCH(AI$397,$H$397:$K$397,0))*INDEX($J$391:$R$394,MATCH(AI$397,$I$391:$I$394,0),MATCH(AI$396,$J$390:$R$390,0))</f>
        <v>1</v>
      </c>
      <c r="AJ421" s="742" cm="1">
        <f t="array" ref="AJ421">INDEX($H421:$K421,0,MATCH(AJ$397,$H$397:$K$397,0))*INDEX($J$391:$R$394,MATCH(AJ$397,$I$391:$I$394,0),MATCH(AJ$396,$J$390:$R$390,0))</f>
        <v>0</v>
      </c>
      <c r="AK421" s="742" cm="1">
        <f t="array" ref="AK421">INDEX($H421:$K421,0,MATCH(AK$397,$H$397:$K$397,0))*INDEX($J$391:$R$394,MATCH(AK$397,$I$391:$I$394,0),MATCH(AK$396,$J$390:$R$390,0))</f>
        <v>1</v>
      </c>
      <c r="AL421" s="742" cm="1">
        <f t="array" ref="AL421">INDEX($H421:$K421,0,MATCH(AL$397,$H$397:$K$397,0))*INDEX($J$391:$R$394,MATCH(AL$397,$I$391:$I$394,0),MATCH(AL$396,$J$390:$R$390,0))</f>
        <v>2</v>
      </c>
      <c r="AM421" s="742" cm="1">
        <f t="array" ref="AM421">INDEX($H421:$K421,0,MATCH(AM$397,$H$397:$K$397,0))*INDEX($J$391:$R$394,MATCH(AM$397,$I$391:$I$394,0),MATCH(AM$396,$J$390:$R$390,0))</f>
        <v>1</v>
      </c>
      <c r="AN421" s="742" cm="1">
        <f t="array" ref="AN421">INDEX($H421:$K421,0,MATCH(AN$397,$H$397:$K$397,0))*INDEX($J$391:$R$394,MATCH(AN$397,$I$391:$I$394,0),MATCH(AN$396,$J$390:$R$390,0))</f>
        <v>0</v>
      </c>
      <c r="AO421" s="742" cm="1">
        <f t="array" ref="AO421">INDEX($H421:$K421,0,MATCH(AO$397,$H$397:$K$397,0))*INDEX($J$391:$R$394,MATCH(AO$397,$I$391:$I$394,0),MATCH(AO$396,$J$390:$R$390,0))</f>
        <v>1</v>
      </c>
      <c r="AP421" s="742" cm="1">
        <f t="array" ref="AP421">INDEX($H421:$K421,0,MATCH(AP$397,$H$397:$K$397,0))*INDEX($J$391:$R$394,MATCH(AP$397,$I$391:$I$394,0),MATCH(AP$396,$J$390:$R$390,0))</f>
        <v>2</v>
      </c>
      <c r="AQ421" s="742" cm="1">
        <f t="array" ref="AQ421">INDEX($H421:$K421,0,MATCH(AQ$397,$H$397:$K$397,0))*INDEX($J$391:$R$394,MATCH(AQ$397,$I$391:$I$394,0),MATCH(AQ$396,$J$390:$R$390,0))</f>
        <v>1</v>
      </c>
      <c r="AR421" s="742" cm="1">
        <f t="array" ref="AR421">INDEX($H421:$K421,0,MATCH(AR$397,$H$397:$K$397,0))*INDEX($J$391:$R$394,MATCH(AR$397,$I$391:$I$394,0),MATCH(AR$396,$J$390:$R$390,0))</f>
        <v>0</v>
      </c>
      <c r="AS421" s="742" cm="1">
        <f t="array" ref="AS421">INDEX($H421:$K421,0,MATCH(AS$397,$H$397:$K$397,0))*INDEX($J$391:$R$394,MATCH(AS$397,$I$391:$I$394,0),MATCH(AS$396,$J$390:$R$390,0))</f>
        <v>1</v>
      </c>
      <c r="AT421" s="742" cm="1">
        <f t="array" ref="AT421">INDEX($H421:$K421,0,MATCH(AT$397,$H$397:$K$397,0))*INDEX($J$391:$R$394,MATCH(AT$397,$I$391:$I$394,0),MATCH(AT$396,$J$390:$R$390,0))</f>
        <v>2</v>
      </c>
      <c r="AU421" s="742" cm="1">
        <f t="array" ref="AU421">INDEX($H421:$K421,0,MATCH(AU$397,$H$397:$K$397,0))*INDEX($J$391:$R$394,MATCH(AU$397,$I$391:$I$394,0),MATCH(AU$396,$J$390:$R$390,0))</f>
        <v>1</v>
      </c>
      <c r="AV421" s="196"/>
      <c r="AW421" s="196"/>
      <c r="AX421" s="17"/>
      <c r="AY421" s="9"/>
      <c r="AZ421" s="9"/>
      <c r="BA421" s="9"/>
    </row>
    <row r="422" spans="1:53" ht="14.5" outlineLevel="1" x14ac:dyDescent="0.35">
      <c r="A422" s="7"/>
      <c r="B422" s="8"/>
      <c r="C422" s="18"/>
      <c r="D422" s="18"/>
      <c r="E422" s="18"/>
      <c r="F422" s="27"/>
      <c r="G422" s="27" t="str">
        <f t="shared" si="116"/>
        <v>AAAA2Nb</v>
      </c>
      <c r="H422" s="232">
        <v>1</v>
      </c>
      <c r="I422" s="232">
        <v>1</v>
      </c>
      <c r="J422" s="232">
        <v>1</v>
      </c>
      <c r="K422" s="232">
        <v>1</v>
      </c>
      <c r="L422" s="742" cm="1">
        <f t="array" ref="L422">INDEX($H422:$K422,0,MATCH(L$397,$H$397:$K$397,0))*INDEX($J$391:$R$394,MATCH(L$397,$I$391:$I$394,0),MATCH(L$396,$J$390:$R$390,0))</f>
        <v>2</v>
      </c>
      <c r="M422" s="742" cm="1">
        <f t="array" ref="M422">INDEX($H422:$K422,0,MATCH(M$397,$H$397:$K$397,0))*INDEX($J$391:$R$394,MATCH(M$397,$I$391:$I$394,0),MATCH(M$396,$J$390:$R$390,0))</f>
        <v>1</v>
      </c>
      <c r="N422" s="742" cm="1">
        <f t="array" ref="N422">INDEX($H422:$K422,0,MATCH(N$397,$H$397:$K$397,0))*INDEX($J$391:$R$394,MATCH(N$397,$I$391:$I$394,0),MATCH(N$396,$J$390:$R$390,0))</f>
        <v>1</v>
      </c>
      <c r="O422" s="742" cm="1">
        <f t="array" ref="O422">INDEX($H422:$K422,0,MATCH(O$397,$H$397:$K$397,0))*INDEX($J$391:$R$394,MATCH(O$397,$I$391:$I$394,0),MATCH(O$396,$J$390:$R$390,0))</f>
        <v>1</v>
      </c>
      <c r="P422" s="742" cm="1">
        <f t="array" ref="P422">INDEX($H422:$K422,0,MATCH(P$397,$H$397:$K$397,0))*INDEX($J$391:$R$394,MATCH(P$397,$I$391:$I$394,0),MATCH(P$396,$J$390:$R$390,0))</f>
        <v>2</v>
      </c>
      <c r="Q422" s="742" cm="1">
        <f t="array" ref="Q422">INDEX($H422:$K422,0,MATCH(Q$397,$H$397:$K$397,0))*INDEX($J$391:$R$394,MATCH(Q$397,$I$391:$I$394,0),MATCH(Q$396,$J$390:$R$390,0))</f>
        <v>1</v>
      </c>
      <c r="R422" s="742" cm="1">
        <f t="array" ref="R422">INDEX($H422:$K422,0,MATCH(R$397,$H$397:$K$397,0))*INDEX($J$391:$R$394,MATCH(R$397,$I$391:$I$394,0),MATCH(R$396,$J$390:$R$390,0))</f>
        <v>1</v>
      </c>
      <c r="S422" s="742" cm="1">
        <f t="array" ref="S422">INDEX($H422:$K422,0,MATCH(S$397,$H$397:$K$397,0))*INDEX($J$391:$R$394,MATCH(S$397,$I$391:$I$394,0),MATCH(S$396,$J$390:$R$390,0))</f>
        <v>1</v>
      </c>
      <c r="T422" s="742" cm="1">
        <f t="array" ref="T422">INDEX($H422:$K422,0,MATCH(T$397,$H$397:$K$397,0))*INDEX($J$391:$R$394,MATCH(T$397,$I$391:$I$394,0),MATCH(T$396,$J$390:$R$390,0))</f>
        <v>2</v>
      </c>
      <c r="U422" s="742" cm="1">
        <f t="array" ref="U422">INDEX($H422:$K422,0,MATCH(U$397,$H$397:$K$397,0))*INDEX($J$391:$R$394,MATCH(U$397,$I$391:$I$394,0),MATCH(U$396,$J$390:$R$390,0))</f>
        <v>1</v>
      </c>
      <c r="V422" s="742" cm="1">
        <f t="array" ref="V422">INDEX($H422:$K422,0,MATCH(V$397,$H$397:$K$397,0))*INDEX($J$391:$R$394,MATCH(V$397,$I$391:$I$394,0),MATCH(V$396,$J$390:$R$390,0))</f>
        <v>1</v>
      </c>
      <c r="W422" s="742" cm="1">
        <f t="array" ref="W422">INDEX($H422:$K422,0,MATCH(W$397,$H$397:$K$397,0))*INDEX($J$391:$R$394,MATCH(W$397,$I$391:$I$394,0),MATCH(W$396,$J$390:$R$390,0))</f>
        <v>1</v>
      </c>
      <c r="X422" s="742" cm="1">
        <f t="array" ref="X422">INDEX($H422:$K422,0,MATCH(X$397,$H$397:$K$397,0))*INDEX($J$391:$R$394,MATCH(X$397,$I$391:$I$394,0),MATCH(X$396,$J$390:$R$390,0))</f>
        <v>2</v>
      </c>
      <c r="Y422" s="742" cm="1">
        <f t="array" ref="Y422">INDEX($H422:$K422,0,MATCH(Y$397,$H$397:$K$397,0))*INDEX($J$391:$R$394,MATCH(Y$397,$I$391:$I$394,0),MATCH(Y$396,$J$390:$R$390,0))</f>
        <v>1</v>
      </c>
      <c r="Z422" s="742" cm="1">
        <f t="array" ref="Z422">INDEX($H422:$K422,0,MATCH(Z$397,$H$397:$K$397,0))*INDEX($J$391:$R$394,MATCH(Z$397,$I$391:$I$394,0),MATCH(Z$396,$J$390:$R$390,0))</f>
        <v>1</v>
      </c>
      <c r="AA422" s="742" cm="1">
        <f t="array" ref="AA422">INDEX($H422:$K422,0,MATCH(AA$397,$H$397:$K$397,0))*INDEX($J$391:$R$394,MATCH(AA$397,$I$391:$I$394,0),MATCH(AA$396,$J$390:$R$390,0))</f>
        <v>1</v>
      </c>
      <c r="AB422" s="742" cm="1">
        <f t="array" ref="AB422">INDEX($H422:$K422,0,MATCH(AB$397,$H$397:$K$397,0))*INDEX($J$391:$R$394,MATCH(AB$397,$I$391:$I$394,0),MATCH(AB$396,$J$390:$R$390,0))</f>
        <v>1</v>
      </c>
      <c r="AC422" s="742" cm="1">
        <f t="array" ref="AC422">INDEX($H422:$K422,0,MATCH(AC$397,$H$397:$K$397,0))*INDEX($J$391:$R$394,MATCH(AC$397,$I$391:$I$394,0),MATCH(AC$396,$J$390:$R$390,0))</f>
        <v>1</v>
      </c>
      <c r="AD422" s="742" cm="1">
        <f t="array" ref="AD422">INDEX($H422:$K422,0,MATCH(AD$397,$H$397:$K$397,0))*INDEX($J$391:$R$394,MATCH(AD$397,$I$391:$I$394,0),MATCH(AD$396,$J$390:$R$390,0))</f>
        <v>1</v>
      </c>
      <c r="AE422" s="742" cm="1">
        <f t="array" ref="AE422">INDEX($H422:$K422,0,MATCH(AE$397,$H$397:$K$397,0))*INDEX($J$391:$R$394,MATCH(AE$397,$I$391:$I$394,0),MATCH(AE$396,$J$390:$R$390,0))</f>
        <v>1</v>
      </c>
      <c r="AF422" s="742" cm="1">
        <f t="array" ref="AF422">INDEX($H422:$K422,0,MATCH(AF$397,$H$397:$K$397,0))*INDEX($J$391:$R$394,MATCH(AF$397,$I$391:$I$394,0),MATCH(AF$396,$J$390:$R$390,0))</f>
        <v>1</v>
      </c>
      <c r="AG422" s="742" cm="1">
        <f t="array" ref="AG422">INDEX($H422:$K422,0,MATCH(AG$397,$H$397:$K$397,0))*INDEX($J$391:$R$394,MATCH(AG$397,$I$391:$I$394,0),MATCH(AG$396,$J$390:$R$390,0))</f>
        <v>1</v>
      </c>
      <c r="AH422" s="742" cm="1">
        <f t="array" ref="AH422">INDEX($H422:$K422,0,MATCH(AH$397,$H$397:$K$397,0))*INDEX($J$391:$R$394,MATCH(AH$397,$I$391:$I$394,0),MATCH(AH$396,$J$390:$R$390,0))</f>
        <v>1</v>
      </c>
      <c r="AI422" s="742" cm="1">
        <f t="array" ref="AI422">INDEX($H422:$K422,0,MATCH(AI$397,$H$397:$K$397,0))*INDEX($J$391:$R$394,MATCH(AI$397,$I$391:$I$394,0),MATCH(AI$396,$J$390:$R$390,0))</f>
        <v>1</v>
      </c>
      <c r="AJ422" s="742" cm="1">
        <f t="array" ref="AJ422">INDEX($H422:$K422,0,MATCH(AJ$397,$H$397:$K$397,0))*INDEX($J$391:$R$394,MATCH(AJ$397,$I$391:$I$394,0),MATCH(AJ$396,$J$390:$R$390,0))</f>
        <v>1</v>
      </c>
      <c r="AK422" s="742" cm="1">
        <f t="array" ref="AK422">INDEX($H422:$K422,0,MATCH(AK$397,$H$397:$K$397,0))*INDEX($J$391:$R$394,MATCH(AK$397,$I$391:$I$394,0),MATCH(AK$396,$J$390:$R$390,0))</f>
        <v>1</v>
      </c>
      <c r="AL422" s="742" cm="1">
        <f t="array" ref="AL422">INDEX($H422:$K422,0,MATCH(AL$397,$H$397:$K$397,0))*INDEX($J$391:$R$394,MATCH(AL$397,$I$391:$I$394,0),MATCH(AL$396,$J$390:$R$390,0))</f>
        <v>1</v>
      </c>
      <c r="AM422" s="742" cm="1">
        <f t="array" ref="AM422">INDEX($H422:$K422,0,MATCH(AM$397,$H$397:$K$397,0))*INDEX($J$391:$R$394,MATCH(AM$397,$I$391:$I$394,0),MATCH(AM$396,$J$390:$R$390,0))</f>
        <v>1</v>
      </c>
      <c r="AN422" s="742" cm="1">
        <f t="array" ref="AN422">INDEX($H422:$K422,0,MATCH(AN$397,$H$397:$K$397,0))*INDEX($J$391:$R$394,MATCH(AN$397,$I$391:$I$394,0),MATCH(AN$396,$J$390:$R$390,0))</f>
        <v>1</v>
      </c>
      <c r="AO422" s="742" cm="1">
        <f t="array" ref="AO422">INDEX($H422:$K422,0,MATCH(AO$397,$H$397:$K$397,0))*INDEX($J$391:$R$394,MATCH(AO$397,$I$391:$I$394,0),MATCH(AO$396,$J$390:$R$390,0))</f>
        <v>1</v>
      </c>
      <c r="AP422" s="742" cm="1">
        <f t="array" ref="AP422">INDEX($H422:$K422,0,MATCH(AP$397,$H$397:$K$397,0))*INDEX($J$391:$R$394,MATCH(AP$397,$I$391:$I$394,0),MATCH(AP$396,$J$390:$R$390,0))</f>
        <v>1</v>
      </c>
      <c r="AQ422" s="742" cm="1">
        <f t="array" ref="AQ422">INDEX($H422:$K422,0,MATCH(AQ$397,$H$397:$K$397,0))*INDEX($J$391:$R$394,MATCH(AQ$397,$I$391:$I$394,0),MATCH(AQ$396,$J$390:$R$390,0))</f>
        <v>1</v>
      </c>
      <c r="AR422" s="742" cm="1">
        <f t="array" ref="AR422">INDEX($H422:$K422,0,MATCH(AR$397,$H$397:$K$397,0))*INDEX($J$391:$R$394,MATCH(AR$397,$I$391:$I$394,0),MATCH(AR$396,$J$390:$R$390,0))</f>
        <v>1</v>
      </c>
      <c r="AS422" s="742" cm="1">
        <f t="array" ref="AS422">INDEX($H422:$K422,0,MATCH(AS$397,$H$397:$K$397,0))*INDEX($J$391:$R$394,MATCH(AS$397,$I$391:$I$394,0),MATCH(AS$396,$J$390:$R$390,0))</f>
        <v>1</v>
      </c>
      <c r="AT422" s="742" cm="1">
        <f t="array" ref="AT422">INDEX($H422:$K422,0,MATCH(AT$397,$H$397:$K$397,0))*INDEX($J$391:$R$394,MATCH(AT$397,$I$391:$I$394,0),MATCH(AT$396,$J$390:$R$390,0))</f>
        <v>1</v>
      </c>
      <c r="AU422" s="742" cm="1">
        <f t="array" ref="AU422">INDEX($H422:$K422,0,MATCH(AU$397,$H$397:$K$397,0))*INDEX($J$391:$R$394,MATCH(AU$397,$I$391:$I$394,0),MATCH(AU$396,$J$390:$R$390,0))</f>
        <v>1</v>
      </c>
      <c r="AV422" s="196"/>
      <c r="AW422" s="196"/>
      <c r="AX422" s="17"/>
      <c r="AY422" s="9"/>
      <c r="AZ422" s="9"/>
      <c r="BA422" s="9"/>
    </row>
    <row r="423" spans="1:53" ht="14.5" outlineLevel="1" x14ac:dyDescent="0.35">
      <c r="A423" s="7"/>
      <c r="B423" s="8"/>
      <c r="C423" s="18"/>
      <c r="D423" s="18"/>
      <c r="E423" s="18"/>
      <c r="F423" s="27"/>
      <c r="G423" s="27" t="str">
        <f t="shared" si="116"/>
        <v>AAAA2Nbd</v>
      </c>
      <c r="H423" s="878">
        <v>0</v>
      </c>
      <c r="I423" s="878">
        <f>I422</f>
        <v>1</v>
      </c>
      <c r="J423" s="878">
        <f>J422+1</f>
        <v>2</v>
      </c>
      <c r="K423" s="878">
        <f>K422</f>
        <v>1</v>
      </c>
      <c r="L423" s="742" cm="1">
        <f t="array" ref="L423">INDEX($H423:$K423,0,MATCH(L$397,$H$397:$K$397,0))*INDEX($J$391:$R$394,MATCH(L$397,$I$391:$I$394,0),MATCH(L$396,$J$390:$R$390,0))</f>
        <v>0</v>
      </c>
      <c r="M423" s="742" cm="1">
        <f t="array" ref="M423">INDEX($H423:$K423,0,MATCH(M$397,$H$397:$K$397,0))*INDEX($J$391:$R$394,MATCH(M$397,$I$391:$I$394,0),MATCH(M$396,$J$390:$R$390,0))</f>
        <v>1</v>
      </c>
      <c r="N423" s="742" cm="1">
        <f t="array" ref="N423">INDEX($H423:$K423,0,MATCH(N$397,$H$397:$K$397,0))*INDEX($J$391:$R$394,MATCH(N$397,$I$391:$I$394,0),MATCH(N$396,$J$390:$R$390,0))</f>
        <v>2</v>
      </c>
      <c r="O423" s="742" cm="1">
        <f t="array" ref="O423">INDEX($H423:$K423,0,MATCH(O$397,$H$397:$K$397,0))*INDEX($J$391:$R$394,MATCH(O$397,$I$391:$I$394,0),MATCH(O$396,$J$390:$R$390,0))</f>
        <v>1</v>
      </c>
      <c r="P423" s="742" cm="1">
        <f t="array" ref="P423">INDEX($H423:$K423,0,MATCH(P$397,$H$397:$K$397,0))*INDEX($J$391:$R$394,MATCH(P$397,$I$391:$I$394,0),MATCH(P$396,$J$390:$R$390,0))</f>
        <v>0</v>
      </c>
      <c r="Q423" s="742" cm="1">
        <f t="array" ref="Q423">INDEX($H423:$K423,0,MATCH(Q$397,$H$397:$K$397,0))*INDEX($J$391:$R$394,MATCH(Q$397,$I$391:$I$394,0),MATCH(Q$396,$J$390:$R$390,0))</f>
        <v>1</v>
      </c>
      <c r="R423" s="742" cm="1">
        <f t="array" ref="R423">INDEX($H423:$K423,0,MATCH(R$397,$H$397:$K$397,0))*INDEX($J$391:$R$394,MATCH(R$397,$I$391:$I$394,0),MATCH(R$396,$J$390:$R$390,0))</f>
        <v>2</v>
      </c>
      <c r="S423" s="742" cm="1">
        <f t="array" ref="S423">INDEX($H423:$K423,0,MATCH(S$397,$H$397:$K$397,0))*INDEX($J$391:$R$394,MATCH(S$397,$I$391:$I$394,0),MATCH(S$396,$J$390:$R$390,0))</f>
        <v>1</v>
      </c>
      <c r="T423" s="742" cm="1">
        <f t="array" ref="T423">INDEX($H423:$K423,0,MATCH(T$397,$H$397:$K$397,0))*INDEX($J$391:$R$394,MATCH(T$397,$I$391:$I$394,0),MATCH(T$396,$J$390:$R$390,0))</f>
        <v>0</v>
      </c>
      <c r="U423" s="742" cm="1">
        <f t="array" ref="U423">INDEX($H423:$K423,0,MATCH(U$397,$H$397:$K$397,0))*INDEX($J$391:$R$394,MATCH(U$397,$I$391:$I$394,0),MATCH(U$396,$J$390:$R$390,0))</f>
        <v>1</v>
      </c>
      <c r="V423" s="742" cm="1">
        <f t="array" ref="V423">INDEX($H423:$K423,0,MATCH(V$397,$H$397:$K$397,0))*INDEX($J$391:$R$394,MATCH(V$397,$I$391:$I$394,0),MATCH(V$396,$J$390:$R$390,0))</f>
        <v>2</v>
      </c>
      <c r="W423" s="742" cm="1">
        <f t="array" ref="W423">INDEX($H423:$K423,0,MATCH(W$397,$H$397:$K$397,0))*INDEX($J$391:$R$394,MATCH(W$397,$I$391:$I$394,0),MATCH(W$396,$J$390:$R$390,0))</f>
        <v>1</v>
      </c>
      <c r="X423" s="742" cm="1">
        <f t="array" ref="X423">INDEX($H423:$K423,0,MATCH(X$397,$H$397:$K$397,0))*INDEX($J$391:$R$394,MATCH(X$397,$I$391:$I$394,0),MATCH(X$396,$J$390:$R$390,0))</f>
        <v>0</v>
      </c>
      <c r="Y423" s="742" cm="1">
        <f t="array" ref="Y423">INDEX($H423:$K423,0,MATCH(Y$397,$H$397:$K$397,0))*INDEX($J$391:$R$394,MATCH(Y$397,$I$391:$I$394,0),MATCH(Y$396,$J$390:$R$390,0))</f>
        <v>1</v>
      </c>
      <c r="Z423" s="742" cm="1">
        <f t="array" ref="Z423">INDEX($H423:$K423,0,MATCH(Z$397,$H$397:$K$397,0))*INDEX($J$391:$R$394,MATCH(Z$397,$I$391:$I$394,0),MATCH(Z$396,$J$390:$R$390,0))</f>
        <v>2</v>
      </c>
      <c r="AA423" s="742" cm="1">
        <f t="array" ref="AA423">INDEX($H423:$K423,0,MATCH(AA$397,$H$397:$K$397,0))*INDEX($J$391:$R$394,MATCH(AA$397,$I$391:$I$394,0),MATCH(AA$396,$J$390:$R$390,0))</f>
        <v>1</v>
      </c>
      <c r="AB423" s="742" cm="1">
        <f t="array" ref="AB423">INDEX($H423:$K423,0,MATCH(AB$397,$H$397:$K$397,0))*INDEX($J$391:$R$394,MATCH(AB$397,$I$391:$I$394,0),MATCH(AB$396,$J$390:$R$390,0))</f>
        <v>0</v>
      </c>
      <c r="AC423" s="742" cm="1">
        <f t="array" ref="AC423">INDEX($H423:$K423,0,MATCH(AC$397,$H$397:$K$397,0))*INDEX($J$391:$R$394,MATCH(AC$397,$I$391:$I$394,0),MATCH(AC$396,$J$390:$R$390,0))</f>
        <v>1</v>
      </c>
      <c r="AD423" s="742" cm="1">
        <f t="array" ref="AD423">INDEX($H423:$K423,0,MATCH(AD$397,$H$397:$K$397,0))*INDEX($J$391:$R$394,MATCH(AD$397,$I$391:$I$394,0),MATCH(AD$396,$J$390:$R$390,0))</f>
        <v>2</v>
      </c>
      <c r="AE423" s="742" cm="1">
        <f t="array" ref="AE423">INDEX($H423:$K423,0,MATCH(AE$397,$H$397:$K$397,0))*INDEX($J$391:$R$394,MATCH(AE$397,$I$391:$I$394,0),MATCH(AE$396,$J$390:$R$390,0))</f>
        <v>1</v>
      </c>
      <c r="AF423" s="742" cm="1">
        <f t="array" ref="AF423">INDEX($H423:$K423,0,MATCH(AF$397,$H$397:$K$397,0))*INDEX($J$391:$R$394,MATCH(AF$397,$I$391:$I$394,0),MATCH(AF$396,$J$390:$R$390,0))</f>
        <v>0</v>
      </c>
      <c r="AG423" s="742" cm="1">
        <f t="array" ref="AG423">INDEX($H423:$K423,0,MATCH(AG$397,$H$397:$K$397,0))*INDEX($J$391:$R$394,MATCH(AG$397,$I$391:$I$394,0),MATCH(AG$396,$J$390:$R$390,0))</f>
        <v>1</v>
      </c>
      <c r="AH423" s="742" cm="1">
        <f t="array" ref="AH423">INDEX($H423:$K423,0,MATCH(AH$397,$H$397:$K$397,0))*INDEX($J$391:$R$394,MATCH(AH$397,$I$391:$I$394,0),MATCH(AH$396,$J$390:$R$390,0))</f>
        <v>2</v>
      </c>
      <c r="AI423" s="742" cm="1">
        <f t="array" ref="AI423">INDEX($H423:$K423,0,MATCH(AI$397,$H$397:$K$397,0))*INDEX($J$391:$R$394,MATCH(AI$397,$I$391:$I$394,0),MATCH(AI$396,$J$390:$R$390,0))</f>
        <v>1</v>
      </c>
      <c r="AJ423" s="742" cm="1">
        <f t="array" ref="AJ423">INDEX($H423:$K423,0,MATCH(AJ$397,$H$397:$K$397,0))*INDEX($J$391:$R$394,MATCH(AJ$397,$I$391:$I$394,0),MATCH(AJ$396,$J$390:$R$390,0))</f>
        <v>0</v>
      </c>
      <c r="AK423" s="742" cm="1">
        <f t="array" ref="AK423">INDEX($H423:$K423,0,MATCH(AK$397,$H$397:$K$397,0))*INDEX($J$391:$R$394,MATCH(AK$397,$I$391:$I$394,0),MATCH(AK$396,$J$390:$R$390,0))</f>
        <v>1</v>
      </c>
      <c r="AL423" s="742" cm="1">
        <f t="array" ref="AL423">INDEX($H423:$K423,0,MATCH(AL$397,$H$397:$K$397,0))*INDEX($J$391:$R$394,MATCH(AL$397,$I$391:$I$394,0),MATCH(AL$396,$J$390:$R$390,0))</f>
        <v>2</v>
      </c>
      <c r="AM423" s="742" cm="1">
        <f t="array" ref="AM423">INDEX($H423:$K423,0,MATCH(AM$397,$H$397:$K$397,0))*INDEX($J$391:$R$394,MATCH(AM$397,$I$391:$I$394,0),MATCH(AM$396,$J$390:$R$390,0))</f>
        <v>1</v>
      </c>
      <c r="AN423" s="742" cm="1">
        <f t="array" ref="AN423">INDEX($H423:$K423,0,MATCH(AN$397,$H$397:$K$397,0))*INDEX($J$391:$R$394,MATCH(AN$397,$I$391:$I$394,0),MATCH(AN$396,$J$390:$R$390,0))</f>
        <v>0</v>
      </c>
      <c r="AO423" s="742" cm="1">
        <f t="array" ref="AO423">INDEX($H423:$K423,0,MATCH(AO$397,$H$397:$K$397,0))*INDEX($J$391:$R$394,MATCH(AO$397,$I$391:$I$394,0),MATCH(AO$396,$J$390:$R$390,0))</f>
        <v>1</v>
      </c>
      <c r="AP423" s="742" cm="1">
        <f t="array" ref="AP423">INDEX($H423:$K423,0,MATCH(AP$397,$H$397:$K$397,0))*INDEX($J$391:$R$394,MATCH(AP$397,$I$391:$I$394,0),MATCH(AP$396,$J$390:$R$390,0))</f>
        <v>2</v>
      </c>
      <c r="AQ423" s="742" cm="1">
        <f t="array" ref="AQ423">INDEX($H423:$K423,0,MATCH(AQ$397,$H$397:$K$397,0))*INDEX($J$391:$R$394,MATCH(AQ$397,$I$391:$I$394,0),MATCH(AQ$396,$J$390:$R$390,0))</f>
        <v>1</v>
      </c>
      <c r="AR423" s="742" cm="1">
        <f t="array" ref="AR423">INDEX($H423:$K423,0,MATCH(AR$397,$H$397:$K$397,0))*INDEX($J$391:$R$394,MATCH(AR$397,$I$391:$I$394,0),MATCH(AR$396,$J$390:$R$390,0))</f>
        <v>0</v>
      </c>
      <c r="AS423" s="742" cm="1">
        <f t="array" ref="AS423">INDEX($H423:$K423,0,MATCH(AS$397,$H$397:$K$397,0))*INDEX($J$391:$R$394,MATCH(AS$397,$I$391:$I$394,0),MATCH(AS$396,$J$390:$R$390,0))</f>
        <v>1</v>
      </c>
      <c r="AT423" s="742" cm="1">
        <f t="array" ref="AT423">INDEX($H423:$K423,0,MATCH(AT$397,$H$397:$K$397,0))*INDEX($J$391:$R$394,MATCH(AT$397,$I$391:$I$394,0),MATCH(AT$396,$J$390:$R$390,0))</f>
        <v>2</v>
      </c>
      <c r="AU423" s="742" cm="1">
        <f t="array" ref="AU423">INDEX($H423:$K423,0,MATCH(AU$397,$H$397:$K$397,0))*INDEX($J$391:$R$394,MATCH(AU$397,$I$391:$I$394,0),MATCH(AU$396,$J$390:$R$390,0))</f>
        <v>1</v>
      </c>
      <c r="AV423" s="196"/>
      <c r="AW423" s="196"/>
      <c r="AX423" s="17"/>
      <c r="AY423" s="9"/>
      <c r="AZ423" s="9"/>
      <c r="BA423" s="9"/>
    </row>
    <row r="424" spans="1:53" ht="14.5" outlineLevel="1" x14ac:dyDescent="0.35">
      <c r="A424" s="7"/>
      <c r="B424" s="8"/>
      <c r="C424" s="18"/>
      <c r="D424" s="18"/>
      <c r="E424" s="18"/>
      <c r="F424" s="27"/>
      <c r="G424" s="27" t="str">
        <f t="shared" si="116"/>
        <v>AAAA2A1z</v>
      </c>
      <c r="H424" s="232">
        <v>1</v>
      </c>
      <c r="I424" s="232">
        <v>1</v>
      </c>
      <c r="J424" s="232">
        <v>2</v>
      </c>
      <c r="K424" s="232">
        <v>0</v>
      </c>
      <c r="L424" s="742" cm="1">
        <f t="array" ref="L424">INDEX($H424:$K424,0,MATCH(L$397,$H$397:$K$397,0))*INDEX($J$391:$R$394,MATCH(L$397,$I$391:$I$394,0),MATCH(L$396,$J$390:$R$390,0))</f>
        <v>2</v>
      </c>
      <c r="M424" s="742" cm="1">
        <f t="array" ref="M424">INDEX($H424:$K424,0,MATCH(M$397,$H$397:$K$397,0))*INDEX($J$391:$R$394,MATCH(M$397,$I$391:$I$394,0),MATCH(M$396,$J$390:$R$390,0))</f>
        <v>1</v>
      </c>
      <c r="N424" s="742" cm="1">
        <f t="array" ref="N424">INDEX($H424:$K424,0,MATCH(N$397,$H$397:$K$397,0))*INDEX($J$391:$R$394,MATCH(N$397,$I$391:$I$394,0),MATCH(N$396,$J$390:$R$390,0))</f>
        <v>2</v>
      </c>
      <c r="O424" s="742" cm="1">
        <f t="array" ref="O424">INDEX($H424:$K424,0,MATCH(O$397,$H$397:$K$397,0))*INDEX($J$391:$R$394,MATCH(O$397,$I$391:$I$394,0),MATCH(O$396,$J$390:$R$390,0))</f>
        <v>0</v>
      </c>
      <c r="P424" s="742" cm="1">
        <f t="array" ref="P424">INDEX($H424:$K424,0,MATCH(P$397,$H$397:$K$397,0))*INDEX($J$391:$R$394,MATCH(P$397,$I$391:$I$394,0),MATCH(P$396,$J$390:$R$390,0))</f>
        <v>2</v>
      </c>
      <c r="Q424" s="742" cm="1">
        <f t="array" ref="Q424">INDEX($H424:$K424,0,MATCH(Q$397,$H$397:$K$397,0))*INDEX($J$391:$R$394,MATCH(Q$397,$I$391:$I$394,0),MATCH(Q$396,$J$390:$R$390,0))</f>
        <v>1</v>
      </c>
      <c r="R424" s="742" cm="1">
        <f t="array" ref="R424">INDEX($H424:$K424,0,MATCH(R$397,$H$397:$K$397,0))*INDEX($J$391:$R$394,MATCH(R$397,$I$391:$I$394,0),MATCH(R$396,$J$390:$R$390,0))</f>
        <v>2</v>
      </c>
      <c r="S424" s="742" cm="1">
        <f t="array" ref="S424">INDEX($H424:$K424,0,MATCH(S$397,$H$397:$K$397,0))*INDEX($J$391:$R$394,MATCH(S$397,$I$391:$I$394,0),MATCH(S$396,$J$390:$R$390,0))</f>
        <v>0</v>
      </c>
      <c r="T424" s="742" cm="1">
        <f t="array" ref="T424">INDEX($H424:$K424,0,MATCH(T$397,$H$397:$K$397,0))*INDEX($J$391:$R$394,MATCH(T$397,$I$391:$I$394,0),MATCH(T$396,$J$390:$R$390,0))</f>
        <v>2</v>
      </c>
      <c r="U424" s="742" cm="1">
        <f t="array" ref="U424">INDEX($H424:$K424,0,MATCH(U$397,$H$397:$K$397,0))*INDEX($J$391:$R$394,MATCH(U$397,$I$391:$I$394,0),MATCH(U$396,$J$390:$R$390,0))</f>
        <v>1</v>
      </c>
      <c r="V424" s="742" cm="1">
        <f t="array" ref="V424">INDEX($H424:$K424,0,MATCH(V$397,$H$397:$K$397,0))*INDEX($J$391:$R$394,MATCH(V$397,$I$391:$I$394,0),MATCH(V$396,$J$390:$R$390,0))</f>
        <v>2</v>
      </c>
      <c r="W424" s="742" cm="1">
        <f t="array" ref="W424">INDEX($H424:$K424,0,MATCH(W$397,$H$397:$K$397,0))*INDEX($J$391:$R$394,MATCH(W$397,$I$391:$I$394,0),MATCH(W$396,$J$390:$R$390,0))</f>
        <v>0</v>
      </c>
      <c r="X424" s="742" cm="1">
        <f t="array" ref="X424">INDEX($H424:$K424,0,MATCH(X$397,$H$397:$K$397,0))*INDEX($J$391:$R$394,MATCH(X$397,$I$391:$I$394,0),MATCH(X$396,$J$390:$R$390,0))</f>
        <v>2</v>
      </c>
      <c r="Y424" s="742" cm="1">
        <f t="array" ref="Y424">INDEX($H424:$K424,0,MATCH(Y$397,$H$397:$K$397,0))*INDEX($J$391:$R$394,MATCH(Y$397,$I$391:$I$394,0),MATCH(Y$396,$J$390:$R$390,0))</f>
        <v>1</v>
      </c>
      <c r="Z424" s="742" cm="1">
        <f t="array" ref="Z424">INDEX($H424:$K424,0,MATCH(Z$397,$H$397:$K$397,0))*INDEX($J$391:$R$394,MATCH(Z$397,$I$391:$I$394,0),MATCH(Z$396,$J$390:$R$390,0))</f>
        <v>2</v>
      </c>
      <c r="AA424" s="742" cm="1">
        <f t="array" ref="AA424">INDEX($H424:$K424,0,MATCH(AA$397,$H$397:$K$397,0))*INDEX($J$391:$R$394,MATCH(AA$397,$I$391:$I$394,0),MATCH(AA$396,$J$390:$R$390,0))</f>
        <v>0</v>
      </c>
      <c r="AB424" s="742" cm="1">
        <f t="array" ref="AB424">INDEX($H424:$K424,0,MATCH(AB$397,$H$397:$K$397,0))*INDEX($J$391:$R$394,MATCH(AB$397,$I$391:$I$394,0),MATCH(AB$396,$J$390:$R$390,0))</f>
        <v>1</v>
      </c>
      <c r="AC424" s="742" cm="1">
        <f t="array" ref="AC424">INDEX($H424:$K424,0,MATCH(AC$397,$H$397:$K$397,0))*INDEX($J$391:$R$394,MATCH(AC$397,$I$391:$I$394,0),MATCH(AC$396,$J$390:$R$390,0))</f>
        <v>1</v>
      </c>
      <c r="AD424" s="742" cm="1">
        <f t="array" ref="AD424">INDEX($H424:$K424,0,MATCH(AD$397,$H$397:$K$397,0))*INDEX($J$391:$R$394,MATCH(AD$397,$I$391:$I$394,0),MATCH(AD$396,$J$390:$R$390,0))</f>
        <v>2</v>
      </c>
      <c r="AE424" s="742" cm="1">
        <f t="array" ref="AE424">INDEX($H424:$K424,0,MATCH(AE$397,$H$397:$K$397,0))*INDEX($J$391:$R$394,MATCH(AE$397,$I$391:$I$394,0),MATCH(AE$396,$J$390:$R$390,0))</f>
        <v>0</v>
      </c>
      <c r="AF424" s="742" cm="1">
        <f t="array" ref="AF424">INDEX($H424:$K424,0,MATCH(AF$397,$H$397:$K$397,0))*INDEX($J$391:$R$394,MATCH(AF$397,$I$391:$I$394,0),MATCH(AF$396,$J$390:$R$390,0))</f>
        <v>1</v>
      </c>
      <c r="AG424" s="742" cm="1">
        <f t="array" ref="AG424">INDEX($H424:$K424,0,MATCH(AG$397,$H$397:$K$397,0))*INDEX($J$391:$R$394,MATCH(AG$397,$I$391:$I$394,0),MATCH(AG$396,$J$390:$R$390,0))</f>
        <v>1</v>
      </c>
      <c r="AH424" s="742" cm="1">
        <f t="array" ref="AH424">INDEX($H424:$K424,0,MATCH(AH$397,$H$397:$K$397,0))*INDEX($J$391:$R$394,MATCH(AH$397,$I$391:$I$394,0),MATCH(AH$396,$J$390:$R$390,0))</f>
        <v>2</v>
      </c>
      <c r="AI424" s="742" cm="1">
        <f t="array" ref="AI424">INDEX($H424:$K424,0,MATCH(AI$397,$H$397:$K$397,0))*INDEX($J$391:$R$394,MATCH(AI$397,$I$391:$I$394,0),MATCH(AI$396,$J$390:$R$390,0))</f>
        <v>0</v>
      </c>
      <c r="AJ424" s="742" cm="1">
        <f t="array" ref="AJ424">INDEX($H424:$K424,0,MATCH(AJ$397,$H$397:$K$397,0))*INDEX($J$391:$R$394,MATCH(AJ$397,$I$391:$I$394,0),MATCH(AJ$396,$J$390:$R$390,0))</f>
        <v>1</v>
      </c>
      <c r="AK424" s="742" cm="1">
        <f t="array" ref="AK424">INDEX($H424:$K424,0,MATCH(AK$397,$H$397:$K$397,0))*INDEX($J$391:$R$394,MATCH(AK$397,$I$391:$I$394,0),MATCH(AK$396,$J$390:$R$390,0))</f>
        <v>1</v>
      </c>
      <c r="AL424" s="742" cm="1">
        <f t="array" ref="AL424">INDEX($H424:$K424,0,MATCH(AL$397,$H$397:$K$397,0))*INDEX($J$391:$R$394,MATCH(AL$397,$I$391:$I$394,0),MATCH(AL$396,$J$390:$R$390,0))</f>
        <v>2</v>
      </c>
      <c r="AM424" s="742" cm="1">
        <f t="array" ref="AM424">INDEX($H424:$K424,0,MATCH(AM$397,$H$397:$K$397,0))*INDEX($J$391:$R$394,MATCH(AM$397,$I$391:$I$394,0),MATCH(AM$396,$J$390:$R$390,0))</f>
        <v>0</v>
      </c>
      <c r="AN424" s="742" cm="1">
        <f t="array" ref="AN424">INDEX($H424:$K424,0,MATCH(AN$397,$H$397:$K$397,0))*INDEX($J$391:$R$394,MATCH(AN$397,$I$391:$I$394,0),MATCH(AN$396,$J$390:$R$390,0))</f>
        <v>1</v>
      </c>
      <c r="AO424" s="742" cm="1">
        <f t="array" ref="AO424">INDEX($H424:$K424,0,MATCH(AO$397,$H$397:$K$397,0))*INDEX($J$391:$R$394,MATCH(AO$397,$I$391:$I$394,0),MATCH(AO$396,$J$390:$R$390,0))</f>
        <v>1</v>
      </c>
      <c r="AP424" s="742" cm="1">
        <f t="array" ref="AP424">INDEX($H424:$K424,0,MATCH(AP$397,$H$397:$K$397,0))*INDEX($J$391:$R$394,MATCH(AP$397,$I$391:$I$394,0),MATCH(AP$396,$J$390:$R$390,0))</f>
        <v>2</v>
      </c>
      <c r="AQ424" s="742" cm="1">
        <f t="array" ref="AQ424">INDEX($H424:$K424,0,MATCH(AQ$397,$H$397:$K$397,0))*INDEX($J$391:$R$394,MATCH(AQ$397,$I$391:$I$394,0),MATCH(AQ$396,$J$390:$R$390,0))</f>
        <v>0</v>
      </c>
      <c r="AR424" s="742" cm="1">
        <f t="array" ref="AR424">INDEX($H424:$K424,0,MATCH(AR$397,$H$397:$K$397,0))*INDEX($J$391:$R$394,MATCH(AR$397,$I$391:$I$394,0),MATCH(AR$396,$J$390:$R$390,0))</f>
        <v>1</v>
      </c>
      <c r="AS424" s="742" cm="1">
        <f t="array" ref="AS424">INDEX($H424:$K424,0,MATCH(AS$397,$H$397:$K$397,0))*INDEX($J$391:$R$394,MATCH(AS$397,$I$391:$I$394,0),MATCH(AS$396,$J$390:$R$390,0))</f>
        <v>1</v>
      </c>
      <c r="AT424" s="742" cm="1">
        <f t="array" ref="AT424">INDEX($H424:$K424,0,MATCH(AT$397,$H$397:$K$397,0))*INDEX($J$391:$R$394,MATCH(AT$397,$I$391:$I$394,0),MATCH(AT$396,$J$390:$R$390,0))</f>
        <v>2</v>
      </c>
      <c r="AU424" s="742" cm="1">
        <f t="array" ref="AU424">INDEX($H424:$K424,0,MATCH(AU$397,$H$397:$K$397,0))*INDEX($J$391:$R$394,MATCH(AU$397,$I$391:$I$394,0),MATCH(AU$396,$J$390:$R$390,0))</f>
        <v>0</v>
      </c>
      <c r="AV424" s="196"/>
      <c r="AW424" s="196"/>
      <c r="AX424" s="17"/>
      <c r="AY424" s="9"/>
      <c r="AZ424" s="9"/>
      <c r="BA424" s="9"/>
    </row>
    <row r="425" spans="1:53" ht="14.5" outlineLevel="1" x14ac:dyDescent="0.35">
      <c r="A425" s="7"/>
      <c r="B425" s="8"/>
      <c r="C425" s="18"/>
      <c r="D425" s="18"/>
      <c r="E425" s="18"/>
      <c r="F425" s="27"/>
      <c r="G425" s="27" t="str">
        <f t="shared" si="116"/>
        <v>YAAA2A1a</v>
      </c>
      <c r="H425" s="232">
        <v>0</v>
      </c>
      <c r="I425" s="232">
        <v>0</v>
      </c>
      <c r="J425" s="232">
        <v>0</v>
      </c>
      <c r="K425" s="232">
        <v>0</v>
      </c>
      <c r="L425" s="742" cm="1">
        <f t="array" ref="L425">INDEX($H425:$K425,0,MATCH(L$397,$H$397:$K$397,0))*INDEX($J$391:$R$394,MATCH(L$397,$I$391:$I$394,0),MATCH(L$396,$J$390:$R$390,0))</f>
        <v>0</v>
      </c>
      <c r="M425" s="742" cm="1">
        <f t="array" ref="M425">INDEX($H425:$K425,0,MATCH(M$397,$H$397:$K$397,0))*INDEX($J$391:$R$394,MATCH(M$397,$I$391:$I$394,0),MATCH(M$396,$J$390:$R$390,0))</f>
        <v>0</v>
      </c>
      <c r="N425" s="742" cm="1">
        <f t="array" ref="N425">INDEX($H425:$K425,0,MATCH(N$397,$H$397:$K$397,0))*INDEX($J$391:$R$394,MATCH(N$397,$I$391:$I$394,0),MATCH(N$396,$J$390:$R$390,0))</f>
        <v>0</v>
      </c>
      <c r="O425" s="742" cm="1">
        <f t="array" ref="O425">INDEX($H425:$K425,0,MATCH(O$397,$H$397:$K$397,0))*INDEX($J$391:$R$394,MATCH(O$397,$I$391:$I$394,0),MATCH(O$396,$J$390:$R$390,0))</f>
        <v>0</v>
      </c>
      <c r="P425" s="742" cm="1">
        <f t="array" ref="P425">INDEX($H425:$K425,0,MATCH(P$397,$H$397:$K$397,0))*INDEX($J$391:$R$394,MATCH(P$397,$I$391:$I$394,0),MATCH(P$396,$J$390:$R$390,0))</f>
        <v>0</v>
      </c>
      <c r="Q425" s="742" cm="1">
        <f t="array" ref="Q425">INDEX($H425:$K425,0,MATCH(Q$397,$H$397:$K$397,0))*INDEX($J$391:$R$394,MATCH(Q$397,$I$391:$I$394,0),MATCH(Q$396,$J$390:$R$390,0))</f>
        <v>0</v>
      </c>
      <c r="R425" s="742" cm="1">
        <f t="array" ref="R425">INDEX($H425:$K425,0,MATCH(R$397,$H$397:$K$397,0))*INDEX($J$391:$R$394,MATCH(R$397,$I$391:$I$394,0),MATCH(R$396,$J$390:$R$390,0))</f>
        <v>0</v>
      </c>
      <c r="S425" s="742" cm="1">
        <f t="array" ref="S425">INDEX($H425:$K425,0,MATCH(S$397,$H$397:$K$397,0))*INDEX($J$391:$R$394,MATCH(S$397,$I$391:$I$394,0),MATCH(S$396,$J$390:$R$390,0))</f>
        <v>0</v>
      </c>
      <c r="T425" s="742" cm="1">
        <f t="array" ref="T425">INDEX($H425:$K425,0,MATCH(T$397,$H$397:$K$397,0))*INDEX($J$391:$R$394,MATCH(T$397,$I$391:$I$394,0),MATCH(T$396,$J$390:$R$390,0))</f>
        <v>0</v>
      </c>
      <c r="U425" s="742" cm="1">
        <f t="array" ref="U425">INDEX($H425:$K425,0,MATCH(U$397,$H$397:$K$397,0))*INDEX($J$391:$R$394,MATCH(U$397,$I$391:$I$394,0),MATCH(U$396,$J$390:$R$390,0))</f>
        <v>0</v>
      </c>
      <c r="V425" s="742" cm="1">
        <f t="array" ref="V425">INDEX($H425:$K425,0,MATCH(V$397,$H$397:$K$397,0))*INDEX($J$391:$R$394,MATCH(V$397,$I$391:$I$394,0),MATCH(V$396,$J$390:$R$390,0))</f>
        <v>0</v>
      </c>
      <c r="W425" s="742" cm="1">
        <f t="array" ref="W425">INDEX($H425:$K425,0,MATCH(W$397,$H$397:$K$397,0))*INDEX($J$391:$R$394,MATCH(W$397,$I$391:$I$394,0),MATCH(W$396,$J$390:$R$390,0))</f>
        <v>0</v>
      </c>
      <c r="X425" s="742" cm="1">
        <f t="array" ref="X425">INDEX($H425:$K425,0,MATCH(X$397,$H$397:$K$397,0))*INDEX($J$391:$R$394,MATCH(X$397,$I$391:$I$394,0),MATCH(X$396,$J$390:$R$390,0))</f>
        <v>0</v>
      </c>
      <c r="Y425" s="742" cm="1">
        <f t="array" ref="Y425">INDEX($H425:$K425,0,MATCH(Y$397,$H$397:$K$397,0))*INDEX($J$391:$R$394,MATCH(Y$397,$I$391:$I$394,0),MATCH(Y$396,$J$390:$R$390,0))</f>
        <v>0</v>
      </c>
      <c r="Z425" s="742" cm="1">
        <f t="array" ref="Z425">INDEX($H425:$K425,0,MATCH(Z$397,$H$397:$K$397,0))*INDEX($J$391:$R$394,MATCH(Z$397,$I$391:$I$394,0),MATCH(Z$396,$J$390:$R$390,0))</f>
        <v>0</v>
      </c>
      <c r="AA425" s="742" cm="1">
        <f t="array" ref="AA425">INDEX($H425:$K425,0,MATCH(AA$397,$H$397:$K$397,0))*INDEX($J$391:$R$394,MATCH(AA$397,$I$391:$I$394,0),MATCH(AA$396,$J$390:$R$390,0))</f>
        <v>0</v>
      </c>
      <c r="AB425" s="742" cm="1">
        <f t="array" ref="AB425">INDEX($H425:$K425,0,MATCH(AB$397,$H$397:$K$397,0))*INDEX($J$391:$R$394,MATCH(AB$397,$I$391:$I$394,0),MATCH(AB$396,$J$390:$R$390,0))</f>
        <v>0</v>
      </c>
      <c r="AC425" s="742" cm="1">
        <f t="array" ref="AC425">INDEX($H425:$K425,0,MATCH(AC$397,$H$397:$K$397,0))*INDEX($J$391:$R$394,MATCH(AC$397,$I$391:$I$394,0),MATCH(AC$396,$J$390:$R$390,0))</f>
        <v>0</v>
      </c>
      <c r="AD425" s="742" cm="1">
        <f t="array" ref="AD425">INDEX($H425:$K425,0,MATCH(AD$397,$H$397:$K$397,0))*INDEX($J$391:$R$394,MATCH(AD$397,$I$391:$I$394,0),MATCH(AD$396,$J$390:$R$390,0))</f>
        <v>0</v>
      </c>
      <c r="AE425" s="742" cm="1">
        <f t="array" ref="AE425">INDEX($H425:$K425,0,MATCH(AE$397,$H$397:$K$397,0))*INDEX($J$391:$R$394,MATCH(AE$397,$I$391:$I$394,0),MATCH(AE$396,$J$390:$R$390,0))</f>
        <v>0</v>
      </c>
      <c r="AF425" s="742" cm="1">
        <f t="array" ref="AF425">INDEX($H425:$K425,0,MATCH(AF$397,$H$397:$K$397,0))*INDEX($J$391:$R$394,MATCH(AF$397,$I$391:$I$394,0),MATCH(AF$396,$J$390:$R$390,0))</f>
        <v>0</v>
      </c>
      <c r="AG425" s="742" cm="1">
        <f t="array" ref="AG425">INDEX($H425:$K425,0,MATCH(AG$397,$H$397:$K$397,0))*INDEX($J$391:$R$394,MATCH(AG$397,$I$391:$I$394,0),MATCH(AG$396,$J$390:$R$390,0))</f>
        <v>0</v>
      </c>
      <c r="AH425" s="742" cm="1">
        <f t="array" ref="AH425">INDEX($H425:$K425,0,MATCH(AH$397,$H$397:$K$397,0))*INDEX($J$391:$R$394,MATCH(AH$397,$I$391:$I$394,0),MATCH(AH$396,$J$390:$R$390,0))</f>
        <v>0</v>
      </c>
      <c r="AI425" s="742" cm="1">
        <f t="array" ref="AI425">INDEX($H425:$K425,0,MATCH(AI$397,$H$397:$K$397,0))*INDEX($J$391:$R$394,MATCH(AI$397,$I$391:$I$394,0),MATCH(AI$396,$J$390:$R$390,0))</f>
        <v>0</v>
      </c>
      <c r="AJ425" s="742" cm="1">
        <f t="array" ref="AJ425">INDEX($H425:$K425,0,MATCH(AJ$397,$H$397:$K$397,0))*INDEX($J$391:$R$394,MATCH(AJ$397,$I$391:$I$394,0),MATCH(AJ$396,$J$390:$R$390,0))</f>
        <v>0</v>
      </c>
      <c r="AK425" s="742" cm="1">
        <f t="array" ref="AK425">INDEX($H425:$K425,0,MATCH(AK$397,$H$397:$K$397,0))*INDEX($J$391:$R$394,MATCH(AK$397,$I$391:$I$394,0),MATCH(AK$396,$J$390:$R$390,0))</f>
        <v>0</v>
      </c>
      <c r="AL425" s="742" cm="1">
        <f t="array" ref="AL425">INDEX($H425:$K425,0,MATCH(AL$397,$H$397:$K$397,0))*INDEX($J$391:$R$394,MATCH(AL$397,$I$391:$I$394,0),MATCH(AL$396,$J$390:$R$390,0))</f>
        <v>0</v>
      </c>
      <c r="AM425" s="742" cm="1">
        <f t="array" ref="AM425">INDEX($H425:$K425,0,MATCH(AM$397,$H$397:$K$397,0))*INDEX($J$391:$R$394,MATCH(AM$397,$I$391:$I$394,0),MATCH(AM$396,$J$390:$R$390,0))</f>
        <v>0</v>
      </c>
      <c r="AN425" s="742" cm="1">
        <f t="array" ref="AN425">INDEX($H425:$K425,0,MATCH(AN$397,$H$397:$K$397,0))*INDEX($J$391:$R$394,MATCH(AN$397,$I$391:$I$394,0),MATCH(AN$396,$J$390:$R$390,0))</f>
        <v>0</v>
      </c>
      <c r="AO425" s="742" cm="1">
        <f t="array" ref="AO425">INDEX($H425:$K425,0,MATCH(AO$397,$H$397:$K$397,0))*INDEX($J$391:$R$394,MATCH(AO$397,$I$391:$I$394,0),MATCH(AO$396,$J$390:$R$390,0))</f>
        <v>0</v>
      </c>
      <c r="AP425" s="742" cm="1">
        <f t="array" ref="AP425">INDEX($H425:$K425,0,MATCH(AP$397,$H$397:$K$397,0))*INDEX($J$391:$R$394,MATCH(AP$397,$I$391:$I$394,0),MATCH(AP$396,$J$390:$R$390,0))</f>
        <v>0</v>
      </c>
      <c r="AQ425" s="742" cm="1">
        <f t="array" ref="AQ425">INDEX($H425:$K425,0,MATCH(AQ$397,$H$397:$K$397,0))*INDEX($J$391:$R$394,MATCH(AQ$397,$I$391:$I$394,0),MATCH(AQ$396,$J$390:$R$390,0))</f>
        <v>0</v>
      </c>
      <c r="AR425" s="742" cm="1">
        <f t="array" ref="AR425">INDEX($H425:$K425,0,MATCH(AR$397,$H$397:$K$397,0))*INDEX($J$391:$R$394,MATCH(AR$397,$I$391:$I$394,0),MATCH(AR$396,$J$390:$R$390,0))</f>
        <v>0</v>
      </c>
      <c r="AS425" s="742" cm="1">
        <f t="array" ref="AS425">INDEX($H425:$K425,0,MATCH(AS$397,$H$397:$K$397,0))*INDEX($J$391:$R$394,MATCH(AS$397,$I$391:$I$394,0),MATCH(AS$396,$J$390:$R$390,0))</f>
        <v>0</v>
      </c>
      <c r="AT425" s="742" cm="1">
        <f t="array" ref="AT425">INDEX($H425:$K425,0,MATCH(AT$397,$H$397:$K$397,0))*INDEX($J$391:$R$394,MATCH(AT$397,$I$391:$I$394,0),MATCH(AT$396,$J$390:$R$390,0))</f>
        <v>0</v>
      </c>
      <c r="AU425" s="742" cm="1">
        <f t="array" ref="AU425">INDEX($H425:$K425,0,MATCH(AU$397,$H$397:$K$397,0))*INDEX($J$391:$R$394,MATCH(AU$397,$I$391:$I$394,0),MATCH(AU$396,$J$390:$R$390,0))</f>
        <v>0</v>
      </c>
      <c r="AV425" s="196"/>
      <c r="AW425" s="196"/>
      <c r="AX425" s="17"/>
      <c r="AY425" s="9"/>
      <c r="AZ425" s="9"/>
      <c r="BA425" s="9"/>
    </row>
    <row r="426" spans="1:53" ht="14.5" outlineLevel="1" x14ac:dyDescent="0.35">
      <c r="A426" s="7"/>
      <c r="B426" s="8"/>
      <c r="C426" s="18"/>
      <c r="D426" s="18"/>
      <c r="E426" s="18"/>
      <c r="F426" s="27"/>
      <c r="G426" s="27" t="str">
        <f t="shared" si="116"/>
        <v>YYAA2A1a</v>
      </c>
      <c r="H426" s="232">
        <v>0</v>
      </c>
      <c r="I426" s="232">
        <v>0</v>
      </c>
      <c r="J426" s="232">
        <v>0</v>
      </c>
      <c r="K426" s="232">
        <v>0</v>
      </c>
      <c r="L426" s="742" cm="1">
        <f t="array" ref="L426">INDEX($H426:$K426,0,MATCH(L$397,$H$397:$K$397,0))*INDEX($J$391:$R$394,MATCH(L$397,$I$391:$I$394,0),MATCH(L$396,$J$390:$R$390,0))</f>
        <v>0</v>
      </c>
      <c r="M426" s="742" cm="1">
        <f t="array" ref="M426">INDEX($H426:$K426,0,MATCH(M$397,$H$397:$K$397,0))*INDEX($J$391:$R$394,MATCH(M$397,$I$391:$I$394,0),MATCH(M$396,$J$390:$R$390,0))</f>
        <v>0</v>
      </c>
      <c r="N426" s="742" cm="1">
        <f t="array" ref="N426">INDEX($H426:$K426,0,MATCH(N$397,$H$397:$K$397,0))*INDEX($J$391:$R$394,MATCH(N$397,$I$391:$I$394,0),MATCH(N$396,$J$390:$R$390,0))</f>
        <v>0</v>
      </c>
      <c r="O426" s="742" cm="1">
        <f t="array" ref="O426">INDEX($H426:$K426,0,MATCH(O$397,$H$397:$K$397,0))*INDEX($J$391:$R$394,MATCH(O$397,$I$391:$I$394,0),MATCH(O$396,$J$390:$R$390,0))</f>
        <v>0</v>
      </c>
      <c r="P426" s="742" cm="1">
        <f t="array" ref="P426">INDEX($H426:$K426,0,MATCH(P$397,$H$397:$K$397,0))*INDEX($J$391:$R$394,MATCH(P$397,$I$391:$I$394,0),MATCH(P$396,$J$390:$R$390,0))</f>
        <v>0</v>
      </c>
      <c r="Q426" s="742" cm="1">
        <f t="array" ref="Q426">INDEX($H426:$K426,0,MATCH(Q$397,$H$397:$K$397,0))*INDEX($J$391:$R$394,MATCH(Q$397,$I$391:$I$394,0),MATCH(Q$396,$J$390:$R$390,0))</f>
        <v>0</v>
      </c>
      <c r="R426" s="742" cm="1">
        <f t="array" ref="R426">INDEX($H426:$K426,0,MATCH(R$397,$H$397:$K$397,0))*INDEX($J$391:$R$394,MATCH(R$397,$I$391:$I$394,0),MATCH(R$396,$J$390:$R$390,0))</f>
        <v>0</v>
      </c>
      <c r="S426" s="742" cm="1">
        <f t="array" ref="S426">INDEX($H426:$K426,0,MATCH(S$397,$H$397:$K$397,0))*INDEX($J$391:$R$394,MATCH(S$397,$I$391:$I$394,0),MATCH(S$396,$J$390:$R$390,0))</f>
        <v>0</v>
      </c>
      <c r="T426" s="742" cm="1">
        <f t="array" ref="T426">INDEX($H426:$K426,0,MATCH(T$397,$H$397:$K$397,0))*INDEX($J$391:$R$394,MATCH(T$397,$I$391:$I$394,0),MATCH(T$396,$J$390:$R$390,0))</f>
        <v>0</v>
      </c>
      <c r="U426" s="742" cm="1">
        <f t="array" ref="U426">INDEX($H426:$K426,0,MATCH(U$397,$H$397:$K$397,0))*INDEX($J$391:$R$394,MATCH(U$397,$I$391:$I$394,0),MATCH(U$396,$J$390:$R$390,0))</f>
        <v>0</v>
      </c>
      <c r="V426" s="742" cm="1">
        <f t="array" ref="V426">INDEX($H426:$K426,0,MATCH(V$397,$H$397:$K$397,0))*INDEX($J$391:$R$394,MATCH(V$397,$I$391:$I$394,0),MATCH(V$396,$J$390:$R$390,0))</f>
        <v>0</v>
      </c>
      <c r="W426" s="742" cm="1">
        <f t="array" ref="W426">INDEX($H426:$K426,0,MATCH(W$397,$H$397:$K$397,0))*INDEX($J$391:$R$394,MATCH(W$397,$I$391:$I$394,0),MATCH(W$396,$J$390:$R$390,0))</f>
        <v>0</v>
      </c>
      <c r="X426" s="742" cm="1">
        <f t="array" ref="X426">INDEX($H426:$K426,0,MATCH(X$397,$H$397:$K$397,0))*INDEX($J$391:$R$394,MATCH(X$397,$I$391:$I$394,0),MATCH(X$396,$J$390:$R$390,0))</f>
        <v>0</v>
      </c>
      <c r="Y426" s="742" cm="1">
        <f t="array" ref="Y426">INDEX($H426:$K426,0,MATCH(Y$397,$H$397:$K$397,0))*INDEX($J$391:$R$394,MATCH(Y$397,$I$391:$I$394,0),MATCH(Y$396,$J$390:$R$390,0))</f>
        <v>0</v>
      </c>
      <c r="Z426" s="742" cm="1">
        <f t="array" ref="Z426">INDEX($H426:$K426,0,MATCH(Z$397,$H$397:$K$397,0))*INDEX($J$391:$R$394,MATCH(Z$397,$I$391:$I$394,0),MATCH(Z$396,$J$390:$R$390,0))</f>
        <v>0</v>
      </c>
      <c r="AA426" s="742" cm="1">
        <f t="array" ref="AA426">INDEX($H426:$K426,0,MATCH(AA$397,$H$397:$K$397,0))*INDEX($J$391:$R$394,MATCH(AA$397,$I$391:$I$394,0),MATCH(AA$396,$J$390:$R$390,0))</f>
        <v>0</v>
      </c>
      <c r="AB426" s="742" cm="1">
        <f t="array" ref="AB426">INDEX($H426:$K426,0,MATCH(AB$397,$H$397:$K$397,0))*INDEX($J$391:$R$394,MATCH(AB$397,$I$391:$I$394,0),MATCH(AB$396,$J$390:$R$390,0))</f>
        <v>0</v>
      </c>
      <c r="AC426" s="742" cm="1">
        <f t="array" ref="AC426">INDEX($H426:$K426,0,MATCH(AC$397,$H$397:$K$397,0))*INDEX($J$391:$R$394,MATCH(AC$397,$I$391:$I$394,0),MATCH(AC$396,$J$390:$R$390,0))</f>
        <v>0</v>
      </c>
      <c r="AD426" s="742" cm="1">
        <f t="array" ref="AD426">INDEX($H426:$K426,0,MATCH(AD$397,$H$397:$K$397,0))*INDEX($J$391:$R$394,MATCH(AD$397,$I$391:$I$394,0),MATCH(AD$396,$J$390:$R$390,0))</f>
        <v>0</v>
      </c>
      <c r="AE426" s="742" cm="1">
        <f t="array" ref="AE426">INDEX($H426:$K426,0,MATCH(AE$397,$H$397:$K$397,0))*INDEX($J$391:$R$394,MATCH(AE$397,$I$391:$I$394,0),MATCH(AE$396,$J$390:$R$390,0))</f>
        <v>0</v>
      </c>
      <c r="AF426" s="742" cm="1">
        <f t="array" ref="AF426">INDEX($H426:$K426,0,MATCH(AF$397,$H$397:$K$397,0))*INDEX($J$391:$R$394,MATCH(AF$397,$I$391:$I$394,0),MATCH(AF$396,$J$390:$R$390,0))</f>
        <v>0</v>
      </c>
      <c r="AG426" s="742" cm="1">
        <f t="array" ref="AG426">INDEX($H426:$K426,0,MATCH(AG$397,$H$397:$K$397,0))*INDEX($J$391:$R$394,MATCH(AG$397,$I$391:$I$394,0),MATCH(AG$396,$J$390:$R$390,0))</f>
        <v>0</v>
      </c>
      <c r="AH426" s="742" cm="1">
        <f t="array" ref="AH426">INDEX($H426:$K426,0,MATCH(AH$397,$H$397:$K$397,0))*INDEX($J$391:$R$394,MATCH(AH$397,$I$391:$I$394,0),MATCH(AH$396,$J$390:$R$390,0))</f>
        <v>0</v>
      </c>
      <c r="AI426" s="742" cm="1">
        <f t="array" ref="AI426">INDEX($H426:$K426,0,MATCH(AI$397,$H$397:$K$397,0))*INDEX($J$391:$R$394,MATCH(AI$397,$I$391:$I$394,0),MATCH(AI$396,$J$390:$R$390,0))</f>
        <v>0</v>
      </c>
      <c r="AJ426" s="742" cm="1">
        <f t="array" ref="AJ426">INDEX($H426:$K426,0,MATCH(AJ$397,$H$397:$K$397,0))*INDEX($J$391:$R$394,MATCH(AJ$397,$I$391:$I$394,0),MATCH(AJ$396,$J$390:$R$390,0))</f>
        <v>0</v>
      </c>
      <c r="AK426" s="742" cm="1">
        <f t="array" ref="AK426">INDEX($H426:$K426,0,MATCH(AK$397,$H$397:$K$397,0))*INDEX($J$391:$R$394,MATCH(AK$397,$I$391:$I$394,0),MATCH(AK$396,$J$390:$R$390,0))</f>
        <v>0</v>
      </c>
      <c r="AL426" s="742" cm="1">
        <f t="array" ref="AL426">INDEX($H426:$K426,0,MATCH(AL$397,$H$397:$K$397,0))*INDEX($J$391:$R$394,MATCH(AL$397,$I$391:$I$394,0),MATCH(AL$396,$J$390:$R$390,0))</f>
        <v>0</v>
      </c>
      <c r="AM426" s="742" cm="1">
        <f t="array" ref="AM426">INDEX($H426:$K426,0,MATCH(AM$397,$H$397:$K$397,0))*INDEX($J$391:$R$394,MATCH(AM$397,$I$391:$I$394,0),MATCH(AM$396,$J$390:$R$390,0))</f>
        <v>0</v>
      </c>
      <c r="AN426" s="742" cm="1">
        <f t="array" ref="AN426">INDEX($H426:$K426,0,MATCH(AN$397,$H$397:$K$397,0))*INDEX($J$391:$R$394,MATCH(AN$397,$I$391:$I$394,0),MATCH(AN$396,$J$390:$R$390,0))</f>
        <v>0</v>
      </c>
      <c r="AO426" s="742" cm="1">
        <f t="array" ref="AO426">INDEX($H426:$K426,0,MATCH(AO$397,$H$397:$K$397,0))*INDEX($J$391:$R$394,MATCH(AO$397,$I$391:$I$394,0),MATCH(AO$396,$J$390:$R$390,0))</f>
        <v>0</v>
      </c>
      <c r="AP426" s="742" cm="1">
        <f t="array" ref="AP426">INDEX($H426:$K426,0,MATCH(AP$397,$H$397:$K$397,0))*INDEX($J$391:$R$394,MATCH(AP$397,$I$391:$I$394,0),MATCH(AP$396,$J$390:$R$390,0))</f>
        <v>0</v>
      </c>
      <c r="AQ426" s="742" cm="1">
        <f t="array" ref="AQ426">INDEX($H426:$K426,0,MATCH(AQ$397,$H$397:$K$397,0))*INDEX($J$391:$R$394,MATCH(AQ$397,$I$391:$I$394,0),MATCH(AQ$396,$J$390:$R$390,0))</f>
        <v>0</v>
      </c>
      <c r="AR426" s="742" cm="1">
        <f t="array" ref="AR426">INDEX($H426:$K426,0,MATCH(AR$397,$H$397:$K$397,0))*INDEX($J$391:$R$394,MATCH(AR$397,$I$391:$I$394,0),MATCH(AR$396,$J$390:$R$390,0))</f>
        <v>0</v>
      </c>
      <c r="AS426" s="742" cm="1">
        <f t="array" ref="AS426">INDEX($H426:$K426,0,MATCH(AS$397,$H$397:$K$397,0))*INDEX($J$391:$R$394,MATCH(AS$397,$I$391:$I$394,0),MATCH(AS$396,$J$390:$R$390,0))</f>
        <v>0</v>
      </c>
      <c r="AT426" s="742" cm="1">
        <f t="array" ref="AT426">INDEX($H426:$K426,0,MATCH(AT$397,$H$397:$K$397,0))*INDEX($J$391:$R$394,MATCH(AT$397,$I$391:$I$394,0),MATCH(AT$396,$J$390:$R$390,0))</f>
        <v>0</v>
      </c>
      <c r="AU426" s="742" cm="1">
        <f t="array" ref="AU426">INDEX($H426:$K426,0,MATCH(AU$397,$H$397:$K$397,0))*INDEX($J$391:$R$394,MATCH(AU$397,$I$391:$I$394,0),MATCH(AU$396,$J$390:$R$390,0))</f>
        <v>0</v>
      </c>
      <c r="AV426" s="196"/>
      <c r="AW426" s="196"/>
      <c r="AX426" s="17"/>
      <c r="AY426" s="9"/>
      <c r="AZ426" s="9"/>
      <c r="BA426" s="9"/>
    </row>
    <row r="427" spans="1:53" ht="14.5" outlineLevel="1" x14ac:dyDescent="0.35">
      <c r="A427" s="7"/>
      <c r="B427" s="8"/>
      <c r="C427" s="18"/>
      <c r="D427" s="18"/>
      <c r="E427" s="18"/>
      <c r="F427" s="27"/>
      <c r="G427" s="27" t="str">
        <f t="shared" si="116"/>
        <v>YYOA2A1a</v>
      </c>
      <c r="H427" s="232">
        <v>0</v>
      </c>
      <c r="I427" s="232">
        <v>0</v>
      </c>
      <c r="J427" s="232">
        <v>0</v>
      </c>
      <c r="K427" s="232">
        <v>0</v>
      </c>
      <c r="L427" s="742" cm="1">
        <f t="array" ref="L427">INDEX($H427:$K427,0,MATCH(L$397,$H$397:$K$397,0))*INDEX($J$391:$R$394,MATCH(L$397,$I$391:$I$394,0),MATCH(L$396,$J$390:$R$390,0))</f>
        <v>0</v>
      </c>
      <c r="M427" s="742" cm="1">
        <f t="array" ref="M427">INDEX($H427:$K427,0,MATCH(M$397,$H$397:$K$397,0))*INDEX($J$391:$R$394,MATCH(M$397,$I$391:$I$394,0),MATCH(M$396,$J$390:$R$390,0))</f>
        <v>0</v>
      </c>
      <c r="N427" s="742" cm="1">
        <f t="array" ref="N427">INDEX($H427:$K427,0,MATCH(N$397,$H$397:$K$397,0))*INDEX($J$391:$R$394,MATCH(N$397,$I$391:$I$394,0),MATCH(N$396,$J$390:$R$390,0))</f>
        <v>0</v>
      </c>
      <c r="O427" s="742" cm="1">
        <f t="array" ref="O427">INDEX($H427:$K427,0,MATCH(O$397,$H$397:$K$397,0))*INDEX($J$391:$R$394,MATCH(O$397,$I$391:$I$394,0),MATCH(O$396,$J$390:$R$390,0))</f>
        <v>0</v>
      </c>
      <c r="P427" s="742" cm="1">
        <f t="array" ref="P427">INDEX($H427:$K427,0,MATCH(P$397,$H$397:$K$397,0))*INDEX($J$391:$R$394,MATCH(P$397,$I$391:$I$394,0),MATCH(P$396,$J$390:$R$390,0))</f>
        <v>0</v>
      </c>
      <c r="Q427" s="742" cm="1">
        <f t="array" ref="Q427">INDEX($H427:$K427,0,MATCH(Q$397,$H$397:$K$397,0))*INDEX($J$391:$R$394,MATCH(Q$397,$I$391:$I$394,0),MATCH(Q$396,$J$390:$R$390,0))</f>
        <v>0</v>
      </c>
      <c r="R427" s="742" cm="1">
        <f t="array" ref="R427">INDEX($H427:$K427,0,MATCH(R$397,$H$397:$K$397,0))*INDEX($J$391:$R$394,MATCH(R$397,$I$391:$I$394,0),MATCH(R$396,$J$390:$R$390,0))</f>
        <v>0</v>
      </c>
      <c r="S427" s="742" cm="1">
        <f t="array" ref="S427">INDEX($H427:$K427,0,MATCH(S$397,$H$397:$K$397,0))*INDEX($J$391:$R$394,MATCH(S$397,$I$391:$I$394,0),MATCH(S$396,$J$390:$R$390,0))</f>
        <v>0</v>
      </c>
      <c r="T427" s="742" cm="1">
        <f t="array" ref="T427">INDEX($H427:$K427,0,MATCH(T$397,$H$397:$K$397,0))*INDEX($J$391:$R$394,MATCH(T$397,$I$391:$I$394,0),MATCH(T$396,$J$390:$R$390,0))</f>
        <v>0</v>
      </c>
      <c r="U427" s="742" cm="1">
        <f t="array" ref="U427">INDEX($H427:$K427,0,MATCH(U$397,$H$397:$K$397,0))*INDEX($J$391:$R$394,MATCH(U$397,$I$391:$I$394,0),MATCH(U$396,$J$390:$R$390,0))</f>
        <v>0</v>
      </c>
      <c r="V427" s="742" cm="1">
        <f t="array" ref="V427">INDEX($H427:$K427,0,MATCH(V$397,$H$397:$K$397,0))*INDEX($J$391:$R$394,MATCH(V$397,$I$391:$I$394,0),MATCH(V$396,$J$390:$R$390,0))</f>
        <v>0</v>
      </c>
      <c r="W427" s="742" cm="1">
        <f t="array" ref="W427">INDEX($H427:$K427,0,MATCH(W$397,$H$397:$K$397,0))*INDEX($J$391:$R$394,MATCH(W$397,$I$391:$I$394,0),MATCH(W$396,$J$390:$R$390,0))</f>
        <v>0</v>
      </c>
      <c r="X427" s="742" cm="1">
        <f t="array" ref="X427">INDEX($H427:$K427,0,MATCH(X$397,$H$397:$K$397,0))*INDEX($J$391:$R$394,MATCH(X$397,$I$391:$I$394,0),MATCH(X$396,$J$390:$R$390,0))</f>
        <v>0</v>
      </c>
      <c r="Y427" s="742" cm="1">
        <f t="array" ref="Y427">INDEX($H427:$K427,0,MATCH(Y$397,$H$397:$K$397,0))*INDEX($J$391:$R$394,MATCH(Y$397,$I$391:$I$394,0),MATCH(Y$396,$J$390:$R$390,0))</f>
        <v>0</v>
      </c>
      <c r="Z427" s="742" cm="1">
        <f t="array" ref="Z427">INDEX($H427:$K427,0,MATCH(Z$397,$H$397:$K$397,0))*INDEX($J$391:$R$394,MATCH(Z$397,$I$391:$I$394,0),MATCH(Z$396,$J$390:$R$390,0))</f>
        <v>0</v>
      </c>
      <c r="AA427" s="742" cm="1">
        <f t="array" ref="AA427">INDEX($H427:$K427,0,MATCH(AA$397,$H$397:$K$397,0))*INDEX($J$391:$R$394,MATCH(AA$397,$I$391:$I$394,0),MATCH(AA$396,$J$390:$R$390,0))</f>
        <v>0</v>
      </c>
      <c r="AB427" s="742" cm="1">
        <f t="array" ref="AB427">INDEX($H427:$K427,0,MATCH(AB$397,$H$397:$K$397,0))*INDEX($J$391:$R$394,MATCH(AB$397,$I$391:$I$394,0),MATCH(AB$396,$J$390:$R$390,0))</f>
        <v>0</v>
      </c>
      <c r="AC427" s="742" cm="1">
        <f t="array" ref="AC427">INDEX($H427:$K427,0,MATCH(AC$397,$H$397:$K$397,0))*INDEX($J$391:$R$394,MATCH(AC$397,$I$391:$I$394,0),MATCH(AC$396,$J$390:$R$390,0))</f>
        <v>0</v>
      </c>
      <c r="AD427" s="742" cm="1">
        <f t="array" ref="AD427">INDEX($H427:$K427,0,MATCH(AD$397,$H$397:$K$397,0))*INDEX($J$391:$R$394,MATCH(AD$397,$I$391:$I$394,0),MATCH(AD$396,$J$390:$R$390,0))</f>
        <v>0</v>
      </c>
      <c r="AE427" s="742" cm="1">
        <f t="array" ref="AE427">INDEX($H427:$K427,0,MATCH(AE$397,$H$397:$K$397,0))*INDEX($J$391:$R$394,MATCH(AE$397,$I$391:$I$394,0),MATCH(AE$396,$J$390:$R$390,0))</f>
        <v>0</v>
      </c>
      <c r="AF427" s="742" cm="1">
        <f t="array" ref="AF427">INDEX($H427:$K427,0,MATCH(AF$397,$H$397:$K$397,0))*INDEX($J$391:$R$394,MATCH(AF$397,$I$391:$I$394,0),MATCH(AF$396,$J$390:$R$390,0))</f>
        <v>0</v>
      </c>
      <c r="AG427" s="742" cm="1">
        <f t="array" ref="AG427">INDEX($H427:$K427,0,MATCH(AG$397,$H$397:$K$397,0))*INDEX($J$391:$R$394,MATCH(AG$397,$I$391:$I$394,0),MATCH(AG$396,$J$390:$R$390,0))</f>
        <v>0</v>
      </c>
      <c r="AH427" s="742" cm="1">
        <f t="array" ref="AH427">INDEX($H427:$K427,0,MATCH(AH$397,$H$397:$K$397,0))*INDEX($J$391:$R$394,MATCH(AH$397,$I$391:$I$394,0),MATCH(AH$396,$J$390:$R$390,0))</f>
        <v>0</v>
      </c>
      <c r="AI427" s="742" cm="1">
        <f t="array" ref="AI427">INDEX($H427:$K427,0,MATCH(AI$397,$H$397:$K$397,0))*INDEX($J$391:$R$394,MATCH(AI$397,$I$391:$I$394,0),MATCH(AI$396,$J$390:$R$390,0))</f>
        <v>0</v>
      </c>
      <c r="AJ427" s="742" cm="1">
        <f t="array" ref="AJ427">INDEX($H427:$K427,0,MATCH(AJ$397,$H$397:$K$397,0))*INDEX($J$391:$R$394,MATCH(AJ$397,$I$391:$I$394,0),MATCH(AJ$396,$J$390:$R$390,0))</f>
        <v>0</v>
      </c>
      <c r="AK427" s="742" cm="1">
        <f t="array" ref="AK427">INDEX($H427:$K427,0,MATCH(AK$397,$H$397:$K$397,0))*INDEX($J$391:$R$394,MATCH(AK$397,$I$391:$I$394,0),MATCH(AK$396,$J$390:$R$390,0))</f>
        <v>0</v>
      </c>
      <c r="AL427" s="742" cm="1">
        <f t="array" ref="AL427">INDEX($H427:$K427,0,MATCH(AL$397,$H$397:$K$397,0))*INDEX($J$391:$R$394,MATCH(AL$397,$I$391:$I$394,0),MATCH(AL$396,$J$390:$R$390,0))</f>
        <v>0</v>
      </c>
      <c r="AM427" s="742" cm="1">
        <f t="array" ref="AM427">INDEX($H427:$K427,0,MATCH(AM$397,$H$397:$K$397,0))*INDEX($J$391:$R$394,MATCH(AM$397,$I$391:$I$394,0),MATCH(AM$396,$J$390:$R$390,0))</f>
        <v>0</v>
      </c>
      <c r="AN427" s="742" cm="1">
        <f t="array" ref="AN427">INDEX($H427:$K427,0,MATCH(AN$397,$H$397:$K$397,0))*INDEX($J$391:$R$394,MATCH(AN$397,$I$391:$I$394,0),MATCH(AN$396,$J$390:$R$390,0))</f>
        <v>0</v>
      </c>
      <c r="AO427" s="742" cm="1">
        <f t="array" ref="AO427">INDEX($H427:$K427,0,MATCH(AO$397,$H$397:$K$397,0))*INDEX($J$391:$R$394,MATCH(AO$397,$I$391:$I$394,0),MATCH(AO$396,$J$390:$R$390,0))</f>
        <v>0</v>
      </c>
      <c r="AP427" s="742" cm="1">
        <f t="array" ref="AP427">INDEX($H427:$K427,0,MATCH(AP$397,$H$397:$K$397,0))*INDEX($J$391:$R$394,MATCH(AP$397,$I$391:$I$394,0),MATCH(AP$396,$J$390:$R$390,0))</f>
        <v>0</v>
      </c>
      <c r="AQ427" s="742" cm="1">
        <f t="array" ref="AQ427">INDEX($H427:$K427,0,MATCH(AQ$397,$H$397:$K$397,0))*INDEX($J$391:$R$394,MATCH(AQ$397,$I$391:$I$394,0),MATCH(AQ$396,$J$390:$R$390,0))</f>
        <v>0</v>
      </c>
      <c r="AR427" s="742" cm="1">
        <f t="array" ref="AR427">INDEX($H427:$K427,0,MATCH(AR$397,$H$397:$K$397,0))*INDEX($J$391:$R$394,MATCH(AR$397,$I$391:$I$394,0),MATCH(AR$396,$J$390:$R$390,0))</f>
        <v>0</v>
      </c>
      <c r="AS427" s="742" cm="1">
        <f t="array" ref="AS427">INDEX($H427:$K427,0,MATCH(AS$397,$H$397:$K$397,0))*INDEX($J$391:$R$394,MATCH(AS$397,$I$391:$I$394,0),MATCH(AS$396,$J$390:$R$390,0))</f>
        <v>0</v>
      </c>
      <c r="AT427" s="742" cm="1">
        <f t="array" ref="AT427">INDEX($H427:$K427,0,MATCH(AT$397,$H$397:$K$397,0))*INDEX($J$391:$R$394,MATCH(AT$397,$I$391:$I$394,0),MATCH(AT$396,$J$390:$R$390,0))</f>
        <v>0</v>
      </c>
      <c r="AU427" s="742" cm="1">
        <f t="array" ref="AU427">INDEX($H427:$K427,0,MATCH(AU$397,$H$397:$K$397,0))*INDEX($J$391:$R$394,MATCH(AU$397,$I$391:$I$394,0),MATCH(AU$396,$J$390:$R$390,0))</f>
        <v>0</v>
      </c>
      <c r="AV427" s="196"/>
      <c r="AW427" s="196"/>
      <c r="AX427" s="17"/>
      <c r="AY427" s="9"/>
      <c r="AZ427" s="9"/>
      <c r="BA427" s="9"/>
    </row>
    <row r="428" spans="1:53" ht="14.5" outlineLevel="1" x14ac:dyDescent="0.35">
      <c r="A428" s="7"/>
      <c r="B428" s="8"/>
      <c r="C428" s="18"/>
      <c r="D428" s="18"/>
      <c r="E428" s="18"/>
      <c r="F428" s="27"/>
      <c r="G428" s="27" t="str">
        <f t="shared" si="116"/>
        <v>AYBOA1a</v>
      </c>
      <c r="H428" s="232">
        <v>0</v>
      </c>
      <c r="I428" s="232">
        <v>0</v>
      </c>
      <c r="J428" s="232">
        <v>0</v>
      </c>
      <c r="K428" s="232">
        <v>0</v>
      </c>
      <c r="L428" s="742" cm="1">
        <f t="array" ref="L428">INDEX($H428:$K428,0,MATCH(L$397,$H$397:$K$397,0))*INDEX($J$391:$R$394,MATCH(L$397,$I$391:$I$394,0),MATCH(L$396,$J$390:$R$390,0))</f>
        <v>0</v>
      </c>
      <c r="M428" s="742" cm="1">
        <f t="array" ref="M428">INDEX($H428:$K428,0,MATCH(M$397,$H$397:$K$397,0))*INDEX($J$391:$R$394,MATCH(M$397,$I$391:$I$394,0),MATCH(M$396,$J$390:$R$390,0))</f>
        <v>0</v>
      </c>
      <c r="N428" s="742" cm="1">
        <f t="array" ref="N428">INDEX($H428:$K428,0,MATCH(N$397,$H$397:$K$397,0))*INDEX($J$391:$R$394,MATCH(N$397,$I$391:$I$394,0),MATCH(N$396,$J$390:$R$390,0))</f>
        <v>0</v>
      </c>
      <c r="O428" s="742" cm="1">
        <f t="array" ref="O428">INDEX($H428:$K428,0,MATCH(O$397,$H$397:$K$397,0))*INDEX($J$391:$R$394,MATCH(O$397,$I$391:$I$394,0),MATCH(O$396,$J$390:$R$390,0))</f>
        <v>0</v>
      </c>
      <c r="P428" s="742" cm="1">
        <f t="array" ref="P428">INDEX($H428:$K428,0,MATCH(P$397,$H$397:$K$397,0))*INDEX($J$391:$R$394,MATCH(P$397,$I$391:$I$394,0),MATCH(P$396,$J$390:$R$390,0))</f>
        <v>0</v>
      </c>
      <c r="Q428" s="742" cm="1">
        <f t="array" ref="Q428">INDEX($H428:$K428,0,MATCH(Q$397,$H$397:$K$397,0))*INDEX($J$391:$R$394,MATCH(Q$397,$I$391:$I$394,0),MATCH(Q$396,$J$390:$R$390,0))</f>
        <v>0</v>
      </c>
      <c r="R428" s="742" cm="1">
        <f t="array" ref="R428">INDEX($H428:$K428,0,MATCH(R$397,$H$397:$K$397,0))*INDEX($J$391:$R$394,MATCH(R$397,$I$391:$I$394,0),MATCH(R$396,$J$390:$R$390,0))</f>
        <v>0</v>
      </c>
      <c r="S428" s="742" cm="1">
        <f t="array" ref="S428">INDEX($H428:$K428,0,MATCH(S$397,$H$397:$K$397,0))*INDEX($J$391:$R$394,MATCH(S$397,$I$391:$I$394,0),MATCH(S$396,$J$390:$R$390,0))</f>
        <v>0</v>
      </c>
      <c r="T428" s="742" cm="1">
        <f t="array" ref="T428">INDEX($H428:$K428,0,MATCH(T$397,$H$397:$K$397,0))*INDEX($J$391:$R$394,MATCH(T$397,$I$391:$I$394,0),MATCH(T$396,$J$390:$R$390,0))</f>
        <v>0</v>
      </c>
      <c r="U428" s="742" cm="1">
        <f t="array" ref="U428">INDEX($H428:$K428,0,MATCH(U$397,$H$397:$K$397,0))*INDEX($J$391:$R$394,MATCH(U$397,$I$391:$I$394,0),MATCH(U$396,$J$390:$R$390,0))</f>
        <v>0</v>
      </c>
      <c r="V428" s="742" cm="1">
        <f t="array" ref="V428">INDEX($H428:$K428,0,MATCH(V$397,$H$397:$K$397,0))*INDEX($J$391:$R$394,MATCH(V$397,$I$391:$I$394,0),MATCH(V$396,$J$390:$R$390,0))</f>
        <v>0</v>
      </c>
      <c r="W428" s="742" cm="1">
        <f t="array" ref="W428">INDEX($H428:$K428,0,MATCH(W$397,$H$397:$K$397,0))*INDEX($J$391:$R$394,MATCH(W$397,$I$391:$I$394,0),MATCH(W$396,$J$390:$R$390,0))</f>
        <v>0</v>
      </c>
      <c r="X428" s="742" cm="1">
        <f t="array" ref="X428">INDEX($H428:$K428,0,MATCH(X$397,$H$397:$K$397,0))*INDEX($J$391:$R$394,MATCH(X$397,$I$391:$I$394,0),MATCH(X$396,$J$390:$R$390,0))</f>
        <v>0</v>
      </c>
      <c r="Y428" s="742" cm="1">
        <f t="array" ref="Y428">INDEX($H428:$K428,0,MATCH(Y$397,$H$397:$K$397,0))*INDEX($J$391:$R$394,MATCH(Y$397,$I$391:$I$394,0),MATCH(Y$396,$J$390:$R$390,0))</f>
        <v>0</v>
      </c>
      <c r="Z428" s="742" cm="1">
        <f t="array" ref="Z428">INDEX($H428:$K428,0,MATCH(Z$397,$H$397:$K$397,0))*INDEX($J$391:$R$394,MATCH(Z$397,$I$391:$I$394,0),MATCH(Z$396,$J$390:$R$390,0))</f>
        <v>0</v>
      </c>
      <c r="AA428" s="742" cm="1">
        <f t="array" ref="AA428">INDEX($H428:$K428,0,MATCH(AA$397,$H$397:$K$397,0))*INDEX($J$391:$R$394,MATCH(AA$397,$I$391:$I$394,0),MATCH(AA$396,$J$390:$R$390,0))</f>
        <v>0</v>
      </c>
      <c r="AB428" s="742" cm="1">
        <f t="array" ref="AB428">INDEX($H428:$K428,0,MATCH(AB$397,$H$397:$K$397,0))*INDEX($J$391:$R$394,MATCH(AB$397,$I$391:$I$394,0),MATCH(AB$396,$J$390:$R$390,0))</f>
        <v>0</v>
      </c>
      <c r="AC428" s="742" cm="1">
        <f t="array" ref="AC428">INDEX($H428:$K428,0,MATCH(AC$397,$H$397:$K$397,0))*INDEX($J$391:$R$394,MATCH(AC$397,$I$391:$I$394,0),MATCH(AC$396,$J$390:$R$390,0))</f>
        <v>0</v>
      </c>
      <c r="AD428" s="742" cm="1">
        <f t="array" ref="AD428">INDEX($H428:$K428,0,MATCH(AD$397,$H$397:$K$397,0))*INDEX($J$391:$R$394,MATCH(AD$397,$I$391:$I$394,0),MATCH(AD$396,$J$390:$R$390,0))</f>
        <v>0</v>
      </c>
      <c r="AE428" s="742" cm="1">
        <f t="array" ref="AE428">INDEX($H428:$K428,0,MATCH(AE$397,$H$397:$K$397,0))*INDEX($J$391:$R$394,MATCH(AE$397,$I$391:$I$394,0),MATCH(AE$396,$J$390:$R$390,0))</f>
        <v>0</v>
      </c>
      <c r="AF428" s="742" cm="1">
        <f t="array" ref="AF428">INDEX($H428:$K428,0,MATCH(AF$397,$H$397:$K$397,0))*INDEX($J$391:$R$394,MATCH(AF$397,$I$391:$I$394,0),MATCH(AF$396,$J$390:$R$390,0))</f>
        <v>0</v>
      </c>
      <c r="AG428" s="742" cm="1">
        <f t="array" ref="AG428">INDEX($H428:$K428,0,MATCH(AG$397,$H$397:$K$397,0))*INDEX($J$391:$R$394,MATCH(AG$397,$I$391:$I$394,0),MATCH(AG$396,$J$390:$R$390,0))</f>
        <v>0</v>
      </c>
      <c r="AH428" s="742" cm="1">
        <f t="array" ref="AH428">INDEX($H428:$K428,0,MATCH(AH$397,$H$397:$K$397,0))*INDEX($J$391:$R$394,MATCH(AH$397,$I$391:$I$394,0),MATCH(AH$396,$J$390:$R$390,0))</f>
        <v>0</v>
      </c>
      <c r="AI428" s="742" cm="1">
        <f t="array" ref="AI428">INDEX($H428:$K428,0,MATCH(AI$397,$H$397:$K$397,0))*INDEX($J$391:$R$394,MATCH(AI$397,$I$391:$I$394,0),MATCH(AI$396,$J$390:$R$390,0))</f>
        <v>0</v>
      </c>
      <c r="AJ428" s="742" cm="1">
        <f t="array" ref="AJ428">INDEX($H428:$K428,0,MATCH(AJ$397,$H$397:$K$397,0))*INDEX($J$391:$R$394,MATCH(AJ$397,$I$391:$I$394,0),MATCH(AJ$396,$J$390:$R$390,0))</f>
        <v>0</v>
      </c>
      <c r="AK428" s="742" cm="1">
        <f t="array" ref="AK428">INDEX($H428:$K428,0,MATCH(AK$397,$H$397:$K$397,0))*INDEX($J$391:$R$394,MATCH(AK$397,$I$391:$I$394,0),MATCH(AK$396,$J$390:$R$390,0))</f>
        <v>0</v>
      </c>
      <c r="AL428" s="742" cm="1">
        <f t="array" ref="AL428">INDEX($H428:$K428,0,MATCH(AL$397,$H$397:$K$397,0))*INDEX($J$391:$R$394,MATCH(AL$397,$I$391:$I$394,0),MATCH(AL$396,$J$390:$R$390,0))</f>
        <v>0</v>
      </c>
      <c r="AM428" s="742" cm="1">
        <f t="array" ref="AM428">INDEX($H428:$K428,0,MATCH(AM$397,$H$397:$K$397,0))*INDEX($J$391:$R$394,MATCH(AM$397,$I$391:$I$394,0),MATCH(AM$396,$J$390:$R$390,0))</f>
        <v>0</v>
      </c>
      <c r="AN428" s="742" cm="1">
        <f t="array" ref="AN428">INDEX($H428:$K428,0,MATCH(AN$397,$H$397:$K$397,0))*INDEX($J$391:$R$394,MATCH(AN$397,$I$391:$I$394,0),MATCH(AN$396,$J$390:$R$390,0))</f>
        <v>0</v>
      </c>
      <c r="AO428" s="742" cm="1">
        <f t="array" ref="AO428">INDEX($H428:$K428,0,MATCH(AO$397,$H$397:$K$397,0))*INDEX($J$391:$R$394,MATCH(AO$397,$I$391:$I$394,0),MATCH(AO$396,$J$390:$R$390,0))</f>
        <v>0</v>
      </c>
      <c r="AP428" s="742" cm="1">
        <f t="array" ref="AP428">INDEX($H428:$K428,0,MATCH(AP$397,$H$397:$K$397,0))*INDEX($J$391:$R$394,MATCH(AP$397,$I$391:$I$394,0),MATCH(AP$396,$J$390:$R$390,0))</f>
        <v>0</v>
      </c>
      <c r="AQ428" s="742" cm="1">
        <f t="array" ref="AQ428">INDEX($H428:$K428,0,MATCH(AQ$397,$H$397:$K$397,0))*INDEX($J$391:$R$394,MATCH(AQ$397,$I$391:$I$394,0),MATCH(AQ$396,$J$390:$R$390,0))</f>
        <v>0</v>
      </c>
      <c r="AR428" s="742" cm="1">
        <f t="array" ref="AR428">INDEX($H428:$K428,0,MATCH(AR$397,$H$397:$K$397,0))*INDEX($J$391:$R$394,MATCH(AR$397,$I$391:$I$394,0),MATCH(AR$396,$J$390:$R$390,0))</f>
        <v>0</v>
      </c>
      <c r="AS428" s="742" cm="1">
        <f t="array" ref="AS428">INDEX($H428:$K428,0,MATCH(AS$397,$H$397:$K$397,0))*INDEX($J$391:$R$394,MATCH(AS$397,$I$391:$I$394,0),MATCH(AS$396,$J$390:$R$390,0))</f>
        <v>0</v>
      </c>
      <c r="AT428" s="742" cm="1">
        <f t="array" ref="AT428">INDEX($H428:$K428,0,MATCH(AT$397,$H$397:$K$397,0))*INDEX($J$391:$R$394,MATCH(AT$397,$I$391:$I$394,0),MATCH(AT$396,$J$390:$R$390,0))</f>
        <v>0</v>
      </c>
      <c r="AU428" s="742" cm="1">
        <f t="array" ref="AU428">INDEX($H428:$K428,0,MATCH(AU$397,$H$397:$K$397,0))*INDEX($J$391:$R$394,MATCH(AU$397,$I$391:$I$394,0),MATCH(AU$396,$J$390:$R$390,0))</f>
        <v>0</v>
      </c>
      <c r="AV428" s="196"/>
      <c r="AW428" s="196"/>
      <c r="AX428" s="17"/>
      <c r="AY428" s="9"/>
      <c r="AZ428" s="9"/>
      <c r="BA428" s="9"/>
    </row>
    <row r="429" spans="1:53" ht="14.5" outlineLevel="1" x14ac:dyDescent="0.35">
      <c r="A429" s="7"/>
      <c r="B429" s="8"/>
      <c r="C429" s="18"/>
      <c r="D429" s="18"/>
      <c r="E429" s="18"/>
      <c r="F429" s="27"/>
      <c r="G429" s="27" t="str">
        <f t="shared" si="116"/>
        <v>AANBOa</v>
      </c>
      <c r="H429" s="232">
        <v>0</v>
      </c>
      <c r="I429" s="232">
        <v>0</v>
      </c>
      <c r="J429" s="232">
        <v>0</v>
      </c>
      <c r="K429" s="232">
        <v>0</v>
      </c>
      <c r="L429" s="742" cm="1">
        <f t="array" ref="L429">INDEX($H429:$K429,0,MATCH(L$397,$H$397:$K$397,0))*INDEX($J$391:$R$394,MATCH(L$397,$I$391:$I$394,0),MATCH(L$396,$J$390:$R$390,0))</f>
        <v>0</v>
      </c>
      <c r="M429" s="742" cm="1">
        <f t="array" ref="M429">INDEX($H429:$K429,0,MATCH(M$397,$H$397:$K$397,0))*INDEX($J$391:$R$394,MATCH(M$397,$I$391:$I$394,0),MATCH(M$396,$J$390:$R$390,0))</f>
        <v>0</v>
      </c>
      <c r="N429" s="742" cm="1">
        <f t="array" ref="N429">INDEX($H429:$K429,0,MATCH(N$397,$H$397:$K$397,0))*INDEX($J$391:$R$394,MATCH(N$397,$I$391:$I$394,0),MATCH(N$396,$J$390:$R$390,0))</f>
        <v>0</v>
      </c>
      <c r="O429" s="742" cm="1">
        <f t="array" ref="O429">INDEX($H429:$K429,0,MATCH(O$397,$H$397:$K$397,0))*INDEX($J$391:$R$394,MATCH(O$397,$I$391:$I$394,0),MATCH(O$396,$J$390:$R$390,0))</f>
        <v>0</v>
      </c>
      <c r="P429" s="742" cm="1">
        <f t="array" ref="P429">INDEX($H429:$K429,0,MATCH(P$397,$H$397:$K$397,0))*INDEX($J$391:$R$394,MATCH(P$397,$I$391:$I$394,0),MATCH(P$396,$J$390:$R$390,0))</f>
        <v>0</v>
      </c>
      <c r="Q429" s="742" cm="1">
        <f t="array" ref="Q429">INDEX($H429:$K429,0,MATCH(Q$397,$H$397:$K$397,0))*INDEX($J$391:$R$394,MATCH(Q$397,$I$391:$I$394,0),MATCH(Q$396,$J$390:$R$390,0))</f>
        <v>0</v>
      </c>
      <c r="R429" s="742" cm="1">
        <f t="array" ref="R429">INDEX($H429:$K429,0,MATCH(R$397,$H$397:$K$397,0))*INDEX($J$391:$R$394,MATCH(R$397,$I$391:$I$394,0),MATCH(R$396,$J$390:$R$390,0))</f>
        <v>0</v>
      </c>
      <c r="S429" s="742" cm="1">
        <f t="array" ref="S429">INDEX($H429:$K429,0,MATCH(S$397,$H$397:$K$397,0))*INDEX($J$391:$R$394,MATCH(S$397,$I$391:$I$394,0),MATCH(S$396,$J$390:$R$390,0))</f>
        <v>0</v>
      </c>
      <c r="T429" s="742" cm="1">
        <f t="array" ref="T429">INDEX($H429:$K429,0,MATCH(T$397,$H$397:$K$397,0))*INDEX($J$391:$R$394,MATCH(T$397,$I$391:$I$394,0),MATCH(T$396,$J$390:$R$390,0))</f>
        <v>0</v>
      </c>
      <c r="U429" s="742" cm="1">
        <f t="array" ref="U429">INDEX($H429:$K429,0,MATCH(U$397,$H$397:$K$397,0))*INDEX($J$391:$R$394,MATCH(U$397,$I$391:$I$394,0),MATCH(U$396,$J$390:$R$390,0))</f>
        <v>0</v>
      </c>
      <c r="V429" s="742" cm="1">
        <f t="array" ref="V429">INDEX($H429:$K429,0,MATCH(V$397,$H$397:$K$397,0))*INDEX($J$391:$R$394,MATCH(V$397,$I$391:$I$394,0),MATCH(V$396,$J$390:$R$390,0))</f>
        <v>0</v>
      </c>
      <c r="W429" s="742" cm="1">
        <f t="array" ref="W429">INDEX($H429:$K429,0,MATCH(W$397,$H$397:$K$397,0))*INDEX($J$391:$R$394,MATCH(W$397,$I$391:$I$394,0),MATCH(W$396,$J$390:$R$390,0))</f>
        <v>0</v>
      </c>
      <c r="X429" s="742" cm="1">
        <f t="array" ref="X429">INDEX($H429:$K429,0,MATCH(X$397,$H$397:$K$397,0))*INDEX($J$391:$R$394,MATCH(X$397,$I$391:$I$394,0),MATCH(X$396,$J$390:$R$390,0))</f>
        <v>0</v>
      </c>
      <c r="Y429" s="742" cm="1">
        <f t="array" ref="Y429">INDEX($H429:$K429,0,MATCH(Y$397,$H$397:$K$397,0))*INDEX($J$391:$R$394,MATCH(Y$397,$I$391:$I$394,0),MATCH(Y$396,$J$390:$R$390,0))</f>
        <v>0</v>
      </c>
      <c r="Z429" s="742" cm="1">
        <f t="array" ref="Z429">INDEX($H429:$K429,0,MATCH(Z$397,$H$397:$K$397,0))*INDEX($J$391:$R$394,MATCH(Z$397,$I$391:$I$394,0),MATCH(Z$396,$J$390:$R$390,0))</f>
        <v>0</v>
      </c>
      <c r="AA429" s="742" cm="1">
        <f t="array" ref="AA429">INDEX($H429:$K429,0,MATCH(AA$397,$H$397:$K$397,0))*INDEX($J$391:$R$394,MATCH(AA$397,$I$391:$I$394,0),MATCH(AA$396,$J$390:$R$390,0))</f>
        <v>0</v>
      </c>
      <c r="AB429" s="742" cm="1">
        <f t="array" ref="AB429">INDEX($H429:$K429,0,MATCH(AB$397,$H$397:$K$397,0))*INDEX($J$391:$R$394,MATCH(AB$397,$I$391:$I$394,0),MATCH(AB$396,$J$390:$R$390,0))</f>
        <v>0</v>
      </c>
      <c r="AC429" s="742" cm="1">
        <f t="array" ref="AC429">INDEX($H429:$K429,0,MATCH(AC$397,$H$397:$K$397,0))*INDEX($J$391:$R$394,MATCH(AC$397,$I$391:$I$394,0),MATCH(AC$396,$J$390:$R$390,0))</f>
        <v>0</v>
      </c>
      <c r="AD429" s="742" cm="1">
        <f t="array" ref="AD429">INDEX($H429:$K429,0,MATCH(AD$397,$H$397:$K$397,0))*INDEX($J$391:$R$394,MATCH(AD$397,$I$391:$I$394,0),MATCH(AD$396,$J$390:$R$390,0))</f>
        <v>0</v>
      </c>
      <c r="AE429" s="742" cm="1">
        <f t="array" ref="AE429">INDEX($H429:$K429,0,MATCH(AE$397,$H$397:$K$397,0))*INDEX($J$391:$R$394,MATCH(AE$397,$I$391:$I$394,0),MATCH(AE$396,$J$390:$R$390,0))</f>
        <v>0</v>
      </c>
      <c r="AF429" s="742" cm="1">
        <f t="array" ref="AF429">INDEX($H429:$K429,0,MATCH(AF$397,$H$397:$K$397,0))*INDEX($J$391:$R$394,MATCH(AF$397,$I$391:$I$394,0),MATCH(AF$396,$J$390:$R$390,0))</f>
        <v>0</v>
      </c>
      <c r="AG429" s="742" cm="1">
        <f t="array" ref="AG429">INDEX($H429:$K429,0,MATCH(AG$397,$H$397:$K$397,0))*INDEX($J$391:$R$394,MATCH(AG$397,$I$391:$I$394,0),MATCH(AG$396,$J$390:$R$390,0))</f>
        <v>0</v>
      </c>
      <c r="AH429" s="742" cm="1">
        <f t="array" ref="AH429">INDEX($H429:$K429,0,MATCH(AH$397,$H$397:$K$397,0))*INDEX($J$391:$R$394,MATCH(AH$397,$I$391:$I$394,0),MATCH(AH$396,$J$390:$R$390,0))</f>
        <v>0</v>
      </c>
      <c r="AI429" s="742" cm="1">
        <f t="array" ref="AI429">INDEX($H429:$K429,0,MATCH(AI$397,$H$397:$K$397,0))*INDEX($J$391:$R$394,MATCH(AI$397,$I$391:$I$394,0),MATCH(AI$396,$J$390:$R$390,0))</f>
        <v>0</v>
      </c>
      <c r="AJ429" s="742" cm="1">
        <f t="array" ref="AJ429">INDEX($H429:$K429,0,MATCH(AJ$397,$H$397:$K$397,0))*INDEX($J$391:$R$394,MATCH(AJ$397,$I$391:$I$394,0),MATCH(AJ$396,$J$390:$R$390,0))</f>
        <v>0</v>
      </c>
      <c r="AK429" s="742" cm="1">
        <f t="array" ref="AK429">INDEX($H429:$K429,0,MATCH(AK$397,$H$397:$K$397,0))*INDEX($J$391:$R$394,MATCH(AK$397,$I$391:$I$394,0),MATCH(AK$396,$J$390:$R$390,0))</f>
        <v>0</v>
      </c>
      <c r="AL429" s="742" cm="1">
        <f t="array" ref="AL429">INDEX($H429:$K429,0,MATCH(AL$397,$H$397:$K$397,0))*INDEX($J$391:$R$394,MATCH(AL$397,$I$391:$I$394,0),MATCH(AL$396,$J$390:$R$390,0))</f>
        <v>0</v>
      </c>
      <c r="AM429" s="742" cm="1">
        <f t="array" ref="AM429">INDEX($H429:$K429,0,MATCH(AM$397,$H$397:$K$397,0))*INDEX($J$391:$R$394,MATCH(AM$397,$I$391:$I$394,0),MATCH(AM$396,$J$390:$R$390,0))</f>
        <v>0</v>
      </c>
      <c r="AN429" s="742" cm="1">
        <f t="array" ref="AN429">INDEX($H429:$K429,0,MATCH(AN$397,$H$397:$K$397,0))*INDEX($J$391:$R$394,MATCH(AN$397,$I$391:$I$394,0),MATCH(AN$396,$J$390:$R$390,0))</f>
        <v>0</v>
      </c>
      <c r="AO429" s="742" cm="1">
        <f t="array" ref="AO429">INDEX($H429:$K429,0,MATCH(AO$397,$H$397:$K$397,0))*INDEX($J$391:$R$394,MATCH(AO$397,$I$391:$I$394,0),MATCH(AO$396,$J$390:$R$390,0))</f>
        <v>0</v>
      </c>
      <c r="AP429" s="742" cm="1">
        <f t="array" ref="AP429">INDEX($H429:$K429,0,MATCH(AP$397,$H$397:$K$397,0))*INDEX($J$391:$R$394,MATCH(AP$397,$I$391:$I$394,0),MATCH(AP$396,$J$390:$R$390,0))</f>
        <v>0</v>
      </c>
      <c r="AQ429" s="742" cm="1">
        <f t="array" ref="AQ429">INDEX($H429:$K429,0,MATCH(AQ$397,$H$397:$K$397,0))*INDEX($J$391:$R$394,MATCH(AQ$397,$I$391:$I$394,0),MATCH(AQ$396,$J$390:$R$390,0))</f>
        <v>0</v>
      </c>
      <c r="AR429" s="742" cm="1">
        <f t="array" ref="AR429">INDEX($H429:$K429,0,MATCH(AR$397,$H$397:$K$397,0))*INDEX($J$391:$R$394,MATCH(AR$397,$I$391:$I$394,0),MATCH(AR$396,$J$390:$R$390,0))</f>
        <v>0</v>
      </c>
      <c r="AS429" s="742" cm="1">
        <f t="array" ref="AS429">INDEX($H429:$K429,0,MATCH(AS$397,$H$397:$K$397,0))*INDEX($J$391:$R$394,MATCH(AS$397,$I$391:$I$394,0),MATCH(AS$396,$J$390:$R$390,0))</f>
        <v>0</v>
      </c>
      <c r="AT429" s="742" cm="1">
        <f t="array" ref="AT429">INDEX($H429:$K429,0,MATCH(AT$397,$H$397:$K$397,0))*INDEX($J$391:$R$394,MATCH(AT$397,$I$391:$I$394,0),MATCH(AT$396,$J$390:$R$390,0))</f>
        <v>0</v>
      </c>
      <c r="AU429" s="742" cm="1">
        <f t="array" ref="AU429">INDEX($H429:$K429,0,MATCH(AU$397,$H$397:$K$397,0))*INDEX($J$391:$R$394,MATCH(AU$397,$I$391:$I$394,0),MATCH(AU$396,$J$390:$R$390,0))</f>
        <v>0</v>
      </c>
      <c r="AV429" s="196"/>
      <c r="AW429" s="196"/>
      <c r="AX429" s="17"/>
      <c r="AY429" s="9"/>
      <c r="AZ429" s="9"/>
      <c r="BA429" s="9"/>
    </row>
    <row r="430" spans="1:53" ht="14.5" outlineLevel="1" x14ac:dyDescent="0.35">
      <c r="A430" s="7"/>
      <c r="B430" s="8"/>
      <c r="C430" s="18"/>
      <c r="D430" s="18"/>
      <c r="E430" s="18"/>
      <c r="F430" s="27"/>
      <c r="G430" s="27" t="str">
        <f t="shared" ref="G430:G461" si="117">_xlfn.CONCAT(H210:M210)</f>
        <v>YABA2Ba</v>
      </c>
      <c r="H430" s="232">
        <v>0</v>
      </c>
      <c r="I430" s="232">
        <v>0</v>
      </c>
      <c r="J430" s="232">
        <v>0</v>
      </c>
      <c r="K430" s="232">
        <v>0</v>
      </c>
      <c r="L430" s="742" cm="1">
        <f t="array" ref="L430">INDEX($H430:$K430,0,MATCH(L$397,$H$397:$K$397,0))*INDEX($J$391:$R$394,MATCH(L$397,$I$391:$I$394,0),MATCH(L$396,$J$390:$R$390,0))</f>
        <v>0</v>
      </c>
      <c r="M430" s="742" cm="1">
        <f t="array" ref="M430">INDEX($H430:$K430,0,MATCH(M$397,$H$397:$K$397,0))*INDEX($J$391:$R$394,MATCH(M$397,$I$391:$I$394,0),MATCH(M$396,$J$390:$R$390,0))</f>
        <v>0</v>
      </c>
      <c r="N430" s="742" cm="1">
        <f t="array" ref="N430">INDEX($H430:$K430,0,MATCH(N$397,$H$397:$K$397,0))*INDEX($J$391:$R$394,MATCH(N$397,$I$391:$I$394,0),MATCH(N$396,$J$390:$R$390,0))</f>
        <v>0</v>
      </c>
      <c r="O430" s="742" cm="1">
        <f t="array" ref="O430">INDEX($H430:$K430,0,MATCH(O$397,$H$397:$K$397,0))*INDEX($J$391:$R$394,MATCH(O$397,$I$391:$I$394,0),MATCH(O$396,$J$390:$R$390,0))</f>
        <v>0</v>
      </c>
      <c r="P430" s="742" cm="1">
        <f t="array" ref="P430">INDEX($H430:$K430,0,MATCH(P$397,$H$397:$K$397,0))*INDEX($J$391:$R$394,MATCH(P$397,$I$391:$I$394,0),MATCH(P$396,$J$390:$R$390,0))</f>
        <v>0</v>
      </c>
      <c r="Q430" s="742" cm="1">
        <f t="array" ref="Q430">INDEX($H430:$K430,0,MATCH(Q$397,$H$397:$K$397,0))*INDEX($J$391:$R$394,MATCH(Q$397,$I$391:$I$394,0),MATCH(Q$396,$J$390:$R$390,0))</f>
        <v>0</v>
      </c>
      <c r="R430" s="742" cm="1">
        <f t="array" ref="R430">INDEX($H430:$K430,0,MATCH(R$397,$H$397:$K$397,0))*INDEX($J$391:$R$394,MATCH(R$397,$I$391:$I$394,0),MATCH(R$396,$J$390:$R$390,0))</f>
        <v>0</v>
      </c>
      <c r="S430" s="742" cm="1">
        <f t="array" ref="S430">INDEX($H430:$K430,0,MATCH(S$397,$H$397:$K$397,0))*INDEX($J$391:$R$394,MATCH(S$397,$I$391:$I$394,0),MATCH(S$396,$J$390:$R$390,0))</f>
        <v>0</v>
      </c>
      <c r="T430" s="742" cm="1">
        <f t="array" ref="T430">INDEX($H430:$K430,0,MATCH(T$397,$H$397:$K$397,0))*INDEX($J$391:$R$394,MATCH(T$397,$I$391:$I$394,0),MATCH(T$396,$J$390:$R$390,0))</f>
        <v>0</v>
      </c>
      <c r="U430" s="742" cm="1">
        <f t="array" ref="U430">INDEX($H430:$K430,0,MATCH(U$397,$H$397:$K$397,0))*INDEX($J$391:$R$394,MATCH(U$397,$I$391:$I$394,0),MATCH(U$396,$J$390:$R$390,0))</f>
        <v>0</v>
      </c>
      <c r="V430" s="742" cm="1">
        <f t="array" ref="V430">INDEX($H430:$K430,0,MATCH(V$397,$H$397:$K$397,0))*INDEX($J$391:$R$394,MATCH(V$397,$I$391:$I$394,0),MATCH(V$396,$J$390:$R$390,0))</f>
        <v>0</v>
      </c>
      <c r="W430" s="742" cm="1">
        <f t="array" ref="W430">INDEX($H430:$K430,0,MATCH(W$397,$H$397:$K$397,0))*INDEX($J$391:$R$394,MATCH(W$397,$I$391:$I$394,0),MATCH(W$396,$J$390:$R$390,0))</f>
        <v>0</v>
      </c>
      <c r="X430" s="742" cm="1">
        <f t="array" ref="X430">INDEX($H430:$K430,0,MATCH(X$397,$H$397:$K$397,0))*INDEX($J$391:$R$394,MATCH(X$397,$I$391:$I$394,0),MATCH(X$396,$J$390:$R$390,0))</f>
        <v>0</v>
      </c>
      <c r="Y430" s="742" cm="1">
        <f t="array" ref="Y430">INDEX($H430:$K430,0,MATCH(Y$397,$H$397:$K$397,0))*INDEX($J$391:$R$394,MATCH(Y$397,$I$391:$I$394,0),MATCH(Y$396,$J$390:$R$390,0))</f>
        <v>0</v>
      </c>
      <c r="Z430" s="742" cm="1">
        <f t="array" ref="Z430">INDEX($H430:$K430,0,MATCH(Z$397,$H$397:$K$397,0))*INDEX($J$391:$R$394,MATCH(Z$397,$I$391:$I$394,0),MATCH(Z$396,$J$390:$R$390,0))</f>
        <v>0</v>
      </c>
      <c r="AA430" s="742" cm="1">
        <f t="array" ref="AA430">INDEX($H430:$K430,0,MATCH(AA$397,$H$397:$K$397,0))*INDEX($J$391:$R$394,MATCH(AA$397,$I$391:$I$394,0),MATCH(AA$396,$J$390:$R$390,0))</f>
        <v>0</v>
      </c>
      <c r="AB430" s="742" cm="1">
        <f t="array" ref="AB430">INDEX($H430:$K430,0,MATCH(AB$397,$H$397:$K$397,0))*INDEX($J$391:$R$394,MATCH(AB$397,$I$391:$I$394,0),MATCH(AB$396,$J$390:$R$390,0))</f>
        <v>0</v>
      </c>
      <c r="AC430" s="742" cm="1">
        <f t="array" ref="AC430">INDEX($H430:$K430,0,MATCH(AC$397,$H$397:$K$397,0))*INDEX($J$391:$R$394,MATCH(AC$397,$I$391:$I$394,0),MATCH(AC$396,$J$390:$R$390,0))</f>
        <v>0</v>
      </c>
      <c r="AD430" s="742" cm="1">
        <f t="array" ref="AD430">INDEX($H430:$K430,0,MATCH(AD$397,$H$397:$K$397,0))*INDEX($J$391:$R$394,MATCH(AD$397,$I$391:$I$394,0),MATCH(AD$396,$J$390:$R$390,0))</f>
        <v>0</v>
      </c>
      <c r="AE430" s="742" cm="1">
        <f t="array" ref="AE430">INDEX($H430:$K430,0,MATCH(AE$397,$H$397:$K$397,0))*INDEX($J$391:$R$394,MATCH(AE$397,$I$391:$I$394,0),MATCH(AE$396,$J$390:$R$390,0))</f>
        <v>0</v>
      </c>
      <c r="AF430" s="742" cm="1">
        <f t="array" ref="AF430">INDEX($H430:$K430,0,MATCH(AF$397,$H$397:$K$397,0))*INDEX($J$391:$R$394,MATCH(AF$397,$I$391:$I$394,0),MATCH(AF$396,$J$390:$R$390,0))</f>
        <v>0</v>
      </c>
      <c r="AG430" s="742" cm="1">
        <f t="array" ref="AG430">INDEX($H430:$K430,0,MATCH(AG$397,$H$397:$K$397,0))*INDEX($J$391:$R$394,MATCH(AG$397,$I$391:$I$394,0),MATCH(AG$396,$J$390:$R$390,0))</f>
        <v>0</v>
      </c>
      <c r="AH430" s="742" cm="1">
        <f t="array" ref="AH430">INDEX($H430:$K430,0,MATCH(AH$397,$H$397:$K$397,0))*INDEX($J$391:$R$394,MATCH(AH$397,$I$391:$I$394,0),MATCH(AH$396,$J$390:$R$390,0))</f>
        <v>0</v>
      </c>
      <c r="AI430" s="742" cm="1">
        <f t="array" ref="AI430">INDEX($H430:$K430,0,MATCH(AI$397,$H$397:$K$397,0))*INDEX($J$391:$R$394,MATCH(AI$397,$I$391:$I$394,0),MATCH(AI$396,$J$390:$R$390,0))</f>
        <v>0</v>
      </c>
      <c r="AJ430" s="742" cm="1">
        <f t="array" ref="AJ430">INDEX($H430:$K430,0,MATCH(AJ$397,$H$397:$K$397,0))*INDEX($J$391:$R$394,MATCH(AJ$397,$I$391:$I$394,0),MATCH(AJ$396,$J$390:$R$390,0))</f>
        <v>0</v>
      </c>
      <c r="AK430" s="742" cm="1">
        <f t="array" ref="AK430">INDEX($H430:$K430,0,MATCH(AK$397,$H$397:$K$397,0))*INDEX($J$391:$R$394,MATCH(AK$397,$I$391:$I$394,0),MATCH(AK$396,$J$390:$R$390,0))</f>
        <v>0</v>
      </c>
      <c r="AL430" s="742" cm="1">
        <f t="array" ref="AL430">INDEX($H430:$K430,0,MATCH(AL$397,$H$397:$K$397,0))*INDEX($J$391:$R$394,MATCH(AL$397,$I$391:$I$394,0),MATCH(AL$396,$J$390:$R$390,0))</f>
        <v>0</v>
      </c>
      <c r="AM430" s="742" cm="1">
        <f t="array" ref="AM430">INDEX($H430:$K430,0,MATCH(AM$397,$H$397:$K$397,0))*INDEX($J$391:$R$394,MATCH(AM$397,$I$391:$I$394,0),MATCH(AM$396,$J$390:$R$390,0))</f>
        <v>0</v>
      </c>
      <c r="AN430" s="742" cm="1">
        <f t="array" ref="AN430">INDEX($H430:$K430,0,MATCH(AN$397,$H$397:$K$397,0))*INDEX($J$391:$R$394,MATCH(AN$397,$I$391:$I$394,0),MATCH(AN$396,$J$390:$R$390,0))</f>
        <v>0</v>
      </c>
      <c r="AO430" s="742" cm="1">
        <f t="array" ref="AO430">INDEX($H430:$K430,0,MATCH(AO$397,$H$397:$K$397,0))*INDEX($J$391:$R$394,MATCH(AO$397,$I$391:$I$394,0),MATCH(AO$396,$J$390:$R$390,0))</f>
        <v>0</v>
      </c>
      <c r="AP430" s="742" cm="1">
        <f t="array" ref="AP430">INDEX($H430:$K430,0,MATCH(AP$397,$H$397:$K$397,0))*INDEX($J$391:$R$394,MATCH(AP$397,$I$391:$I$394,0),MATCH(AP$396,$J$390:$R$390,0))</f>
        <v>0</v>
      </c>
      <c r="AQ430" s="742" cm="1">
        <f t="array" ref="AQ430">INDEX($H430:$K430,0,MATCH(AQ$397,$H$397:$K$397,0))*INDEX($J$391:$R$394,MATCH(AQ$397,$I$391:$I$394,0),MATCH(AQ$396,$J$390:$R$390,0))</f>
        <v>0</v>
      </c>
      <c r="AR430" s="742" cm="1">
        <f t="array" ref="AR430">INDEX($H430:$K430,0,MATCH(AR$397,$H$397:$K$397,0))*INDEX($J$391:$R$394,MATCH(AR$397,$I$391:$I$394,0),MATCH(AR$396,$J$390:$R$390,0))</f>
        <v>0</v>
      </c>
      <c r="AS430" s="742" cm="1">
        <f t="array" ref="AS430">INDEX($H430:$K430,0,MATCH(AS$397,$H$397:$K$397,0))*INDEX($J$391:$R$394,MATCH(AS$397,$I$391:$I$394,0),MATCH(AS$396,$J$390:$R$390,0))</f>
        <v>0</v>
      </c>
      <c r="AT430" s="742" cm="1">
        <f t="array" ref="AT430">INDEX($H430:$K430,0,MATCH(AT$397,$H$397:$K$397,0))*INDEX($J$391:$R$394,MATCH(AT$397,$I$391:$I$394,0),MATCH(AT$396,$J$390:$R$390,0))</f>
        <v>0</v>
      </c>
      <c r="AU430" s="742" cm="1">
        <f t="array" ref="AU430">INDEX($H430:$K430,0,MATCH(AU$397,$H$397:$K$397,0))*INDEX($J$391:$R$394,MATCH(AU$397,$I$391:$I$394,0),MATCH(AU$396,$J$390:$R$390,0))</f>
        <v>0</v>
      </c>
      <c r="AV430" s="196"/>
      <c r="AW430" s="196"/>
      <c r="AX430" s="17"/>
      <c r="AY430" s="9"/>
      <c r="AZ430" s="9"/>
      <c r="BA430" s="9"/>
    </row>
    <row r="431" spans="1:53" ht="14.5" outlineLevel="1" x14ac:dyDescent="0.35">
      <c r="A431" s="7"/>
      <c r="B431" s="8"/>
      <c r="C431" s="18"/>
      <c r="D431" s="18"/>
      <c r="E431" s="18"/>
      <c r="F431" s="27"/>
      <c r="G431" s="27" t="str">
        <f t="shared" si="117"/>
        <v>AYABA1b</v>
      </c>
      <c r="H431" s="232">
        <v>1</v>
      </c>
      <c r="I431" s="232">
        <v>1</v>
      </c>
      <c r="J431" s="232">
        <v>1</v>
      </c>
      <c r="K431" s="232">
        <v>1</v>
      </c>
      <c r="L431" s="742" cm="1">
        <f t="array" ref="L431">INDEX($H431:$K431,0,MATCH(L$397,$H$397:$K$397,0))*INDEX($J$391:$R$394,MATCH(L$397,$I$391:$I$394,0),MATCH(L$396,$J$390:$R$390,0))</f>
        <v>2</v>
      </c>
      <c r="M431" s="742" cm="1">
        <f t="array" ref="M431">INDEX($H431:$K431,0,MATCH(M$397,$H$397:$K$397,0))*INDEX($J$391:$R$394,MATCH(M$397,$I$391:$I$394,0),MATCH(M$396,$J$390:$R$390,0))</f>
        <v>1</v>
      </c>
      <c r="N431" s="742" cm="1">
        <f t="array" ref="N431">INDEX($H431:$K431,0,MATCH(N$397,$H$397:$K$397,0))*INDEX($J$391:$R$394,MATCH(N$397,$I$391:$I$394,0),MATCH(N$396,$J$390:$R$390,0))</f>
        <v>1</v>
      </c>
      <c r="O431" s="742" cm="1">
        <f t="array" ref="O431">INDEX($H431:$K431,0,MATCH(O$397,$H$397:$K$397,0))*INDEX($J$391:$R$394,MATCH(O$397,$I$391:$I$394,0),MATCH(O$396,$J$390:$R$390,0))</f>
        <v>1</v>
      </c>
      <c r="P431" s="742" cm="1">
        <f t="array" ref="P431">INDEX($H431:$K431,0,MATCH(P$397,$H$397:$K$397,0))*INDEX($J$391:$R$394,MATCH(P$397,$I$391:$I$394,0),MATCH(P$396,$J$390:$R$390,0))</f>
        <v>2</v>
      </c>
      <c r="Q431" s="742" cm="1">
        <f t="array" ref="Q431">INDEX($H431:$K431,0,MATCH(Q$397,$H$397:$K$397,0))*INDEX($J$391:$R$394,MATCH(Q$397,$I$391:$I$394,0),MATCH(Q$396,$J$390:$R$390,0))</f>
        <v>1</v>
      </c>
      <c r="R431" s="742" cm="1">
        <f t="array" ref="R431">INDEX($H431:$K431,0,MATCH(R$397,$H$397:$K$397,0))*INDEX($J$391:$R$394,MATCH(R$397,$I$391:$I$394,0),MATCH(R$396,$J$390:$R$390,0))</f>
        <v>1</v>
      </c>
      <c r="S431" s="742" cm="1">
        <f t="array" ref="S431">INDEX($H431:$K431,0,MATCH(S$397,$H$397:$K$397,0))*INDEX($J$391:$R$394,MATCH(S$397,$I$391:$I$394,0),MATCH(S$396,$J$390:$R$390,0))</f>
        <v>1</v>
      </c>
      <c r="T431" s="742" cm="1">
        <f t="array" ref="T431">INDEX($H431:$K431,0,MATCH(T$397,$H$397:$K$397,0))*INDEX($J$391:$R$394,MATCH(T$397,$I$391:$I$394,0),MATCH(T$396,$J$390:$R$390,0))</f>
        <v>2</v>
      </c>
      <c r="U431" s="742" cm="1">
        <f t="array" ref="U431">INDEX($H431:$K431,0,MATCH(U$397,$H$397:$K$397,0))*INDEX($J$391:$R$394,MATCH(U$397,$I$391:$I$394,0),MATCH(U$396,$J$390:$R$390,0))</f>
        <v>1</v>
      </c>
      <c r="V431" s="742" cm="1">
        <f t="array" ref="V431">INDEX($H431:$K431,0,MATCH(V$397,$H$397:$K$397,0))*INDEX($J$391:$R$394,MATCH(V$397,$I$391:$I$394,0),MATCH(V$396,$J$390:$R$390,0))</f>
        <v>1</v>
      </c>
      <c r="W431" s="742" cm="1">
        <f t="array" ref="W431">INDEX($H431:$K431,0,MATCH(W$397,$H$397:$K$397,0))*INDEX($J$391:$R$394,MATCH(W$397,$I$391:$I$394,0),MATCH(W$396,$J$390:$R$390,0))</f>
        <v>1</v>
      </c>
      <c r="X431" s="742" cm="1">
        <f t="array" ref="X431">INDEX($H431:$K431,0,MATCH(X$397,$H$397:$K$397,0))*INDEX($J$391:$R$394,MATCH(X$397,$I$391:$I$394,0),MATCH(X$396,$J$390:$R$390,0))</f>
        <v>2</v>
      </c>
      <c r="Y431" s="742" cm="1">
        <f t="array" ref="Y431">INDEX($H431:$K431,0,MATCH(Y$397,$H$397:$K$397,0))*INDEX($J$391:$R$394,MATCH(Y$397,$I$391:$I$394,0),MATCH(Y$396,$J$390:$R$390,0))</f>
        <v>1</v>
      </c>
      <c r="Z431" s="742" cm="1">
        <f t="array" ref="Z431">INDEX($H431:$K431,0,MATCH(Z$397,$H$397:$K$397,0))*INDEX($J$391:$R$394,MATCH(Z$397,$I$391:$I$394,0),MATCH(Z$396,$J$390:$R$390,0))</f>
        <v>1</v>
      </c>
      <c r="AA431" s="742" cm="1">
        <f t="array" ref="AA431">INDEX($H431:$K431,0,MATCH(AA$397,$H$397:$K$397,0))*INDEX($J$391:$R$394,MATCH(AA$397,$I$391:$I$394,0),MATCH(AA$396,$J$390:$R$390,0))</f>
        <v>1</v>
      </c>
      <c r="AB431" s="742" cm="1">
        <f t="array" ref="AB431">INDEX($H431:$K431,0,MATCH(AB$397,$H$397:$K$397,0))*INDEX($J$391:$R$394,MATCH(AB$397,$I$391:$I$394,0),MATCH(AB$396,$J$390:$R$390,0))</f>
        <v>1</v>
      </c>
      <c r="AC431" s="742" cm="1">
        <f t="array" ref="AC431">INDEX($H431:$K431,0,MATCH(AC$397,$H$397:$K$397,0))*INDEX($J$391:$R$394,MATCH(AC$397,$I$391:$I$394,0),MATCH(AC$396,$J$390:$R$390,0))</f>
        <v>1</v>
      </c>
      <c r="AD431" s="742" cm="1">
        <f t="array" ref="AD431">INDEX($H431:$K431,0,MATCH(AD$397,$H$397:$K$397,0))*INDEX($J$391:$R$394,MATCH(AD$397,$I$391:$I$394,0),MATCH(AD$396,$J$390:$R$390,0))</f>
        <v>1</v>
      </c>
      <c r="AE431" s="742" cm="1">
        <f t="array" ref="AE431">INDEX($H431:$K431,0,MATCH(AE$397,$H$397:$K$397,0))*INDEX($J$391:$R$394,MATCH(AE$397,$I$391:$I$394,0),MATCH(AE$396,$J$390:$R$390,0))</f>
        <v>1</v>
      </c>
      <c r="AF431" s="742" cm="1">
        <f t="array" ref="AF431">INDEX($H431:$K431,0,MATCH(AF$397,$H$397:$K$397,0))*INDEX($J$391:$R$394,MATCH(AF$397,$I$391:$I$394,0),MATCH(AF$396,$J$390:$R$390,0))</f>
        <v>1</v>
      </c>
      <c r="AG431" s="742" cm="1">
        <f t="array" ref="AG431">INDEX($H431:$K431,0,MATCH(AG$397,$H$397:$K$397,0))*INDEX($J$391:$R$394,MATCH(AG$397,$I$391:$I$394,0),MATCH(AG$396,$J$390:$R$390,0))</f>
        <v>1</v>
      </c>
      <c r="AH431" s="742" cm="1">
        <f t="array" ref="AH431">INDEX($H431:$K431,0,MATCH(AH$397,$H$397:$K$397,0))*INDEX($J$391:$R$394,MATCH(AH$397,$I$391:$I$394,0),MATCH(AH$396,$J$390:$R$390,0))</f>
        <v>1</v>
      </c>
      <c r="AI431" s="742" cm="1">
        <f t="array" ref="AI431">INDEX($H431:$K431,0,MATCH(AI$397,$H$397:$K$397,0))*INDEX($J$391:$R$394,MATCH(AI$397,$I$391:$I$394,0),MATCH(AI$396,$J$390:$R$390,0))</f>
        <v>1</v>
      </c>
      <c r="AJ431" s="742" cm="1">
        <f t="array" ref="AJ431">INDEX($H431:$K431,0,MATCH(AJ$397,$H$397:$K$397,0))*INDEX($J$391:$R$394,MATCH(AJ$397,$I$391:$I$394,0),MATCH(AJ$396,$J$390:$R$390,0))</f>
        <v>1</v>
      </c>
      <c r="AK431" s="742" cm="1">
        <f t="array" ref="AK431">INDEX($H431:$K431,0,MATCH(AK$397,$H$397:$K$397,0))*INDEX($J$391:$R$394,MATCH(AK$397,$I$391:$I$394,0),MATCH(AK$396,$J$390:$R$390,0))</f>
        <v>1</v>
      </c>
      <c r="AL431" s="742" cm="1">
        <f t="array" ref="AL431">INDEX($H431:$K431,0,MATCH(AL$397,$H$397:$K$397,0))*INDEX($J$391:$R$394,MATCH(AL$397,$I$391:$I$394,0),MATCH(AL$396,$J$390:$R$390,0))</f>
        <v>1</v>
      </c>
      <c r="AM431" s="742" cm="1">
        <f t="array" ref="AM431">INDEX($H431:$K431,0,MATCH(AM$397,$H$397:$K$397,0))*INDEX($J$391:$R$394,MATCH(AM$397,$I$391:$I$394,0),MATCH(AM$396,$J$390:$R$390,0))</f>
        <v>1</v>
      </c>
      <c r="AN431" s="742" cm="1">
        <f t="array" ref="AN431">INDEX($H431:$K431,0,MATCH(AN$397,$H$397:$K$397,0))*INDEX($J$391:$R$394,MATCH(AN$397,$I$391:$I$394,0),MATCH(AN$396,$J$390:$R$390,0))</f>
        <v>1</v>
      </c>
      <c r="AO431" s="742" cm="1">
        <f t="array" ref="AO431">INDEX($H431:$K431,0,MATCH(AO$397,$H$397:$K$397,0))*INDEX($J$391:$R$394,MATCH(AO$397,$I$391:$I$394,0),MATCH(AO$396,$J$390:$R$390,0))</f>
        <v>1</v>
      </c>
      <c r="AP431" s="742" cm="1">
        <f t="array" ref="AP431">INDEX($H431:$K431,0,MATCH(AP$397,$H$397:$K$397,0))*INDEX($J$391:$R$394,MATCH(AP$397,$I$391:$I$394,0),MATCH(AP$396,$J$390:$R$390,0))</f>
        <v>1</v>
      </c>
      <c r="AQ431" s="742" cm="1">
        <f t="array" ref="AQ431">INDEX($H431:$K431,0,MATCH(AQ$397,$H$397:$K$397,0))*INDEX($J$391:$R$394,MATCH(AQ$397,$I$391:$I$394,0),MATCH(AQ$396,$J$390:$R$390,0))</f>
        <v>1</v>
      </c>
      <c r="AR431" s="742" cm="1">
        <f t="array" ref="AR431">INDEX($H431:$K431,0,MATCH(AR$397,$H$397:$K$397,0))*INDEX($J$391:$R$394,MATCH(AR$397,$I$391:$I$394,0),MATCH(AR$396,$J$390:$R$390,0))</f>
        <v>1</v>
      </c>
      <c r="AS431" s="742" cm="1">
        <f t="array" ref="AS431">INDEX($H431:$K431,0,MATCH(AS$397,$H$397:$K$397,0))*INDEX($J$391:$R$394,MATCH(AS$397,$I$391:$I$394,0),MATCH(AS$396,$J$390:$R$390,0))</f>
        <v>1</v>
      </c>
      <c r="AT431" s="742" cm="1">
        <f t="array" ref="AT431">INDEX($H431:$K431,0,MATCH(AT$397,$H$397:$K$397,0))*INDEX($J$391:$R$394,MATCH(AT$397,$I$391:$I$394,0),MATCH(AT$396,$J$390:$R$390,0))</f>
        <v>1</v>
      </c>
      <c r="AU431" s="742" cm="1">
        <f t="array" ref="AU431">INDEX($H431:$K431,0,MATCH(AU$397,$H$397:$K$397,0))*INDEX($J$391:$R$394,MATCH(AU$397,$I$391:$I$394,0),MATCH(AU$396,$J$390:$R$390,0))</f>
        <v>1</v>
      </c>
      <c r="AV431" s="196"/>
      <c r="AW431" s="196"/>
      <c r="AX431" s="17"/>
      <c r="AY431" s="9"/>
      <c r="AZ431" s="9"/>
      <c r="BA431" s="9"/>
    </row>
    <row r="432" spans="1:53" ht="14.5" outlineLevel="1" x14ac:dyDescent="0.35">
      <c r="A432" s="7"/>
      <c r="B432" s="8"/>
      <c r="C432" s="18"/>
      <c r="D432" s="18"/>
      <c r="E432" s="18"/>
      <c r="F432" s="27"/>
      <c r="G432" s="27" t="str">
        <f t="shared" si="117"/>
        <v>YAOA2OFa</v>
      </c>
      <c r="H432" s="232">
        <v>0</v>
      </c>
      <c r="I432" s="232">
        <v>0</v>
      </c>
      <c r="J432" s="232">
        <v>0</v>
      </c>
      <c r="K432" s="232">
        <v>0</v>
      </c>
      <c r="L432" s="742" cm="1">
        <f t="array" ref="L432">INDEX($H432:$K432,0,MATCH(L$397,$H$397:$K$397,0))*INDEX($J$391:$R$394,MATCH(L$397,$I$391:$I$394,0),MATCH(L$396,$J$390:$R$390,0))</f>
        <v>0</v>
      </c>
      <c r="M432" s="742" cm="1">
        <f t="array" ref="M432">INDEX($H432:$K432,0,MATCH(M$397,$H$397:$K$397,0))*INDEX($J$391:$R$394,MATCH(M$397,$I$391:$I$394,0),MATCH(M$396,$J$390:$R$390,0))</f>
        <v>0</v>
      </c>
      <c r="N432" s="742" cm="1">
        <f t="array" ref="N432">INDEX($H432:$K432,0,MATCH(N$397,$H$397:$K$397,0))*INDEX($J$391:$R$394,MATCH(N$397,$I$391:$I$394,0),MATCH(N$396,$J$390:$R$390,0))</f>
        <v>0</v>
      </c>
      <c r="O432" s="742" cm="1">
        <f t="array" ref="O432">INDEX($H432:$K432,0,MATCH(O$397,$H$397:$K$397,0))*INDEX($J$391:$R$394,MATCH(O$397,$I$391:$I$394,0),MATCH(O$396,$J$390:$R$390,0))</f>
        <v>0</v>
      </c>
      <c r="P432" s="742" cm="1">
        <f t="array" ref="P432">INDEX($H432:$K432,0,MATCH(P$397,$H$397:$K$397,0))*INDEX($J$391:$R$394,MATCH(P$397,$I$391:$I$394,0),MATCH(P$396,$J$390:$R$390,0))</f>
        <v>0</v>
      </c>
      <c r="Q432" s="742" cm="1">
        <f t="array" ref="Q432">INDEX($H432:$K432,0,MATCH(Q$397,$H$397:$K$397,0))*INDEX($J$391:$R$394,MATCH(Q$397,$I$391:$I$394,0),MATCH(Q$396,$J$390:$R$390,0))</f>
        <v>0</v>
      </c>
      <c r="R432" s="742" cm="1">
        <f t="array" ref="R432">INDEX($H432:$K432,0,MATCH(R$397,$H$397:$K$397,0))*INDEX($J$391:$R$394,MATCH(R$397,$I$391:$I$394,0),MATCH(R$396,$J$390:$R$390,0))</f>
        <v>0</v>
      </c>
      <c r="S432" s="742" cm="1">
        <f t="array" ref="S432">INDEX($H432:$K432,0,MATCH(S$397,$H$397:$K$397,0))*INDEX($J$391:$R$394,MATCH(S$397,$I$391:$I$394,0),MATCH(S$396,$J$390:$R$390,0))</f>
        <v>0</v>
      </c>
      <c r="T432" s="742" cm="1">
        <f t="array" ref="T432">INDEX($H432:$K432,0,MATCH(T$397,$H$397:$K$397,0))*INDEX($J$391:$R$394,MATCH(T$397,$I$391:$I$394,0),MATCH(T$396,$J$390:$R$390,0))</f>
        <v>0</v>
      </c>
      <c r="U432" s="742" cm="1">
        <f t="array" ref="U432">INDEX($H432:$K432,0,MATCH(U$397,$H$397:$K$397,0))*INDEX($J$391:$R$394,MATCH(U$397,$I$391:$I$394,0),MATCH(U$396,$J$390:$R$390,0))</f>
        <v>0</v>
      </c>
      <c r="V432" s="742" cm="1">
        <f t="array" ref="V432">INDEX($H432:$K432,0,MATCH(V$397,$H$397:$K$397,0))*INDEX($J$391:$R$394,MATCH(V$397,$I$391:$I$394,0),MATCH(V$396,$J$390:$R$390,0))</f>
        <v>0</v>
      </c>
      <c r="W432" s="742" cm="1">
        <f t="array" ref="W432">INDEX($H432:$K432,0,MATCH(W$397,$H$397:$K$397,0))*INDEX($J$391:$R$394,MATCH(W$397,$I$391:$I$394,0),MATCH(W$396,$J$390:$R$390,0))</f>
        <v>0</v>
      </c>
      <c r="X432" s="742" cm="1">
        <f t="array" ref="X432">INDEX($H432:$K432,0,MATCH(X$397,$H$397:$K$397,0))*INDEX($J$391:$R$394,MATCH(X$397,$I$391:$I$394,0),MATCH(X$396,$J$390:$R$390,0))</f>
        <v>0</v>
      </c>
      <c r="Y432" s="742" cm="1">
        <f t="array" ref="Y432">INDEX($H432:$K432,0,MATCH(Y$397,$H$397:$K$397,0))*INDEX($J$391:$R$394,MATCH(Y$397,$I$391:$I$394,0),MATCH(Y$396,$J$390:$R$390,0))</f>
        <v>0</v>
      </c>
      <c r="Z432" s="742" cm="1">
        <f t="array" ref="Z432">INDEX($H432:$K432,0,MATCH(Z$397,$H$397:$K$397,0))*INDEX($J$391:$R$394,MATCH(Z$397,$I$391:$I$394,0),MATCH(Z$396,$J$390:$R$390,0))</f>
        <v>0</v>
      </c>
      <c r="AA432" s="742" cm="1">
        <f t="array" ref="AA432">INDEX($H432:$K432,0,MATCH(AA$397,$H$397:$K$397,0))*INDEX($J$391:$R$394,MATCH(AA$397,$I$391:$I$394,0),MATCH(AA$396,$J$390:$R$390,0))</f>
        <v>0</v>
      </c>
      <c r="AB432" s="742" cm="1">
        <f t="array" ref="AB432">INDEX($H432:$K432,0,MATCH(AB$397,$H$397:$K$397,0))*INDEX($J$391:$R$394,MATCH(AB$397,$I$391:$I$394,0),MATCH(AB$396,$J$390:$R$390,0))</f>
        <v>0</v>
      </c>
      <c r="AC432" s="742" cm="1">
        <f t="array" ref="AC432">INDEX($H432:$K432,0,MATCH(AC$397,$H$397:$K$397,0))*INDEX($J$391:$R$394,MATCH(AC$397,$I$391:$I$394,0),MATCH(AC$396,$J$390:$R$390,0))</f>
        <v>0</v>
      </c>
      <c r="AD432" s="742" cm="1">
        <f t="array" ref="AD432">INDEX($H432:$K432,0,MATCH(AD$397,$H$397:$K$397,0))*INDEX($J$391:$R$394,MATCH(AD$397,$I$391:$I$394,0),MATCH(AD$396,$J$390:$R$390,0))</f>
        <v>0</v>
      </c>
      <c r="AE432" s="742" cm="1">
        <f t="array" ref="AE432">INDEX($H432:$K432,0,MATCH(AE$397,$H$397:$K$397,0))*INDEX($J$391:$R$394,MATCH(AE$397,$I$391:$I$394,0),MATCH(AE$396,$J$390:$R$390,0))</f>
        <v>0</v>
      </c>
      <c r="AF432" s="742" cm="1">
        <f t="array" ref="AF432">INDEX($H432:$K432,0,MATCH(AF$397,$H$397:$K$397,0))*INDEX($J$391:$R$394,MATCH(AF$397,$I$391:$I$394,0),MATCH(AF$396,$J$390:$R$390,0))</f>
        <v>0</v>
      </c>
      <c r="AG432" s="742" cm="1">
        <f t="array" ref="AG432">INDEX($H432:$K432,0,MATCH(AG$397,$H$397:$K$397,0))*INDEX($J$391:$R$394,MATCH(AG$397,$I$391:$I$394,0),MATCH(AG$396,$J$390:$R$390,0))</f>
        <v>0</v>
      </c>
      <c r="AH432" s="742" cm="1">
        <f t="array" ref="AH432">INDEX($H432:$K432,0,MATCH(AH$397,$H$397:$K$397,0))*INDEX($J$391:$R$394,MATCH(AH$397,$I$391:$I$394,0),MATCH(AH$396,$J$390:$R$390,0))</f>
        <v>0</v>
      </c>
      <c r="AI432" s="742" cm="1">
        <f t="array" ref="AI432">INDEX($H432:$K432,0,MATCH(AI$397,$H$397:$K$397,0))*INDEX($J$391:$R$394,MATCH(AI$397,$I$391:$I$394,0),MATCH(AI$396,$J$390:$R$390,0))</f>
        <v>0</v>
      </c>
      <c r="AJ432" s="742" cm="1">
        <f t="array" ref="AJ432">INDEX($H432:$K432,0,MATCH(AJ$397,$H$397:$K$397,0))*INDEX($J$391:$R$394,MATCH(AJ$397,$I$391:$I$394,0),MATCH(AJ$396,$J$390:$R$390,0))</f>
        <v>0</v>
      </c>
      <c r="AK432" s="742" cm="1">
        <f t="array" ref="AK432">INDEX($H432:$K432,0,MATCH(AK$397,$H$397:$K$397,0))*INDEX($J$391:$R$394,MATCH(AK$397,$I$391:$I$394,0),MATCH(AK$396,$J$390:$R$390,0))</f>
        <v>0</v>
      </c>
      <c r="AL432" s="742" cm="1">
        <f t="array" ref="AL432">INDEX($H432:$K432,0,MATCH(AL$397,$H$397:$K$397,0))*INDEX($J$391:$R$394,MATCH(AL$397,$I$391:$I$394,0),MATCH(AL$396,$J$390:$R$390,0))</f>
        <v>0</v>
      </c>
      <c r="AM432" s="742" cm="1">
        <f t="array" ref="AM432">INDEX($H432:$K432,0,MATCH(AM$397,$H$397:$K$397,0))*INDEX($J$391:$R$394,MATCH(AM$397,$I$391:$I$394,0),MATCH(AM$396,$J$390:$R$390,0))</f>
        <v>0</v>
      </c>
      <c r="AN432" s="742" cm="1">
        <f t="array" ref="AN432">INDEX($H432:$K432,0,MATCH(AN$397,$H$397:$K$397,0))*INDEX($J$391:$R$394,MATCH(AN$397,$I$391:$I$394,0),MATCH(AN$396,$J$390:$R$390,0))</f>
        <v>0</v>
      </c>
      <c r="AO432" s="742" cm="1">
        <f t="array" ref="AO432">INDEX($H432:$K432,0,MATCH(AO$397,$H$397:$K$397,0))*INDEX($J$391:$R$394,MATCH(AO$397,$I$391:$I$394,0),MATCH(AO$396,$J$390:$R$390,0))</f>
        <v>0</v>
      </c>
      <c r="AP432" s="742" cm="1">
        <f t="array" ref="AP432">INDEX($H432:$K432,0,MATCH(AP$397,$H$397:$K$397,0))*INDEX($J$391:$R$394,MATCH(AP$397,$I$391:$I$394,0),MATCH(AP$396,$J$390:$R$390,0))</f>
        <v>0</v>
      </c>
      <c r="AQ432" s="742" cm="1">
        <f t="array" ref="AQ432">INDEX($H432:$K432,0,MATCH(AQ$397,$H$397:$K$397,0))*INDEX($J$391:$R$394,MATCH(AQ$397,$I$391:$I$394,0),MATCH(AQ$396,$J$390:$R$390,0))</f>
        <v>0</v>
      </c>
      <c r="AR432" s="742" cm="1">
        <f t="array" ref="AR432">INDEX($H432:$K432,0,MATCH(AR$397,$H$397:$K$397,0))*INDEX($J$391:$R$394,MATCH(AR$397,$I$391:$I$394,0),MATCH(AR$396,$J$390:$R$390,0))</f>
        <v>0</v>
      </c>
      <c r="AS432" s="742" cm="1">
        <f t="array" ref="AS432">INDEX($H432:$K432,0,MATCH(AS$397,$H$397:$K$397,0))*INDEX($J$391:$R$394,MATCH(AS$397,$I$391:$I$394,0),MATCH(AS$396,$J$390:$R$390,0))</f>
        <v>0</v>
      </c>
      <c r="AT432" s="742" cm="1">
        <f t="array" ref="AT432">INDEX($H432:$K432,0,MATCH(AT$397,$H$397:$K$397,0))*INDEX($J$391:$R$394,MATCH(AT$397,$I$391:$I$394,0),MATCH(AT$396,$J$390:$R$390,0))</f>
        <v>0</v>
      </c>
      <c r="AU432" s="742" cm="1">
        <f t="array" ref="AU432">INDEX($H432:$K432,0,MATCH(AU$397,$H$397:$K$397,0))*INDEX($J$391:$R$394,MATCH(AU$397,$I$391:$I$394,0),MATCH(AU$396,$J$390:$R$390,0))</f>
        <v>0</v>
      </c>
      <c r="AV432" s="196"/>
      <c r="AW432" s="196"/>
      <c r="AX432" s="17"/>
      <c r="AY432" s="9"/>
      <c r="AZ432" s="9"/>
      <c r="BA432" s="9"/>
    </row>
    <row r="433" spans="1:53" ht="14.5" outlineLevel="1" x14ac:dyDescent="0.35">
      <c r="A433" s="7"/>
      <c r="B433" s="8"/>
      <c r="C433" s="18"/>
      <c r="D433" s="18"/>
      <c r="E433" s="18"/>
      <c r="F433" s="27"/>
      <c r="G433" s="27" t="str">
        <f t="shared" si="117"/>
        <v>AYAOA1of</v>
      </c>
      <c r="H433" s="232">
        <v>1</v>
      </c>
      <c r="I433" s="232">
        <v>1</v>
      </c>
      <c r="J433" s="232">
        <v>1</v>
      </c>
      <c r="K433" s="232">
        <v>1</v>
      </c>
      <c r="L433" s="742" cm="1">
        <f t="array" ref="L433">INDEX($H433:$K433,0,MATCH(L$397,$H$397:$K$397,0))*INDEX($J$391:$R$394,MATCH(L$397,$I$391:$I$394,0),MATCH(L$396,$J$390:$R$390,0))</f>
        <v>2</v>
      </c>
      <c r="M433" s="742" cm="1">
        <f t="array" ref="M433">INDEX($H433:$K433,0,MATCH(M$397,$H$397:$K$397,0))*INDEX($J$391:$R$394,MATCH(M$397,$I$391:$I$394,0),MATCH(M$396,$J$390:$R$390,0))</f>
        <v>1</v>
      </c>
      <c r="N433" s="742" cm="1">
        <f t="array" ref="N433">INDEX($H433:$K433,0,MATCH(N$397,$H$397:$K$397,0))*INDEX($J$391:$R$394,MATCH(N$397,$I$391:$I$394,0),MATCH(N$396,$J$390:$R$390,0))</f>
        <v>1</v>
      </c>
      <c r="O433" s="742" cm="1">
        <f t="array" ref="O433">INDEX($H433:$K433,0,MATCH(O$397,$H$397:$K$397,0))*INDEX($J$391:$R$394,MATCH(O$397,$I$391:$I$394,0),MATCH(O$396,$J$390:$R$390,0))</f>
        <v>1</v>
      </c>
      <c r="P433" s="742" cm="1">
        <f t="array" ref="P433">INDEX($H433:$K433,0,MATCH(P$397,$H$397:$K$397,0))*INDEX($J$391:$R$394,MATCH(P$397,$I$391:$I$394,0),MATCH(P$396,$J$390:$R$390,0))</f>
        <v>2</v>
      </c>
      <c r="Q433" s="742" cm="1">
        <f t="array" ref="Q433">INDEX($H433:$K433,0,MATCH(Q$397,$H$397:$K$397,0))*INDEX($J$391:$R$394,MATCH(Q$397,$I$391:$I$394,0),MATCH(Q$396,$J$390:$R$390,0))</f>
        <v>1</v>
      </c>
      <c r="R433" s="742" cm="1">
        <f t="array" ref="R433">INDEX($H433:$K433,0,MATCH(R$397,$H$397:$K$397,0))*INDEX($J$391:$R$394,MATCH(R$397,$I$391:$I$394,0),MATCH(R$396,$J$390:$R$390,0))</f>
        <v>1</v>
      </c>
      <c r="S433" s="742" cm="1">
        <f t="array" ref="S433">INDEX($H433:$K433,0,MATCH(S$397,$H$397:$K$397,0))*INDEX($J$391:$R$394,MATCH(S$397,$I$391:$I$394,0),MATCH(S$396,$J$390:$R$390,0))</f>
        <v>1</v>
      </c>
      <c r="T433" s="742" cm="1">
        <f t="array" ref="T433">INDEX($H433:$K433,0,MATCH(T$397,$H$397:$K$397,0))*INDEX($J$391:$R$394,MATCH(T$397,$I$391:$I$394,0),MATCH(T$396,$J$390:$R$390,0))</f>
        <v>2</v>
      </c>
      <c r="U433" s="742" cm="1">
        <f t="array" ref="U433">INDEX($H433:$K433,0,MATCH(U$397,$H$397:$K$397,0))*INDEX($J$391:$R$394,MATCH(U$397,$I$391:$I$394,0),MATCH(U$396,$J$390:$R$390,0))</f>
        <v>1</v>
      </c>
      <c r="V433" s="742" cm="1">
        <f t="array" ref="V433">INDEX($H433:$K433,0,MATCH(V$397,$H$397:$K$397,0))*INDEX($J$391:$R$394,MATCH(V$397,$I$391:$I$394,0),MATCH(V$396,$J$390:$R$390,0))</f>
        <v>1</v>
      </c>
      <c r="W433" s="742" cm="1">
        <f t="array" ref="W433">INDEX($H433:$K433,0,MATCH(W$397,$H$397:$K$397,0))*INDEX($J$391:$R$394,MATCH(W$397,$I$391:$I$394,0),MATCH(W$396,$J$390:$R$390,0))</f>
        <v>1</v>
      </c>
      <c r="X433" s="742" cm="1">
        <f t="array" ref="X433">INDEX($H433:$K433,0,MATCH(X$397,$H$397:$K$397,0))*INDEX($J$391:$R$394,MATCH(X$397,$I$391:$I$394,0),MATCH(X$396,$J$390:$R$390,0))</f>
        <v>2</v>
      </c>
      <c r="Y433" s="742" cm="1">
        <f t="array" ref="Y433">INDEX($H433:$K433,0,MATCH(Y$397,$H$397:$K$397,0))*INDEX($J$391:$R$394,MATCH(Y$397,$I$391:$I$394,0),MATCH(Y$396,$J$390:$R$390,0))</f>
        <v>1</v>
      </c>
      <c r="Z433" s="742" cm="1">
        <f t="array" ref="Z433">INDEX($H433:$K433,0,MATCH(Z$397,$H$397:$K$397,0))*INDEX($J$391:$R$394,MATCH(Z$397,$I$391:$I$394,0),MATCH(Z$396,$J$390:$R$390,0))</f>
        <v>1</v>
      </c>
      <c r="AA433" s="742" cm="1">
        <f t="array" ref="AA433">INDEX($H433:$K433,0,MATCH(AA$397,$H$397:$K$397,0))*INDEX($J$391:$R$394,MATCH(AA$397,$I$391:$I$394,0),MATCH(AA$396,$J$390:$R$390,0))</f>
        <v>1</v>
      </c>
      <c r="AB433" s="742" cm="1">
        <f t="array" ref="AB433">INDEX($H433:$K433,0,MATCH(AB$397,$H$397:$K$397,0))*INDEX($J$391:$R$394,MATCH(AB$397,$I$391:$I$394,0),MATCH(AB$396,$J$390:$R$390,0))</f>
        <v>1</v>
      </c>
      <c r="AC433" s="742" cm="1">
        <f t="array" ref="AC433">INDEX($H433:$K433,0,MATCH(AC$397,$H$397:$K$397,0))*INDEX($J$391:$R$394,MATCH(AC$397,$I$391:$I$394,0),MATCH(AC$396,$J$390:$R$390,0))</f>
        <v>1</v>
      </c>
      <c r="AD433" s="742" cm="1">
        <f t="array" ref="AD433">INDEX($H433:$K433,0,MATCH(AD$397,$H$397:$K$397,0))*INDEX($J$391:$R$394,MATCH(AD$397,$I$391:$I$394,0),MATCH(AD$396,$J$390:$R$390,0))</f>
        <v>1</v>
      </c>
      <c r="AE433" s="742" cm="1">
        <f t="array" ref="AE433">INDEX($H433:$K433,0,MATCH(AE$397,$H$397:$K$397,0))*INDEX($J$391:$R$394,MATCH(AE$397,$I$391:$I$394,0),MATCH(AE$396,$J$390:$R$390,0))</f>
        <v>1</v>
      </c>
      <c r="AF433" s="742" cm="1">
        <f t="array" ref="AF433">INDEX($H433:$K433,0,MATCH(AF$397,$H$397:$K$397,0))*INDEX($J$391:$R$394,MATCH(AF$397,$I$391:$I$394,0),MATCH(AF$396,$J$390:$R$390,0))</f>
        <v>1</v>
      </c>
      <c r="AG433" s="742" cm="1">
        <f t="array" ref="AG433">INDEX($H433:$K433,0,MATCH(AG$397,$H$397:$K$397,0))*INDEX($J$391:$R$394,MATCH(AG$397,$I$391:$I$394,0),MATCH(AG$396,$J$390:$R$390,0))</f>
        <v>1</v>
      </c>
      <c r="AH433" s="742" cm="1">
        <f t="array" ref="AH433">INDEX($H433:$K433,0,MATCH(AH$397,$H$397:$K$397,0))*INDEX($J$391:$R$394,MATCH(AH$397,$I$391:$I$394,0),MATCH(AH$396,$J$390:$R$390,0))</f>
        <v>1</v>
      </c>
      <c r="AI433" s="742" cm="1">
        <f t="array" ref="AI433">INDEX($H433:$K433,0,MATCH(AI$397,$H$397:$K$397,0))*INDEX($J$391:$R$394,MATCH(AI$397,$I$391:$I$394,0),MATCH(AI$396,$J$390:$R$390,0))</f>
        <v>1</v>
      </c>
      <c r="AJ433" s="742" cm="1">
        <f t="array" ref="AJ433">INDEX($H433:$K433,0,MATCH(AJ$397,$H$397:$K$397,0))*INDEX($J$391:$R$394,MATCH(AJ$397,$I$391:$I$394,0),MATCH(AJ$396,$J$390:$R$390,0))</f>
        <v>1</v>
      </c>
      <c r="AK433" s="742" cm="1">
        <f t="array" ref="AK433">INDEX($H433:$K433,0,MATCH(AK$397,$H$397:$K$397,0))*INDEX($J$391:$R$394,MATCH(AK$397,$I$391:$I$394,0),MATCH(AK$396,$J$390:$R$390,0))</f>
        <v>1</v>
      </c>
      <c r="AL433" s="742" cm="1">
        <f t="array" ref="AL433">INDEX($H433:$K433,0,MATCH(AL$397,$H$397:$K$397,0))*INDEX($J$391:$R$394,MATCH(AL$397,$I$391:$I$394,0),MATCH(AL$396,$J$390:$R$390,0))</f>
        <v>1</v>
      </c>
      <c r="AM433" s="742" cm="1">
        <f t="array" ref="AM433">INDEX($H433:$K433,0,MATCH(AM$397,$H$397:$K$397,0))*INDEX($J$391:$R$394,MATCH(AM$397,$I$391:$I$394,0),MATCH(AM$396,$J$390:$R$390,0))</f>
        <v>1</v>
      </c>
      <c r="AN433" s="742" cm="1">
        <f t="array" ref="AN433">INDEX($H433:$K433,0,MATCH(AN$397,$H$397:$K$397,0))*INDEX($J$391:$R$394,MATCH(AN$397,$I$391:$I$394,0),MATCH(AN$396,$J$390:$R$390,0))</f>
        <v>1</v>
      </c>
      <c r="AO433" s="742" cm="1">
        <f t="array" ref="AO433">INDEX($H433:$K433,0,MATCH(AO$397,$H$397:$K$397,0))*INDEX($J$391:$R$394,MATCH(AO$397,$I$391:$I$394,0),MATCH(AO$396,$J$390:$R$390,0))</f>
        <v>1</v>
      </c>
      <c r="AP433" s="742" cm="1">
        <f t="array" ref="AP433">INDEX($H433:$K433,0,MATCH(AP$397,$H$397:$K$397,0))*INDEX($J$391:$R$394,MATCH(AP$397,$I$391:$I$394,0),MATCH(AP$396,$J$390:$R$390,0))</f>
        <v>1</v>
      </c>
      <c r="AQ433" s="742" cm="1">
        <f t="array" ref="AQ433">INDEX($H433:$K433,0,MATCH(AQ$397,$H$397:$K$397,0))*INDEX($J$391:$R$394,MATCH(AQ$397,$I$391:$I$394,0),MATCH(AQ$396,$J$390:$R$390,0))</f>
        <v>1</v>
      </c>
      <c r="AR433" s="742" cm="1">
        <f t="array" ref="AR433">INDEX($H433:$K433,0,MATCH(AR$397,$H$397:$K$397,0))*INDEX($J$391:$R$394,MATCH(AR$397,$I$391:$I$394,0),MATCH(AR$396,$J$390:$R$390,0))</f>
        <v>1</v>
      </c>
      <c r="AS433" s="742" cm="1">
        <f t="array" ref="AS433">INDEX($H433:$K433,0,MATCH(AS$397,$H$397:$K$397,0))*INDEX($J$391:$R$394,MATCH(AS$397,$I$391:$I$394,0),MATCH(AS$396,$J$390:$R$390,0))</f>
        <v>1</v>
      </c>
      <c r="AT433" s="742" cm="1">
        <f t="array" ref="AT433">INDEX($H433:$K433,0,MATCH(AT$397,$H$397:$K$397,0))*INDEX($J$391:$R$394,MATCH(AT$397,$I$391:$I$394,0),MATCH(AT$396,$J$390:$R$390,0))</f>
        <v>1</v>
      </c>
      <c r="AU433" s="742" cm="1">
        <f t="array" ref="AU433">INDEX($H433:$K433,0,MATCH(AU$397,$H$397:$K$397,0))*INDEX($J$391:$R$394,MATCH(AU$397,$I$391:$I$394,0),MATCH(AU$396,$J$390:$R$390,0))</f>
        <v>1</v>
      </c>
      <c r="AV433" s="196"/>
      <c r="AW433" s="196"/>
      <c r="AX433" s="17"/>
      <c r="AY433" s="9"/>
      <c r="AZ433" s="9"/>
      <c r="BA433" s="9"/>
    </row>
    <row r="434" spans="1:53" ht="14.5" outlineLevel="1" x14ac:dyDescent="0.35">
      <c r="A434" s="7"/>
      <c r="B434" s="8"/>
      <c r="C434" s="18"/>
      <c r="D434" s="18"/>
      <c r="E434" s="18"/>
      <c r="F434" s="27"/>
      <c r="G434" s="27" t="str">
        <f t="shared" si="117"/>
        <v>YYNBNb</v>
      </c>
      <c r="H434" s="232">
        <v>1</v>
      </c>
      <c r="I434" s="232">
        <v>1</v>
      </c>
      <c r="J434" s="232">
        <v>2</v>
      </c>
      <c r="K434" s="232">
        <v>2</v>
      </c>
      <c r="L434" s="742" cm="1">
        <f t="array" ref="L434">INDEX($H434:$K434,0,MATCH(L$397,$H$397:$K$397,0))*INDEX($J$391:$R$394,MATCH(L$397,$I$391:$I$394,0),MATCH(L$396,$J$390:$R$390,0))</f>
        <v>2</v>
      </c>
      <c r="M434" s="742" cm="1">
        <f t="array" ref="M434">INDEX($H434:$K434,0,MATCH(M$397,$H$397:$K$397,0))*INDEX($J$391:$R$394,MATCH(M$397,$I$391:$I$394,0),MATCH(M$396,$J$390:$R$390,0))</f>
        <v>1</v>
      </c>
      <c r="N434" s="742" cm="1">
        <f t="array" ref="N434">INDEX($H434:$K434,0,MATCH(N$397,$H$397:$K$397,0))*INDEX($J$391:$R$394,MATCH(N$397,$I$391:$I$394,0),MATCH(N$396,$J$390:$R$390,0))</f>
        <v>2</v>
      </c>
      <c r="O434" s="742" cm="1">
        <f t="array" ref="O434">INDEX($H434:$K434,0,MATCH(O$397,$H$397:$K$397,0))*INDEX($J$391:$R$394,MATCH(O$397,$I$391:$I$394,0),MATCH(O$396,$J$390:$R$390,0))</f>
        <v>2</v>
      </c>
      <c r="P434" s="742" cm="1">
        <f t="array" ref="P434">INDEX($H434:$K434,0,MATCH(P$397,$H$397:$K$397,0))*INDEX($J$391:$R$394,MATCH(P$397,$I$391:$I$394,0),MATCH(P$396,$J$390:$R$390,0))</f>
        <v>2</v>
      </c>
      <c r="Q434" s="742" cm="1">
        <f t="array" ref="Q434">INDEX($H434:$K434,0,MATCH(Q$397,$H$397:$K$397,0))*INDEX($J$391:$R$394,MATCH(Q$397,$I$391:$I$394,0),MATCH(Q$396,$J$390:$R$390,0))</f>
        <v>1</v>
      </c>
      <c r="R434" s="742" cm="1">
        <f t="array" ref="R434">INDEX($H434:$K434,0,MATCH(R$397,$H$397:$K$397,0))*INDEX($J$391:$R$394,MATCH(R$397,$I$391:$I$394,0),MATCH(R$396,$J$390:$R$390,0))</f>
        <v>2</v>
      </c>
      <c r="S434" s="742" cm="1">
        <f t="array" ref="S434">INDEX($H434:$K434,0,MATCH(S$397,$H$397:$K$397,0))*INDEX($J$391:$R$394,MATCH(S$397,$I$391:$I$394,0),MATCH(S$396,$J$390:$R$390,0))</f>
        <v>2</v>
      </c>
      <c r="T434" s="742" cm="1">
        <f t="array" ref="T434">INDEX($H434:$K434,0,MATCH(T$397,$H$397:$K$397,0))*INDEX($J$391:$R$394,MATCH(T$397,$I$391:$I$394,0),MATCH(T$396,$J$390:$R$390,0))</f>
        <v>2</v>
      </c>
      <c r="U434" s="742" cm="1">
        <f t="array" ref="U434">INDEX($H434:$K434,0,MATCH(U$397,$H$397:$K$397,0))*INDEX($J$391:$R$394,MATCH(U$397,$I$391:$I$394,0),MATCH(U$396,$J$390:$R$390,0))</f>
        <v>1</v>
      </c>
      <c r="V434" s="742" cm="1">
        <f t="array" ref="V434">INDEX($H434:$K434,0,MATCH(V$397,$H$397:$K$397,0))*INDEX($J$391:$R$394,MATCH(V$397,$I$391:$I$394,0),MATCH(V$396,$J$390:$R$390,0))</f>
        <v>2</v>
      </c>
      <c r="W434" s="742" cm="1">
        <f t="array" ref="W434">INDEX($H434:$K434,0,MATCH(W$397,$H$397:$K$397,0))*INDEX($J$391:$R$394,MATCH(W$397,$I$391:$I$394,0),MATCH(W$396,$J$390:$R$390,0))</f>
        <v>2</v>
      </c>
      <c r="X434" s="742" cm="1">
        <f t="array" ref="X434">INDEX($H434:$K434,0,MATCH(X$397,$H$397:$K$397,0))*INDEX($J$391:$R$394,MATCH(X$397,$I$391:$I$394,0),MATCH(X$396,$J$390:$R$390,0))</f>
        <v>2</v>
      </c>
      <c r="Y434" s="742" cm="1">
        <f t="array" ref="Y434">INDEX($H434:$K434,0,MATCH(Y$397,$H$397:$K$397,0))*INDEX($J$391:$R$394,MATCH(Y$397,$I$391:$I$394,0),MATCH(Y$396,$J$390:$R$390,0))</f>
        <v>1</v>
      </c>
      <c r="Z434" s="742" cm="1">
        <f t="array" ref="Z434">INDEX($H434:$K434,0,MATCH(Z$397,$H$397:$K$397,0))*INDEX($J$391:$R$394,MATCH(Z$397,$I$391:$I$394,0),MATCH(Z$396,$J$390:$R$390,0))</f>
        <v>2</v>
      </c>
      <c r="AA434" s="742" cm="1">
        <f t="array" ref="AA434">INDEX($H434:$K434,0,MATCH(AA$397,$H$397:$K$397,0))*INDEX($J$391:$R$394,MATCH(AA$397,$I$391:$I$394,0),MATCH(AA$396,$J$390:$R$390,0))</f>
        <v>2</v>
      </c>
      <c r="AB434" s="742" cm="1">
        <f t="array" ref="AB434">INDEX($H434:$K434,0,MATCH(AB$397,$H$397:$K$397,0))*INDEX($J$391:$R$394,MATCH(AB$397,$I$391:$I$394,0),MATCH(AB$396,$J$390:$R$390,0))</f>
        <v>1</v>
      </c>
      <c r="AC434" s="742" cm="1">
        <f t="array" ref="AC434">INDEX($H434:$K434,0,MATCH(AC$397,$H$397:$K$397,0))*INDEX($J$391:$R$394,MATCH(AC$397,$I$391:$I$394,0),MATCH(AC$396,$J$390:$R$390,0))</f>
        <v>1</v>
      </c>
      <c r="AD434" s="742" cm="1">
        <f t="array" ref="AD434">INDEX($H434:$K434,0,MATCH(AD$397,$H$397:$K$397,0))*INDEX($J$391:$R$394,MATCH(AD$397,$I$391:$I$394,0),MATCH(AD$396,$J$390:$R$390,0))</f>
        <v>2</v>
      </c>
      <c r="AE434" s="742" cm="1">
        <f t="array" ref="AE434">INDEX($H434:$K434,0,MATCH(AE$397,$H$397:$K$397,0))*INDEX($J$391:$R$394,MATCH(AE$397,$I$391:$I$394,0),MATCH(AE$396,$J$390:$R$390,0))</f>
        <v>2</v>
      </c>
      <c r="AF434" s="742" cm="1">
        <f t="array" ref="AF434">INDEX($H434:$K434,0,MATCH(AF$397,$H$397:$K$397,0))*INDEX($J$391:$R$394,MATCH(AF$397,$I$391:$I$394,0),MATCH(AF$396,$J$390:$R$390,0))</f>
        <v>1</v>
      </c>
      <c r="AG434" s="742" cm="1">
        <f t="array" ref="AG434">INDEX($H434:$K434,0,MATCH(AG$397,$H$397:$K$397,0))*INDEX($J$391:$R$394,MATCH(AG$397,$I$391:$I$394,0),MATCH(AG$396,$J$390:$R$390,0))</f>
        <v>1</v>
      </c>
      <c r="AH434" s="742" cm="1">
        <f t="array" ref="AH434">INDEX($H434:$K434,0,MATCH(AH$397,$H$397:$K$397,0))*INDEX($J$391:$R$394,MATCH(AH$397,$I$391:$I$394,0),MATCH(AH$396,$J$390:$R$390,0))</f>
        <v>2</v>
      </c>
      <c r="AI434" s="742" cm="1">
        <f t="array" ref="AI434">INDEX($H434:$K434,0,MATCH(AI$397,$H$397:$K$397,0))*INDEX($J$391:$R$394,MATCH(AI$397,$I$391:$I$394,0),MATCH(AI$396,$J$390:$R$390,0))</f>
        <v>2</v>
      </c>
      <c r="AJ434" s="742" cm="1">
        <f t="array" ref="AJ434">INDEX($H434:$K434,0,MATCH(AJ$397,$H$397:$K$397,0))*INDEX($J$391:$R$394,MATCH(AJ$397,$I$391:$I$394,0),MATCH(AJ$396,$J$390:$R$390,0))</f>
        <v>1</v>
      </c>
      <c r="AK434" s="742" cm="1">
        <f t="array" ref="AK434">INDEX($H434:$K434,0,MATCH(AK$397,$H$397:$K$397,0))*INDEX($J$391:$R$394,MATCH(AK$397,$I$391:$I$394,0),MATCH(AK$396,$J$390:$R$390,0))</f>
        <v>1</v>
      </c>
      <c r="AL434" s="742" cm="1">
        <f t="array" ref="AL434">INDEX($H434:$K434,0,MATCH(AL$397,$H$397:$K$397,0))*INDEX($J$391:$R$394,MATCH(AL$397,$I$391:$I$394,0),MATCH(AL$396,$J$390:$R$390,0))</f>
        <v>2</v>
      </c>
      <c r="AM434" s="742" cm="1">
        <f t="array" ref="AM434">INDEX($H434:$K434,0,MATCH(AM$397,$H$397:$K$397,0))*INDEX($J$391:$R$394,MATCH(AM$397,$I$391:$I$394,0),MATCH(AM$396,$J$390:$R$390,0))</f>
        <v>2</v>
      </c>
      <c r="AN434" s="742" cm="1">
        <f t="array" ref="AN434">INDEX($H434:$K434,0,MATCH(AN$397,$H$397:$K$397,0))*INDEX($J$391:$R$394,MATCH(AN$397,$I$391:$I$394,0),MATCH(AN$396,$J$390:$R$390,0))</f>
        <v>1</v>
      </c>
      <c r="AO434" s="742" cm="1">
        <f t="array" ref="AO434">INDEX($H434:$K434,0,MATCH(AO$397,$H$397:$K$397,0))*INDEX($J$391:$R$394,MATCH(AO$397,$I$391:$I$394,0),MATCH(AO$396,$J$390:$R$390,0))</f>
        <v>1</v>
      </c>
      <c r="AP434" s="742" cm="1">
        <f t="array" ref="AP434">INDEX($H434:$K434,0,MATCH(AP$397,$H$397:$K$397,0))*INDEX($J$391:$R$394,MATCH(AP$397,$I$391:$I$394,0),MATCH(AP$396,$J$390:$R$390,0))</f>
        <v>2</v>
      </c>
      <c r="AQ434" s="742" cm="1">
        <f t="array" ref="AQ434">INDEX($H434:$K434,0,MATCH(AQ$397,$H$397:$K$397,0))*INDEX($J$391:$R$394,MATCH(AQ$397,$I$391:$I$394,0),MATCH(AQ$396,$J$390:$R$390,0))</f>
        <v>2</v>
      </c>
      <c r="AR434" s="742" cm="1">
        <f t="array" ref="AR434">INDEX($H434:$K434,0,MATCH(AR$397,$H$397:$K$397,0))*INDEX($J$391:$R$394,MATCH(AR$397,$I$391:$I$394,0),MATCH(AR$396,$J$390:$R$390,0))</f>
        <v>1</v>
      </c>
      <c r="AS434" s="742" cm="1">
        <f t="array" ref="AS434">INDEX($H434:$K434,0,MATCH(AS$397,$H$397:$K$397,0))*INDEX($J$391:$R$394,MATCH(AS$397,$I$391:$I$394,0),MATCH(AS$396,$J$390:$R$390,0))</f>
        <v>1</v>
      </c>
      <c r="AT434" s="742" cm="1">
        <f t="array" ref="AT434">INDEX($H434:$K434,0,MATCH(AT$397,$H$397:$K$397,0))*INDEX($J$391:$R$394,MATCH(AT$397,$I$391:$I$394,0),MATCH(AT$396,$J$390:$R$390,0))</f>
        <v>2</v>
      </c>
      <c r="AU434" s="742" cm="1">
        <f t="array" ref="AU434">INDEX($H434:$K434,0,MATCH(AU$397,$H$397:$K$397,0))*INDEX($J$391:$R$394,MATCH(AU$397,$I$391:$I$394,0),MATCH(AU$396,$J$390:$R$390,0))</f>
        <v>2</v>
      </c>
      <c r="AV434" s="196"/>
      <c r="AW434" s="196"/>
      <c r="AX434" s="17"/>
      <c r="AY434" s="9"/>
      <c r="AZ434" s="9"/>
      <c r="BA434" s="9"/>
    </row>
    <row r="435" spans="1:53" ht="14.5" outlineLevel="1" x14ac:dyDescent="0.35">
      <c r="A435" s="7"/>
      <c r="B435" s="8"/>
      <c r="C435" s="18"/>
      <c r="D435" s="18"/>
      <c r="E435" s="18"/>
      <c r="F435" s="27"/>
      <c r="G435" s="27" t="str">
        <f t="shared" si="117"/>
        <v>YYNBNbd</v>
      </c>
      <c r="H435" s="878">
        <v>0</v>
      </c>
      <c r="I435" s="878">
        <f>I434</f>
        <v>1</v>
      </c>
      <c r="J435" s="878">
        <f>J434+1</f>
        <v>3</v>
      </c>
      <c r="K435" s="878">
        <f>K434</f>
        <v>2</v>
      </c>
      <c r="L435" s="742" cm="1">
        <f t="array" ref="L435">INDEX($H435:$K435,0,MATCH(L$397,$H$397:$K$397,0))*INDEX($J$391:$R$394,MATCH(L$397,$I$391:$I$394,0),MATCH(L$396,$J$390:$R$390,0))</f>
        <v>0</v>
      </c>
      <c r="M435" s="742" cm="1">
        <f t="array" ref="M435">INDEX($H435:$K435,0,MATCH(M$397,$H$397:$K$397,0))*INDEX($J$391:$R$394,MATCH(M$397,$I$391:$I$394,0),MATCH(M$396,$J$390:$R$390,0))</f>
        <v>1</v>
      </c>
      <c r="N435" s="742" cm="1">
        <f t="array" ref="N435">INDEX($H435:$K435,0,MATCH(N$397,$H$397:$K$397,0))*INDEX($J$391:$R$394,MATCH(N$397,$I$391:$I$394,0),MATCH(N$396,$J$390:$R$390,0))</f>
        <v>3</v>
      </c>
      <c r="O435" s="742" cm="1">
        <f t="array" ref="O435">INDEX($H435:$K435,0,MATCH(O$397,$H$397:$K$397,0))*INDEX($J$391:$R$394,MATCH(O$397,$I$391:$I$394,0),MATCH(O$396,$J$390:$R$390,0))</f>
        <v>2</v>
      </c>
      <c r="P435" s="742" cm="1">
        <f t="array" ref="P435">INDEX($H435:$K435,0,MATCH(P$397,$H$397:$K$397,0))*INDEX($J$391:$R$394,MATCH(P$397,$I$391:$I$394,0),MATCH(P$396,$J$390:$R$390,0))</f>
        <v>0</v>
      </c>
      <c r="Q435" s="742" cm="1">
        <f t="array" ref="Q435">INDEX($H435:$K435,0,MATCH(Q$397,$H$397:$K$397,0))*INDEX($J$391:$R$394,MATCH(Q$397,$I$391:$I$394,0),MATCH(Q$396,$J$390:$R$390,0))</f>
        <v>1</v>
      </c>
      <c r="R435" s="742" cm="1">
        <f t="array" ref="R435">INDEX($H435:$K435,0,MATCH(R$397,$H$397:$K$397,0))*INDEX($J$391:$R$394,MATCH(R$397,$I$391:$I$394,0),MATCH(R$396,$J$390:$R$390,0))</f>
        <v>3</v>
      </c>
      <c r="S435" s="742" cm="1">
        <f t="array" ref="S435">INDEX($H435:$K435,0,MATCH(S$397,$H$397:$K$397,0))*INDEX($J$391:$R$394,MATCH(S$397,$I$391:$I$394,0),MATCH(S$396,$J$390:$R$390,0))</f>
        <v>2</v>
      </c>
      <c r="T435" s="742" cm="1">
        <f t="array" ref="T435">INDEX($H435:$K435,0,MATCH(T$397,$H$397:$K$397,0))*INDEX($J$391:$R$394,MATCH(T$397,$I$391:$I$394,0),MATCH(T$396,$J$390:$R$390,0))</f>
        <v>0</v>
      </c>
      <c r="U435" s="742" cm="1">
        <f t="array" ref="U435">INDEX($H435:$K435,0,MATCH(U$397,$H$397:$K$397,0))*INDEX($J$391:$R$394,MATCH(U$397,$I$391:$I$394,0),MATCH(U$396,$J$390:$R$390,0))</f>
        <v>1</v>
      </c>
      <c r="V435" s="742" cm="1">
        <f t="array" ref="V435">INDEX($H435:$K435,0,MATCH(V$397,$H$397:$K$397,0))*INDEX($J$391:$R$394,MATCH(V$397,$I$391:$I$394,0),MATCH(V$396,$J$390:$R$390,0))</f>
        <v>3</v>
      </c>
      <c r="W435" s="742" cm="1">
        <f t="array" ref="W435">INDEX($H435:$K435,0,MATCH(W$397,$H$397:$K$397,0))*INDEX($J$391:$R$394,MATCH(W$397,$I$391:$I$394,0),MATCH(W$396,$J$390:$R$390,0))</f>
        <v>2</v>
      </c>
      <c r="X435" s="742" cm="1">
        <f t="array" ref="X435">INDEX($H435:$K435,0,MATCH(X$397,$H$397:$K$397,0))*INDEX($J$391:$R$394,MATCH(X$397,$I$391:$I$394,0),MATCH(X$396,$J$390:$R$390,0))</f>
        <v>0</v>
      </c>
      <c r="Y435" s="742" cm="1">
        <f t="array" ref="Y435">INDEX($H435:$K435,0,MATCH(Y$397,$H$397:$K$397,0))*INDEX($J$391:$R$394,MATCH(Y$397,$I$391:$I$394,0),MATCH(Y$396,$J$390:$R$390,0))</f>
        <v>1</v>
      </c>
      <c r="Z435" s="742" cm="1">
        <f t="array" ref="Z435">INDEX($H435:$K435,0,MATCH(Z$397,$H$397:$K$397,0))*INDEX($J$391:$R$394,MATCH(Z$397,$I$391:$I$394,0),MATCH(Z$396,$J$390:$R$390,0))</f>
        <v>3</v>
      </c>
      <c r="AA435" s="742" cm="1">
        <f t="array" ref="AA435">INDEX($H435:$K435,0,MATCH(AA$397,$H$397:$K$397,0))*INDEX($J$391:$R$394,MATCH(AA$397,$I$391:$I$394,0),MATCH(AA$396,$J$390:$R$390,0))</f>
        <v>2</v>
      </c>
      <c r="AB435" s="742" cm="1">
        <f t="array" ref="AB435">INDEX($H435:$K435,0,MATCH(AB$397,$H$397:$K$397,0))*INDEX($J$391:$R$394,MATCH(AB$397,$I$391:$I$394,0),MATCH(AB$396,$J$390:$R$390,0))</f>
        <v>0</v>
      </c>
      <c r="AC435" s="742" cm="1">
        <f t="array" ref="AC435">INDEX($H435:$K435,0,MATCH(AC$397,$H$397:$K$397,0))*INDEX($J$391:$R$394,MATCH(AC$397,$I$391:$I$394,0),MATCH(AC$396,$J$390:$R$390,0))</f>
        <v>1</v>
      </c>
      <c r="AD435" s="742" cm="1">
        <f t="array" ref="AD435">INDEX($H435:$K435,0,MATCH(AD$397,$H$397:$K$397,0))*INDEX($J$391:$R$394,MATCH(AD$397,$I$391:$I$394,0),MATCH(AD$396,$J$390:$R$390,0))</f>
        <v>3</v>
      </c>
      <c r="AE435" s="742" cm="1">
        <f t="array" ref="AE435">INDEX($H435:$K435,0,MATCH(AE$397,$H$397:$K$397,0))*INDEX($J$391:$R$394,MATCH(AE$397,$I$391:$I$394,0),MATCH(AE$396,$J$390:$R$390,0))</f>
        <v>2</v>
      </c>
      <c r="AF435" s="742" cm="1">
        <f t="array" ref="AF435">INDEX($H435:$K435,0,MATCH(AF$397,$H$397:$K$397,0))*INDEX($J$391:$R$394,MATCH(AF$397,$I$391:$I$394,0),MATCH(AF$396,$J$390:$R$390,0))</f>
        <v>0</v>
      </c>
      <c r="AG435" s="742" cm="1">
        <f t="array" ref="AG435">INDEX($H435:$K435,0,MATCH(AG$397,$H$397:$K$397,0))*INDEX($J$391:$R$394,MATCH(AG$397,$I$391:$I$394,0),MATCH(AG$396,$J$390:$R$390,0))</f>
        <v>1</v>
      </c>
      <c r="AH435" s="742" cm="1">
        <f t="array" ref="AH435">INDEX($H435:$K435,0,MATCH(AH$397,$H$397:$K$397,0))*INDEX($J$391:$R$394,MATCH(AH$397,$I$391:$I$394,0),MATCH(AH$396,$J$390:$R$390,0))</f>
        <v>3</v>
      </c>
      <c r="AI435" s="742" cm="1">
        <f t="array" ref="AI435">INDEX($H435:$K435,0,MATCH(AI$397,$H$397:$K$397,0))*INDEX($J$391:$R$394,MATCH(AI$397,$I$391:$I$394,0),MATCH(AI$396,$J$390:$R$390,0))</f>
        <v>2</v>
      </c>
      <c r="AJ435" s="742" cm="1">
        <f t="array" ref="AJ435">INDEX($H435:$K435,0,MATCH(AJ$397,$H$397:$K$397,0))*INDEX($J$391:$R$394,MATCH(AJ$397,$I$391:$I$394,0),MATCH(AJ$396,$J$390:$R$390,0))</f>
        <v>0</v>
      </c>
      <c r="AK435" s="742" cm="1">
        <f t="array" ref="AK435">INDEX($H435:$K435,0,MATCH(AK$397,$H$397:$K$397,0))*INDEX($J$391:$R$394,MATCH(AK$397,$I$391:$I$394,0),MATCH(AK$396,$J$390:$R$390,0))</f>
        <v>1</v>
      </c>
      <c r="AL435" s="742" cm="1">
        <f t="array" ref="AL435">INDEX($H435:$K435,0,MATCH(AL$397,$H$397:$K$397,0))*INDEX($J$391:$R$394,MATCH(AL$397,$I$391:$I$394,0),MATCH(AL$396,$J$390:$R$390,0))</f>
        <v>3</v>
      </c>
      <c r="AM435" s="742" cm="1">
        <f t="array" ref="AM435">INDEX($H435:$K435,0,MATCH(AM$397,$H$397:$K$397,0))*INDEX($J$391:$R$394,MATCH(AM$397,$I$391:$I$394,0),MATCH(AM$396,$J$390:$R$390,0))</f>
        <v>2</v>
      </c>
      <c r="AN435" s="742" cm="1">
        <f t="array" ref="AN435">INDEX($H435:$K435,0,MATCH(AN$397,$H$397:$K$397,0))*INDEX($J$391:$R$394,MATCH(AN$397,$I$391:$I$394,0),MATCH(AN$396,$J$390:$R$390,0))</f>
        <v>0</v>
      </c>
      <c r="AO435" s="742" cm="1">
        <f t="array" ref="AO435">INDEX($H435:$K435,0,MATCH(AO$397,$H$397:$K$397,0))*INDEX($J$391:$R$394,MATCH(AO$397,$I$391:$I$394,0),MATCH(AO$396,$J$390:$R$390,0))</f>
        <v>1</v>
      </c>
      <c r="AP435" s="742" cm="1">
        <f t="array" ref="AP435">INDEX($H435:$K435,0,MATCH(AP$397,$H$397:$K$397,0))*INDEX($J$391:$R$394,MATCH(AP$397,$I$391:$I$394,0),MATCH(AP$396,$J$390:$R$390,0))</f>
        <v>3</v>
      </c>
      <c r="AQ435" s="742" cm="1">
        <f t="array" ref="AQ435">INDEX($H435:$K435,0,MATCH(AQ$397,$H$397:$K$397,0))*INDEX($J$391:$R$394,MATCH(AQ$397,$I$391:$I$394,0),MATCH(AQ$396,$J$390:$R$390,0))</f>
        <v>2</v>
      </c>
      <c r="AR435" s="742" cm="1">
        <f t="array" ref="AR435">INDEX($H435:$K435,0,MATCH(AR$397,$H$397:$K$397,0))*INDEX($J$391:$R$394,MATCH(AR$397,$I$391:$I$394,0),MATCH(AR$396,$J$390:$R$390,0))</f>
        <v>0</v>
      </c>
      <c r="AS435" s="742" cm="1">
        <f t="array" ref="AS435">INDEX($H435:$K435,0,MATCH(AS$397,$H$397:$K$397,0))*INDEX($J$391:$R$394,MATCH(AS$397,$I$391:$I$394,0),MATCH(AS$396,$J$390:$R$390,0))</f>
        <v>1</v>
      </c>
      <c r="AT435" s="742" cm="1">
        <f t="array" ref="AT435">INDEX($H435:$K435,0,MATCH(AT$397,$H$397:$K$397,0))*INDEX($J$391:$R$394,MATCH(AT$397,$I$391:$I$394,0),MATCH(AT$396,$J$390:$R$390,0))</f>
        <v>3</v>
      </c>
      <c r="AU435" s="742" cm="1">
        <f t="array" ref="AU435">INDEX($H435:$K435,0,MATCH(AU$397,$H$397:$K$397,0))*INDEX($J$391:$R$394,MATCH(AU$397,$I$391:$I$394,0),MATCH(AU$396,$J$390:$R$390,0))</f>
        <v>2</v>
      </c>
      <c r="AV435" s="196"/>
      <c r="AW435" s="196"/>
      <c r="AX435" s="17"/>
      <c r="AY435" s="9"/>
      <c r="AZ435" s="9"/>
      <c r="BA435" s="9"/>
    </row>
    <row r="436" spans="1:53" ht="14.5" outlineLevel="1" x14ac:dyDescent="0.35">
      <c r="A436" s="7"/>
      <c r="B436" s="8"/>
      <c r="C436" s="18"/>
      <c r="D436" s="18"/>
      <c r="E436" s="18"/>
      <c r="F436" s="27"/>
      <c r="G436" s="27" t="str">
        <f t="shared" si="117"/>
        <v>YYBNBz</v>
      </c>
      <c r="H436" s="232">
        <v>1</v>
      </c>
      <c r="I436" s="232">
        <v>1</v>
      </c>
      <c r="J436" s="232">
        <v>2</v>
      </c>
      <c r="K436" s="232">
        <v>1</v>
      </c>
      <c r="L436" s="742" cm="1">
        <f t="array" ref="L436">INDEX($H436:$K436,0,MATCH(L$397,$H$397:$K$397,0))*INDEX($J$391:$R$394,MATCH(L$397,$I$391:$I$394,0),MATCH(L$396,$J$390:$R$390,0))</f>
        <v>2</v>
      </c>
      <c r="M436" s="742" cm="1">
        <f t="array" ref="M436">INDEX($H436:$K436,0,MATCH(M$397,$H$397:$K$397,0))*INDEX($J$391:$R$394,MATCH(M$397,$I$391:$I$394,0),MATCH(M$396,$J$390:$R$390,0))</f>
        <v>1</v>
      </c>
      <c r="N436" s="742" cm="1">
        <f t="array" ref="N436">INDEX($H436:$K436,0,MATCH(N$397,$H$397:$K$397,0))*INDEX($J$391:$R$394,MATCH(N$397,$I$391:$I$394,0),MATCH(N$396,$J$390:$R$390,0))</f>
        <v>2</v>
      </c>
      <c r="O436" s="742" cm="1">
        <f t="array" ref="O436">INDEX($H436:$K436,0,MATCH(O$397,$H$397:$K$397,0))*INDEX($J$391:$R$394,MATCH(O$397,$I$391:$I$394,0),MATCH(O$396,$J$390:$R$390,0))</f>
        <v>1</v>
      </c>
      <c r="P436" s="742" cm="1">
        <f t="array" ref="P436">INDEX($H436:$K436,0,MATCH(P$397,$H$397:$K$397,0))*INDEX($J$391:$R$394,MATCH(P$397,$I$391:$I$394,0),MATCH(P$396,$J$390:$R$390,0))</f>
        <v>2</v>
      </c>
      <c r="Q436" s="742" cm="1">
        <f t="array" ref="Q436">INDEX($H436:$K436,0,MATCH(Q$397,$H$397:$K$397,0))*INDEX($J$391:$R$394,MATCH(Q$397,$I$391:$I$394,0),MATCH(Q$396,$J$390:$R$390,0))</f>
        <v>1</v>
      </c>
      <c r="R436" s="742" cm="1">
        <f t="array" ref="R436">INDEX($H436:$K436,0,MATCH(R$397,$H$397:$K$397,0))*INDEX($J$391:$R$394,MATCH(R$397,$I$391:$I$394,0),MATCH(R$396,$J$390:$R$390,0))</f>
        <v>2</v>
      </c>
      <c r="S436" s="742" cm="1">
        <f t="array" ref="S436">INDEX($H436:$K436,0,MATCH(S$397,$H$397:$K$397,0))*INDEX($J$391:$R$394,MATCH(S$397,$I$391:$I$394,0),MATCH(S$396,$J$390:$R$390,0))</f>
        <v>1</v>
      </c>
      <c r="T436" s="742" cm="1">
        <f t="array" ref="T436">INDEX($H436:$K436,0,MATCH(T$397,$H$397:$K$397,0))*INDEX($J$391:$R$394,MATCH(T$397,$I$391:$I$394,0),MATCH(T$396,$J$390:$R$390,0))</f>
        <v>2</v>
      </c>
      <c r="U436" s="742" cm="1">
        <f t="array" ref="U436">INDEX($H436:$K436,0,MATCH(U$397,$H$397:$K$397,0))*INDEX($J$391:$R$394,MATCH(U$397,$I$391:$I$394,0),MATCH(U$396,$J$390:$R$390,0))</f>
        <v>1</v>
      </c>
      <c r="V436" s="742" cm="1">
        <f t="array" ref="V436">INDEX($H436:$K436,0,MATCH(V$397,$H$397:$K$397,0))*INDEX($J$391:$R$394,MATCH(V$397,$I$391:$I$394,0),MATCH(V$396,$J$390:$R$390,0))</f>
        <v>2</v>
      </c>
      <c r="W436" s="742" cm="1">
        <f t="array" ref="W436">INDEX($H436:$K436,0,MATCH(W$397,$H$397:$K$397,0))*INDEX($J$391:$R$394,MATCH(W$397,$I$391:$I$394,0),MATCH(W$396,$J$390:$R$390,0))</f>
        <v>1</v>
      </c>
      <c r="X436" s="742" cm="1">
        <f t="array" ref="X436">INDEX($H436:$K436,0,MATCH(X$397,$H$397:$K$397,0))*INDEX($J$391:$R$394,MATCH(X$397,$I$391:$I$394,0),MATCH(X$396,$J$390:$R$390,0))</f>
        <v>2</v>
      </c>
      <c r="Y436" s="742" cm="1">
        <f t="array" ref="Y436">INDEX($H436:$K436,0,MATCH(Y$397,$H$397:$K$397,0))*INDEX($J$391:$R$394,MATCH(Y$397,$I$391:$I$394,0),MATCH(Y$396,$J$390:$R$390,0))</f>
        <v>1</v>
      </c>
      <c r="Z436" s="742" cm="1">
        <f t="array" ref="Z436">INDEX($H436:$K436,0,MATCH(Z$397,$H$397:$K$397,0))*INDEX($J$391:$R$394,MATCH(Z$397,$I$391:$I$394,0),MATCH(Z$396,$J$390:$R$390,0))</f>
        <v>2</v>
      </c>
      <c r="AA436" s="742" cm="1">
        <f t="array" ref="AA436">INDEX($H436:$K436,0,MATCH(AA$397,$H$397:$K$397,0))*INDEX($J$391:$R$394,MATCH(AA$397,$I$391:$I$394,0),MATCH(AA$396,$J$390:$R$390,0))</f>
        <v>1</v>
      </c>
      <c r="AB436" s="742" cm="1">
        <f t="array" ref="AB436">INDEX($H436:$K436,0,MATCH(AB$397,$H$397:$K$397,0))*INDEX($J$391:$R$394,MATCH(AB$397,$I$391:$I$394,0),MATCH(AB$396,$J$390:$R$390,0))</f>
        <v>1</v>
      </c>
      <c r="AC436" s="742" cm="1">
        <f t="array" ref="AC436">INDEX($H436:$K436,0,MATCH(AC$397,$H$397:$K$397,0))*INDEX($J$391:$R$394,MATCH(AC$397,$I$391:$I$394,0),MATCH(AC$396,$J$390:$R$390,0))</f>
        <v>1</v>
      </c>
      <c r="AD436" s="742" cm="1">
        <f t="array" ref="AD436">INDEX($H436:$K436,0,MATCH(AD$397,$H$397:$K$397,0))*INDEX($J$391:$R$394,MATCH(AD$397,$I$391:$I$394,0),MATCH(AD$396,$J$390:$R$390,0))</f>
        <v>2</v>
      </c>
      <c r="AE436" s="742" cm="1">
        <f t="array" ref="AE436">INDEX($H436:$K436,0,MATCH(AE$397,$H$397:$K$397,0))*INDEX($J$391:$R$394,MATCH(AE$397,$I$391:$I$394,0),MATCH(AE$396,$J$390:$R$390,0))</f>
        <v>1</v>
      </c>
      <c r="AF436" s="742" cm="1">
        <f t="array" ref="AF436">INDEX($H436:$K436,0,MATCH(AF$397,$H$397:$K$397,0))*INDEX($J$391:$R$394,MATCH(AF$397,$I$391:$I$394,0),MATCH(AF$396,$J$390:$R$390,0))</f>
        <v>1</v>
      </c>
      <c r="AG436" s="742" cm="1">
        <f t="array" ref="AG436">INDEX($H436:$K436,0,MATCH(AG$397,$H$397:$K$397,0))*INDEX($J$391:$R$394,MATCH(AG$397,$I$391:$I$394,0),MATCH(AG$396,$J$390:$R$390,0))</f>
        <v>1</v>
      </c>
      <c r="AH436" s="742" cm="1">
        <f t="array" ref="AH436">INDEX($H436:$K436,0,MATCH(AH$397,$H$397:$K$397,0))*INDEX($J$391:$R$394,MATCH(AH$397,$I$391:$I$394,0),MATCH(AH$396,$J$390:$R$390,0))</f>
        <v>2</v>
      </c>
      <c r="AI436" s="742" cm="1">
        <f t="array" ref="AI436">INDEX($H436:$K436,0,MATCH(AI$397,$H$397:$K$397,0))*INDEX($J$391:$R$394,MATCH(AI$397,$I$391:$I$394,0),MATCH(AI$396,$J$390:$R$390,0))</f>
        <v>1</v>
      </c>
      <c r="AJ436" s="742" cm="1">
        <f t="array" ref="AJ436">INDEX($H436:$K436,0,MATCH(AJ$397,$H$397:$K$397,0))*INDEX($J$391:$R$394,MATCH(AJ$397,$I$391:$I$394,0),MATCH(AJ$396,$J$390:$R$390,0))</f>
        <v>1</v>
      </c>
      <c r="AK436" s="742" cm="1">
        <f t="array" ref="AK436">INDEX($H436:$K436,0,MATCH(AK$397,$H$397:$K$397,0))*INDEX($J$391:$R$394,MATCH(AK$397,$I$391:$I$394,0),MATCH(AK$396,$J$390:$R$390,0))</f>
        <v>1</v>
      </c>
      <c r="AL436" s="742" cm="1">
        <f t="array" ref="AL436">INDEX($H436:$K436,0,MATCH(AL$397,$H$397:$K$397,0))*INDEX($J$391:$R$394,MATCH(AL$397,$I$391:$I$394,0),MATCH(AL$396,$J$390:$R$390,0))</f>
        <v>2</v>
      </c>
      <c r="AM436" s="742" cm="1">
        <f t="array" ref="AM436">INDEX($H436:$K436,0,MATCH(AM$397,$H$397:$K$397,0))*INDEX($J$391:$R$394,MATCH(AM$397,$I$391:$I$394,0),MATCH(AM$396,$J$390:$R$390,0))</f>
        <v>1</v>
      </c>
      <c r="AN436" s="742" cm="1">
        <f t="array" ref="AN436">INDEX($H436:$K436,0,MATCH(AN$397,$H$397:$K$397,0))*INDEX($J$391:$R$394,MATCH(AN$397,$I$391:$I$394,0),MATCH(AN$396,$J$390:$R$390,0))</f>
        <v>1</v>
      </c>
      <c r="AO436" s="742" cm="1">
        <f t="array" ref="AO436">INDEX($H436:$K436,0,MATCH(AO$397,$H$397:$K$397,0))*INDEX($J$391:$R$394,MATCH(AO$397,$I$391:$I$394,0),MATCH(AO$396,$J$390:$R$390,0))</f>
        <v>1</v>
      </c>
      <c r="AP436" s="742" cm="1">
        <f t="array" ref="AP436">INDEX($H436:$K436,0,MATCH(AP$397,$H$397:$K$397,0))*INDEX($J$391:$R$394,MATCH(AP$397,$I$391:$I$394,0),MATCH(AP$396,$J$390:$R$390,0))</f>
        <v>2</v>
      </c>
      <c r="AQ436" s="742" cm="1">
        <f t="array" ref="AQ436">INDEX($H436:$K436,0,MATCH(AQ$397,$H$397:$K$397,0))*INDEX($J$391:$R$394,MATCH(AQ$397,$I$391:$I$394,0),MATCH(AQ$396,$J$390:$R$390,0))</f>
        <v>1</v>
      </c>
      <c r="AR436" s="742" cm="1">
        <f t="array" ref="AR436">INDEX($H436:$K436,0,MATCH(AR$397,$H$397:$K$397,0))*INDEX($J$391:$R$394,MATCH(AR$397,$I$391:$I$394,0),MATCH(AR$396,$J$390:$R$390,0))</f>
        <v>1</v>
      </c>
      <c r="AS436" s="742" cm="1">
        <f t="array" ref="AS436">INDEX($H436:$K436,0,MATCH(AS$397,$H$397:$K$397,0))*INDEX($J$391:$R$394,MATCH(AS$397,$I$391:$I$394,0),MATCH(AS$396,$J$390:$R$390,0))</f>
        <v>1</v>
      </c>
      <c r="AT436" s="742" cm="1">
        <f t="array" ref="AT436">INDEX($H436:$K436,0,MATCH(AT$397,$H$397:$K$397,0))*INDEX($J$391:$R$394,MATCH(AT$397,$I$391:$I$394,0),MATCH(AT$396,$J$390:$R$390,0))</f>
        <v>2</v>
      </c>
      <c r="AU436" s="742" cm="1">
        <f t="array" ref="AU436">INDEX($H436:$K436,0,MATCH(AU$397,$H$397:$K$397,0))*INDEX($J$391:$R$394,MATCH(AU$397,$I$391:$I$394,0),MATCH(AU$396,$J$390:$R$390,0))</f>
        <v>1</v>
      </c>
      <c r="AV436" s="196"/>
      <c r="AW436" s="196"/>
      <c r="AX436" s="17"/>
      <c r="AY436" s="9"/>
      <c r="AZ436" s="9"/>
      <c r="BA436" s="9"/>
    </row>
    <row r="437" spans="1:53" ht="14.5" outlineLevel="1" x14ac:dyDescent="0.35">
      <c r="A437" s="7"/>
      <c r="B437" s="8"/>
      <c r="C437" s="18"/>
      <c r="D437" s="18"/>
      <c r="E437" s="18"/>
      <c r="F437" s="27"/>
      <c r="G437" s="27" t="str">
        <f t="shared" si="117"/>
        <v>YYBNBzd</v>
      </c>
      <c r="H437" s="232">
        <v>1</v>
      </c>
      <c r="I437" s="232">
        <v>1</v>
      </c>
      <c r="J437" s="232">
        <v>2</v>
      </c>
      <c r="K437" s="232">
        <v>1</v>
      </c>
      <c r="L437" s="742" cm="1">
        <f t="array" ref="L437">INDEX($H437:$K437,0,MATCH(L$397,$H$397:$K$397,0))*INDEX($J$391:$R$394,MATCH(L$397,$I$391:$I$394,0),MATCH(L$396,$J$390:$R$390,0))</f>
        <v>2</v>
      </c>
      <c r="M437" s="742" cm="1">
        <f t="array" ref="M437">INDEX($H437:$K437,0,MATCH(M$397,$H$397:$K$397,0))*INDEX($J$391:$R$394,MATCH(M$397,$I$391:$I$394,0),MATCH(M$396,$J$390:$R$390,0))</f>
        <v>1</v>
      </c>
      <c r="N437" s="742" cm="1">
        <f t="array" ref="N437">INDEX($H437:$K437,0,MATCH(N$397,$H$397:$K$397,0))*INDEX($J$391:$R$394,MATCH(N$397,$I$391:$I$394,0),MATCH(N$396,$J$390:$R$390,0))</f>
        <v>2</v>
      </c>
      <c r="O437" s="742" cm="1">
        <f t="array" ref="O437">INDEX($H437:$K437,0,MATCH(O$397,$H$397:$K$397,0))*INDEX($J$391:$R$394,MATCH(O$397,$I$391:$I$394,0),MATCH(O$396,$J$390:$R$390,0))</f>
        <v>1</v>
      </c>
      <c r="P437" s="742" cm="1">
        <f t="array" ref="P437">INDEX($H437:$K437,0,MATCH(P$397,$H$397:$K$397,0))*INDEX($J$391:$R$394,MATCH(P$397,$I$391:$I$394,0),MATCH(P$396,$J$390:$R$390,0))</f>
        <v>2</v>
      </c>
      <c r="Q437" s="742" cm="1">
        <f t="array" ref="Q437">INDEX($H437:$K437,0,MATCH(Q$397,$H$397:$K$397,0))*INDEX($J$391:$R$394,MATCH(Q$397,$I$391:$I$394,0),MATCH(Q$396,$J$390:$R$390,0))</f>
        <v>1</v>
      </c>
      <c r="R437" s="742" cm="1">
        <f t="array" ref="R437">INDEX($H437:$K437,0,MATCH(R$397,$H$397:$K$397,0))*INDEX($J$391:$R$394,MATCH(R$397,$I$391:$I$394,0),MATCH(R$396,$J$390:$R$390,0))</f>
        <v>2</v>
      </c>
      <c r="S437" s="742" cm="1">
        <f t="array" ref="S437">INDEX($H437:$K437,0,MATCH(S$397,$H$397:$K$397,0))*INDEX($J$391:$R$394,MATCH(S$397,$I$391:$I$394,0),MATCH(S$396,$J$390:$R$390,0))</f>
        <v>1</v>
      </c>
      <c r="T437" s="742" cm="1">
        <f t="array" ref="T437">INDEX($H437:$K437,0,MATCH(T$397,$H$397:$K$397,0))*INDEX($J$391:$R$394,MATCH(T$397,$I$391:$I$394,0),MATCH(T$396,$J$390:$R$390,0))</f>
        <v>2</v>
      </c>
      <c r="U437" s="742" cm="1">
        <f t="array" ref="U437">INDEX($H437:$K437,0,MATCH(U$397,$H$397:$K$397,0))*INDEX($J$391:$R$394,MATCH(U$397,$I$391:$I$394,0),MATCH(U$396,$J$390:$R$390,0))</f>
        <v>1</v>
      </c>
      <c r="V437" s="742" cm="1">
        <f t="array" ref="V437">INDEX($H437:$K437,0,MATCH(V$397,$H$397:$K$397,0))*INDEX($J$391:$R$394,MATCH(V$397,$I$391:$I$394,0),MATCH(V$396,$J$390:$R$390,0))</f>
        <v>2</v>
      </c>
      <c r="W437" s="742" cm="1">
        <f t="array" ref="W437">INDEX($H437:$K437,0,MATCH(W$397,$H$397:$K$397,0))*INDEX($J$391:$R$394,MATCH(W$397,$I$391:$I$394,0),MATCH(W$396,$J$390:$R$390,0))</f>
        <v>1</v>
      </c>
      <c r="X437" s="742" cm="1">
        <f t="array" ref="X437">INDEX($H437:$K437,0,MATCH(X$397,$H$397:$K$397,0))*INDEX($J$391:$R$394,MATCH(X$397,$I$391:$I$394,0),MATCH(X$396,$J$390:$R$390,0))</f>
        <v>2</v>
      </c>
      <c r="Y437" s="742" cm="1">
        <f t="array" ref="Y437">INDEX($H437:$K437,0,MATCH(Y$397,$H$397:$K$397,0))*INDEX($J$391:$R$394,MATCH(Y$397,$I$391:$I$394,0),MATCH(Y$396,$J$390:$R$390,0))</f>
        <v>1</v>
      </c>
      <c r="Z437" s="742" cm="1">
        <f t="array" ref="Z437">INDEX($H437:$K437,0,MATCH(Z$397,$H$397:$K$397,0))*INDEX($J$391:$R$394,MATCH(Z$397,$I$391:$I$394,0),MATCH(Z$396,$J$390:$R$390,0))</f>
        <v>2</v>
      </c>
      <c r="AA437" s="742" cm="1">
        <f t="array" ref="AA437">INDEX($H437:$K437,0,MATCH(AA$397,$H$397:$K$397,0))*INDEX($J$391:$R$394,MATCH(AA$397,$I$391:$I$394,0),MATCH(AA$396,$J$390:$R$390,0))</f>
        <v>1</v>
      </c>
      <c r="AB437" s="742" cm="1">
        <f t="array" ref="AB437">INDEX($H437:$K437,0,MATCH(AB$397,$H$397:$K$397,0))*INDEX($J$391:$R$394,MATCH(AB$397,$I$391:$I$394,0),MATCH(AB$396,$J$390:$R$390,0))</f>
        <v>1</v>
      </c>
      <c r="AC437" s="742" cm="1">
        <f t="array" ref="AC437">INDEX($H437:$K437,0,MATCH(AC$397,$H$397:$K$397,0))*INDEX($J$391:$R$394,MATCH(AC$397,$I$391:$I$394,0),MATCH(AC$396,$J$390:$R$390,0))</f>
        <v>1</v>
      </c>
      <c r="AD437" s="742" cm="1">
        <f t="array" ref="AD437">INDEX($H437:$K437,0,MATCH(AD$397,$H$397:$K$397,0))*INDEX($J$391:$R$394,MATCH(AD$397,$I$391:$I$394,0),MATCH(AD$396,$J$390:$R$390,0))</f>
        <v>2</v>
      </c>
      <c r="AE437" s="742" cm="1">
        <f t="array" ref="AE437">INDEX($H437:$K437,0,MATCH(AE$397,$H$397:$K$397,0))*INDEX($J$391:$R$394,MATCH(AE$397,$I$391:$I$394,0),MATCH(AE$396,$J$390:$R$390,0))</f>
        <v>1</v>
      </c>
      <c r="AF437" s="742" cm="1">
        <f t="array" ref="AF437">INDEX($H437:$K437,0,MATCH(AF$397,$H$397:$K$397,0))*INDEX($J$391:$R$394,MATCH(AF$397,$I$391:$I$394,0),MATCH(AF$396,$J$390:$R$390,0))</f>
        <v>1</v>
      </c>
      <c r="AG437" s="742" cm="1">
        <f t="array" ref="AG437">INDEX($H437:$K437,0,MATCH(AG$397,$H$397:$K$397,0))*INDEX($J$391:$R$394,MATCH(AG$397,$I$391:$I$394,0),MATCH(AG$396,$J$390:$R$390,0))</f>
        <v>1</v>
      </c>
      <c r="AH437" s="742" cm="1">
        <f t="array" ref="AH437">INDEX($H437:$K437,0,MATCH(AH$397,$H$397:$K$397,0))*INDEX($J$391:$R$394,MATCH(AH$397,$I$391:$I$394,0),MATCH(AH$396,$J$390:$R$390,0))</f>
        <v>2</v>
      </c>
      <c r="AI437" s="742" cm="1">
        <f t="array" ref="AI437">INDEX($H437:$K437,0,MATCH(AI$397,$H$397:$K$397,0))*INDEX($J$391:$R$394,MATCH(AI$397,$I$391:$I$394,0),MATCH(AI$396,$J$390:$R$390,0))</f>
        <v>1</v>
      </c>
      <c r="AJ437" s="742" cm="1">
        <f t="array" ref="AJ437">INDEX($H437:$K437,0,MATCH(AJ$397,$H$397:$K$397,0))*INDEX($J$391:$R$394,MATCH(AJ$397,$I$391:$I$394,0),MATCH(AJ$396,$J$390:$R$390,0))</f>
        <v>1</v>
      </c>
      <c r="AK437" s="742" cm="1">
        <f t="array" ref="AK437">INDEX($H437:$K437,0,MATCH(AK$397,$H$397:$K$397,0))*INDEX($J$391:$R$394,MATCH(AK$397,$I$391:$I$394,0),MATCH(AK$396,$J$390:$R$390,0))</f>
        <v>1</v>
      </c>
      <c r="AL437" s="742" cm="1">
        <f t="array" ref="AL437">INDEX($H437:$K437,0,MATCH(AL$397,$H$397:$K$397,0))*INDEX($J$391:$R$394,MATCH(AL$397,$I$391:$I$394,0),MATCH(AL$396,$J$390:$R$390,0))</f>
        <v>2</v>
      </c>
      <c r="AM437" s="742" cm="1">
        <f t="array" ref="AM437">INDEX($H437:$K437,0,MATCH(AM$397,$H$397:$K$397,0))*INDEX($J$391:$R$394,MATCH(AM$397,$I$391:$I$394,0),MATCH(AM$396,$J$390:$R$390,0))</f>
        <v>1</v>
      </c>
      <c r="AN437" s="742" cm="1">
        <f t="array" ref="AN437">INDEX($H437:$K437,0,MATCH(AN$397,$H$397:$K$397,0))*INDEX($J$391:$R$394,MATCH(AN$397,$I$391:$I$394,0),MATCH(AN$396,$J$390:$R$390,0))</f>
        <v>1</v>
      </c>
      <c r="AO437" s="742" cm="1">
        <f t="array" ref="AO437">INDEX($H437:$K437,0,MATCH(AO$397,$H$397:$K$397,0))*INDEX($J$391:$R$394,MATCH(AO$397,$I$391:$I$394,0),MATCH(AO$396,$J$390:$R$390,0))</f>
        <v>1</v>
      </c>
      <c r="AP437" s="742" cm="1">
        <f t="array" ref="AP437">INDEX($H437:$K437,0,MATCH(AP$397,$H$397:$K$397,0))*INDEX($J$391:$R$394,MATCH(AP$397,$I$391:$I$394,0),MATCH(AP$396,$J$390:$R$390,0))</f>
        <v>2</v>
      </c>
      <c r="AQ437" s="742" cm="1">
        <f t="array" ref="AQ437">INDEX($H437:$K437,0,MATCH(AQ$397,$H$397:$K$397,0))*INDEX($J$391:$R$394,MATCH(AQ$397,$I$391:$I$394,0),MATCH(AQ$396,$J$390:$R$390,0))</f>
        <v>1</v>
      </c>
      <c r="AR437" s="742" cm="1">
        <f t="array" ref="AR437">INDEX($H437:$K437,0,MATCH(AR$397,$H$397:$K$397,0))*INDEX($J$391:$R$394,MATCH(AR$397,$I$391:$I$394,0),MATCH(AR$396,$J$390:$R$390,0))</f>
        <v>1</v>
      </c>
      <c r="AS437" s="742" cm="1">
        <f t="array" ref="AS437">INDEX($H437:$K437,0,MATCH(AS$397,$H$397:$K$397,0))*INDEX($J$391:$R$394,MATCH(AS$397,$I$391:$I$394,0),MATCH(AS$396,$J$390:$R$390,0))</f>
        <v>1</v>
      </c>
      <c r="AT437" s="742" cm="1">
        <f t="array" ref="AT437">INDEX($H437:$K437,0,MATCH(AT$397,$H$397:$K$397,0))*INDEX($J$391:$R$394,MATCH(AT$397,$I$391:$I$394,0),MATCH(AT$396,$J$390:$R$390,0))</f>
        <v>2</v>
      </c>
      <c r="AU437" s="742" cm="1">
        <f t="array" ref="AU437">INDEX($H437:$K437,0,MATCH(AU$397,$H$397:$K$397,0))*INDEX($J$391:$R$394,MATCH(AU$397,$I$391:$I$394,0),MATCH(AU$396,$J$390:$R$390,0))</f>
        <v>1</v>
      </c>
      <c r="AV437" s="196"/>
      <c r="AW437" s="196"/>
      <c r="AX437" s="17"/>
      <c r="AY437" s="9"/>
      <c r="AZ437" s="9"/>
      <c r="BA437" s="9"/>
    </row>
    <row r="438" spans="1:53" ht="14.5" outlineLevel="1" x14ac:dyDescent="0.35">
      <c r="A438" s="7"/>
      <c r="B438" s="8"/>
      <c r="C438" s="18"/>
      <c r="D438" s="18"/>
      <c r="E438" s="18"/>
      <c r="F438" s="27"/>
      <c r="G438" s="27" t="str">
        <f t="shared" si="117"/>
        <v>YYBNBr</v>
      </c>
      <c r="H438" s="232">
        <v>1</v>
      </c>
      <c r="I438" s="232">
        <v>1</v>
      </c>
      <c r="J438" s="232">
        <v>3</v>
      </c>
      <c r="K438" s="232">
        <v>1</v>
      </c>
      <c r="L438" s="742" cm="1">
        <f t="array" ref="L438">INDEX($H438:$K438,0,MATCH(L$397,$H$397:$K$397,0))*INDEX($J$391:$R$394,MATCH(L$397,$I$391:$I$394,0),MATCH(L$396,$J$390:$R$390,0))</f>
        <v>2</v>
      </c>
      <c r="M438" s="742" cm="1">
        <f t="array" ref="M438">INDEX($H438:$K438,0,MATCH(M$397,$H$397:$K$397,0))*INDEX($J$391:$R$394,MATCH(M$397,$I$391:$I$394,0),MATCH(M$396,$J$390:$R$390,0))</f>
        <v>1</v>
      </c>
      <c r="N438" s="742" cm="1">
        <f t="array" ref="N438">INDEX($H438:$K438,0,MATCH(N$397,$H$397:$K$397,0))*INDEX($J$391:$R$394,MATCH(N$397,$I$391:$I$394,0),MATCH(N$396,$J$390:$R$390,0))</f>
        <v>3</v>
      </c>
      <c r="O438" s="742" cm="1">
        <f t="array" ref="O438">INDEX($H438:$K438,0,MATCH(O$397,$H$397:$K$397,0))*INDEX($J$391:$R$394,MATCH(O$397,$I$391:$I$394,0),MATCH(O$396,$J$390:$R$390,0))</f>
        <v>1</v>
      </c>
      <c r="P438" s="742" cm="1">
        <f t="array" ref="P438">INDEX($H438:$K438,0,MATCH(P$397,$H$397:$K$397,0))*INDEX($J$391:$R$394,MATCH(P$397,$I$391:$I$394,0),MATCH(P$396,$J$390:$R$390,0))</f>
        <v>2</v>
      </c>
      <c r="Q438" s="742" cm="1">
        <f t="array" ref="Q438">INDEX($H438:$K438,0,MATCH(Q$397,$H$397:$K$397,0))*INDEX($J$391:$R$394,MATCH(Q$397,$I$391:$I$394,0),MATCH(Q$396,$J$390:$R$390,0))</f>
        <v>1</v>
      </c>
      <c r="R438" s="742" cm="1">
        <f t="array" ref="R438">INDEX($H438:$K438,0,MATCH(R$397,$H$397:$K$397,0))*INDEX($J$391:$R$394,MATCH(R$397,$I$391:$I$394,0),MATCH(R$396,$J$390:$R$390,0))</f>
        <v>3</v>
      </c>
      <c r="S438" s="742" cm="1">
        <f t="array" ref="S438">INDEX($H438:$K438,0,MATCH(S$397,$H$397:$K$397,0))*INDEX($J$391:$R$394,MATCH(S$397,$I$391:$I$394,0),MATCH(S$396,$J$390:$R$390,0))</f>
        <v>1</v>
      </c>
      <c r="T438" s="742" cm="1">
        <f t="array" ref="T438">INDEX($H438:$K438,0,MATCH(T$397,$H$397:$K$397,0))*INDEX($J$391:$R$394,MATCH(T$397,$I$391:$I$394,0),MATCH(T$396,$J$390:$R$390,0))</f>
        <v>2</v>
      </c>
      <c r="U438" s="742" cm="1">
        <f t="array" ref="U438">INDEX($H438:$K438,0,MATCH(U$397,$H$397:$K$397,0))*INDEX($J$391:$R$394,MATCH(U$397,$I$391:$I$394,0),MATCH(U$396,$J$390:$R$390,0))</f>
        <v>1</v>
      </c>
      <c r="V438" s="742" cm="1">
        <f t="array" ref="V438">INDEX($H438:$K438,0,MATCH(V$397,$H$397:$K$397,0))*INDEX($J$391:$R$394,MATCH(V$397,$I$391:$I$394,0),MATCH(V$396,$J$390:$R$390,0))</f>
        <v>3</v>
      </c>
      <c r="W438" s="742" cm="1">
        <f t="array" ref="W438">INDEX($H438:$K438,0,MATCH(W$397,$H$397:$K$397,0))*INDEX($J$391:$R$394,MATCH(W$397,$I$391:$I$394,0),MATCH(W$396,$J$390:$R$390,0))</f>
        <v>1</v>
      </c>
      <c r="X438" s="742" cm="1">
        <f t="array" ref="X438">INDEX($H438:$K438,0,MATCH(X$397,$H$397:$K$397,0))*INDEX($J$391:$R$394,MATCH(X$397,$I$391:$I$394,0),MATCH(X$396,$J$390:$R$390,0))</f>
        <v>2</v>
      </c>
      <c r="Y438" s="742" cm="1">
        <f t="array" ref="Y438">INDEX($H438:$K438,0,MATCH(Y$397,$H$397:$K$397,0))*INDEX($J$391:$R$394,MATCH(Y$397,$I$391:$I$394,0),MATCH(Y$396,$J$390:$R$390,0))</f>
        <v>1</v>
      </c>
      <c r="Z438" s="742" cm="1">
        <f t="array" ref="Z438">INDEX($H438:$K438,0,MATCH(Z$397,$H$397:$K$397,0))*INDEX($J$391:$R$394,MATCH(Z$397,$I$391:$I$394,0),MATCH(Z$396,$J$390:$R$390,0))</f>
        <v>3</v>
      </c>
      <c r="AA438" s="742" cm="1">
        <f t="array" ref="AA438">INDEX($H438:$K438,0,MATCH(AA$397,$H$397:$K$397,0))*INDEX($J$391:$R$394,MATCH(AA$397,$I$391:$I$394,0),MATCH(AA$396,$J$390:$R$390,0))</f>
        <v>1</v>
      </c>
      <c r="AB438" s="742" cm="1">
        <f t="array" ref="AB438">INDEX($H438:$K438,0,MATCH(AB$397,$H$397:$K$397,0))*INDEX($J$391:$R$394,MATCH(AB$397,$I$391:$I$394,0),MATCH(AB$396,$J$390:$R$390,0))</f>
        <v>1</v>
      </c>
      <c r="AC438" s="742" cm="1">
        <f t="array" ref="AC438">INDEX($H438:$K438,0,MATCH(AC$397,$H$397:$K$397,0))*INDEX($J$391:$R$394,MATCH(AC$397,$I$391:$I$394,0),MATCH(AC$396,$J$390:$R$390,0))</f>
        <v>1</v>
      </c>
      <c r="AD438" s="742" cm="1">
        <f t="array" ref="AD438">INDEX($H438:$K438,0,MATCH(AD$397,$H$397:$K$397,0))*INDEX($J$391:$R$394,MATCH(AD$397,$I$391:$I$394,0),MATCH(AD$396,$J$390:$R$390,0))</f>
        <v>3</v>
      </c>
      <c r="AE438" s="742" cm="1">
        <f t="array" ref="AE438">INDEX($H438:$K438,0,MATCH(AE$397,$H$397:$K$397,0))*INDEX($J$391:$R$394,MATCH(AE$397,$I$391:$I$394,0),MATCH(AE$396,$J$390:$R$390,0))</f>
        <v>1</v>
      </c>
      <c r="AF438" s="742" cm="1">
        <f t="array" ref="AF438">INDEX($H438:$K438,0,MATCH(AF$397,$H$397:$K$397,0))*INDEX($J$391:$R$394,MATCH(AF$397,$I$391:$I$394,0),MATCH(AF$396,$J$390:$R$390,0))</f>
        <v>1</v>
      </c>
      <c r="AG438" s="742" cm="1">
        <f t="array" ref="AG438">INDEX($H438:$K438,0,MATCH(AG$397,$H$397:$K$397,0))*INDEX($J$391:$R$394,MATCH(AG$397,$I$391:$I$394,0),MATCH(AG$396,$J$390:$R$390,0))</f>
        <v>1</v>
      </c>
      <c r="AH438" s="742" cm="1">
        <f t="array" ref="AH438">INDEX($H438:$K438,0,MATCH(AH$397,$H$397:$K$397,0))*INDEX($J$391:$R$394,MATCH(AH$397,$I$391:$I$394,0),MATCH(AH$396,$J$390:$R$390,0))</f>
        <v>3</v>
      </c>
      <c r="AI438" s="742" cm="1">
        <f t="array" ref="AI438">INDEX($H438:$K438,0,MATCH(AI$397,$H$397:$K$397,0))*INDEX($J$391:$R$394,MATCH(AI$397,$I$391:$I$394,0),MATCH(AI$396,$J$390:$R$390,0))</f>
        <v>1</v>
      </c>
      <c r="AJ438" s="742" cm="1">
        <f t="array" ref="AJ438">INDEX($H438:$K438,0,MATCH(AJ$397,$H$397:$K$397,0))*INDEX($J$391:$R$394,MATCH(AJ$397,$I$391:$I$394,0),MATCH(AJ$396,$J$390:$R$390,0))</f>
        <v>1</v>
      </c>
      <c r="AK438" s="742" cm="1">
        <f t="array" ref="AK438">INDEX($H438:$K438,0,MATCH(AK$397,$H$397:$K$397,0))*INDEX($J$391:$R$394,MATCH(AK$397,$I$391:$I$394,0),MATCH(AK$396,$J$390:$R$390,0))</f>
        <v>1</v>
      </c>
      <c r="AL438" s="742" cm="1">
        <f t="array" ref="AL438">INDEX($H438:$K438,0,MATCH(AL$397,$H$397:$K$397,0))*INDEX($J$391:$R$394,MATCH(AL$397,$I$391:$I$394,0),MATCH(AL$396,$J$390:$R$390,0))</f>
        <v>3</v>
      </c>
      <c r="AM438" s="742" cm="1">
        <f t="array" ref="AM438">INDEX($H438:$K438,0,MATCH(AM$397,$H$397:$K$397,0))*INDEX($J$391:$R$394,MATCH(AM$397,$I$391:$I$394,0),MATCH(AM$396,$J$390:$R$390,0))</f>
        <v>1</v>
      </c>
      <c r="AN438" s="742" cm="1">
        <f t="array" ref="AN438">INDEX($H438:$K438,0,MATCH(AN$397,$H$397:$K$397,0))*INDEX($J$391:$R$394,MATCH(AN$397,$I$391:$I$394,0),MATCH(AN$396,$J$390:$R$390,0))</f>
        <v>1</v>
      </c>
      <c r="AO438" s="742" cm="1">
        <f t="array" ref="AO438">INDEX($H438:$K438,0,MATCH(AO$397,$H$397:$K$397,0))*INDEX($J$391:$R$394,MATCH(AO$397,$I$391:$I$394,0),MATCH(AO$396,$J$390:$R$390,0))</f>
        <v>1</v>
      </c>
      <c r="AP438" s="742" cm="1">
        <f t="array" ref="AP438">INDEX($H438:$K438,0,MATCH(AP$397,$H$397:$K$397,0))*INDEX($J$391:$R$394,MATCH(AP$397,$I$391:$I$394,0),MATCH(AP$396,$J$390:$R$390,0))</f>
        <v>3</v>
      </c>
      <c r="AQ438" s="742" cm="1">
        <f t="array" ref="AQ438">INDEX($H438:$K438,0,MATCH(AQ$397,$H$397:$K$397,0))*INDEX($J$391:$R$394,MATCH(AQ$397,$I$391:$I$394,0),MATCH(AQ$396,$J$390:$R$390,0))</f>
        <v>1</v>
      </c>
      <c r="AR438" s="742" cm="1">
        <f t="array" ref="AR438">INDEX($H438:$K438,0,MATCH(AR$397,$H$397:$K$397,0))*INDEX($J$391:$R$394,MATCH(AR$397,$I$391:$I$394,0),MATCH(AR$396,$J$390:$R$390,0))</f>
        <v>1</v>
      </c>
      <c r="AS438" s="742" cm="1">
        <f t="array" ref="AS438">INDEX($H438:$K438,0,MATCH(AS$397,$H$397:$K$397,0))*INDEX($J$391:$R$394,MATCH(AS$397,$I$391:$I$394,0),MATCH(AS$396,$J$390:$R$390,0))</f>
        <v>1</v>
      </c>
      <c r="AT438" s="742" cm="1">
        <f t="array" ref="AT438">INDEX($H438:$K438,0,MATCH(AT$397,$H$397:$K$397,0))*INDEX($J$391:$R$394,MATCH(AT$397,$I$391:$I$394,0),MATCH(AT$396,$J$390:$R$390,0))</f>
        <v>3</v>
      </c>
      <c r="AU438" s="742" cm="1">
        <f t="array" ref="AU438">INDEX($H438:$K438,0,MATCH(AU$397,$H$397:$K$397,0))*INDEX($J$391:$R$394,MATCH(AU$397,$I$391:$I$394,0),MATCH(AU$396,$J$390:$R$390,0))</f>
        <v>1</v>
      </c>
      <c r="AV438" s="196"/>
      <c r="AW438" s="196"/>
      <c r="AX438" s="17"/>
      <c r="AY438" s="9"/>
      <c r="AZ438" s="9"/>
      <c r="BA438" s="9"/>
    </row>
    <row r="439" spans="1:53" ht="14.5" outlineLevel="1" x14ac:dyDescent="0.35">
      <c r="A439" s="7"/>
      <c r="B439" s="8"/>
      <c r="C439" s="18"/>
      <c r="D439" s="18"/>
      <c r="E439" s="18"/>
      <c r="F439" s="27"/>
      <c r="G439" s="27" t="str">
        <f t="shared" si="117"/>
        <v>YYBNBrd</v>
      </c>
      <c r="H439" s="878">
        <v>0</v>
      </c>
      <c r="I439" s="878">
        <f>I438</f>
        <v>1</v>
      </c>
      <c r="J439" s="878">
        <f>J438+1</f>
        <v>4</v>
      </c>
      <c r="K439" s="878">
        <f>K438</f>
        <v>1</v>
      </c>
      <c r="L439" s="742" cm="1">
        <f t="array" ref="L439">INDEX($H439:$K439,0,MATCH(L$397,$H$397:$K$397,0))*INDEX($J$391:$R$394,MATCH(L$397,$I$391:$I$394,0),MATCH(L$396,$J$390:$R$390,0))</f>
        <v>0</v>
      </c>
      <c r="M439" s="742" cm="1">
        <f t="array" ref="M439">INDEX($H439:$K439,0,MATCH(M$397,$H$397:$K$397,0))*INDEX($J$391:$R$394,MATCH(M$397,$I$391:$I$394,0),MATCH(M$396,$J$390:$R$390,0))</f>
        <v>1</v>
      </c>
      <c r="N439" s="742" cm="1">
        <f t="array" ref="N439">INDEX($H439:$K439,0,MATCH(N$397,$H$397:$K$397,0))*INDEX($J$391:$R$394,MATCH(N$397,$I$391:$I$394,0),MATCH(N$396,$J$390:$R$390,0))</f>
        <v>4</v>
      </c>
      <c r="O439" s="742" cm="1">
        <f t="array" ref="O439">INDEX($H439:$K439,0,MATCH(O$397,$H$397:$K$397,0))*INDEX($J$391:$R$394,MATCH(O$397,$I$391:$I$394,0),MATCH(O$396,$J$390:$R$390,0))</f>
        <v>1</v>
      </c>
      <c r="P439" s="742" cm="1">
        <f t="array" ref="P439">INDEX($H439:$K439,0,MATCH(P$397,$H$397:$K$397,0))*INDEX($J$391:$R$394,MATCH(P$397,$I$391:$I$394,0),MATCH(P$396,$J$390:$R$390,0))</f>
        <v>0</v>
      </c>
      <c r="Q439" s="742" cm="1">
        <f t="array" ref="Q439">INDEX($H439:$K439,0,MATCH(Q$397,$H$397:$K$397,0))*INDEX($J$391:$R$394,MATCH(Q$397,$I$391:$I$394,0),MATCH(Q$396,$J$390:$R$390,0))</f>
        <v>1</v>
      </c>
      <c r="R439" s="742" cm="1">
        <f t="array" ref="R439">INDEX($H439:$K439,0,MATCH(R$397,$H$397:$K$397,0))*INDEX($J$391:$R$394,MATCH(R$397,$I$391:$I$394,0),MATCH(R$396,$J$390:$R$390,0))</f>
        <v>4</v>
      </c>
      <c r="S439" s="742" cm="1">
        <f t="array" ref="S439">INDEX($H439:$K439,0,MATCH(S$397,$H$397:$K$397,0))*INDEX($J$391:$R$394,MATCH(S$397,$I$391:$I$394,0),MATCH(S$396,$J$390:$R$390,0))</f>
        <v>1</v>
      </c>
      <c r="T439" s="742" cm="1">
        <f t="array" ref="T439">INDEX($H439:$K439,0,MATCH(T$397,$H$397:$K$397,0))*INDEX($J$391:$R$394,MATCH(T$397,$I$391:$I$394,0),MATCH(T$396,$J$390:$R$390,0))</f>
        <v>0</v>
      </c>
      <c r="U439" s="742" cm="1">
        <f t="array" ref="U439">INDEX($H439:$K439,0,MATCH(U$397,$H$397:$K$397,0))*INDEX($J$391:$R$394,MATCH(U$397,$I$391:$I$394,0),MATCH(U$396,$J$390:$R$390,0))</f>
        <v>1</v>
      </c>
      <c r="V439" s="742" cm="1">
        <f t="array" ref="V439">INDEX($H439:$K439,0,MATCH(V$397,$H$397:$K$397,0))*INDEX($J$391:$R$394,MATCH(V$397,$I$391:$I$394,0),MATCH(V$396,$J$390:$R$390,0))</f>
        <v>4</v>
      </c>
      <c r="W439" s="742" cm="1">
        <f t="array" ref="W439">INDEX($H439:$K439,0,MATCH(W$397,$H$397:$K$397,0))*INDEX($J$391:$R$394,MATCH(W$397,$I$391:$I$394,0),MATCH(W$396,$J$390:$R$390,0))</f>
        <v>1</v>
      </c>
      <c r="X439" s="742" cm="1">
        <f t="array" ref="X439">INDEX($H439:$K439,0,MATCH(X$397,$H$397:$K$397,0))*INDEX($J$391:$R$394,MATCH(X$397,$I$391:$I$394,0),MATCH(X$396,$J$390:$R$390,0))</f>
        <v>0</v>
      </c>
      <c r="Y439" s="742" cm="1">
        <f t="array" ref="Y439">INDEX($H439:$K439,0,MATCH(Y$397,$H$397:$K$397,0))*INDEX($J$391:$R$394,MATCH(Y$397,$I$391:$I$394,0),MATCH(Y$396,$J$390:$R$390,0))</f>
        <v>1</v>
      </c>
      <c r="Z439" s="742" cm="1">
        <f t="array" ref="Z439">INDEX($H439:$K439,0,MATCH(Z$397,$H$397:$K$397,0))*INDEX($J$391:$R$394,MATCH(Z$397,$I$391:$I$394,0),MATCH(Z$396,$J$390:$R$390,0))</f>
        <v>4</v>
      </c>
      <c r="AA439" s="742" cm="1">
        <f t="array" ref="AA439">INDEX($H439:$K439,0,MATCH(AA$397,$H$397:$K$397,0))*INDEX($J$391:$R$394,MATCH(AA$397,$I$391:$I$394,0),MATCH(AA$396,$J$390:$R$390,0))</f>
        <v>1</v>
      </c>
      <c r="AB439" s="742" cm="1">
        <f t="array" ref="AB439">INDEX($H439:$K439,0,MATCH(AB$397,$H$397:$K$397,0))*INDEX($J$391:$R$394,MATCH(AB$397,$I$391:$I$394,0),MATCH(AB$396,$J$390:$R$390,0))</f>
        <v>0</v>
      </c>
      <c r="AC439" s="742" cm="1">
        <f t="array" ref="AC439">INDEX($H439:$K439,0,MATCH(AC$397,$H$397:$K$397,0))*INDEX($J$391:$R$394,MATCH(AC$397,$I$391:$I$394,0),MATCH(AC$396,$J$390:$R$390,0))</f>
        <v>1</v>
      </c>
      <c r="AD439" s="742" cm="1">
        <f t="array" ref="AD439">INDEX($H439:$K439,0,MATCH(AD$397,$H$397:$K$397,0))*INDEX($J$391:$R$394,MATCH(AD$397,$I$391:$I$394,0),MATCH(AD$396,$J$390:$R$390,0))</f>
        <v>4</v>
      </c>
      <c r="AE439" s="742" cm="1">
        <f t="array" ref="AE439">INDEX($H439:$K439,0,MATCH(AE$397,$H$397:$K$397,0))*INDEX($J$391:$R$394,MATCH(AE$397,$I$391:$I$394,0),MATCH(AE$396,$J$390:$R$390,0))</f>
        <v>1</v>
      </c>
      <c r="AF439" s="742" cm="1">
        <f t="array" ref="AF439">INDEX($H439:$K439,0,MATCH(AF$397,$H$397:$K$397,0))*INDEX($J$391:$R$394,MATCH(AF$397,$I$391:$I$394,0),MATCH(AF$396,$J$390:$R$390,0))</f>
        <v>0</v>
      </c>
      <c r="AG439" s="742" cm="1">
        <f t="array" ref="AG439">INDEX($H439:$K439,0,MATCH(AG$397,$H$397:$K$397,0))*INDEX($J$391:$R$394,MATCH(AG$397,$I$391:$I$394,0),MATCH(AG$396,$J$390:$R$390,0))</f>
        <v>1</v>
      </c>
      <c r="AH439" s="742" cm="1">
        <f t="array" ref="AH439">INDEX($H439:$K439,0,MATCH(AH$397,$H$397:$K$397,0))*INDEX($J$391:$R$394,MATCH(AH$397,$I$391:$I$394,0),MATCH(AH$396,$J$390:$R$390,0))</f>
        <v>4</v>
      </c>
      <c r="AI439" s="742" cm="1">
        <f t="array" ref="AI439">INDEX($H439:$K439,0,MATCH(AI$397,$H$397:$K$397,0))*INDEX($J$391:$R$394,MATCH(AI$397,$I$391:$I$394,0),MATCH(AI$396,$J$390:$R$390,0))</f>
        <v>1</v>
      </c>
      <c r="AJ439" s="742" cm="1">
        <f t="array" ref="AJ439">INDEX($H439:$K439,0,MATCH(AJ$397,$H$397:$K$397,0))*INDEX($J$391:$R$394,MATCH(AJ$397,$I$391:$I$394,0),MATCH(AJ$396,$J$390:$R$390,0))</f>
        <v>0</v>
      </c>
      <c r="AK439" s="742" cm="1">
        <f t="array" ref="AK439">INDEX($H439:$K439,0,MATCH(AK$397,$H$397:$K$397,0))*INDEX($J$391:$R$394,MATCH(AK$397,$I$391:$I$394,0),MATCH(AK$396,$J$390:$R$390,0))</f>
        <v>1</v>
      </c>
      <c r="AL439" s="742" cm="1">
        <f t="array" ref="AL439">INDEX($H439:$K439,0,MATCH(AL$397,$H$397:$K$397,0))*INDEX($J$391:$R$394,MATCH(AL$397,$I$391:$I$394,0),MATCH(AL$396,$J$390:$R$390,0))</f>
        <v>4</v>
      </c>
      <c r="AM439" s="742" cm="1">
        <f t="array" ref="AM439">INDEX($H439:$K439,0,MATCH(AM$397,$H$397:$K$397,0))*INDEX($J$391:$R$394,MATCH(AM$397,$I$391:$I$394,0),MATCH(AM$396,$J$390:$R$390,0))</f>
        <v>1</v>
      </c>
      <c r="AN439" s="742" cm="1">
        <f t="array" ref="AN439">INDEX($H439:$K439,0,MATCH(AN$397,$H$397:$K$397,0))*INDEX($J$391:$R$394,MATCH(AN$397,$I$391:$I$394,0),MATCH(AN$396,$J$390:$R$390,0))</f>
        <v>0</v>
      </c>
      <c r="AO439" s="742" cm="1">
        <f t="array" ref="AO439">INDEX($H439:$K439,0,MATCH(AO$397,$H$397:$K$397,0))*INDEX($J$391:$R$394,MATCH(AO$397,$I$391:$I$394,0),MATCH(AO$396,$J$390:$R$390,0))</f>
        <v>1</v>
      </c>
      <c r="AP439" s="742" cm="1">
        <f t="array" ref="AP439">INDEX($H439:$K439,0,MATCH(AP$397,$H$397:$K$397,0))*INDEX($J$391:$R$394,MATCH(AP$397,$I$391:$I$394,0),MATCH(AP$396,$J$390:$R$390,0))</f>
        <v>4</v>
      </c>
      <c r="AQ439" s="742" cm="1">
        <f t="array" ref="AQ439">INDEX($H439:$K439,0,MATCH(AQ$397,$H$397:$K$397,0))*INDEX($J$391:$R$394,MATCH(AQ$397,$I$391:$I$394,0),MATCH(AQ$396,$J$390:$R$390,0))</f>
        <v>1</v>
      </c>
      <c r="AR439" s="742" cm="1">
        <f t="array" ref="AR439">INDEX($H439:$K439,0,MATCH(AR$397,$H$397:$K$397,0))*INDEX($J$391:$R$394,MATCH(AR$397,$I$391:$I$394,0),MATCH(AR$396,$J$390:$R$390,0))</f>
        <v>0</v>
      </c>
      <c r="AS439" s="742" cm="1">
        <f t="array" ref="AS439">INDEX($H439:$K439,0,MATCH(AS$397,$H$397:$K$397,0))*INDEX($J$391:$R$394,MATCH(AS$397,$I$391:$I$394,0),MATCH(AS$396,$J$390:$R$390,0))</f>
        <v>1</v>
      </c>
      <c r="AT439" s="742" cm="1">
        <f t="array" ref="AT439">INDEX($H439:$K439,0,MATCH(AT$397,$H$397:$K$397,0))*INDEX($J$391:$R$394,MATCH(AT$397,$I$391:$I$394,0),MATCH(AT$396,$J$390:$R$390,0))</f>
        <v>4</v>
      </c>
      <c r="AU439" s="742" cm="1">
        <f t="array" ref="AU439">INDEX($H439:$K439,0,MATCH(AU$397,$H$397:$K$397,0))*INDEX($J$391:$R$394,MATCH(AU$397,$I$391:$I$394,0),MATCH(AU$396,$J$390:$R$390,0))</f>
        <v>1</v>
      </c>
      <c r="AV439" s="196"/>
      <c r="AW439" s="196"/>
      <c r="AX439" s="17"/>
      <c r="AY439" s="9"/>
      <c r="AZ439" s="9"/>
      <c r="BA439" s="9"/>
    </row>
    <row r="440" spans="1:53" ht="14.5" outlineLevel="1" x14ac:dyDescent="0.35">
      <c r="A440" s="7"/>
      <c r="B440" s="8"/>
      <c r="C440" s="18"/>
      <c r="D440" s="18"/>
      <c r="E440" s="18"/>
      <c r="F440" s="27"/>
      <c r="G440" s="27" t="str">
        <f t="shared" si="117"/>
        <v>YYNWNw</v>
      </c>
      <c r="H440" s="232">
        <v>1</v>
      </c>
      <c r="I440" s="232">
        <v>1</v>
      </c>
      <c r="J440" s="232">
        <v>1</v>
      </c>
      <c r="K440" s="232">
        <v>1</v>
      </c>
      <c r="L440" s="742" cm="1">
        <f t="array" ref="L440">INDEX($H440:$K440,0,MATCH(L$397,$H$397:$K$397,0))*INDEX($J$391:$R$394,MATCH(L$397,$I$391:$I$394,0),MATCH(L$396,$J$390:$R$390,0))</f>
        <v>2</v>
      </c>
      <c r="M440" s="742" cm="1">
        <f t="array" ref="M440">INDEX($H440:$K440,0,MATCH(M$397,$H$397:$K$397,0))*INDEX($J$391:$R$394,MATCH(M$397,$I$391:$I$394,0),MATCH(M$396,$J$390:$R$390,0))</f>
        <v>1</v>
      </c>
      <c r="N440" s="742" cm="1">
        <f t="array" ref="N440">INDEX($H440:$K440,0,MATCH(N$397,$H$397:$K$397,0))*INDEX($J$391:$R$394,MATCH(N$397,$I$391:$I$394,0),MATCH(N$396,$J$390:$R$390,0))</f>
        <v>1</v>
      </c>
      <c r="O440" s="742" cm="1">
        <f t="array" ref="O440">INDEX($H440:$K440,0,MATCH(O$397,$H$397:$K$397,0))*INDEX($J$391:$R$394,MATCH(O$397,$I$391:$I$394,0),MATCH(O$396,$J$390:$R$390,0))</f>
        <v>1</v>
      </c>
      <c r="P440" s="742" cm="1">
        <f t="array" ref="P440">INDEX($H440:$K440,0,MATCH(P$397,$H$397:$K$397,0))*INDEX($J$391:$R$394,MATCH(P$397,$I$391:$I$394,0),MATCH(P$396,$J$390:$R$390,0))</f>
        <v>2</v>
      </c>
      <c r="Q440" s="742" cm="1">
        <f t="array" ref="Q440">INDEX($H440:$K440,0,MATCH(Q$397,$H$397:$K$397,0))*INDEX($J$391:$R$394,MATCH(Q$397,$I$391:$I$394,0),MATCH(Q$396,$J$390:$R$390,0))</f>
        <v>1</v>
      </c>
      <c r="R440" s="742" cm="1">
        <f t="array" ref="R440">INDEX($H440:$K440,0,MATCH(R$397,$H$397:$K$397,0))*INDEX($J$391:$R$394,MATCH(R$397,$I$391:$I$394,0),MATCH(R$396,$J$390:$R$390,0))</f>
        <v>1</v>
      </c>
      <c r="S440" s="742" cm="1">
        <f t="array" ref="S440">INDEX($H440:$K440,0,MATCH(S$397,$H$397:$K$397,0))*INDEX($J$391:$R$394,MATCH(S$397,$I$391:$I$394,0),MATCH(S$396,$J$390:$R$390,0))</f>
        <v>1</v>
      </c>
      <c r="T440" s="742" cm="1">
        <f t="array" ref="T440">INDEX($H440:$K440,0,MATCH(T$397,$H$397:$K$397,0))*INDEX($J$391:$R$394,MATCH(T$397,$I$391:$I$394,0),MATCH(T$396,$J$390:$R$390,0))</f>
        <v>2</v>
      </c>
      <c r="U440" s="742" cm="1">
        <f t="array" ref="U440">INDEX($H440:$K440,0,MATCH(U$397,$H$397:$K$397,0))*INDEX($J$391:$R$394,MATCH(U$397,$I$391:$I$394,0),MATCH(U$396,$J$390:$R$390,0))</f>
        <v>1</v>
      </c>
      <c r="V440" s="742" cm="1">
        <f t="array" ref="V440">INDEX($H440:$K440,0,MATCH(V$397,$H$397:$K$397,0))*INDEX($J$391:$R$394,MATCH(V$397,$I$391:$I$394,0),MATCH(V$396,$J$390:$R$390,0))</f>
        <v>1</v>
      </c>
      <c r="W440" s="742" cm="1">
        <f t="array" ref="W440">INDEX($H440:$K440,0,MATCH(W$397,$H$397:$K$397,0))*INDEX($J$391:$R$394,MATCH(W$397,$I$391:$I$394,0),MATCH(W$396,$J$390:$R$390,0))</f>
        <v>1</v>
      </c>
      <c r="X440" s="742" cm="1">
        <f t="array" ref="X440">INDEX($H440:$K440,0,MATCH(X$397,$H$397:$K$397,0))*INDEX($J$391:$R$394,MATCH(X$397,$I$391:$I$394,0),MATCH(X$396,$J$390:$R$390,0))</f>
        <v>2</v>
      </c>
      <c r="Y440" s="742" cm="1">
        <f t="array" ref="Y440">INDEX($H440:$K440,0,MATCH(Y$397,$H$397:$K$397,0))*INDEX($J$391:$R$394,MATCH(Y$397,$I$391:$I$394,0),MATCH(Y$396,$J$390:$R$390,0))</f>
        <v>1</v>
      </c>
      <c r="Z440" s="742" cm="1">
        <f t="array" ref="Z440">INDEX($H440:$K440,0,MATCH(Z$397,$H$397:$K$397,0))*INDEX($J$391:$R$394,MATCH(Z$397,$I$391:$I$394,0),MATCH(Z$396,$J$390:$R$390,0))</f>
        <v>1</v>
      </c>
      <c r="AA440" s="742" cm="1">
        <f t="array" ref="AA440">INDEX($H440:$K440,0,MATCH(AA$397,$H$397:$K$397,0))*INDEX($J$391:$R$394,MATCH(AA$397,$I$391:$I$394,0),MATCH(AA$396,$J$390:$R$390,0))</f>
        <v>1</v>
      </c>
      <c r="AB440" s="742" cm="1">
        <f t="array" ref="AB440">INDEX($H440:$K440,0,MATCH(AB$397,$H$397:$K$397,0))*INDEX($J$391:$R$394,MATCH(AB$397,$I$391:$I$394,0),MATCH(AB$396,$J$390:$R$390,0))</f>
        <v>1</v>
      </c>
      <c r="AC440" s="742" cm="1">
        <f t="array" ref="AC440">INDEX($H440:$K440,0,MATCH(AC$397,$H$397:$K$397,0))*INDEX($J$391:$R$394,MATCH(AC$397,$I$391:$I$394,0),MATCH(AC$396,$J$390:$R$390,0))</f>
        <v>1</v>
      </c>
      <c r="AD440" s="742" cm="1">
        <f t="array" ref="AD440">INDEX($H440:$K440,0,MATCH(AD$397,$H$397:$K$397,0))*INDEX($J$391:$R$394,MATCH(AD$397,$I$391:$I$394,0),MATCH(AD$396,$J$390:$R$390,0))</f>
        <v>1</v>
      </c>
      <c r="AE440" s="742" cm="1">
        <f t="array" ref="AE440">INDEX($H440:$K440,0,MATCH(AE$397,$H$397:$K$397,0))*INDEX($J$391:$R$394,MATCH(AE$397,$I$391:$I$394,0),MATCH(AE$396,$J$390:$R$390,0))</f>
        <v>1</v>
      </c>
      <c r="AF440" s="742" cm="1">
        <f t="array" ref="AF440">INDEX($H440:$K440,0,MATCH(AF$397,$H$397:$K$397,0))*INDEX($J$391:$R$394,MATCH(AF$397,$I$391:$I$394,0),MATCH(AF$396,$J$390:$R$390,0))</f>
        <v>1</v>
      </c>
      <c r="AG440" s="742" cm="1">
        <f t="array" ref="AG440">INDEX($H440:$K440,0,MATCH(AG$397,$H$397:$K$397,0))*INDEX($J$391:$R$394,MATCH(AG$397,$I$391:$I$394,0),MATCH(AG$396,$J$390:$R$390,0))</f>
        <v>1</v>
      </c>
      <c r="AH440" s="742" cm="1">
        <f t="array" ref="AH440">INDEX($H440:$K440,0,MATCH(AH$397,$H$397:$K$397,0))*INDEX($J$391:$R$394,MATCH(AH$397,$I$391:$I$394,0),MATCH(AH$396,$J$390:$R$390,0))</f>
        <v>1</v>
      </c>
      <c r="AI440" s="742" cm="1">
        <f t="array" ref="AI440">INDEX($H440:$K440,0,MATCH(AI$397,$H$397:$K$397,0))*INDEX($J$391:$R$394,MATCH(AI$397,$I$391:$I$394,0),MATCH(AI$396,$J$390:$R$390,0))</f>
        <v>1</v>
      </c>
      <c r="AJ440" s="742" cm="1">
        <f t="array" ref="AJ440">INDEX($H440:$K440,0,MATCH(AJ$397,$H$397:$K$397,0))*INDEX($J$391:$R$394,MATCH(AJ$397,$I$391:$I$394,0),MATCH(AJ$396,$J$390:$R$390,0))</f>
        <v>1</v>
      </c>
      <c r="AK440" s="742" cm="1">
        <f t="array" ref="AK440">INDEX($H440:$K440,0,MATCH(AK$397,$H$397:$K$397,0))*INDEX($J$391:$R$394,MATCH(AK$397,$I$391:$I$394,0),MATCH(AK$396,$J$390:$R$390,0))</f>
        <v>1</v>
      </c>
      <c r="AL440" s="742" cm="1">
        <f t="array" ref="AL440">INDEX($H440:$K440,0,MATCH(AL$397,$H$397:$K$397,0))*INDEX($J$391:$R$394,MATCH(AL$397,$I$391:$I$394,0),MATCH(AL$396,$J$390:$R$390,0))</f>
        <v>1</v>
      </c>
      <c r="AM440" s="742" cm="1">
        <f t="array" ref="AM440">INDEX($H440:$K440,0,MATCH(AM$397,$H$397:$K$397,0))*INDEX($J$391:$R$394,MATCH(AM$397,$I$391:$I$394,0),MATCH(AM$396,$J$390:$R$390,0))</f>
        <v>1</v>
      </c>
      <c r="AN440" s="742" cm="1">
        <f t="array" ref="AN440">INDEX($H440:$K440,0,MATCH(AN$397,$H$397:$K$397,0))*INDEX($J$391:$R$394,MATCH(AN$397,$I$391:$I$394,0),MATCH(AN$396,$J$390:$R$390,0))</f>
        <v>1</v>
      </c>
      <c r="AO440" s="742" cm="1">
        <f t="array" ref="AO440">INDEX($H440:$K440,0,MATCH(AO$397,$H$397:$K$397,0))*INDEX($J$391:$R$394,MATCH(AO$397,$I$391:$I$394,0),MATCH(AO$396,$J$390:$R$390,0))</f>
        <v>1</v>
      </c>
      <c r="AP440" s="742" cm="1">
        <f t="array" ref="AP440">INDEX($H440:$K440,0,MATCH(AP$397,$H$397:$K$397,0))*INDEX($J$391:$R$394,MATCH(AP$397,$I$391:$I$394,0),MATCH(AP$396,$J$390:$R$390,0))</f>
        <v>1</v>
      </c>
      <c r="AQ440" s="742" cm="1">
        <f t="array" ref="AQ440">INDEX($H440:$K440,0,MATCH(AQ$397,$H$397:$K$397,0))*INDEX($J$391:$R$394,MATCH(AQ$397,$I$391:$I$394,0),MATCH(AQ$396,$J$390:$R$390,0))</f>
        <v>1</v>
      </c>
      <c r="AR440" s="742" cm="1">
        <f t="array" ref="AR440">INDEX($H440:$K440,0,MATCH(AR$397,$H$397:$K$397,0))*INDEX($J$391:$R$394,MATCH(AR$397,$I$391:$I$394,0),MATCH(AR$396,$J$390:$R$390,0))</f>
        <v>1</v>
      </c>
      <c r="AS440" s="742" cm="1">
        <f t="array" ref="AS440">INDEX($H440:$K440,0,MATCH(AS$397,$H$397:$K$397,0))*INDEX($J$391:$R$394,MATCH(AS$397,$I$391:$I$394,0),MATCH(AS$396,$J$390:$R$390,0))</f>
        <v>1</v>
      </c>
      <c r="AT440" s="742" cm="1">
        <f t="array" ref="AT440">INDEX($H440:$K440,0,MATCH(AT$397,$H$397:$K$397,0))*INDEX($J$391:$R$394,MATCH(AT$397,$I$391:$I$394,0),MATCH(AT$396,$J$390:$R$390,0))</f>
        <v>1</v>
      </c>
      <c r="AU440" s="742" cm="1">
        <f t="array" ref="AU440">INDEX($H440:$K440,0,MATCH(AU$397,$H$397:$K$397,0))*INDEX($J$391:$R$394,MATCH(AU$397,$I$391:$I$394,0),MATCH(AU$396,$J$390:$R$390,0))</f>
        <v>1</v>
      </c>
      <c r="AV440" s="196"/>
      <c r="AW440" s="196"/>
      <c r="AX440" s="17"/>
      <c r="AY440" s="9"/>
      <c r="AZ440" s="9"/>
      <c r="BA440" s="9"/>
    </row>
    <row r="441" spans="1:53" ht="14.5" outlineLevel="1" x14ac:dyDescent="0.35">
      <c r="A441" s="7"/>
      <c r="B441" s="8"/>
      <c r="C441" s="18"/>
      <c r="D441" s="18"/>
      <c r="E441" s="18"/>
      <c r="F441" s="27"/>
      <c r="G441" s="27" t="str">
        <f t="shared" si="117"/>
        <v>YYNWNwd</v>
      </c>
      <c r="H441" s="878">
        <v>0</v>
      </c>
      <c r="I441" s="878">
        <f>I440</f>
        <v>1</v>
      </c>
      <c r="J441" s="878">
        <f>J440+1</f>
        <v>2</v>
      </c>
      <c r="K441" s="878">
        <f>K440</f>
        <v>1</v>
      </c>
      <c r="L441" s="742" cm="1">
        <f t="array" ref="L441">INDEX($H441:$K441,0,MATCH(L$397,$H$397:$K$397,0))*INDEX($J$391:$R$394,MATCH(L$397,$I$391:$I$394,0),MATCH(L$396,$J$390:$R$390,0))</f>
        <v>0</v>
      </c>
      <c r="M441" s="742" cm="1">
        <f t="array" ref="M441">INDEX($H441:$K441,0,MATCH(M$397,$H$397:$K$397,0))*INDEX($J$391:$R$394,MATCH(M$397,$I$391:$I$394,0),MATCH(M$396,$J$390:$R$390,0))</f>
        <v>1</v>
      </c>
      <c r="N441" s="742" cm="1">
        <f t="array" ref="N441">INDEX($H441:$K441,0,MATCH(N$397,$H$397:$K$397,0))*INDEX($J$391:$R$394,MATCH(N$397,$I$391:$I$394,0),MATCH(N$396,$J$390:$R$390,0))</f>
        <v>2</v>
      </c>
      <c r="O441" s="742" cm="1">
        <f t="array" ref="O441">INDEX($H441:$K441,0,MATCH(O$397,$H$397:$K$397,0))*INDEX($J$391:$R$394,MATCH(O$397,$I$391:$I$394,0),MATCH(O$396,$J$390:$R$390,0))</f>
        <v>1</v>
      </c>
      <c r="P441" s="742" cm="1">
        <f t="array" ref="P441">INDEX($H441:$K441,0,MATCH(P$397,$H$397:$K$397,0))*INDEX($J$391:$R$394,MATCH(P$397,$I$391:$I$394,0),MATCH(P$396,$J$390:$R$390,0))</f>
        <v>0</v>
      </c>
      <c r="Q441" s="742" cm="1">
        <f t="array" ref="Q441">INDEX($H441:$K441,0,MATCH(Q$397,$H$397:$K$397,0))*INDEX($J$391:$R$394,MATCH(Q$397,$I$391:$I$394,0),MATCH(Q$396,$J$390:$R$390,0))</f>
        <v>1</v>
      </c>
      <c r="R441" s="742" cm="1">
        <f t="array" ref="R441">INDEX($H441:$K441,0,MATCH(R$397,$H$397:$K$397,0))*INDEX($J$391:$R$394,MATCH(R$397,$I$391:$I$394,0),MATCH(R$396,$J$390:$R$390,0))</f>
        <v>2</v>
      </c>
      <c r="S441" s="742" cm="1">
        <f t="array" ref="S441">INDEX($H441:$K441,0,MATCH(S$397,$H$397:$K$397,0))*INDEX($J$391:$R$394,MATCH(S$397,$I$391:$I$394,0),MATCH(S$396,$J$390:$R$390,0))</f>
        <v>1</v>
      </c>
      <c r="T441" s="742" cm="1">
        <f t="array" ref="T441">INDEX($H441:$K441,0,MATCH(T$397,$H$397:$K$397,0))*INDEX($J$391:$R$394,MATCH(T$397,$I$391:$I$394,0),MATCH(T$396,$J$390:$R$390,0))</f>
        <v>0</v>
      </c>
      <c r="U441" s="742" cm="1">
        <f t="array" ref="U441">INDEX($H441:$K441,0,MATCH(U$397,$H$397:$K$397,0))*INDEX($J$391:$R$394,MATCH(U$397,$I$391:$I$394,0),MATCH(U$396,$J$390:$R$390,0))</f>
        <v>1</v>
      </c>
      <c r="V441" s="742" cm="1">
        <f t="array" ref="V441">INDEX($H441:$K441,0,MATCH(V$397,$H$397:$K$397,0))*INDEX($J$391:$R$394,MATCH(V$397,$I$391:$I$394,0),MATCH(V$396,$J$390:$R$390,0))</f>
        <v>2</v>
      </c>
      <c r="W441" s="742" cm="1">
        <f t="array" ref="W441">INDEX($H441:$K441,0,MATCH(W$397,$H$397:$K$397,0))*INDEX($J$391:$R$394,MATCH(W$397,$I$391:$I$394,0),MATCH(W$396,$J$390:$R$390,0))</f>
        <v>1</v>
      </c>
      <c r="X441" s="742" cm="1">
        <f t="array" ref="X441">INDEX($H441:$K441,0,MATCH(X$397,$H$397:$K$397,0))*INDEX($J$391:$R$394,MATCH(X$397,$I$391:$I$394,0),MATCH(X$396,$J$390:$R$390,0))</f>
        <v>0</v>
      </c>
      <c r="Y441" s="742" cm="1">
        <f t="array" ref="Y441">INDEX($H441:$K441,0,MATCH(Y$397,$H$397:$K$397,0))*INDEX($J$391:$R$394,MATCH(Y$397,$I$391:$I$394,0),MATCH(Y$396,$J$390:$R$390,0))</f>
        <v>1</v>
      </c>
      <c r="Z441" s="742" cm="1">
        <f t="array" ref="Z441">INDEX($H441:$K441,0,MATCH(Z$397,$H$397:$K$397,0))*INDEX($J$391:$R$394,MATCH(Z$397,$I$391:$I$394,0),MATCH(Z$396,$J$390:$R$390,0))</f>
        <v>2</v>
      </c>
      <c r="AA441" s="742" cm="1">
        <f t="array" ref="AA441">INDEX($H441:$K441,0,MATCH(AA$397,$H$397:$K$397,0))*INDEX($J$391:$R$394,MATCH(AA$397,$I$391:$I$394,0),MATCH(AA$396,$J$390:$R$390,0))</f>
        <v>1</v>
      </c>
      <c r="AB441" s="742" cm="1">
        <f t="array" ref="AB441">INDEX($H441:$K441,0,MATCH(AB$397,$H$397:$K$397,0))*INDEX($J$391:$R$394,MATCH(AB$397,$I$391:$I$394,0),MATCH(AB$396,$J$390:$R$390,0))</f>
        <v>0</v>
      </c>
      <c r="AC441" s="742" cm="1">
        <f t="array" ref="AC441">INDEX($H441:$K441,0,MATCH(AC$397,$H$397:$K$397,0))*INDEX($J$391:$R$394,MATCH(AC$397,$I$391:$I$394,0),MATCH(AC$396,$J$390:$R$390,0))</f>
        <v>1</v>
      </c>
      <c r="AD441" s="742" cm="1">
        <f t="array" ref="AD441">INDEX($H441:$K441,0,MATCH(AD$397,$H$397:$K$397,0))*INDEX($J$391:$R$394,MATCH(AD$397,$I$391:$I$394,0),MATCH(AD$396,$J$390:$R$390,0))</f>
        <v>2</v>
      </c>
      <c r="AE441" s="742" cm="1">
        <f t="array" ref="AE441">INDEX($H441:$K441,0,MATCH(AE$397,$H$397:$K$397,0))*INDEX($J$391:$R$394,MATCH(AE$397,$I$391:$I$394,0),MATCH(AE$396,$J$390:$R$390,0))</f>
        <v>1</v>
      </c>
      <c r="AF441" s="742" cm="1">
        <f t="array" ref="AF441">INDEX($H441:$K441,0,MATCH(AF$397,$H$397:$K$397,0))*INDEX($J$391:$R$394,MATCH(AF$397,$I$391:$I$394,0),MATCH(AF$396,$J$390:$R$390,0))</f>
        <v>0</v>
      </c>
      <c r="AG441" s="742" cm="1">
        <f t="array" ref="AG441">INDEX($H441:$K441,0,MATCH(AG$397,$H$397:$K$397,0))*INDEX($J$391:$R$394,MATCH(AG$397,$I$391:$I$394,0),MATCH(AG$396,$J$390:$R$390,0))</f>
        <v>1</v>
      </c>
      <c r="AH441" s="742" cm="1">
        <f t="array" ref="AH441">INDEX($H441:$K441,0,MATCH(AH$397,$H$397:$K$397,0))*INDEX($J$391:$R$394,MATCH(AH$397,$I$391:$I$394,0),MATCH(AH$396,$J$390:$R$390,0))</f>
        <v>2</v>
      </c>
      <c r="AI441" s="742" cm="1">
        <f t="array" ref="AI441">INDEX($H441:$K441,0,MATCH(AI$397,$H$397:$K$397,0))*INDEX($J$391:$R$394,MATCH(AI$397,$I$391:$I$394,0),MATCH(AI$396,$J$390:$R$390,0))</f>
        <v>1</v>
      </c>
      <c r="AJ441" s="742" cm="1">
        <f t="array" ref="AJ441">INDEX($H441:$K441,0,MATCH(AJ$397,$H$397:$K$397,0))*INDEX($J$391:$R$394,MATCH(AJ$397,$I$391:$I$394,0),MATCH(AJ$396,$J$390:$R$390,0))</f>
        <v>0</v>
      </c>
      <c r="AK441" s="742" cm="1">
        <f t="array" ref="AK441">INDEX($H441:$K441,0,MATCH(AK$397,$H$397:$K$397,0))*INDEX($J$391:$R$394,MATCH(AK$397,$I$391:$I$394,0),MATCH(AK$396,$J$390:$R$390,0))</f>
        <v>1</v>
      </c>
      <c r="AL441" s="742" cm="1">
        <f t="array" ref="AL441">INDEX($H441:$K441,0,MATCH(AL$397,$H$397:$K$397,0))*INDEX($J$391:$R$394,MATCH(AL$397,$I$391:$I$394,0),MATCH(AL$396,$J$390:$R$390,0))</f>
        <v>2</v>
      </c>
      <c r="AM441" s="742" cm="1">
        <f t="array" ref="AM441">INDEX($H441:$K441,0,MATCH(AM$397,$H$397:$K$397,0))*INDEX($J$391:$R$394,MATCH(AM$397,$I$391:$I$394,0),MATCH(AM$396,$J$390:$R$390,0))</f>
        <v>1</v>
      </c>
      <c r="AN441" s="742" cm="1">
        <f t="array" ref="AN441">INDEX($H441:$K441,0,MATCH(AN$397,$H$397:$K$397,0))*INDEX($J$391:$R$394,MATCH(AN$397,$I$391:$I$394,0),MATCH(AN$396,$J$390:$R$390,0))</f>
        <v>0</v>
      </c>
      <c r="AO441" s="742" cm="1">
        <f t="array" ref="AO441">INDEX($H441:$K441,0,MATCH(AO$397,$H$397:$K$397,0))*INDEX($J$391:$R$394,MATCH(AO$397,$I$391:$I$394,0),MATCH(AO$396,$J$390:$R$390,0))</f>
        <v>1</v>
      </c>
      <c r="AP441" s="742" cm="1">
        <f t="array" ref="AP441">INDEX($H441:$K441,0,MATCH(AP$397,$H$397:$K$397,0))*INDEX($J$391:$R$394,MATCH(AP$397,$I$391:$I$394,0),MATCH(AP$396,$J$390:$R$390,0))</f>
        <v>2</v>
      </c>
      <c r="AQ441" s="742" cm="1">
        <f t="array" ref="AQ441">INDEX($H441:$K441,0,MATCH(AQ$397,$H$397:$K$397,0))*INDEX($J$391:$R$394,MATCH(AQ$397,$I$391:$I$394,0),MATCH(AQ$396,$J$390:$R$390,0))</f>
        <v>1</v>
      </c>
      <c r="AR441" s="742" cm="1">
        <f t="array" ref="AR441">INDEX($H441:$K441,0,MATCH(AR$397,$H$397:$K$397,0))*INDEX($J$391:$R$394,MATCH(AR$397,$I$391:$I$394,0),MATCH(AR$396,$J$390:$R$390,0))</f>
        <v>0</v>
      </c>
      <c r="AS441" s="742" cm="1">
        <f t="array" ref="AS441">INDEX($H441:$K441,0,MATCH(AS$397,$H$397:$K$397,0))*INDEX($J$391:$R$394,MATCH(AS$397,$I$391:$I$394,0),MATCH(AS$396,$J$390:$R$390,0))</f>
        <v>1</v>
      </c>
      <c r="AT441" s="742" cm="1">
        <f t="array" ref="AT441">INDEX($H441:$K441,0,MATCH(AT$397,$H$397:$K$397,0))*INDEX($J$391:$R$394,MATCH(AT$397,$I$391:$I$394,0),MATCH(AT$396,$J$390:$R$390,0))</f>
        <v>2</v>
      </c>
      <c r="AU441" s="742" cm="1">
        <f t="array" ref="AU441">INDEX($H441:$K441,0,MATCH(AU$397,$H$397:$K$397,0))*INDEX($J$391:$R$394,MATCH(AU$397,$I$391:$I$394,0),MATCH(AU$396,$J$390:$R$390,0))</f>
        <v>1</v>
      </c>
      <c r="AV441" s="196"/>
      <c r="AW441" s="196"/>
      <c r="AX441" s="17"/>
      <c r="AY441" s="9"/>
      <c r="AZ441" s="9"/>
      <c r="BA441" s="9"/>
    </row>
    <row r="442" spans="1:53" ht="14.5" outlineLevel="1" x14ac:dyDescent="0.35">
      <c r="A442" s="7"/>
      <c r="B442" s="8"/>
      <c r="C442" s="18"/>
      <c r="D442" s="18"/>
      <c r="E442" s="18"/>
      <c r="F442" s="27"/>
      <c r="G442" s="27" t="str">
        <f t="shared" si="117"/>
        <v>YYWNWz</v>
      </c>
      <c r="H442" s="232">
        <v>1</v>
      </c>
      <c r="I442" s="232">
        <v>1</v>
      </c>
      <c r="J442" s="232">
        <v>2</v>
      </c>
      <c r="K442" s="232">
        <v>1</v>
      </c>
      <c r="L442" s="742" cm="1">
        <f t="array" ref="L442">INDEX($H442:$K442,0,MATCH(L$397,$H$397:$K$397,0))*INDEX($J$391:$R$394,MATCH(L$397,$I$391:$I$394,0),MATCH(L$396,$J$390:$R$390,0))</f>
        <v>2</v>
      </c>
      <c r="M442" s="742" cm="1">
        <f t="array" ref="M442">INDEX($H442:$K442,0,MATCH(M$397,$H$397:$K$397,0))*INDEX($J$391:$R$394,MATCH(M$397,$I$391:$I$394,0),MATCH(M$396,$J$390:$R$390,0))</f>
        <v>1</v>
      </c>
      <c r="N442" s="742" cm="1">
        <f t="array" ref="N442">INDEX($H442:$K442,0,MATCH(N$397,$H$397:$K$397,0))*INDEX($J$391:$R$394,MATCH(N$397,$I$391:$I$394,0),MATCH(N$396,$J$390:$R$390,0))</f>
        <v>2</v>
      </c>
      <c r="O442" s="742" cm="1">
        <f t="array" ref="O442">INDEX($H442:$K442,0,MATCH(O$397,$H$397:$K$397,0))*INDEX($J$391:$R$394,MATCH(O$397,$I$391:$I$394,0),MATCH(O$396,$J$390:$R$390,0))</f>
        <v>1</v>
      </c>
      <c r="P442" s="742" cm="1">
        <f t="array" ref="P442">INDEX($H442:$K442,0,MATCH(P$397,$H$397:$K$397,0))*INDEX($J$391:$R$394,MATCH(P$397,$I$391:$I$394,0),MATCH(P$396,$J$390:$R$390,0))</f>
        <v>2</v>
      </c>
      <c r="Q442" s="742" cm="1">
        <f t="array" ref="Q442">INDEX($H442:$K442,0,MATCH(Q$397,$H$397:$K$397,0))*INDEX($J$391:$R$394,MATCH(Q$397,$I$391:$I$394,0),MATCH(Q$396,$J$390:$R$390,0))</f>
        <v>1</v>
      </c>
      <c r="R442" s="742" cm="1">
        <f t="array" ref="R442">INDEX($H442:$K442,0,MATCH(R$397,$H$397:$K$397,0))*INDEX($J$391:$R$394,MATCH(R$397,$I$391:$I$394,0),MATCH(R$396,$J$390:$R$390,0))</f>
        <v>2</v>
      </c>
      <c r="S442" s="742" cm="1">
        <f t="array" ref="S442">INDEX($H442:$K442,0,MATCH(S$397,$H$397:$K$397,0))*INDEX($J$391:$R$394,MATCH(S$397,$I$391:$I$394,0),MATCH(S$396,$J$390:$R$390,0))</f>
        <v>1</v>
      </c>
      <c r="T442" s="742" cm="1">
        <f t="array" ref="T442">INDEX($H442:$K442,0,MATCH(T$397,$H$397:$K$397,0))*INDEX($J$391:$R$394,MATCH(T$397,$I$391:$I$394,0),MATCH(T$396,$J$390:$R$390,0))</f>
        <v>2</v>
      </c>
      <c r="U442" s="742" cm="1">
        <f t="array" ref="U442">INDEX($H442:$K442,0,MATCH(U$397,$H$397:$K$397,0))*INDEX($J$391:$R$394,MATCH(U$397,$I$391:$I$394,0),MATCH(U$396,$J$390:$R$390,0))</f>
        <v>1</v>
      </c>
      <c r="V442" s="742" cm="1">
        <f t="array" ref="V442">INDEX($H442:$K442,0,MATCH(V$397,$H$397:$K$397,0))*INDEX($J$391:$R$394,MATCH(V$397,$I$391:$I$394,0),MATCH(V$396,$J$390:$R$390,0))</f>
        <v>2</v>
      </c>
      <c r="W442" s="742" cm="1">
        <f t="array" ref="W442">INDEX($H442:$K442,0,MATCH(W$397,$H$397:$K$397,0))*INDEX($J$391:$R$394,MATCH(W$397,$I$391:$I$394,0),MATCH(W$396,$J$390:$R$390,0))</f>
        <v>1</v>
      </c>
      <c r="X442" s="742" cm="1">
        <f t="array" ref="X442">INDEX($H442:$K442,0,MATCH(X$397,$H$397:$K$397,0))*INDEX($J$391:$R$394,MATCH(X$397,$I$391:$I$394,0),MATCH(X$396,$J$390:$R$390,0))</f>
        <v>2</v>
      </c>
      <c r="Y442" s="742" cm="1">
        <f t="array" ref="Y442">INDEX($H442:$K442,0,MATCH(Y$397,$H$397:$K$397,0))*INDEX($J$391:$R$394,MATCH(Y$397,$I$391:$I$394,0),MATCH(Y$396,$J$390:$R$390,0))</f>
        <v>1</v>
      </c>
      <c r="Z442" s="742" cm="1">
        <f t="array" ref="Z442">INDEX($H442:$K442,0,MATCH(Z$397,$H$397:$K$397,0))*INDEX($J$391:$R$394,MATCH(Z$397,$I$391:$I$394,0),MATCH(Z$396,$J$390:$R$390,0))</f>
        <v>2</v>
      </c>
      <c r="AA442" s="742" cm="1">
        <f t="array" ref="AA442">INDEX($H442:$K442,0,MATCH(AA$397,$H$397:$K$397,0))*INDEX($J$391:$R$394,MATCH(AA$397,$I$391:$I$394,0),MATCH(AA$396,$J$390:$R$390,0))</f>
        <v>1</v>
      </c>
      <c r="AB442" s="742" cm="1">
        <f t="array" ref="AB442">INDEX($H442:$K442,0,MATCH(AB$397,$H$397:$K$397,0))*INDEX($J$391:$R$394,MATCH(AB$397,$I$391:$I$394,0),MATCH(AB$396,$J$390:$R$390,0))</f>
        <v>1</v>
      </c>
      <c r="AC442" s="742" cm="1">
        <f t="array" ref="AC442">INDEX($H442:$K442,0,MATCH(AC$397,$H$397:$K$397,0))*INDEX($J$391:$R$394,MATCH(AC$397,$I$391:$I$394,0),MATCH(AC$396,$J$390:$R$390,0))</f>
        <v>1</v>
      </c>
      <c r="AD442" s="742" cm="1">
        <f t="array" ref="AD442">INDEX($H442:$K442,0,MATCH(AD$397,$H$397:$K$397,0))*INDEX($J$391:$R$394,MATCH(AD$397,$I$391:$I$394,0),MATCH(AD$396,$J$390:$R$390,0))</f>
        <v>2</v>
      </c>
      <c r="AE442" s="742" cm="1">
        <f t="array" ref="AE442">INDEX($H442:$K442,0,MATCH(AE$397,$H$397:$K$397,0))*INDEX($J$391:$R$394,MATCH(AE$397,$I$391:$I$394,0),MATCH(AE$396,$J$390:$R$390,0))</f>
        <v>1</v>
      </c>
      <c r="AF442" s="742" cm="1">
        <f t="array" ref="AF442">INDEX($H442:$K442,0,MATCH(AF$397,$H$397:$K$397,0))*INDEX($J$391:$R$394,MATCH(AF$397,$I$391:$I$394,0),MATCH(AF$396,$J$390:$R$390,0))</f>
        <v>1</v>
      </c>
      <c r="AG442" s="742" cm="1">
        <f t="array" ref="AG442">INDEX($H442:$K442,0,MATCH(AG$397,$H$397:$K$397,0))*INDEX($J$391:$R$394,MATCH(AG$397,$I$391:$I$394,0),MATCH(AG$396,$J$390:$R$390,0))</f>
        <v>1</v>
      </c>
      <c r="AH442" s="742" cm="1">
        <f t="array" ref="AH442">INDEX($H442:$K442,0,MATCH(AH$397,$H$397:$K$397,0))*INDEX($J$391:$R$394,MATCH(AH$397,$I$391:$I$394,0),MATCH(AH$396,$J$390:$R$390,0))</f>
        <v>2</v>
      </c>
      <c r="AI442" s="742" cm="1">
        <f t="array" ref="AI442">INDEX($H442:$K442,0,MATCH(AI$397,$H$397:$K$397,0))*INDEX($J$391:$R$394,MATCH(AI$397,$I$391:$I$394,0),MATCH(AI$396,$J$390:$R$390,0))</f>
        <v>1</v>
      </c>
      <c r="AJ442" s="742" cm="1">
        <f t="array" ref="AJ442">INDEX($H442:$K442,0,MATCH(AJ$397,$H$397:$K$397,0))*INDEX($J$391:$R$394,MATCH(AJ$397,$I$391:$I$394,0),MATCH(AJ$396,$J$390:$R$390,0))</f>
        <v>1</v>
      </c>
      <c r="AK442" s="742" cm="1">
        <f t="array" ref="AK442">INDEX($H442:$K442,0,MATCH(AK$397,$H$397:$K$397,0))*INDEX($J$391:$R$394,MATCH(AK$397,$I$391:$I$394,0),MATCH(AK$396,$J$390:$R$390,0))</f>
        <v>1</v>
      </c>
      <c r="AL442" s="742" cm="1">
        <f t="array" ref="AL442">INDEX($H442:$K442,0,MATCH(AL$397,$H$397:$K$397,0))*INDEX($J$391:$R$394,MATCH(AL$397,$I$391:$I$394,0),MATCH(AL$396,$J$390:$R$390,0))</f>
        <v>2</v>
      </c>
      <c r="AM442" s="742" cm="1">
        <f t="array" ref="AM442">INDEX($H442:$K442,0,MATCH(AM$397,$H$397:$K$397,0))*INDEX($J$391:$R$394,MATCH(AM$397,$I$391:$I$394,0),MATCH(AM$396,$J$390:$R$390,0))</f>
        <v>1</v>
      </c>
      <c r="AN442" s="742" cm="1">
        <f t="array" ref="AN442">INDEX($H442:$K442,0,MATCH(AN$397,$H$397:$K$397,0))*INDEX($J$391:$R$394,MATCH(AN$397,$I$391:$I$394,0),MATCH(AN$396,$J$390:$R$390,0))</f>
        <v>1</v>
      </c>
      <c r="AO442" s="742" cm="1">
        <f t="array" ref="AO442">INDEX($H442:$K442,0,MATCH(AO$397,$H$397:$K$397,0))*INDEX($J$391:$R$394,MATCH(AO$397,$I$391:$I$394,0),MATCH(AO$396,$J$390:$R$390,0))</f>
        <v>1</v>
      </c>
      <c r="AP442" s="742" cm="1">
        <f t="array" ref="AP442">INDEX($H442:$K442,0,MATCH(AP$397,$H$397:$K$397,0))*INDEX($J$391:$R$394,MATCH(AP$397,$I$391:$I$394,0),MATCH(AP$396,$J$390:$R$390,0))</f>
        <v>2</v>
      </c>
      <c r="AQ442" s="742" cm="1">
        <f t="array" ref="AQ442">INDEX($H442:$K442,0,MATCH(AQ$397,$H$397:$K$397,0))*INDEX($J$391:$R$394,MATCH(AQ$397,$I$391:$I$394,0),MATCH(AQ$396,$J$390:$R$390,0))</f>
        <v>1</v>
      </c>
      <c r="AR442" s="742" cm="1">
        <f t="array" ref="AR442">INDEX($H442:$K442,0,MATCH(AR$397,$H$397:$K$397,0))*INDEX($J$391:$R$394,MATCH(AR$397,$I$391:$I$394,0),MATCH(AR$396,$J$390:$R$390,0))</f>
        <v>1</v>
      </c>
      <c r="AS442" s="742" cm="1">
        <f t="array" ref="AS442">INDEX($H442:$K442,0,MATCH(AS$397,$H$397:$K$397,0))*INDEX($J$391:$R$394,MATCH(AS$397,$I$391:$I$394,0),MATCH(AS$396,$J$390:$R$390,0))</f>
        <v>1</v>
      </c>
      <c r="AT442" s="742" cm="1">
        <f t="array" ref="AT442">INDEX($H442:$K442,0,MATCH(AT$397,$H$397:$K$397,0))*INDEX($J$391:$R$394,MATCH(AT$397,$I$391:$I$394,0),MATCH(AT$396,$J$390:$R$390,0))</f>
        <v>2</v>
      </c>
      <c r="AU442" s="742" cm="1">
        <f t="array" ref="AU442">INDEX($H442:$K442,0,MATCH(AU$397,$H$397:$K$397,0))*INDEX($J$391:$R$394,MATCH(AU$397,$I$391:$I$394,0),MATCH(AU$396,$J$390:$R$390,0))</f>
        <v>1</v>
      </c>
      <c r="AV442" s="196"/>
      <c r="AW442" s="196"/>
      <c r="AX442" s="17"/>
      <c r="AY442" s="9"/>
      <c r="AZ442" s="9"/>
      <c r="BA442" s="9"/>
    </row>
    <row r="443" spans="1:53" ht="14.5" outlineLevel="1" x14ac:dyDescent="0.35">
      <c r="A443" s="7"/>
      <c r="B443" s="8"/>
      <c r="C443" s="18"/>
      <c r="D443" s="18"/>
      <c r="E443" s="18"/>
      <c r="F443" s="27"/>
      <c r="G443" s="27" t="str">
        <f t="shared" si="117"/>
        <v>YYWNWzd</v>
      </c>
      <c r="H443" s="878">
        <v>0</v>
      </c>
      <c r="I443" s="878">
        <f>I442</f>
        <v>1</v>
      </c>
      <c r="J443" s="878">
        <f>J442+1</f>
        <v>3</v>
      </c>
      <c r="K443" s="878">
        <f>K442</f>
        <v>1</v>
      </c>
      <c r="L443" s="742" cm="1">
        <f t="array" ref="L443">INDEX($H443:$K443,0,MATCH(L$397,$H$397:$K$397,0))*INDEX($J$391:$R$394,MATCH(L$397,$I$391:$I$394,0),MATCH(L$396,$J$390:$R$390,0))</f>
        <v>0</v>
      </c>
      <c r="M443" s="742" cm="1">
        <f t="array" ref="M443">INDEX($H443:$K443,0,MATCH(M$397,$H$397:$K$397,0))*INDEX($J$391:$R$394,MATCH(M$397,$I$391:$I$394,0),MATCH(M$396,$J$390:$R$390,0))</f>
        <v>1</v>
      </c>
      <c r="N443" s="742" cm="1">
        <f t="array" ref="N443">INDEX($H443:$K443,0,MATCH(N$397,$H$397:$K$397,0))*INDEX($J$391:$R$394,MATCH(N$397,$I$391:$I$394,0),MATCH(N$396,$J$390:$R$390,0))</f>
        <v>3</v>
      </c>
      <c r="O443" s="742" cm="1">
        <f t="array" ref="O443">INDEX($H443:$K443,0,MATCH(O$397,$H$397:$K$397,0))*INDEX($J$391:$R$394,MATCH(O$397,$I$391:$I$394,0),MATCH(O$396,$J$390:$R$390,0))</f>
        <v>1</v>
      </c>
      <c r="P443" s="742" cm="1">
        <f t="array" ref="P443">INDEX($H443:$K443,0,MATCH(P$397,$H$397:$K$397,0))*INDEX($J$391:$R$394,MATCH(P$397,$I$391:$I$394,0),MATCH(P$396,$J$390:$R$390,0))</f>
        <v>0</v>
      </c>
      <c r="Q443" s="742" cm="1">
        <f t="array" ref="Q443">INDEX($H443:$K443,0,MATCH(Q$397,$H$397:$K$397,0))*INDEX($J$391:$R$394,MATCH(Q$397,$I$391:$I$394,0),MATCH(Q$396,$J$390:$R$390,0))</f>
        <v>1</v>
      </c>
      <c r="R443" s="742" cm="1">
        <f t="array" ref="R443">INDEX($H443:$K443,0,MATCH(R$397,$H$397:$K$397,0))*INDEX($J$391:$R$394,MATCH(R$397,$I$391:$I$394,0),MATCH(R$396,$J$390:$R$390,0))</f>
        <v>3</v>
      </c>
      <c r="S443" s="742" cm="1">
        <f t="array" ref="S443">INDEX($H443:$K443,0,MATCH(S$397,$H$397:$K$397,0))*INDEX($J$391:$R$394,MATCH(S$397,$I$391:$I$394,0),MATCH(S$396,$J$390:$R$390,0))</f>
        <v>1</v>
      </c>
      <c r="T443" s="742" cm="1">
        <f t="array" ref="T443">INDEX($H443:$K443,0,MATCH(T$397,$H$397:$K$397,0))*INDEX($J$391:$R$394,MATCH(T$397,$I$391:$I$394,0),MATCH(T$396,$J$390:$R$390,0))</f>
        <v>0</v>
      </c>
      <c r="U443" s="742" cm="1">
        <f t="array" ref="U443">INDEX($H443:$K443,0,MATCH(U$397,$H$397:$K$397,0))*INDEX($J$391:$R$394,MATCH(U$397,$I$391:$I$394,0),MATCH(U$396,$J$390:$R$390,0))</f>
        <v>1</v>
      </c>
      <c r="V443" s="742" cm="1">
        <f t="array" ref="V443">INDEX($H443:$K443,0,MATCH(V$397,$H$397:$K$397,0))*INDEX($J$391:$R$394,MATCH(V$397,$I$391:$I$394,0),MATCH(V$396,$J$390:$R$390,0))</f>
        <v>3</v>
      </c>
      <c r="W443" s="742" cm="1">
        <f t="array" ref="W443">INDEX($H443:$K443,0,MATCH(W$397,$H$397:$K$397,0))*INDEX($J$391:$R$394,MATCH(W$397,$I$391:$I$394,0),MATCH(W$396,$J$390:$R$390,0))</f>
        <v>1</v>
      </c>
      <c r="X443" s="742" cm="1">
        <f t="array" ref="X443">INDEX($H443:$K443,0,MATCH(X$397,$H$397:$K$397,0))*INDEX($J$391:$R$394,MATCH(X$397,$I$391:$I$394,0),MATCH(X$396,$J$390:$R$390,0))</f>
        <v>0</v>
      </c>
      <c r="Y443" s="742" cm="1">
        <f t="array" ref="Y443">INDEX($H443:$K443,0,MATCH(Y$397,$H$397:$K$397,0))*INDEX($J$391:$R$394,MATCH(Y$397,$I$391:$I$394,0),MATCH(Y$396,$J$390:$R$390,0))</f>
        <v>1</v>
      </c>
      <c r="Z443" s="742" cm="1">
        <f t="array" ref="Z443">INDEX($H443:$K443,0,MATCH(Z$397,$H$397:$K$397,0))*INDEX($J$391:$R$394,MATCH(Z$397,$I$391:$I$394,0),MATCH(Z$396,$J$390:$R$390,0))</f>
        <v>3</v>
      </c>
      <c r="AA443" s="742" cm="1">
        <f t="array" ref="AA443">INDEX($H443:$K443,0,MATCH(AA$397,$H$397:$K$397,0))*INDEX($J$391:$R$394,MATCH(AA$397,$I$391:$I$394,0),MATCH(AA$396,$J$390:$R$390,0))</f>
        <v>1</v>
      </c>
      <c r="AB443" s="742" cm="1">
        <f t="array" ref="AB443">INDEX($H443:$K443,0,MATCH(AB$397,$H$397:$K$397,0))*INDEX($J$391:$R$394,MATCH(AB$397,$I$391:$I$394,0),MATCH(AB$396,$J$390:$R$390,0))</f>
        <v>0</v>
      </c>
      <c r="AC443" s="742" cm="1">
        <f t="array" ref="AC443">INDEX($H443:$K443,0,MATCH(AC$397,$H$397:$K$397,0))*INDEX($J$391:$R$394,MATCH(AC$397,$I$391:$I$394,0),MATCH(AC$396,$J$390:$R$390,0))</f>
        <v>1</v>
      </c>
      <c r="AD443" s="742" cm="1">
        <f t="array" ref="AD443">INDEX($H443:$K443,0,MATCH(AD$397,$H$397:$K$397,0))*INDEX($J$391:$R$394,MATCH(AD$397,$I$391:$I$394,0),MATCH(AD$396,$J$390:$R$390,0))</f>
        <v>3</v>
      </c>
      <c r="AE443" s="742" cm="1">
        <f t="array" ref="AE443">INDEX($H443:$K443,0,MATCH(AE$397,$H$397:$K$397,0))*INDEX($J$391:$R$394,MATCH(AE$397,$I$391:$I$394,0),MATCH(AE$396,$J$390:$R$390,0))</f>
        <v>1</v>
      </c>
      <c r="AF443" s="742" cm="1">
        <f t="array" ref="AF443">INDEX($H443:$K443,0,MATCH(AF$397,$H$397:$K$397,0))*INDEX($J$391:$R$394,MATCH(AF$397,$I$391:$I$394,0),MATCH(AF$396,$J$390:$R$390,0))</f>
        <v>0</v>
      </c>
      <c r="AG443" s="742" cm="1">
        <f t="array" ref="AG443">INDEX($H443:$K443,0,MATCH(AG$397,$H$397:$K$397,0))*INDEX($J$391:$R$394,MATCH(AG$397,$I$391:$I$394,0),MATCH(AG$396,$J$390:$R$390,0))</f>
        <v>1</v>
      </c>
      <c r="AH443" s="742" cm="1">
        <f t="array" ref="AH443">INDEX($H443:$K443,0,MATCH(AH$397,$H$397:$K$397,0))*INDEX($J$391:$R$394,MATCH(AH$397,$I$391:$I$394,0),MATCH(AH$396,$J$390:$R$390,0))</f>
        <v>3</v>
      </c>
      <c r="AI443" s="742" cm="1">
        <f t="array" ref="AI443">INDEX($H443:$K443,0,MATCH(AI$397,$H$397:$K$397,0))*INDEX($J$391:$R$394,MATCH(AI$397,$I$391:$I$394,0),MATCH(AI$396,$J$390:$R$390,0))</f>
        <v>1</v>
      </c>
      <c r="AJ443" s="742" cm="1">
        <f t="array" ref="AJ443">INDEX($H443:$K443,0,MATCH(AJ$397,$H$397:$K$397,0))*INDEX($J$391:$R$394,MATCH(AJ$397,$I$391:$I$394,0),MATCH(AJ$396,$J$390:$R$390,0))</f>
        <v>0</v>
      </c>
      <c r="AK443" s="742" cm="1">
        <f t="array" ref="AK443">INDEX($H443:$K443,0,MATCH(AK$397,$H$397:$K$397,0))*INDEX($J$391:$R$394,MATCH(AK$397,$I$391:$I$394,0),MATCH(AK$396,$J$390:$R$390,0))</f>
        <v>1</v>
      </c>
      <c r="AL443" s="742" cm="1">
        <f t="array" ref="AL443">INDEX($H443:$K443,0,MATCH(AL$397,$H$397:$K$397,0))*INDEX($J$391:$R$394,MATCH(AL$397,$I$391:$I$394,0),MATCH(AL$396,$J$390:$R$390,0))</f>
        <v>3</v>
      </c>
      <c r="AM443" s="742" cm="1">
        <f t="array" ref="AM443">INDEX($H443:$K443,0,MATCH(AM$397,$H$397:$K$397,0))*INDEX($J$391:$R$394,MATCH(AM$397,$I$391:$I$394,0),MATCH(AM$396,$J$390:$R$390,0))</f>
        <v>1</v>
      </c>
      <c r="AN443" s="742" cm="1">
        <f t="array" ref="AN443">INDEX($H443:$K443,0,MATCH(AN$397,$H$397:$K$397,0))*INDEX($J$391:$R$394,MATCH(AN$397,$I$391:$I$394,0),MATCH(AN$396,$J$390:$R$390,0))</f>
        <v>0</v>
      </c>
      <c r="AO443" s="742" cm="1">
        <f t="array" ref="AO443">INDEX($H443:$K443,0,MATCH(AO$397,$H$397:$K$397,0))*INDEX($J$391:$R$394,MATCH(AO$397,$I$391:$I$394,0),MATCH(AO$396,$J$390:$R$390,0))</f>
        <v>1</v>
      </c>
      <c r="AP443" s="742" cm="1">
        <f t="array" ref="AP443">INDEX($H443:$K443,0,MATCH(AP$397,$H$397:$K$397,0))*INDEX($J$391:$R$394,MATCH(AP$397,$I$391:$I$394,0),MATCH(AP$396,$J$390:$R$390,0))</f>
        <v>3</v>
      </c>
      <c r="AQ443" s="742" cm="1">
        <f t="array" ref="AQ443">INDEX($H443:$K443,0,MATCH(AQ$397,$H$397:$K$397,0))*INDEX($J$391:$R$394,MATCH(AQ$397,$I$391:$I$394,0),MATCH(AQ$396,$J$390:$R$390,0))</f>
        <v>1</v>
      </c>
      <c r="AR443" s="742" cm="1">
        <f t="array" ref="AR443">INDEX($H443:$K443,0,MATCH(AR$397,$H$397:$K$397,0))*INDEX($J$391:$R$394,MATCH(AR$397,$I$391:$I$394,0),MATCH(AR$396,$J$390:$R$390,0))</f>
        <v>0</v>
      </c>
      <c r="AS443" s="742" cm="1">
        <f t="array" ref="AS443">INDEX($H443:$K443,0,MATCH(AS$397,$H$397:$K$397,0))*INDEX($J$391:$R$394,MATCH(AS$397,$I$391:$I$394,0),MATCH(AS$396,$J$390:$R$390,0))</f>
        <v>1</v>
      </c>
      <c r="AT443" s="742" cm="1">
        <f t="array" ref="AT443">INDEX($H443:$K443,0,MATCH(AT$397,$H$397:$K$397,0))*INDEX($J$391:$R$394,MATCH(AT$397,$I$391:$I$394,0),MATCH(AT$396,$J$390:$R$390,0))</f>
        <v>3</v>
      </c>
      <c r="AU443" s="742" cm="1">
        <f t="array" ref="AU443">INDEX($H443:$K443,0,MATCH(AU$397,$H$397:$K$397,0))*INDEX($J$391:$R$394,MATCH(AU$397,$I$391:$I$394,0),MATCH(AU$396,$J$390:$R$390,0))</f>
        <v>1</v>
      </c>
      <c r="AV443" s="196"/>
      <c r="AW443" s="196"/>
      <c r="AX443" s="17"/>
      <c r="AY443" s="9"/>
      <c r="AZ443" s="9"/>
      <c r="BA443" s="9"/>
    </row>
    <row r="444" spans="1:53" ht="14.5" outlineLevel="1" x14ac:dyDescent="0.35">
      <c r="A444" s="7"/>
      <c r="B444" s="8"/>
      <c r="C444" s="18"/>
      <c r="D444" s="18"/>
      <c r="E444" s="18"/>
      <c r="F444" s="27"/>
      <c r="G444" s="27" t="str">
        <f t="shared" si="117"/>
        <v>YYNWBr</v>
      </c>
      <c r="H444" s="232">
        <v>1</v>
      </c>
      <c r="I444" s="232">
        <v>1</v>
      </c>
      <c r="J444" s="232">
        <v>3</v>
      </c>
      <c r="K444" s="232">
        <v>1</v>
      </c>
      <c r="L444" s="742" cm="1">
        <f t="array" ref="L444">INDEX($H444:$K444,0,MATCH(L$397,$H$397:$K$397,0))*INDEX($J$391:$R$394,MATCH(L$397,$I$391:$I$394,0),MATCH(L$396,$J$390:$R$390,0))</f>
        <v>2</v>
      </c>
      <c r="M444" s="742" cm="1">
        <f t="array" ref="M444">INDEX($H444:$K444,0,MATCH(M$397,$H$397:$K$397,0))*INDEX($J$391:$R$394,MATCH(M$397,$I$391:$I$394,0),MATCH(M$396,$J$390:$R$390,0))</f>
        <v>1</v>
      </c>
      <c r="N444" s="742" cm="1">
        <f t="array" ref="N444">INDEX($H444:$K444,0,MATCH(N$397,$H$397:$K$397,0))*INDEX($J$391:$R$394,MATCH(N$397,$I$391:$I$394,0),MATCH(N$396,$J$390:$R$390,0))</f>
        <v>3</v>
      </c>
      <c r="O444" s="742" cm="1">
        <f t="array" ref="O444">INDEX($H444:$K444,0,MATCH(O$397,$H$397:$K$397,0))*INDEX($J$391:$R$394,MATCH(O$397,$I$391:$I$394,0),MATCH(O$396,$J$390:$R$390,0))</f>
        <v>1</v>
      </c>
      <c r="P444" s="742" cm="1">
        <f t="array" ref="P444">INDEX($H444:$K444,0,MATCH(P$397,$H$397:$K$397,0))*INDEX($J$391:$R$394,MATCH(P$397,$I$391:$I$394,0),MATCH(P$396,$J$390:$R$390,0))</f>
        <v>2</v>
      </c>
      <c r="Q444" s="742" cm="1">
        <f t="array" ref="Q444">INDEX($H444:$K444,0,MATCH(Q$397,$H$397:$K$397,0))*INDEX($J$391:$R$394,MATCH(Q$397,$I$391:$I$394,0),MATCH(Q$396,$J$390:$R$390,0))</f>
        <v>1</v>
      </c>
      <c r="R444" s="742" cm="1">
        <f t="array" ref="R444">INDEX($H444:$K444,0,MATCH(R$397,$H$397:$K$397,0))*INDEX($J$391:$R$394,MATCH(R$397,$I$391:$I$394,0),MATCH(R$396,$J$390:$R$390,0))</f>
        <v>3</v>
      </c>
      <c r="S444" s="742" cm="1">
        <f t="array" ref="S444">INDEX($H444:$K444,0,MATCH(S$397,$H$397:$K$397,0))*INDEX($J$391:$R$394,MATCH(S$397,$I$391:$I$394,0),MATCH(S$396,$J$390:$R$390,0))</f>
        <v>1</v>
      </c>
      <c r="T444" s="742" cm="1">
        <f t="array" ref="T444">INDEX($H444:$K444,0,MATCH(T$397,$H$397:$K$397,0))*INDEX($J$391:$R$394,MATCH(T$397,$I$391:$I$394,0),MATCH(T$396,$J$390:$R$390,0))</f>
        <v>2</v>
      </c>
      <c r="U444" s="742" cm="1">
        <f t="array" ref="U444">INDEX($H444:$K444,0,MATCH(U$397,$H$397:$K$397,0))*INDEX($J$391:$R$394,MATCH(U$397,$I$391:$I$394,0),MATCH(U$396,$J$390:$R$390,0))</f>
        <v>1</v>
      </c>
      <c r="V444" s="742" cm="1">
        <f t="array" ref="V444">INDEX($H444:$K444,0,MATCH(V$397,$H$397:$K$397,0))*INDEX($J$391:$R$394,MATCH(V$397,$I$391:$I$394,0),MATCH(V$396,$J$390:$R$390,0))</f>
        <v>3</v>
      </c>
      <c r="W444" s="742" cm="1">
        <f t="array" ref="W444">INDEX($H444:$K444,0,MATCH(W$397,$H$397:$K$397,0))*INDEX($J$391:$R$394,MATCH(W$397,$I$391:$I$394,0),MATCH(W$396,$J$390:$R$390,0))</f>
        <v>1</v>
      </c>
      <c r="X444" s="742" cm="1">
        <f t="array" ref="X444">INDEX($H444:$K444,0,MATCH(X$397,$H$397:$K$397,0))*INDEX($J$391:$R$394,MATCH(X$397,$I$391:$I$394,0),MATCH(X$396,$J$390:$R$390,0))</f>
        <v>2</v>
      </c>
      <c r="Y444" s="742" cm="1">
        <f t="array" ref="Y444">INDEX($H444:$K444,0,MATCH(Y$397,$H$397:$K$397,0))*INDEX($J$391:$R$394,MATCH(Y$397,$I$391:$I$394,0),MATCH(Y$396,$J$390:$R$390,0))</f>
        <v>1</v>
      </c>
      <c r="Z444" s="742" cm="1">
        <f t="array" ref="Z444">INDEX($H444:$K444,0,MATCH(Z$397,$H$397:$K$397,0))*INDEX($J$391:$R$394,MATCH(Z$397,$I$391:$I$394,0),MATCH(Z$396,$J$390:$R$390,0))</f>
        <v>3</v>
      </c>
      <c r="AA444" s="742" cm="1">
        <f t="array" ref="AA444">INDEX($H444:$K444,0,MATCH(AA$397,$H$397:$K$397,0))*INDEX($J$391:$R$394,MATCH(AA$397,$I$391:$I$394,0),MATCH(AA$396,$J$390:$R$390,0))</f>
        <v>1</v>
      </c>
      <c r="AB444" s="742" cm="1">
        <f t="array" ref="AB444">INDEX($H444:$K444,0,MATCH(AB$397,$H$397:$K$397,0))*INDEX($J$391:$R$394,MATCH(AB$397,$I$391:$I$394,0),MATCH(AB$396,$J$390:$R$390,0))</f>
        <v>1</v>
      </c>
      <c r="AC444" s="742" cm="1">
        <f t="array" ref="AC444">INDEX($H444:$K444,0,MATCH(AC$397,$H$397:$K$397,0))*INDEX($J$391:$R$394,MATCH(AC$397,$I$391:$I$394,0),MATCH(AC$396,$J$390:$R$390,0))</f>
        <v>1</v>
      </c>
      <c r="AD444" s="742" cm="1">
        <f t="array" ref="AD444">INDEX($H444:$K444,0,MATCH(AD$397,$H$397:$K$397,0))*INDEX($J$391:$R$394,MATCH(AD$397,$I$391:$I$394,0),MATCH(AD$396,$J$390:$R$390,0))</f>
        <v>3</v>
      </c>
      <c r="AE444" s="742" cm="1">
        <f t="array" ref="AE444">INDEX($H444:$K444,0,MATCH(AE$397,$H$397:$K$397,0))*INDEX($J$391:$R$394,MATCH(AE$397,$I$391:$I$394,0),MATCH(AE$396,$J$390:$R$390,0))</f>
        <v>1</v>
      </c>
      <c r="AF444" s="742" cm="1">
        <f t="array" ref="AF444">INDEX($H444:$K444,0,MATCH(AF$397,$H$397:$K$397,0))*INDEX($J$391:$R$394,MATCH(AF$397,$I$391:$I$394,0),MATCH(AF$396,$J$390:$R$390,0))</f>
        <v>1</v>
      </c>
      <c r="AG444" s="742" cm="1">
        <f t="array" ref="AG444">INDEX($H444:$K444,0,MATCH(AG$397,$H$397:$K$397,0))*INDEX($J$391:$R$394,MATCH(AG$397,$I$391:$I$394,0),MATCH(AG$396,$J$390:$R$390,0))</f>
        <v>1</v>
      </c>
      <c r="AH444" s="742" cm="1">
        <f t="array" ref="AH444">INDEX($H444:$K444,0,MATCH(AH$397,$H$397:$K$397,0))*INDEX($J$391:$R$394,MATCH(AH$397,$I$391:$I$394,0),MATCH(AH$396,$J$390:$R$390,0))</f>
        <v>3</v>
      </c>
      <c r="AI444" s="742" cm="1">
        <f t="array" ref="AI444">INDEX($H444:$K444,0,MATCH(AI$397,$H$397:$K$397,0))*INDEX($J$391:$R$394,MATCH(AI$397,$I$391:$I$394,0),MATCH(AI$396,$J$390:$R$390,0))</f>
        <v>1</v>
      </c>
      <c r="AJ444" s="742" cm="1">
        <f t="array" ref="AJ444">INDEX($H444:$K444,0,MATCH(AJ$397,$H$397:$K$397,0))*INDEX($J$391:$R$394,MATCH(AJ$397,$I$391:$I$394,0),MATCH(AJ$396,$J$390:$R$390,0))</f>
        <v>1</v>
      </c>
      <c r="AK444" s="742" cm="1">
        <f t="array" ref="AK444">INDEX($H444:$K444,0,MATCH(AK$397,$H$397:$K$397,0))*INDEX($J$391:$R$394,MATCH(AK$397,$I$391:$I$394,0),MATCH(AK$396,$J$390:$R$390,0))</f>
        <v>1</v>
      </c>
      <c r="AL444" s="742" cm="1">
        <f t="array" ref="AL444">INDEX($H444:$K444,0,MATCH(AL$397,$H$397:$K$397,0))*INDEX($J$391:$R$394,MATCH(AL$397,$I$391:$I$394,0),MATCH(AL$396,$J$390:$R$390,0))</f>
        <v>3</v>
      </c>
      <c r="AM444" s="742" cm="1">
        <f t="array" ref="AM444">INDEX($H444:$K444,0,MATCH(AM$397,$H$397:$K$397,0))*INDEX($J$391:$R$394,MATCH(AM$397,$I$391:$I$394,0),MATCH(AM$396,$J$390:$R$390,0))</f>
        <v>1</v>
      </c>
      <c r="AN444" s="742" cm="1">
        <f t="array" ref="AN444">INDEX($H444:$K444,0,MATCH(AN$397,$H$397:$K$397,0))*INDEX($J$391:$R$394,MATCH(AN$397,$I$391:$I$394,0),MATCH(AN$396,$J$390:$R$390,0))</f>
        <v>1</v>
      </c>
      <c r="AO444" s="742" cm="1">
        <f t="array" ref="AO444">INDEX($H444:$K444,0,MATCH(AO$397,$H$397:$K$397,0))*INDEX($J$391:$R$394,MATCH(AO$397,$I$391:$I$394,0),MATCH(AO$396,$J$390:$R$390,0))</f>
        <v>1</v>
      </c>
      <c r="AP444" s="742" cm="1">
        <f t="array" ref="AP444">INDEX($H444:$K444,0,MATCH(AP$397,$H$397:$K$397,0))*INDEX($J$391:$R$394,MATCH(AP$397,$I$391:$I$394,0),MATCH(AP$396,$J$390:$R$390,0))</f>
        <v>3</v>
      </c>
      <c r="AQ444" s="742" cm="1">
        <f t="array" ref="AQ444">INDEX($H444:$K444,0,MATCH(AQ$397,$H$397:$K$397,0))*INDEX($J$391:$R$394,MATCH(AQ$397,$I$391:$I$394,0),MATCH(AQ$396,$J$390:$R$390,0))</f>
        <v>1</v>
      </c>
      <c r="AR444" s="742" cm="1">
        <f t="array" ref="AR444">INDEX($H444:$K444,0,MATCH(AR$397,$H$397:$K$397,0))*INDEX($J$391:$R$394,MATCH(AR$397,$I$391:$I$394,0),MATCH(AR$396,$J$390:$R$390,0))</f>
        <v>1</v>
      </c>
      <c r="AS444" s="742" cm="1">
        <f t="array" ref="AS444">INDEX($H444:$K444,0,MATCH(AS$397,$H$397:$K$397,0))*INDEX($J$391:$R$394,MATCH(AS$397,$I$391:$I$394,0),MATCH(AS$396,$J$390:$R$390,0))</f>
        <v>1</v>
      </c>
      <c r="AT444" s="742" cm="1">
        <f t="array" ref="AT444">INDEX($H444:$K444,0,MATCH(AT$397,$H$397:$K$397,0))*INDEX($J$391:$R$394,MATCH(AT$397,$I$391:$I$394,0),MATCH(AT$396,$J$390:$R$390,0))</f>
        <v>3</v>
      </c>
      <c r="AU444" s="742" cm="1">
        <f t="array" ref="AU444">INDEX($H444:$K444,0,MATCH(AU$397,$H$397:$K$397,0))*INDEX($J$391:$R$394,MATCH(AU$397,$I$391:$I$394,0),MATCH(AU$396,$J$390:$R$390,0))</f>
        <v>1</v>
      </c>
      <c r="AV444" s="196"/>
      <c r="AW444" s="196"/>
      <c r="AX444" s="17"/>
      <c r="AY444" s="9"/>
      <c r="AZ444" s="9"/>
      <c r="BA444" s="9"/>
    </row>
    <row r="445" spans="1:53" ht="14.5" outlineLevel="1" x14ac:dyDescent="0.35">
      <c r="A445" s="7"/>
      <c r="B445" s="8"/>
      <c r="C445" s="18"/>
      <c r="D445" s="18"/>
      <c r="E445" s="18"/>
      <c r="F445" s="27"/>
      <c r="G445" s="27" t="str">
        <f t="shared" si="117"/>
        <v>YYNWBrd</v>
      </c>
      <c r="H445" s="878">
        <v>0</v>
      </c>
      <c r="I445" s="878">
        <f>I444</f>
        <v>1</v>
      </c>
      <c r="J445" s="878">
        <f>J444+1</f>
        <v>4</v>
      </c>
      <c r="K445" s="878">
        <f>K444</f>
        <v>1</v>
      </c>
      <c r="L445" s="742" cm="1">
        <f t="array" ref="L445">INDEX($H445:$K445,0,MATCH(L$397,$H$397:$K$397,0))*INDEX($J$391:$R$394,MATCH(L$397,$I$391:$I$394,0),MATCH(L$396,$J$390:$R$390,0))</f>
        <v>0</v>
      </c>
      <c r="M445" s="742" cm="1">
        <f t="array" ref="M445">INDEX($H445:$K445,0,MATCH(M$397,$H$397:$K$397,0))*INDEX($J$391:$R$394,MATCH(M$397,$I$391:$I$394,0),MATCH(M$396,$J$390:$R$390,0))</f>
        <v>1</v>
      </c>
      <c r="N445" s="742" cm="1">
        <f t="array" ref="N445">INDEX($H445:$K445,0,MATCH(N$397,$H$397:$K$397,0))*INDEX($J$391:$R$394,MATCH(N$397,$I$391:$I$394,0),MATCH(N$396,$J$390:$R$390,0))</f>
        <v>4</v>
      </c>
      <c r="O445" s="742" cm="1">
        <f t="array" ref="O445">INDEX($H445:$K445,0,MATCH(O$397,$H$397:$K$397,0))*INDEX($J$391:$R$394,MATCH(O$397,$I$391:$I$394,0),MATCH(O$396,$J$390:$R$390,0))</f>
        <v>1</v>
      </c>
      <c r="P445" s="742" cm="1">
        <f t="array" ref="P445">INDEX($H445:$K445,0,MATCH(P$397,$H$397:$K$397,0))*INDEX($J$391:$R$394,MATCH(P$397,$I$391:$I$394,0),MATCH(P$396,$J$390:$R$390,0))</f>
        <v>0</v>
      </c>
      <c r="Q445" s="742" cm="1">
        <f t="array" ref="Q445">INDEX($H445:$K445,0,MATCH(Q$397,$H$397:$K$397,0))*INDEX($J$391:$R$394,MATCH(Q$397,$I$391:$I$394,0),MATCH(Q$396,$J$390:$R$390,0))</f>
        <v>1</v>
      </c>
      <c r="R445" s="742" cm="1">
        <f t="array" ref="R445">INDEX($H445:$K445,0,MATCH(R$397,$H$397:$K$397,0))*INDEX($J$391:$R$394,MATCH(R$397,$I$391:$I$394,0),MATCH(R$396,$J$390:$R$390,0))</f>
        <v>4</v>
      </c>
      <c r="S445" s="742" cm="1">
        <f t="array" ref="S445">INDEX($H445:$K445,0,MATCH(S$397,$H$397:$K$397,0))*INDEX($J$391:$R$394,MATCH(S$397,$I$391:$I$394,0),MATCH(S$396,$J$390:$R$390,0))</f>
        <v>1</v>
      </c>
      <c r="T445" s="742" cm="1">
        <f t="array" ref="T445">INDEX($H445:$K445,0,MATCH(T$397,$H$397:$K$397,0))*INDEX($J$391:$R$394,MATCH(T$397,$I$391:$I$394,0),MATCH(T$396,$J$390:$R$390,0))</f>
        <v>0</v>
      </c>
      <c r="U445" s="742" cm="1">
        <f t="array" ref="U445">INDEX($H445:$K445,0,MATCH(U$397,$H$397:$K$397,0))*INDEX($J$391:$R$394,MATCH(U$397,$I$391:$I$394,0),MATCH(U$396,$J$390:$R$390,0))</f>
        <v>1</v>
      </c>
      <c r="V445" s="742" cm="1">
        <f t="array" ref="V445">INDEX($H445:$K445,0,MATCH(V$397,$H$397:$K$397,0))*INDEX($J$391:$R$394,MATCH(V$397,$I$391:$I$394,0),MATCH(V$396,$J$390:$R$390,0))</f>
        <v>4</v>
      </c>
      <c r="W445" s="742" cm="1">
        <f t="array" ref="W445">INDEX($H445:$K445,0,MATCH(W$397,$H$397:$K$397,0))*INDEX($J$391:$R$394,MATCH(W$397,$I$391:$I$394,0),MATCH(W$396,$J$390:$R$390,0))</f>
        <v>1</v>
      </c>
      <c r="X445" s="742" cm="1">
        <f t="array" ref="X445">INDEX($H445:$K445,0,MATCH(X$397,$H$397:$K$397,0))*INDEX($J$391:$R$394,MATCH(X$397,$I$391:$I$394,0),MATCH(X$396,$J$390:$R$390,0))</f>
        <v>0</v>
      </c>
      <c r="Y445" s="742" cm="1">
        <f t="array" ref="Y445">INDEX($H445:$K445,0,MATCH(Y$397,$H$397:$K$397,0))*INDEX($J$391:$R$394,MATCH(Y$397,$I$391:$I$394,0),MATCH(Y$396,$J$390:$R$390,0))</f>
        <v>1</v>
      </c>
      <c r="Z445" s="742" cm="1">
        <f t="array" ref="Z445">INDEX($H445:$K445,0,MATCH(Z$397,$H$397:$K$397,0))*INDEX($J$391:$R$394,MATCH(Z$397,$I$391:$I$394,0),MATCH(Z$396,$J$390:$R$390,0))</f>
        <v>4</v>
      </c>
      <c r="AA445" s="742" cm="1">
        <f t="array" ref="AA445">INDEX($H445:$K445,0,MATCH(AA$397,$H$397:$K$397,0))*INDEX($J$391:$R$394,MATCH(AA$397,$I$391:$I$394,0),MATCH(AA$396,$J$390:$R$390,0))</f>
        <v>1</v>
      </c>
      <c r="AB445" s="742" cm="1">
        <f t="array" ref="AB445">INDEX($H445:$K445,0,MATCH(AB$397,$H$397:$K$397,0))*INDEX($J$391:$R$394,MATCH(AB$397,$I$391:$I$394,0),MATCH(AB$396,$J$390:$R$390,0))</f>
        <v>0</v>
      </c>
      <c r="AC445" s="742" cm="1">
        <f t="array" ref="AC445">INDEX($H445:$K445,0,MATCH(AC$397,$H$397:$K$397,0))*INDEX($J$391:$R$394,MATCH(AC$397,$I$391:$I$394,0),MATCH(AC$396,$J$390:$R$390,0))</f>
        <v>1</v>
      </c>
      <c r="AD445" s="742" cm="1">
        <f t="array" ref="AD445">INDEX($H445:$K445,0,MATCH(AD$397,$H$397:$K$397,0))*INDEX($J$391:$R$394,MATCH(AD$397,$I$391:$I$394,0),MATCH(AD$396,$J$390:$R$390,0))</f>
        <v>4</v>
      </c>
      <c r="AE445" s="742" cm="1">
        <f t="array" ref="AE445">INDEX($H445:$K445,0,MATCH(AE$397,$H$397:$K$397,0))*INDEX($J$391:$R$394,MATCH(AE$397,$I$391:$I$394,0),MATCH(AE$396,$J$390:$R$390,0))</f>
        <v>1</v>
      </c>
      <c r="AF445" s="742" cm="1">
        <f t="array" ref="AF445">INDEX($H445:$K445,0,MATCH(AF$397,$H$397:$K$397,0))*INDEX($J$391:$R$394,MATCH(AF$397,$I$391:$I$394,0),MATCH(AF$396,$J$390:$R$390,0))</f>
        <v>0</v>
      </c>
      <c r="AG445" s="742" cm="1">
        <f t="array" ref="AG445">INDEX($H445:$K445,0,MATCH(AG$397,$H$397:$K$397,0))*INDEX($J$391:$R$394,MATCH(AG$397,$I$391:$I$394,0),MATCH(AG$396,$J$390:$R$390,0))</f>
        <v>1</v>
      </c>
      <c r="AH445" s="742" cm="1">
        <f t="array" ref="AH445">INDEX($H445:$K445,0,MATCH(AH$397,$H$397:$K$397,0))*INDEX($J$391:$R$394,MATCH(AH$397,$I$391:$I$394,0),MATCH(AH$396,$J$390:$R$390,0))</f>
        <v>4</v>
      </c>
      <c r="AI445" s="742" cm="1">
        <f t="array" ref="AI445">INDEX($H445:$K445,0,MATCH(AI$397,$H$397:$K$397,0))*INDEX($J$391:$R$394,MATCH(AI$397,$I$391:$I$394,0),MATCH(AI$396,$J$390:$R$390,0))</f>
        <v>1</v>
      </c>
      <c r="AJ445" s="742" cm="1">
        <f t="array" ref="AJ445">INDEX($H445:$K445,0,MATCH(AJ$397,$H$397:$K$397,0))*INDEX($J$391:$R$394,MATCH(AJ$397,$I$391:$I$394,0),MATCH(AJ$396,$J$390:$R$390,0))</f>
        <v>0</v>
      </c>
      <c r="AK445" s="742" cm="1">
        <f t="array" ref="AK445">INDEX($H445:$K445,0,MATCH(AK$397,$H$397:$K$397,0))*INDEX($J$391:$R$394,MATCH(AK$397,$I$391:$I$394,0),MATCH(AK$396,$J$390:$R$390,0))</f>
        <v>1</v>
      </c>
      <c r="AL445" s="742" cm="1">
        <f t="array" ref="AL445">INDEX($H445:$K445,0,MATCH(AL$397,$H$397:$K$397,0))*INDEX($J$391:$R$394,MATCH(AL$397,$I$391:$I$394,0),MATCH(AL$396,$J$390:$R$390,0))</f>
        <v>4</v>
      </c>
      <c r="AM445" s="742" cm="1">
        <f t="array" ref="AM445">INDEX($H445:$K445,0,MATCH(AM$397,$H$397:$K$397,0))*INDEX($J$391:$R$394,MATCH(AM$397,$I$391:$I$394,0),MATCH(AM$396,$J$390:$R$390,0))</f>
        <v>1</v>
      </c>
      <c r="AN445" s="742" cm="1">
        <f t="array" ref="AN445">INDEX($H445:$K445,0,MATCH(AN$397,$H$397:$K$397,0))*INDEX($J$391:$R$394,MATCH(AN$397,$I$391:$I$394,0),MATCH(AN$396,$J$390:$R$390,0))</f>
        <v>0</v>
      </c>
      <c r="AO445" s="742" cm="1">
        <f t="array" ref="AO445">INDEX($H445:$K445,0,MATCH(AO$397,$H$397:$K$397,0))*INDEX($J$391:$R$394,MATCH(AO$397,$I$391:$I$394,0),MATCH(AO$396,$J$390:$R$390,0))</f>
        <v>1</v>
      </c>
      <c r="AP445" s="742" cm="1">
        <f t="array" ref="AP445">INDEX($H445:$K445,0,MATCH(AP$397,$H$397:$K$397,0))*INDEX($J$391:$R$394,MATCH(AP$397,$I$391:$I$394,0),MATCH(AP$396,$J$390:$R$390,0))</f>
        <v>4</v>
      </c>
      <c r="AQ445" s="742" cm="1">
        <f t="array" ref="AQ445">INDEX($H445:$K445,0,MATCH(AQ$397,$H$397:$K$397,0))*INDEX($J$391:$R$394,MATCH(AQ$397,$I$391:$I$394,0),MATCH(AQ$396,$J$390:$R$390,0))</f>
        <v>1</v>
      </c>
      <c r="AR445" s="742" cm="1">
        <f t="array" ref="AR445">INDEX($H445:$K445,0,MATCH(AR$397,$H$397:$K$397,0))*INDEX($J$391:$R$394,MATCH(AR$397,$I$391:$I$394,0),MATCH(AR$396,$J$390:$R$390,0))</f>
        <v>0</v>
      </c>
      <c r="AS445" s="742" cm="1">
        <f t="array" ref="AS445">INDEX($H445:$K445,0,MATCH(AS$397,$H$397:$K$397,0))*INDEX($J$391:$R$394,MATCH(AS$397,$I$391:$I$394,0),MATCH(AS$396,$J$390:$R$390,0))</f>
        <v>1</v>
      </c>
      <c r="AT445" s="742" cm="1">
        <f t="array" ref="AT445">INDEX($H445:$K445,0,MATCH(AT$397,$H$397:$K$397,0))*INDEX($J$391:$R$394,MATCH(AT$397,$I$391:$I$394,0),MATCH(AT$396,$J$390:$R$390,0))</f>
        <v>4</v>
      </c>
      <c r="AU445" s="742" cm="1">
        <f t="array" ref="AU445">INDEX($H445:$K445,0,MATCH(AU$397,$H$397:$K$397,0))*INDEX($J$391:$R$394,MATCH(AU$397,$I$391:$I$394,0),MATCH(AU$396,$J$390:$R$390,0))</f>
        <v>1</v>
      </c>
      <c r="AV445" s="196"/>
      <c r="AW445" s="196"/>
      <c r="AX445" s="17"/>
      <c r="AY445" s="9"/>
      <c r="AZ445" s="9"/>
      <c r="BA445" s="9"/>
    </row>
    <row r="446" spans="1:53" ht="14.5" outlineLevel="1" x14ac:dyDescent="0.35">
      <c r="A446" s="7"/>
      <c r="B446" s="8"/>
      <c r="C446" s="18"/>
      <c r="D446" s="18"/>
      <c r="E446" s="18"/>
      <c r="F446" s="27"/>
      <c r="G446" s="27" t="str">
        <f t="shared" si="117"/>
        <v>YYWBNw</v>
      </c>
      <c r="H446" s="232">
        <v>1</v>
      </c>
      <c r="I446" s="232">
        <v>1</v>
      </c>
      <c r="J446" s="232">
        <v>1</v>
      </c>
      <c r="K446" s="232">
        <v>1</v>
      </c>
      <c r="L446" s="742" cm="1">
        <f t="array" ref="L446">INDEX($H446:$K446,0,MATCH(L$397,$H$397:$K$397,0))*INDEX($J$391:$R$394,MATCH(L$397,$I$391:$I$394,0),MATCH(L$396,$J$390:$R$390,0))</f>
        <v>2</v>
      </c>
      <c r="M446" s="742" cm="1">
        <f t="array" ref="M446">INDEX($H446:$K446,0,MATCH(M$397,$H$397:$K$397,0))*INDEX($J$391:$R$394,MATCH(M$397,$I$391:$I$394,0),MATCH(M$396,$J$390:$R$390,0))</f>
        <v>1</v>
      </c>
      <c r="N446" s="742" cm="1">
        <f t="array" ref="N446">INDEX($H446:$K446,0,MATCH(N$397,$H$397:$K$397,0))*INDEX($J$391:$R$394,MATCH(N$397,$I$391:$I$394,0),MATCH(N$396,$J$390:$R$390,0))</f>
        <v>1</v>
      </c>
      <c r="O446" s="742" cm="1">
        <f t="array" ref="O446">INDEX($H446:$K446,0,MATCH(O$397,$H$397:$K$397,0))*INDEX($J$391:$R$394,MATCH(O$397,$I$391:$I$394,0),MATCH(O$396,$J$390:$R$390,0))</f>
        <v>1</v>
      </c>
      <c r="P446" s="742" cm="1">
        <f t="array" ref="P446">INDEX($H446:$K446,0,MATCH(P$397,$H$397:$K$397,0))*INDEX($J$391:$R$394,MATCH(P$397,$I$391:$I$394,0),MATCH(P$396,$J$390:$R$390,0))</f>
        <v>2</v>
      </c>
      <c r="Q446" s="742" cm="1">
        <f t="array" ref="Q446">INDEX($H446:$K446,0,MATCH(Q$397,$H$397:$K$397,0))*INDEX($J$391:$R$394,MATCH(Q$397,$I$391:$I$394,0),MATCH(Q$396,$J$390:$R$390,0))</f>
        <v>1</v>
      </c>
      <c r="R446" s="742" cm="1">
        <f t="array" ref="R446">INDEX($H446:$K446,0,MATCH(R$397,$H$397:$K$397,0))*INDEX($J$391:$R$394,MATCH(R$397,$I$391:$I$394,0),MATCH(R$396,$J$390:$R$390,0))</f>
        <v>1</v>
      </c>
      <c r="S446" s="742" cm="1">
        <f t="array" ref="S446">INDEX($H446:$K446,0,MATCH(S$397,$H$397:$K$397,0))*INDEX($J$391:$R$394,MATCH(S$397,$I$391:$I$394,0),MATCH(S$396,$J$390:$R$390,0))</f>
        <v>1</v>
      </c>
      <c r="T446" s="742" cm="1">
        <f t="array" ref="T446">INDEX($H446:$K446,0,MATCH(T$397,$H$397:$K$397,0))*INDEX($J$391:$R$394,MATCH(T$397,$I$391:$I$394,0),MATCH(T$396,$J$390:$R$390,0))</f>
        <v>2</v>
      </c>
      <c r="U446" s="742" cm="1">
        <f t="array" ref="U446">INDEX($H446:$K446,0,MATCH(U$397,$H$397:$K$397,0))*INDEX($J$391:$R$394,MATCH(U$397,$I$391:$I$394,0),MATCH(U$396,$J$390:$R$390,0))</f>
        <v>1</v>
      </c>
      <c r="V446" s="742" cm="1">
        <f t="array" ref="V446">INDEX($H446:$K446,0,MATCH(V$397,$H$397:$K$397,0))*INDEX($J$391:$R$394,MATCH(V$397,$I$391:$I$394,0),MATCH(V$396,$J$390:$R$390,0))</f>
        <v>1</v>
      </c>
      <c r="W446" s="742" cm="1">
        <f t="array" ref="W446">INDEX($H446:$K446,0,MATCH(W$397,$H$397:$K$397,0))*INDEX($J$391:$R$394,MATCH(W$397,$I$391:$I$394,0),MATCH(W$396,$J$390:$R$390,0))</f>
        <v>1</v>
      </c>
      <c r="X446" s="742" cm="1">
        <f t="array" ref="X446">INDEX($H446:$K446,0,MATCH(X$397,$H$397:$K$397,0))*INDEX($J$391:$R$394,MATCH(X$397,$I$391:$I$394,0),MATCH(X$396,$J$390:$R$390,0))</f>
        <v>2</v>
      </c>
      <c r="Y446" s="742" cm="1">
        <f t="array" ref="Y446">INDEX($H446:$K446,0,MATCH(Y$397,$H$397:$K$397,0))*INDEX($J$391:$R$394,MATCH(Y$397,$I$391:$I$394,0),MATCH(Y$396,$J$390:$R$390,0))</f>
        <v>1</v>
      </c>
      <c r="Z446" s="742" cm="1">
        <f t="array" ref="Z446">INDEX($H446:$K446,0,MATCH(Z$397,$H$397:$K$397,0))*INDEX($J$391:$R$394,MATCH(Z$397,$I$391:$I$394,0),MATCH(Z$396,$J$390:$R$390,0))</f>
        <v>1</v>
      </c>
      <c r="AA446" s="742" cm="1">
        <f t="array" ref="AA446">INDEX($H446:$K446,0,MATCH(AA$397,$H$397:$K$397,0))*INDEX($J$391:$R$394,MATCH(AA$397,$I$391:$I$394,0),MATCH(AA$396,$J$390:$R$390,0))</f>
        <v>1</v>
      </c>
      <c r="AB446" s="742" cm="1">
        <f t="array" ref="AB446">INDEX($H446:$K446,0,MATCH(AB$397,$H$397:$K$397,0))*INDEX($J$391:$R$394,MATCH(AB$397,$I$391:$I$394,0),MATCH(AB$396,$J$390:$R$390,0))</f>
        <v>1</v>
      </c>
      <c r="AC446" s="742" cm="1">
        <f t="array" ref="AC446">INDEX($H446:$K446,0,MATCH(AC$397,$H$397:$K$397,0))*INDEX($J$391:$R$394,MATCH(AC$397,$I$391:$I$394,0),MATCH(AC$396,$J$390:$R$390,0))</f>
        <v>1</v>
      </c>
      <c r="AD446" s="742" cm="1">
        <f t="array" ref="AD446">INDEX($H446:$K446,0,MATCH(AD$397,$H$397:$K$397,0))*INDEX($J$391:$R$394,MATCH(AD$397,$I$391:$I$394,0),MATCH(AD$396,$J$390:$R$390,0))</f>
        <v>1</v>
      </c>
      <c r="AE446" s="742" cm="1">
        <f t="array" ref="AE446">INDEX($H446:$K446,0,MATCH(AE$397,$H$397:$K$397,0))*INDEX($J$391:$R$394,MATCH(AE$397,$I$391:$I$394,0),MATCH(AE$396,$J$390:$R$390,0))</f>
        <v>1</v>
      </c>
      <c r="AF446" s="742" cm="1">
        <f t="array" ref="AF446">INDEX($H446:$K446,0,MATCH(AF$397,$H$397:$K$397,0))*INDEX($J$391:$R$394,MATCH(AF$397,$I$391:$I$394,0),MATCH(AF$396,$J$390:$R$390,0))</f>
        <v>1</v>
      </c>
      <c r="AG446" s="742" cm="1">
        <f t="array" ref="AG446">INDEX($H446:$K446,0,MATCH(AG$397,$H$397:$K$397,0))*INDEX($J$391:$R$394,MATCH(AG$397,$I$391:$I$394,0),MATCH(AG$396,$J$390:$R$390,0))</f>
        <v>1</v>
      </c>
      <c r="AH446" s="742" cm="1">
        <f t="array" ref="AH446">INDEX($H446:$K446,0,MATCH(AH$397,$H$397:$K$397,0))*INDEX($J$391:$R$394,MATCH(AH$397,$I$391:$I$394,0),MATCH(AH$396,$J$390:$R$390,0))</f>
        <v>1</v>
      </c>
      <c r="AI446" s="742" cm="1">
        <f t="array" ref="AI446">INDEX($H446:$K446,0,MATCH(AI$397,$H$397:$K$397,0))*INDEX($J$391:$R$394,MATCH(AI$397,$I$391:$I$394,0),MATCH(AI$396,$J$390:$R$390,0))</f>
        <v>1</v>
      </c>
      <c r="AJ446" s="742" cm="1">
        <f t="array" ref="AJ446">INDEX($H446:$K446,0,MATCH(AJ$397,$H$397:$K$397,0))*INDEX($J$391:$R$394,MATCH(AJ$397,$I$391:$I$394,0),MATCH(AJ$396,$J$390:$R$390,0))</f>
        <v>1</v>
      </c>
      <c r="AK446" s="742" cm="1">
        <f t="array" ref="AK446">INDEX($H446:$K446,0,MATCH(AK$397,$H$397:$K$397,0))*INDEX($J$391:$R$394,MATCH(AK$397,$I$391:$I$394,0),MATCH(AK$396,$J$390:$R$390,0))</f>
        <v>1</v>
      </c>
      <c r="AL446" s="742" cm="1">
        <f t="array" ref="AL446">INDEX($H446:$K446,0,MATCH(AL$397,$H$397:$K$397,0))*INDEX($J$391:$R$394,MATCH(AL$397,$I$391:$I$394,0),MATCH(AL$396,$J$390:$R$390,0))</f>
        <v>1</v>
      </c>
      <c r="AM446" s="742" cm="1">
        <f t="array" ref="AM446">INDEX($H446:$K446,0,MATCH(AM$397,$H$397:$K$397,0))*INDEX($J$391:$R$394,MATCH(AM$397,$I$391:$I$394,0),MATCH(AM$396,$J$390:$R$390,0))</f>
        <v>1</v>
      </c>
      <c r="AN446" s="742" cm="1">
        <f t="array" ref="AN446">INDEX($H446:$K446,0,MATCH(AN$397,$H$397:$K$397,0))*INDEX($J$391:$R$394,MATCH(AN$397,$I$391:$I$394,0),MATCH(AN$396,$J$390:$R$390,0))</f>
        <v>1</v>
      </c>
      <c r="AO446" s="742" cm="1">
        <f t="array" ref="AO446">INDEX($H446:$K446,0,MATCH(AO$397,$H$397:$K$397,0))*INDEX($J$391:$R$394,MATCH(AO$397,$I$391:$I$394,0),MATCH(AO$396,$J$390:$R$390,0))</f>
        <v>1</v>
      </c>
      <c r="AP446" s="742" cm="1">
        <f t="array" ref="AP446">INDEX($H446:$K446,0,MATCH(AP$397,$H$397:$K$397,0))*INDEX($J$391:$R$394,MATCH(AP$397,$I$391:$I$394,0),MATCH(AP$396,$J$390:$R$390,0))</f>
        <v>1</v>
      </c>
      <c r="AQ446" s="742" cm="1">
        <f t="array" ref="AQ446">INDEX($H446:$K446,0,MATCH(AQ$397,$H$397:$K$397,0))*INDEX($J$391:$R$394,MATCH(AQ$397,$I$391:$I$394,0),MATCH(AQ$396,$J$390:$R$390,0))</f>
        <v>1</v>
      </c>
      <c r="AR446" s="742" cm="1">
        <f t="array" ref="AR446">INDEX($H446:$K446,0,MATCH(AR$397,$H$397:$K$397,0))*INDEX($J$391:$R$394,MATCH(AR$397,$I$391:$I$394,0),MATCH(AR$396,$J$390:$R$390,0))</f>
        <v>1</v>
      </c>
      <c r="AS446" s="742" cm="1">
        <f t="array" ref="AS446">INDEX($H446:$K446,0,MATCH(AS$397,$H$397:$K$397,0))*INDEX($J$391:$R$394,MATCH(AS$397,$I$391:$I$394,0),MATCH(AS$396,$J$390:$R$390,0))</f>
        <v>1</v>
      </c>
      <c r="AT446" s="742" cm="1">
        <f t="array" ref="AT446">INDEX($H446:$K446,0,MATCH(AT$397,$H$397:$K$397,0))*INDEX($J$391:$R$394,MATCH(AT$397,$I$391:$I$394,0),MATCH(AT$396,$J$390:$R$390,0))</f>
        <v>1</v>
      </c>
      <c r="AU446" s="742" cm="1">
        <f t="array" ref="AU446">INDEX($H446:$K446,0,MATCH(AU$397,$H$397:$K$397,0))*INDEX($J$391:$R$394,MATCH(AU$397,$I$391:$I$394,0),MATCH(AU$396,$J$390:$R$390,0))</f>
        <v>1</v>
      </c>
      <c r="AV446" s="196"/>
      <c r="AW446" s="196"/>
      <c r="AX446" s="17"/>
      <c r="AY446" s="9"/>
      <c r="AZ446" s="9"/>
      <c r="BA446" s="9"/>
    </row>
    <row r="447" spans="1:53" ht="14.5" outlineLevel="1" x14ac:dyDescent="0.35">
      <c r="A447" s="7"/>
      <c r="B447" s="8"/>
      <c r="C447" s="18"/>
      <c r="D447" s="18"/>
      <c r="E447" s="18"/>
      <c r="F447" s="27"/>
      <c r="G447" s="27" t="str">
        <f t="shared" si="117"/>
        <v>YYWBNwd</v>
      </c>
      <c r="H447" s="878">
        <v>0</v>
      </c>
      <c r="I447" s="878">
        <f>I446</f>
        <v>1</v>
      </c>
      <c r="J447" s="878">
        <f>J446+1</f>
        <v>2</v>
      </c>
      <c r="K447" s="878">
        <f>K446</f>
        <v>1</v>
      </c>
      <c r="L447" s="742" cm="1">
        <f t="array" ref="L447">INDEX($H447:$K447,0,MATCH(L$397,$H$397:$K$397,0))*INDEX($J$391:$R$394,MATCH(L$397,$I$391:$I$394,0),MATCH(L$396,$J$390:$R$390,0))</f>
        <v>0</v>
      </c>
      <c r="M447" s="742" cm="1">
        <f t="array" ref="M447">INDEX($H447:$K447,0,MATCH(M$397,$H$397:$K$397,0))*INDEX($J$391:$R$394,MATCH(M$397,$I$391:$I$394,0),MATCH(M$396,$J$390:$R$390,0))</f>
        <v>1</v>
      </c>
      <c r="N447" s="742" cm="1">
        <f t="array" ref="N447">INDEX($H447:$K447,0,MATCH(N$397,$H$397:$K$397,0))*INDEX($J$391:$R$394,MATCH(N$397,$I$391:$I$394,0),MATCH(N$396,$J$390:$R$390,0))</f>
        <v>2</v>
      </c>
      <c r="O447" s="742" cm="1">
        <f t="array" ref="O447">INDEX($H447:$K447,0,MATCH(O$397,$H$397:$K$397,0))*INDEX($J$391:$R$394,MATCH(O$397,$I$391:$I$394,0),MATCH(O$396,$J$390:$R$390,0))</f>
        <v>1</v>
      </c>
      <c r="P447" s="742" cm="1">
        <f t="array" ref="P447">INDEX($H447:$K447,0,MATCH(P$397,$H$397:$K$397,0))*INDEX($J$391:$R$394,MATCH(P$397,$I$391:$I$394,0),MATCH(P$396,$J$390:$R$390,0))</f>
        <v>0</v>
      </c>
      <c r="Q447" s="742" cm="1">
        <f t="array" ref="Q447">INDEX($H447:$K447,0,MATCH(Q$397,$H$397:$K$397,0))*INDEX($J$391:$R$394,MATCH(Q$397,$I$391:$I$394,0),MATCH(Q$396,$J$390:$R$390,0))</f>
        <v>1</v>
      </c>
      <c r="R447" s="742" cm="1">
        <f t="array" ref="R447">INDEX($H447:$K447,0,MATCH(R$397,$H$397:$K$397,0))*INDEX($J$391:$R$394,MATCH(R$397,$I$391:$I$394,0),MATCH(R$396,$J$390:$R$390,0))</f>
        <v>2</v>
      </c>
      <c r="S447" s="742" cm="1">
        <f t="array" ref="S447">INDEX($H447:$K447,0,MATCH(S$397,$H$397:$K$397,0))*INDEX($J$391:$R$394,MATCH(S$397,$I$391:$I$394,0),MATCH(S$396,$J$390:$R$390,0))</f>
        <v>1</v>
      </c>
      <c r="T447" s="742" cm="1">
        <f t="array" ref="T447">INDEX($H447:$K447,0,MATCH(T$397,$H$397:$K$397,0))*INDEX($J$391:$R$394,MATCH(T$397,$I$391:$I$394,0),MATCH(T$396,$J$390:$R$390,0))</f>
        <v>0</v>
      </c>
      <c r="U447" s="742" cm="1">
        <f t="array" ref="U447">INDEX($H447:$K447,0,MATCH(U$397,$H$397:$K$397,0))*INDEX($J$391:$R$394,MATCH(U$397,$I$391:$I$394,0),MATCH(U$396,$J$390:$R$390,0))</f>
        <v>1</v>
      </c>
      <c r="V447" s="742" cm="1">
        <f t="array" ref="V447">INDEX($H447:$K447,0,MATCH(V$397,$H$397:$K$397,0))*INDEX($J$391:$R$394,MATCH(V$397,$I$391:$I$394,0),MATCH(V$396,$J$390:$R$390,0))</f>
        <v>2</v>
      </c>
      <c r="W447" s="742" cm="1">
        <f t="array" ref="W447">INDEX($H447:$K447,0,MATCH(W$397,$H$397:$K$397,0))*INDEX($J$391:$R$394,MATCH(W$397,$I$391:$I$394,0),MATCH(W$396,$J$390:$R$390,0))</f>
        <v>1</v>
      </c>
      <c r="X447" s="742" cm="1">
        <f t="array" ref="X447">INDEX($H447:$K447,0,MATCH(X$397,$H$397:$K$397,0))*INDEX($J$391:$R$394,MATCH(X$397,$I$391:$I$394,0),MATCH(X$396,$J$390:$R$390,0))</f>
        <v>0</v>
      </c>
      <c r="Y447" s="742" cm="1">
        <f t="array" ref="Y447">INDEX($H447:$K447,0,MATCH(Y$397,$H$397:$K$397,0))*INDEX($J$391:$R$394,MATCH(Y$397,$I$391:$I$394,0),MATCH(Y$396,$J$390:$R$390,0))</f>
        <v>1</v>
      </c>
      <c r="Z447" s="742" cm="1">
        <f t="array" ref="Z447">INDEX($H447:$K447,0,MATCH(Z$397,$H$397:$K$397,0))*INDEX($J$391:$R$394,MATCH(Z$397,$I$391:$I$394,0),MATCH(Z$396,$J$390:$R$390,0))</f>
        <v>2</v>
      </c>
      <c r="AA447" s="742" cm="1">
        <f t="array" ref="AA447">INDEX($H447:$K447,0,MATCH(AA$397,$H$397:$K$397,0))*INDEX($J$391:$R$394,MATCH(AA$397,$I$391:$I$394,0),MATCH(AA$396,$J$390:$R$390,0))</f>
        <v>1</v>
      </c>
      <c r="AB447" s="742" cm="1">
        <f t="array" ref="AB447">INDEX($H447:$K447,0,MATCH(AB$397,$H$397:$K$397,0))*INDEX($J$391:$R$394,MATCH(AB$397,$I$391:$I$394,0),MATCH(AB$396,$J$390:$R$390,0))</f>
        <v>0</v>
      </c>
      <c r="AC447" s="742" cm="1">
        <f t="array" ref="AC447">INDEX($H447:$K447,0,MATCH(AC$397,$H$397:$K$397,0))*INDEX($J$391:$R$394,MATCH(AC$397,$I$391:$I$394,0),MATCH(AC$396,$J$390:$R$390,0))</f>
        <v>1</v>
      </c>
      <c r="AD447" s="742" cm="1">
        <f t="array" ref="AD447">INDEX($H447:$K447,0,MATCH(AD$397,$H$397:$K$397,0))*INDEX($J$391:$R$394,MATCH(AD$397,$I$391:$I$394,0),MATCH(AD$396,$J$390:$R$390,0))</f>
        <v>2</v>
      </c>
      <c r="AE447" s="742" cm="1">
        <f t="array" ref="AE447">INDEX($H447:$K447,0,MATCH(AE$397,$H$397:$K$397,0))*INDEX($J$391:$R$394,MATCH(AE$397,$I$391:$I$394,0),MATCH(AE$396,$J$390:$R$390,0))</f>
        <v>1</v>
      </c>
      <c r="AF447" s="742" cm="1">
        <f t="array" ref="AF447">INDEX($H447:$K447,0,MATCH(AF$397,$H$397:$K$397,0))*INDEX($J$391:$R$394,MATCH(AF$397,$I$391:$I$394,0),MATCH(AF$396,$J$390:$R$390,0))</f>
        <v>0</v>
      </c>
      <c r="AG447" s="742" cm="1">
        <f t="array" ref="AG447">INDEX($H447:$K447,0,MATCH(AG$397,$H$397:$K$397,0))*INDEX($J$391:$R$394,MATCH(AG$397,$I$391:$I$394,0),MATCH(AG$396,$J$390:$R$390,0))</f>
        <v>1</v>
      </c>
      <c r="AH447" s="742" cm="1">
        <f t="array" ref="AH447">INDEX($H447:$K447,0,MATCH(AH$397,$H$397:$K$397,0))*INDEX($J$391:$R$394,MATCH(AH$397,$I$391:$I$394,0),MATCH(AH$396,$J$390:$R$390,0))</f>
        <v>2</v>
      </c>
      <c r="AI447" s="742" cm="1">
        <f t="array" ref="AI447">INDEX($H447:$K447,0,MATCH(AI$397,$H$397:$K$397,0))*INDEX($J$391:$R$394,MATCH(AI$397,$I$391:$I$394,0),MATCH(AI$396,$J$390:$R$390,0))</f>
        <v>1</v>
      </c>
      <c r="AJ447" s="742" cm="1">
        <f t="array" ref="AJ447">INDEX($H447:$K447,0,MATCH(AJ$397,$H$397:$K$397,0))*INDEX($J$391:$R$394,MATCH(AJ$397,$I$391:$I$394,0),MATCH(AJ$396,$J$390:$R$390,0))</f>
        <v>0</v>
      </c>
      <c r="AK447" s="742" cm="1">
        <f t="array" ref="AK447">INDEX($H447:$K447,0,MATCH(AK$397,$H$397:$K$397,0))*INDEX($J$391:$R$394,MATCH(AK$397,$I$391:$I$394,0),MATCH(AK$396,$J$390:$R$390,0))</f>
        <v>1</v>
      </c>
      <c r="AL447" s="742" cm="1">
        <f t="array" ref="AL447">INDEX($H447:$K447,0,MATCH(AL$397,$H$397:$K$397,0))*INDEX($J$391:$R$394,MATCH(AL$397,$I$391:$I$394,0),MATCH(AL$396,$J$390:$R$390,0))</f>
        <v>2</v>
      </c>
      <c r="AM447" s="742" cm="1">
        <f t="array" ref="AM447">INDEX($H447:$K447,0,MATCH(AM$397,$H$397:$K$397,0))*INDEX($J$391:$R$394,MATCH(AM$397,$I$391:$I$394,0),MATCH(AM$396,$J$390:$R$390,0))</f>
        <v>1</v>
      </c>
      <c r="AN447" s="742" cm="1">
        <f t="array" ref="AN447">INDEX($H447:$K447,0,MATCH(AN$397,$H$397:$K$397,0))*INDEX($J$391:$R$394,MATCH(AN$397,$I$391:$I$394,0),MATCH(AN$396,$J$390:$R$390,0))</f>
        <v>0</v>
      </c>
      <c r="AO447" s="742" cm="1">
        <f t="array" ref="AO447">INDEX($H447:$K447,0,MATCH(AO$397,$H$397:$K$397,0))*INDEX($J$391:$R$394,MATCH(AO$397,$I$391:$I$394,0),MATCH(AO$396,$J$390:$R$390,0))</f>
        <v>1</v>
      </c>
      <c r="AP447" s="742" cm="1">
        <f t="array" ref="AP447">INDEX($H447:$K447,0,MATCH(AP$397,$H$397:$K$397,0))*INDEX($J$391:$R$394,MATCH(AP$397,$I$391:$I$394,0),MATCH(AP$396,$J$390:$R$390,0))</f>
        <v>2</v>
      </c>
      <c r="AQ447" s="742" cm="1">
        <f t="array" ref="AQ447">INDEX($H447:$K447,0,MATCH(AQ$397,$H$397:$K$397,0))*INDEX($J$391:$R$394,MATCH(AQ$397,$I$391:$I$394,0),MATCH(AQ$396,$J$390:$R$390,0))</f>
        <v>1</v>
      </c>
      <c r="AR447" s="742" cm="1">
        <f t="array" ref="AR447">INDEX($H447:$K447,0,MATCH(AR$397,$H$397:$K$397,0))*INDEX($J$391:$R$394,MATCH(AR$397,$I$391:$I$394,0),MATCH(AR$396,$J$390:$R$390,0))</f>
        <v>0</v>
      </c>
      <c r="AS447" s="742" cm="1">
        <f t="array" ref="AS447">INDEX($H447:$K447,0,MATCH(AS$397,$H$397:$K$397,0))*INDEX($J$391:$R$394,MATCH(AS$397,$I$391:$I$394,0),MATCH(AS$396,$J$390:$R$390,0))</f>
        <v>1</v>
      </c>
      <c r="AT447" s="742" cm="1">
        <f t="array" ref="AT447">INDEX($H447:$K447,0,MATCH(AT$397,$H$397:$K$397,0))*INDEX($J$391:$R$394,MATCH(AT$397,$I$391:$I$394,0),MATCH(AT$396,$J$390:$R$390,0))</f>
        <v>2</v>
      </c>
      <c r="AU447" s="742" cm="1">
        <f t="array" ref="AU447">INDEX($H447:$K447,0,MATCH(AU$397,$H$397:$K$397,0))*INDEX($J$391:$R$394,MATCH(AU$397,$I$391:$I$394,0),MATCH(AU$396,$J$390:$R$390,0))</f>
        <v>1</v>
      </c>
      <c r="AV447" s="196"/>
      <c r="AW447" s="196"/>
      <c r="AX447" s="17"/>
      <c r="AY447" s="9"/>
      <c r="AZ447" s="9"/>
      <c r="BA447" s="9"/>
    </row>
    <row r="448" spans="1:53" ht="14.5" outlineLevel="1" x14ac:dyDescent="0.35">
      <c r="A448" s="7"/>
      <c r="B448" s="8"/>
      <c r="C448" s="18"/>
      <c r="D448" s="18"/>
      <c r="E448" s="18"/>
      <c r="F448" s="27"/>
      <c r="G448" s="27" t="str">
        <f t="shared" si="117"/>
        <v>YYBNWb</v>
      </c>
      <c r="H448" s="232">
        <v>1</v>
      </c>
      <c r="I448" s="232">
        <v>1</v>
      </c>
      <c r="J448" s="232">
        <v>2</v>
      </c>
      <c r="K448" s="232">
        <v>2</v>
      </c>
      <c r="L448" s="742" cm="1">
        <f t="array" ref="L448">INDEX($H448:$K448,0,MATCH(L$397,$H$397:$K$397,0))*INDEX($J$391:$R$394,MATCH(L$397,$I$391:$I$394,0),MATCH(L$396,$J$390:$R$390,0))</f>
        <v>2</v>
      </c>
      <c r="M448" s="742" cm="1">
        <f t="array" ref="M448">INDEX($H448:$K448,0,MATCH(M$397,$H$397:$K$397,0))*INDEX($J$391:$R$394,MATCH(M$397,$I$391:$I$394,0),MATCH(M$396,$J$390:$R$390,0))</f>
        <v>1</v>
      </c>
      <c r="N448" s="742" cm="1">
        <f t="array" ref="N448">INDEX($H448:$K448,0,MATCH(N$397,$H$397:$K$397,0))*INDEX($J$391:$R$394,MATCH(N$397,$I$391:$I$394,0),MATCH(N$396,$J$390:$R$390,0))</f>
        <v>2</v>
      </c>
      <c r="O448" s="742" cm="1">
        <f t="array" ref="O448">INDEX($H448:$K448,0,MATCH(O$397,$H$397:$K$397,0))*INDEX($J$391:$R$394,MATCH(O$397,$I$391:$I$394,0),MATCH(O$396,$J$390:$R$390,0))</f>
        <v>2</v>
      </c>
      <c r="P448" s="742" cm="1">
        <f t="array" ref="P448">INDEX($H448:$K448,0,MATCH(P$397,$H$397:$K$397,0))*INDEX($J$391:$R$394,MATCH(P$397,$I$391:$I$394,0),MATCH(P$396,$J$390:$R$390,0))</f>
        <v>2</v>
      </c>
      <c r="Q448" s="742" cm="1">
        <f t="array" ref="Q448">INDEX($H448:$K448,0,MATCH(Q$397,$H$397:$K$397,0))*INDEX($J$391:$R$394,MATCH(Q$397,$I$391:$I$394,0),MATCH(Q$396,$J$390:$R$390,0))</f>
        <v>1</v>
      </c>
      <c r="R448" s="742" cm="1">
        <f t="array" ref="R448">INDEX($H448:$K448,0,MATCH(R$397,$H$397:$K$397,0))*INDEX($J$391:$R$394,MATCH(R$397,$I$391:$I$394,0),MATCH(R$396,$J$390:$R$390,0))</f>
        <v>2</v>
      </c>
      <c r="S448" s="742" cm="1">
        <f t="array" ref="S448">INDEX($H448:$K448,0,MATCH(S$397,$H$397:$K$397,0))*INDEX($J$391:$R$394,MATCH(S$397,$I$391:$I$394,0),MATCH(S$396,$J$390:$R$390,0))</f>
        <v>2</v>
      </c>
      <c r="T448" s="742" cm="1">
        <f t="array" ref="T448">INDEX($H448:$K448,0,MATCH(T$397,$H$397:$K$397,0))*INDEX($J$391:$R$394,MATCH(T$397,$I$391:$I$394,0),MATCH(T$396,$J$390:$R$390,0))</f>
        <v>2</v>
      </c>
      <c r="U448" s="742" cm="1">
        <f t="array" ref="U448">INDEX($H448:$K448,0,MATCH(U$397,$H$397:$K$397,0))*INDEX($J$391:$R$394,MATCH(U$397,$I$391:$I$394,0),MATCH(U$396,$J$390:$R$390,0))</f>
        <v>1</v>
      </c>
      <c r="V448" s="742" cm="1">
        <f t="array" ref="V448">INDEX($H448:$K448,0,MATCH(V$397,$H$397:$K$397,0))*INDEX($J$391:$R$394,MATCH(V$397,$I$391:$I$394,0),MATCH(V$396,$J$390:$R$390,0))</f>
        <v>2</v>
      </c>
      <c r="W448" s="742" cm="1">
        <f t="array" ref="W448">INDEX($H448:$K448,0,MATCH(W$397,$H$397:$K$397,0))*INDEX($J$391:$R$394,MATCH(W$397,$I$391:$I$394,0),MATCH(W$396,$J$390:$R$390,0))</f>
        <v>2</v>
      </c>
      <c r="X448" s="742" cm="1">
        <f t="array" ref="X448">INDEX($H448:$K448,0,MATCH(X$397,$H$397:$K$397,0))*INDEX($J$391:$R$394,MATCH(X$397,$I$391:$I$394,0),MATCH(X$396,$J$390:$R$390,0))</f>
        <v>2</v>
      </c>
      <c r="Y448" s="742" cm="1">
        <f t="array" ref="Y448">INDEX($H448:$K448,0,MATCH(Y$397,$H$397:$K$397,0))*INDEX($J$391:$R$394,MATCH(Y$397,$I$391:$I$394,0),MATCH(Y$396,$J$390:$R$390,0))</f>
        <v>1</v>
      </c>
      <c r="Z448" s="742" cm="1">
        <f t="array" ref="Z448">INDEX($H448:$K448,0,MATCH(Z$397,$H$397:$K$397,0))*INDEX($J$391:$R$394,MATCH(Z$397,$I$391:$I$394,0),MATCH(Z$396,$J$390:$R$390,0))</f>
        <v>2</v>
      </c>
      <c r="AA448" s="742" cm="1">
        <f t="array" ref="AA448">INDEX($H448:$K448,0,MATCH(AA$397,$H$397:$K$397,0))*INDEX($J$391:$R$394,MATCH(AA$397,$I$391:$I$394,0),MATCH(AA$396,$J$390:$R$390,0))</f>
        <v>2</v>
      </c>
      <c r="AB448" s="742" cm="1">
        <f t="array" ref="AB448">INDEX($H448:$K448,0,MATCH(AB$397,$H$397:$K$397,0))*INDEX($J$391:$R$394,MATCH(AB$397,$I$391:$I$394,0),MATCH(AB$396,$J$390:$R$390,0))</f>
        <v>1</v>
      </c>
      <c r="AC448" s="742" cm="1">
        <f t="array" ref="AC448">INDEX($H448:$K448,0,MATCH(AC$397,$H$397:$K$397,0))*INDEX($J$391:$R$394,MATCH(AC$397,$I$391:$I$394,0),MATCH(AC$396,$J$390:$R$390,0))</f>
        <v>1</v>
      </c>
      <c r="AD448" s="742" cm="1">
        <f t="array" ref="AD448">INDEX($H448:$K448,0,MATCH(AD$397,$H$397:$K$397,0))*INDEX($J$391:$R$394,MATCH(AD$397,$I$391:$I$394,0),MATCH(AD$396,$J$390:$R$390,0))</f>
        <v>2</v>
      </c>
      <c r="AE448" s="742" cm="1">
        <f t="array" ref="AE448">INDEX($H448:$K448,0,MATCH(AE$397,$H$397:$K$397,0))*INDEX($J$391:$R$394,MATCH(AE$397,$I$391:$I$394,0),MATCH(AE$396,$J$390:$R$390,0))</f>
        <v>2</v>
      </c>
      <c r="AF448" s="742" cm="1">
        <f t="array" ref="AF448">INDEX($H448:$K448,0,MATCH(AF$397,$H$397:$K$397,0))*INDEX($J$391:$R$394,MATCH(AF$397,$I$391:$I$394,0),MATCH(AF$396,$J$390:$R$390,0))</f>
        <v>1</v>
      </c>
      <c r="AG448" s="742" cm="1">
        <f t="array" ref="AG448">INDEX($H448:$K448,0,MATCH(AG$397,$H$397:$K$397,0))*INDEX($J$391:$R$394,MATCH(AG$397,$I$391:$I$394,0),MATCH(AG$396,$J$390:$R$390,0))</f>
        <v>1</v>
      </c>
      <c r="AH448" s="742" cm="1">
        <f t="array" ref="AH448">INDEX($H448:$K448,0,MATCH(AH$397,$H$397:$K$397,0))*INDEX($J$391:$R$394,MATCH(AH$397,$I$391:$I$394,0),MATCH(AH$396,$J$390:$R$390,0))</f>
        <v>2</v>
      </c>
      <c r="AI448" s="742" cm="1">
        <f t="array" ref="AI448">INDEX($H448:$K448,0,MATCH(AI$397,$H$397:$K$397,0))*INDEX($J$391:$R$394,MATCH(AI$397,$I$391:$I$394,0),MATCH(AI$396,$J$390:$R$390,0))</f>
        <v>2</v>
      </c>
      <c r="AJ448" s="742" cm="1">
        <f t="array" ref="AJ448">INDEX($H448:$K448,0,MATCH(AJ$397,$H$397:$K$397,0))*INDEX($J$391:$R$394,MATCH(AJ$397,$I$391:$I$394,0),MATCH(AJ$396,$J$390:$R$390,0))</f>
        <v>1</v>
      </c>
      <c r="AK448" s="742" cm="1">
        <f t="array" ref="AK448">INDEX($H448:$K448,0,MATCH(AK$397,$H$397:$K$397,0))*INDEX($J$391:$R$394,MATCH(AK$397,$I$391:$I$394,0),MATCH(AK$396,$J$390:$R$390,0))</f>
        <v>1</v>
      </c>
      <c r="AL448" s="742" cm="1">
        <f t="array" ref="AL448">INDEX($H448:$K448,0,MATCH(AL$397,$H$397:$K$397,0))*INDEX($J$391:$R$394,MATCH(AL$397,$I$391:$I$394,0),MATCH(AL$396,$J$390:$R$390,0))</f>
        <v>2</v>
      </c>
      <c r="AM448" s="742" cm="1">
        <f t="array" ref="AM448">INDEX($H448:$K448,0,MATCH(AM$397,$H$397:$K$397,0))*INDEX($J$391:$R$394,MATCH(AM$397,$I$391:$I$394,0),MATCH(AM$396,$J$390:$R$390,0))</f>
        <v>2</v>
      </c>
      <c r="AN448" s="742" cm="1">
        <f t="array" ref="AN448">INDEX($H448:$K448,0,MATCH(AN$397,$H$397:$K$397,0))*INDEX($J$391:$R$394,MATCH(AN$397,$I$391:$I$394,0),MATCH(AN$396,$J$390:$R$390,0))</f>
        <v>1</v>
      </c>
      <c r="AO448" s="742" cm="1">
        <f t="array" ref="AO448">INDEX($H448:$K448,0,MATCH(AO$397,$H$397:$K$397,0))*INDEX($J$391:$R$394,MATCH(AO$397,$I$391:$I$394,0),MATCH(AO$396,$J$390:$R$390,0))</f>
        <v>1</v>
      </c>
      <c r="AP448" s="742" cm="1">
        <f t="array" ref="AP448">INDEX($H448:$K448,0,MATCH(AP$397,$H$397:$K$397,0))*INDEX($J$391:$R$394,MATCH(AP$397,$I$391:$I$394,0),MATCH(AP$396,$J$390:$R$390,0))</f>
        <v>2</v>
      </c>
      <c r="AQ448" s="742" cm="1">
        <f t="array" ref="AQ448">INDEX($H448:$K448,0,MATCH(AQ$397,$H$397:$K$397,0))*INDEX($J$391:$R$394,MATCH(AQ$397,$I$391:$I$394,0),MATCH(AQ$396,$J$390:$R$390,0))</f>
        <v>2</v>
      </c>
      <c r="AR448" s="742" cm="1">
        <f t="array" ref="AR448">INDEX($H448:$K448,0,MATCH(AR$397,$H$397:$K$397,0))*INDEX($J$391:$R$394,MATCH(AR$397,$I$391:$I$394,0),MATCH(AR$396,$J$390:$R$390,0))</f>
        <v>1</v>
      </c>
      <c r="AS448" s="742" cm="1">
        <f t="array" ref="AS448">INDEX($H448:$K448,0,MATCH(AS$397,$H$397:$K$397,0))*INDEX($J$391:$R$394,MATCH(AS$397,$I$391:$I$394,0),MATCH(AS$396,$J$390:$R$390,0))</f>
        <v>1</v>
      </c>
      <c r="AT448" s="742" cm="1">
        <f t="array" ref="AT448">INDEX($H448:$K448,0,MATCH(AT$397,$H$397:$K$397,0))*INDEX($J$391:$R$394,MATCH(AT$397,$I$391:$I$394,0),MATCH(AT$396,$J$390:$R$390,0))</f>
        <v>2</v>
      </c>
      <c r="AU448" s="742" cm="1">
        <f t="array" ref="AU448">INDEX($H448:$K448,0,MATCH(AU$397,$H$397:$K$397,0))*INDEX($J$391:$R$394,MATCH(AU$397,$I$391:$I$394,0),MATCH(AU$396,$J$390:$R$390,0))</f>
        <v>2</v>
      </c>
      <c r="AV448" s="196"/>
      <c r="AW448" s="196"/>
      <c r="AX448" s="17"/>
      <c r="AY448" s="9"/>
      <c r="AZ448" s="9"/>
      <c r="BA448" s="9"/>
    </row>
    <row r="449" spans="1:53" ht="14.5" outlineLevel="1" x14ac:dyDescent="0.35">
      <c r="A449" s="7"/>
      <c r="B449" s="8"/>
      <c r="C449" s="18"/>
      <c r="D449" s="18"/>
      <c r="E449" s="18"/>
      <c r="F449" s="27"/>
      <c r="G449" s="27" t="str">
        <f t="shared" si="117"/>
        <v>YYBNWbd</v>
      </c>
      <c r="H449" s="878">
        <v>0</v>
      </c>
      <c r="I449" s="878">
        <f>I448</f>
        <v>1</v>
      </c>
      <c r="J449" s="878">
        <f>J448+1</f>
        <v>3</v>
      </c>
      <c r="K449" s="878">
        <f>K448</f>
        <v>2</v>
      </c>
      <c r="L449" s="742" cm="1">
        <f t="array" ref="L449">INDEX($H449:$K449,0,MATCH(L$397,$H$397:$K$397,0))*INDEX($J$391:$R$394,MATCH(L$397,$I$391:$I$394,0),MATCH(L$396,$J$390:$R$390,0))</f>
        <v>0</v>
      </c>
      <c r="M449" s="742" cm="1">
        <f t="array" ref="M449">INDEX($H449:$K449,0,MATCH(M$397,$H$397:$K$397,0))*INDEX($J$391:$R$394,MATCH(M$397,$I$391:$I$394,0),MATCH(M$396,$J$390:$R$390,0))</f>
        <v>1</v>
      </c>
      <c r="N449" s="742" cm="1">
        <f t="array" ref="N449">INDEX($H449:$K449,0,MATCH(N$397,$H$397:$K$397,0))*INDEX($J$391:$R$394,MATCH(N$397,$I$391:$I$394,0),MATCH(N$396,$J$390:$R$390,0))</f>
        <v>3</v>
      </c>
      <c r="O449" s="742" cm="1">
        <f t="array" ref="O449">INDEX($H449:$K449,0,MATCH(O$397,$H$397:$K$397,0))*INDEX($J$391:$R$394,MATCH(O$397,$I$391:$I$394,0),MATCH(O$396,$J$390:$R$390,0))</f>
        <v>2</v>
      </c>
      <c r="P449" s="742" cm="1">
        <f t="array" ref="P449">INDEX($H449:$K449,0,MATCH(P$397,$H$397:$K$397,0))*INDEX($J$391:$R$394,MATCH(P$397,$I$391:$I$394,0),MATCH(P$396,$J$390:$R$390,0))</f>
        <v>0</v>
      </c>
      <c r="Q449" s="742" cm="1">
        <f t="array" ref="Q449">INDEX($H449:$K449,0,MATCH(Q$397,$H$397:$K$397,0))*INDEX($J$391:$R$394,MATCH(Q$397,$I$391:$I$394,0),MATCH(Q$396,$J$390:$R$390,0))</f>
        <v>1</v>
      </c>
      <c r="R449" s="742" cm="1">
        <f t="array" ref="R449">INDEX($H449:$K449,0,MATCH(R$397,$H$397:$K$397,0))*INDEX($J$391:$R$394,MATCH(R$397,$I$391:$I$394,0),MATCH(R$396,$J$390:$R$390,0))</f>
        <v>3</v>
      </c>
      <c r="S449" s="742" cm="1">
        <f t="array" ref="S449">INDEX($H449:$K449,0,MATCH(S$397,$H$397:$K$397,0))*INDEX($J$391:$R$394,MATCH(S$397,$I$391:$I$394,0),MATCH(S$396,$J$390:$R$390,0))</f>
        <v>2</v>
      </c>
      <c r="T449" s="742" cm="1">
        <f t="array" ref="T449">INDEX($H449:$K449,0,MATCH(T$397,$H$397:$K$397,0))*INDEX($J$391:$R$394,MATCH(T$397,$I$391:$I$394,0),MATCH(T$396,$J$390:$R$390,0))</f>
        <v>0</v>
      </c>
      <c r="U449" s="742" cm="1">
        <f t="array" ref="U449">INDEX($H449:$K449,0,MATCH(U$397,$H$397:$K$397,0))*INDEX($J$391:$R$394,MATCH(U$397,$I$391:$I$394,0),MATCH(U$396,$J$390:$R$390,0))</f>
        <v>1</v>
      </c>
      <c r="V449" s="742" cm="1">
        <f t="array" ref="V449">INDEX($H449:$K449,0,MATCH(V$397,$H$397:$K$397,0))*INDEX($J$391:$R$394,MATCH(V$397,$I$391:$I$394,0),MATCH(V$396,$J$390:$R$390,0))</f>
        <v>3</v>
      </c>
      <c r="W449" s="742" cm="1">
        <f t="array" ref="W449">INDEX($H449:$K449,0,MATCH(W$397,$H$397:$K$397,0))*INDEX($J$391:$R$394,MATCH(W$397,$I$391:$I$394,0),MATCH(W$396,$J$390:$R$390,0))</f>
        <v>2</v>
      </c>
      <c r="X449" s="742" cm="1">
        <f t="array" ref="X449">INDEX($H449:$K449,0,MATCH(X$397,$H$397:$K$397,0))*INDEX($J$391:$R$394,MATCH(X$397,$I$391:$I$394,0),MATCH(X$396,$J$390:$R$390,0))</f>
        <v>0</v>
      </c>
      <c r="Y449" s="742" cm="1">
        <f t="array" ref="Y449">INDEX($H449:$K449,0,MATCH(Y$397,$H$397:$K$397,0))*INDEX($J$391:$R$394,MATCH(Y$397,$I$391:$I$394,0),MATCH(Y$396,$J$390:$R$390,0))</f>
        <v>1</v>
      </c>
      <c r="Z449" s="742" cm="1">
        <f t="array" ref="Z449">INDEX($H449:$K449,0,MATCH(Z$397,$H$397:$K$397,0))*INDEX($J$391:$R$394,MATCH(Z$397,$I$391:$I$394,0),MATCH(Z$396,$J$390:$R$390,0))</f>
        <v>3</v>
      </c>
      <c r="AA449" s="742" cm="1">
        <f t="array" ref="AA449">INDEX($H449:$K449,0,MATCH(AA$397,$H$397:$K$397,0))*INDEX($J$391:$R$394,MATCH(AA$397,$I$391:$I$394,0),MATCH(AA$396,$J$390:$R$390,0))</f>
        <v>2</v>
      </c>
      <c r="AB449" s="742" cm="1">
        <f t="array" ref="AB449">INDEX($H449:$K449,0,MATCH(AB$397,$H$397:$K$397,0))*INDEX($J$391:$R$394,MATCH(AB$397,$I$391:$I$394,0),MATCH(AB$396,$J$390:$R$390,0))</f>
        <v>0</v>
      </c>
      <c r="AC449" s="742" cm="1">
        <f t="array" ref="AC449">INDEX($H449:$K449,0,MATCH(AC$397,$H$397:$K$397,0))*INDEX($J$391:$R$394,MATCH(AC$397,$I$391:$I$394,0),MATCH(AC$396,$J$390:$R$390,0))</f>
        <v>1</v>
      </c>
      <c r="AD449" s="742" cm="1">
        <f t="array" ref="AD449">INDEX($H449:$K449,0,MATCH(AD$397,$H$397:$K$397,0))*INDEX($J$391:$R$394,MATCH(AD$397,$I$391:$I$394,0),MATCH(AD$396,$J$390:$R$390,0))</f>
        <v>3</v>
      </c>
      <c r="AE449" s="742" cm="1">
        <f t="array" ref="AE449">INDEX($H449:$K449,0,MATCH(AE$397,$H$397:$K$397,0))*INDEX($J$391:$R$394,MATCH(AE$397,$I$391:$I$394,0),MATCH(AE$396,$J$390:$R$390,0))</f>
        <v>2</v>
      </c>
      <c r="AF449" s="742" cm="1">
        <f t="array" ref="AF449">INDEX($H449:$K449,0,MATCH(AF$397,$H$397:$K$397,0))*INDEX($J$391:$R$394,MATCH(AF$397,$I$391:$I$394,0),MATCH(AF$396,$J$390:$R$390,0))</f>
        <v>0</v>
      </c>
      <c r="AG449" s="742" cm="1">
        <f t="array" ref="AG449">INDEX($H449:$K449,0,MATCH(AG$397,$H$397:$K$397,0))*INDEX($J$391:$R$394,MATCH(AG$397,$I$391:$I$394,0),MATCH(AG$396,$J$390:$R$390,0))</f>
        <v>1</v>
      </c>
      <c r="AH449" s="742" cm="1">
        <f t="array" ref="AH449">INDEX($H449:$K449,0,MATCH(AH$397,$H$397:$K$397,0))*INDEX($J$391:$R$394,MATCH(AH$397,$I$391:$I$394,0),MATCH(AH$396,$J$390:$R$390,0))</f>
        <v>3</v>
      </c>
      <c r="AI449" s="742" cm="1">
        <f t="array" ref="AI449">INDEX($H449:$K449,0,MATCH(AI$397,$H$397:$K$397,0))*INDEX($J$391:$R$394,MATCH(AI$397,$I$391:$I$394,0),MATCH(AI$396,$J$390:$R$390,0))</f>
        <v>2</v>
      </c>
      <c r="AJ449" s="742" cm="1">
        <f t="array" ref="AJ449">INDEX($H449:$K449,0,MATCH(AJ$397,$H$397:$K$397,0))*INDEX($J$391:$R$394,MATCH(AJ$397,$I$391:$I$394,0),MATCH(AJ$396,$J$390:$R$390,0))</f>
        <v>0</v>
      </c>
      <c r="AK449" s="742" cm="1">
        <f t="array" ref="AK449">INDEX($H449:$K449,0,MATCH(AK$397,$H$397:$K$397,0))*INDEX($J$391:$R$394,MATCH(AK$397,$I$391:$I$394,0),MATCH(AK$396,$J$390:$R$390,0))</f>
        <v>1</v>
      </c>
      <c r="AL449" s="742" cm="1">
        <f t="array" ref="AL449">INDEX($H449:$K449,0,MATCH(AL$397,$H$397:$K$397,0))*INDEX($J$391:$R$394,MATCH(AL$397,$I$391:$I$394,0),MATCH(AL$396,$J$390:$R$390,0))</f>
        <v>3</v>
      </c>
      <c r="AM449" s="742" cm="1">
        <f t="array" ref="AM449">INDEX($H449:$K449,0,MATCH(AM$397,$H$397:$K$397,0))*INDEX($J$391:$R$394,MATCH(AM$397,$I$391:$I$394,0),MATCH(AM$396,$J$390:$R$390,0))</f>
        <v>2</v>
      </c>
      <c r="AN449" s="742" cm="1">
        <f t="array" ref="AN449">INDEX($H449:$K449,0,MATCH(AN$397,$H$397:$K$397,0))*INDEX($J$391:$R$394,MATCH(AN$397,$I$391:$I$394,0),MATCH(AN$396,$J$390:$R$390,0))</f>
        <v>0</v>
      </c>
      <c r="AO449" s="742" cm="1">
        <f t="array" ref="AO449">INDEX($H449:$K449,0,MATCH(AO$397,$H$397:$K$397,0))*INDEX($J$391:$R$394,MATCH(AO$397,$I$391:$I$394,0),MATCH(AO$396,$J$390:$R$390,0))</f>
        <v>1</v>
      </c>
      <c r="AP449" s="742" cm="1">
        <f t="array" ref="AP449">INDEX($H449:$K449,0,MATCH(AP$397,$H$397:$K$397,0))*INDEX($J$391:$R$394,MATCH(AP$397,$I$391:$I$394,0),MATCH(AP$396,$J$390:$R$390,0))</f>
        <v>3</v>
      </c>
      <c r="AQ449" s="742" cm="1">
        <f t="array" ref="AQ449">INDEX($H449:$K449,0,MATCH(AQ$397,$H$397:$K$397,0))*INDEX($J$391:$R$394,MATCH(AQ$397,$I$391:$I$394,0),MATCH(AQ$396,$J$390:$R$390,0))</f>
        <v>2</v>
      </c>
      <c r="AR449" s="742" cm="1">
        <f t="array" ref="AR449">INDEX($H449:$K449,0,MATCH(AR$397,$H$397:$K$397,0))*INDEX($J$391:$R$394,MATCH(AR$397,$I$391:$I$394,0),MATCH(AR$396,$J$390:$R$390,0))</f>
        <v>0</v>
      </c>
      <c r="AS449" s="742" cm="1">
        <f t="array" ref="AS449">INDEX($H449:$K449,0,MATCH(AS$397,$H$397:$K$397,0))*INDEX($J$391:$R$394,MATCH(AS$397,$I$391:$I$394,0),MATCH(AS$396,$J$390:$R$390,0))</f>
        <v>1</v>
      </c>
      <c r="AT449" s="742" cm="1">
        <f t="array" ref="AT449">INDEX($H449:$K449,0,MATCH(AT$397,$H$397:$K$397,0))*INDEX($J$391:$R$394,MATCH(AT$397,$I$391:$I$394,0),MATCH(AT$396,$J$390:$R$390,0))</f>
        <v>3</v>
      </c>
      <c r="AU449" s="742" cm="1">
        <f t="array" ref="AU449">INDEX($H449:$K449,0,MATCH(AU$397,$H$397:$K$397,0))*INDEX($J$391:$R$394,MATCH(AU$397,$I$391:$I$394,0),MATCH(AU$396,$J$390:$R$390,0))</f>
        <v>2</v>
      </c>
      <c r="AV449" s="196"/>
      <c r="AW449" s="196"/>
      <c r="AX449" s="17"/>
      <c r="AY449" s="9"/>
      <c r="AZ449" s="9"/>
      <c r="BA449" s="9"/>
    </row>
    <row r="450" spans="1:53" ht="14.5" outlineLevel="1" x14ac:dyDescent="0.35">
      <c r="A450" s="7"/>
      <c r="B450" s="8"/>
      <c r="C450" s="18"/>
      <c r="D450" s="18"/>
      <c r="E450" s="18"/>
      <c r="F450" s="27"/>
      <c r="G450" s="27" t="str">
        <f t="shared" si="117"/>
        <v>AAAA2Nw</v>
      </c>
      <c r="H450" s="232">
        <v>1</v>
      </c>
      <c r="I450" s="232">
        <v>1</v>
      </c>
      <c r="J450" s="232">
        <v>1</v>
      </c>
      <c r="K450" s="232">
        <v>1</v>
      </c>
      <c r="L450" s="742" cm="1">
        <f t="array" ref="L450">INDEX($H450:$K450,0,MATCH(L$397,$H$397:$K$397,0))*INDEX($J$391:$R$394,MATCH(L$397,$I$391:$I$394,0),MATCH(L$396,$J$390:$R$390,0))</f>
        <v>2</v>
      </c>
      <c r="M450" s="742" cm="1">
        <f t="array" ref="M450">INDEX($H450:$K450,0,MATCH(M$397,$H$397:$K$397,0))*INDEX($J$391:$R$394,MATCH(M$397,$I$391:$I$394,0),MATCH(M$396,$J$390:$R$390,0))</f>
        <v>1</v>
      </c>
      <c r="N450" s="742" cm="1">
        <f t="array" ref="N450">INDEX($H450:$K450,0,MATCH(N$397,$H$397:$K$397,0))*INDEX($J$391:$R$394,MATCH(N$397,$I$391:$I$394,0),MATCH(N$396,$J$390:$R$390,0))</f>
        <v>1</v>
      </c>
      <c r="O450" s="742" cm="1">
        <f t="array" ref="O450">INDEX($H450:$K450,0,MATCH(O$397,$H$397:$K$397,0))*INDEX($J$391:$R$394,MATCH(O$397,$I$391:$I$394,0),MATCH(O$396,$J$390:$R$390,0))</f>
        <v>1</v>
      </c>
      <c r="P450" s="742" cm="1">
        <f t="array" ref="P450">INDEX($H450:$K450,0,MATCH(P$397,$H$397:$K$397,0))*INDEX($J$391:$R$394,MATCH(P$397,$I$391:$I$394,0),MATCH(P$396,$J$390:$R$390,0))</f>
        <v>2</v>
      </c>
      <c r="Q450" s="742" cm="1">
        <f t="array" ref="Q450">INDEX($H450:$K450,0,MATCH(Q$397,$H$397:$K$397,0))*INDEX($J$391:$R$394,MATCH(Q$397,$I$391:$I$394,0),MATCH(Q$396,$J$390:$R$390,0))</f>
        <v>1</v>
      </c>
      <c r="R450" s="742" cm="1">
        <f t="array" ref="R450">INDEX($H450:$K450,0,MATCH(R$397,$H$397:$K$397,0))*INDEX($J$391:$R$394,MATCH(R$397,$I$391:$I$394,0),MATCH(R$396,$J$390:$R$390,0))</f>
        <v>1</v>
      </c>
      <c r="S450" s="742" cm="1">
        <f t="array" ref="S450">INDEX($H450:$K450,0,MATCH(S$397,$H$397:$K$397,0))*INDEX($J$391:$R$394,MATCH(S$397,$I$391:$I$394,0),MATCH(S$396,$J$390:$R$390,0))</f>
        <v>1</v>
      </c>
      <c r="T450" s="742" cm="1">
        <f t="array" ref="T450">INDEX($H450:$K450,0,MATCH(T$397,$H$397:$K$397,0))*INDEX($J$391:$R$394,MATCH(T$397,$I$391:$I$394,0),MATCH(T$396,$J$390:$R$390,0))</f>
        <v>2</v>
      </c>
      <c r="U450" s="742" cm="1">
        <f t="array" ref="U450">INDEX($H450:$K450,0,MATCH(U$397,$H$397:$K$397,0))*INDEX($J$391:$R$394,MATCH(U$397,$I$391:$I$394,0),MATCH(U$396,$J$390:$R$390,0))</f>
        <v>1</v>
      </c>
      <c r="V450" s="742" cm="1">
        <f t="array" ref="V450">INDEX($H450:$K450,0,MATCH(V$397,$H$397:$K$397,0))*INDEX($J$391:$R$394,MATCH(V$397,$I$391:$I$394,0),MATCH(V$396,$J$390:$R$390,0))</f>
        <v>1</v>
      </c>
      <c r="W450" s="742" cm="1">
        <f t="array" ref="W450">INDEX($H450:$K450,0,MATCH(W$397,$H$397:$K$397,0))*INDEX($J$391:$R$394,MATCH(W$397,$I$391:$I$394,0),MATCH(W$396,$J$390:$R$390,0))</f>
        <v>1</v>
      </c>
      <c r="X450" s="742" cm="1">
        <f t="array" ref="X450">INDEX($H450:$K450,0,MATCH(X$397,$H$397:$K$397,0))*INDEX($J$391:$R$394,MATCH(X$397,$I$391:$I$394,0),MATCH(X$396,$J$390:$R$390,0))</f>
        <v>2</v>
      </c>
      <c r="Y450" s="742" cm="1">
        <f t="array" ref="Y450">INDEX($H450:$K450,0,MATCH(Y$397,$H$397:$K$397,0))*INDEX($J$391:$R$394,MATCH(Y$397,$I$391:$I$394,0),MATCH(Y$396,$J$390:$R$390,0))</f>
        <v>1</v>
      </c>
      <c r="Z450" s="742" cm="1">
        <f t="array" ref="Z450">INDEX($H450:$K450,0,MATCH(Z$397,$H$397:$K$397,0))*INDEX($J$391:$R$394,MATCH(Z$397,$I$391:$I$394,0),MATCH(Z$396,$J$390:$R$390,0))</f>
        <v>1</v>
      </c>
      <c r="AA450" s="742" cm="1">
        <f t="array" ref="AA450">INDEX($H450:$K450,0,MATCH(AA$397,$H$397:$K$397,0))*INDEX($J$391:$R$394,MATCH(AA$397,$I$391:$I$394,0),MATCH(AA$396,$J$390:$R$390,0))</f>
        <v>1</v>
      </c>
      <c r="AB450" s="742" cm="1">
        <f t="array" ref="AB450">INDEX($H450:$K450,0,MATCH(AB$397,$H$397:$K$397,0))*INDEX($J$391:$R$394,MATCH(AB$397,$I$391:$I$394,0),MATCH(AB$396,$J$390:$R$390,0))</f>
        <v>1</v>
      </c>
      <c r="AC450" s="742" cm="1">
        <f t="array" ref="AC450">INDEX($H450:$K450,0,MATCH(AC$397,$H$397:$K$397,0))*INDEX($J$391:$R$394,MATCH(AC$397,$I$391:$I$394,0),MATCH(AC$396,$J$390:$R$390,0))</f>
        <v>1</v>
      </c>
      <c r="AD450" s="742" cm="1">
        <f t="array" ref="AD450">INDEX($H450:$K450,0,MATCH(AD$397,$H$397:$K$397,0))*INDEX($J$391:$R$394,MATCH(AD$397,$I$391:$I$394,0),MATCH(AD$396,$J$390:$R$390,0))</f>
        <v>1</v>
      </c>
      <c r="AE450" s="742" cm="1">
        <f t="array" ref="AE450">INDEX($H450:$K450,0,MATCH(AE$397,$H$397:$K$397,0))*INDEX($J$391:$R$394,MATCH(AE$397,$I$391:$I$394,0),MATCH(AE$396,$J$390:$R$390,0))</f>
        <v>1</v>
      </c>
      <c r="AF450" s="742" cm="1">
        <f t="array" ref="AF450">INDEX($H450:$K450,0,MATCH(AF$397,$H$397:$K$397,0))*INDEX($J$391:$R$394,MATCH(AF$397,$I$391:$I$394,0),MATCH(AF$396,$J$390:$R$390,0))</f>
        <v>1</v>
      </c>
      <c r="AG450" s="742" cm="1">
        <f t="array" ref="AG450">INDEX($H450:$K450,0,MATCH(AG$397,$H$397:$K$397,0))*INDEX($J$391:$R$394,MATCH(AG$397,$I$391:$I$394,0),MATCH(AG$396,$J$390:$R$390,0))</f>
        <v>1</v>
      </c>
      <c r="AH450" s="742" cm="1">
        <f t="array" ref="AH450">INDEX($H450:$K450,0,MATCH(AH$397,$H$397:$K$397,0))*INDEX($J$391:$R$394,MATCH(AH$397,$I$391:$I$394,0),MATCH(AH$396,$J$390:$R$390,0))</f>
        <v>1</v>
      </c>
      <c r="AI450" s="742" cm="1">
        <f t="array" ref="AI450">INDEX($H450:$K450,0,MATCH(AI$397,$H$397:$K$397,0))*INDEX($J$391:$R$394,MATCH(AI$397,$I$391:$I$394,0),MATCH(AI$396,$J$390:$R$390,0))</f>
        <v>1</v>
      </c>
      <c r="AJ450" s="742" cm="1">
        <f t="array" ref="AJ450">INDEX($H450:$K450,0,MATCH(AJ$397,$H$397:$K$397,0))*INDEX($J$391:$R$394,MATCH(AJ$397,$I$391:$I$394,0),MATCH(AJ$396,$J$390:$R$390,0))</f>
        <v>1</v>
      </c>
      <c r="AK450" s="742" cm="1">
        <f t="array" ref="AK450">INDEX($H450:$K450,0,MATCH(AK$397,$H$397:$K$397,0))*INDEX($J$391:$R$394,MATCH(AK$397,$I$391:$I$394,0),MATCH(AK$396,$J$390:$R$390,0))</f>
        <v>1</v>
      </c>
      <c r="AL450" s="742" cm="1">
        <f t="array" ref="AL450">INDEX($H450:$K450,0,MATCH(AL$397,$H$397:$K$397,0))*INDEX($J$391:$R$394,MATCH(AL$397,$I$391:$I$394,0),MATCH(AL$396,$J$390:$R$390,0))</f>
        <v>1</v>
      </c>
      <c r="AM450" s="742" cm="1">
        <f t="array" ref="AM450">INDEX($H450:$K450,0,MATCH(AM$397,$H$397:$K$397,0))*INDEX($J$391:$R$394,MATCH(AM$397,$I$391:$I$394,0),MATCH(AM$396,$J$390:$R$390,0))</f>
        <v>1</v>
      </c>
      <c r="AN450" s="742" cm="1">
        <f t="array" ref="AN450">INDEX($H450:$K450,0,MATCH(AN$397,$H$397:$K$397,0))*INDEX($J$391:$R$394,MATCH(AN$397,$I$391:$I$394,0),MATCH(AN$396,$J$390:$R$390,0))</f>
        <v>1</v>
      </c>
      <c r="AO450" s="742" cm="1">
        <f t="array" ref="AO450">INDEX($H450:$K450,0,MATCH(AO$397,$H$397:$K$397,0))*INDEX($J$391:$R$394,MATCH(AO$397,$I$391:$I$394,0),MATCH(AO$396,$J$390:$R$390,0))</f>
        <v>1</v>
      </c>
      <c r="AP450" s="742" cm="1">
        <f t="array" ref="AP450">INDEX($H450:$K450,0,MATCH(AP$397,$H$397:$K$397,0))*INDEX($J$391:$R$394,MATCH(AP$397,$I$391:$I$394,0),MATCH(AP$396,$J$390:$R$390,0))</f>
        <v>1</v>
      </c>
      <c r="AQ450" s="742" cm="1">
        <f t="array" ref="AQ450">INDEX($H450:$K450,0,MATCH(AQ$397,$H$397:$K$397,0))*INDEX($J$391:$R$394,MATCH(AQ$397,$I$391:$I$394,0),MATCH(AQ$396,$J$390:$R$390,0))</f>
        <v>1</v>
      </c>
      <c r="AR450" s="742" cm="1">
        <f t="array" ref="AR450">INDEX($H450:$K450,0,MATCH(AR$397,$H$397:$K$397,0))*INDEX($J$391:$R$394,MATCH(AR$397,$I$391:$I$394,0),MATCH(AR$396,$J$390:$R$390,0))</f>
        <v>1</v>
      </c>
      <c r="AS450" s="742" cm="1">
        <f t="array" ref="AS450">INDEX($H450:$K450,0,MATCH(AS$397,$H$397:$K$397,0))*INDEX($J$391:$R$394,MATCH(AS$397,$I$391:$I$394,0),MATCH(AS$396,$J$390:$R$390,0))</f>
        <v>1</v>
      </c>
      <c r="AT450" s="742" cm="1">
        <f t="array" ref="AT450">INDEX($H450:$K450,0,MATCH(AT$397,$H$397:$K$397,0))*INDEX($J$391:$R$394,MATCH(AT$397,$I$391:$I$394,0),MATCH(AT$396,$J$390:$R$390,0))</f>
        <v>1</v>
      </c>
      <c r="AU450" s="742" cm="1">
        <f t="array" ref="AU450">INDEX($H450:$K450,0,MATCH(AU$397,$H$397:$K$397,0))*INDEX($J$391:$R$394,MATCH(AU$397,$I$391:$I$394,0),MATCH(AU$396,$J$390:$R$390,0))</f>
        <v>1</v>
      </c>
      <c r="AV450" s="196"/>
      <c r="AW450" s="196"/>
      <c r="AX450" s="17"/>
      <c r="AY450" s="9"/>
      <c r="AZ450" s="9"/>
      <c r="BA450" s="9"/>
    </row>
    <row r="451" spans="1:53" ht="14.5" outlineLevel="1" x14ac:dyDescent="0.35">
      <c r="A451" s="7"/>
      <c r="B451" s="8"/>
      <c r="C451" s="18"/>
      <c r="D451" s="18"/>
      <c r="E451" s="18"/>
      <c r="F451" s="27"/>
      <c r="G451" s="27" t="str">
        <f t="shared" si="117"/>
        <v>AAAA2Nwd</v>
      </c>
      <c r="H451" s="878">
        <v>0</v>
      </c>
      <c r="I451" s="878">
        <f>I450</f>
        <v>1</v>
      </c>
      <c r="J451" s="878">
        <f>J450+1</f>
        <v>2</v>
      </c>
      <c r="K451" s="878">
        <f>K450</f>
        <v>1</v>
      </c>
      <c r="L451" s="742" cm="1">
        <f t="array" ref="L451">INDEX($H451:$K451,0,MATCH(L$397,$H$397:$K$397,0))*INDEX($J$391:$R$394,MATCH(L$397,$I$391:$I$394,0),MATCH(L$396,$J$390:$R$390,0))</f>
        <v>0</v>
      </c>
      <c r="M451" s="742" cm="1">
        <f t="array" ref="M451">INDEX($H451:$K451,0,MATCH(M$397,$H$397:$K$397,0))*INDEX($J$391:$R$394,MATCH(M$397,$I$391:$I$394,0),MATCH(M$396,$J$390:$R$390,0))</f>
        <v>1</v>
      </c>
      <c r="N451" s="742" cm="1">
        <f t="array" ref="N451">INDEX($H451:$K451,0,MATCH(N$397,$H$397:$K$397,0))*INDEX($J$391:$R$394,MATCH(N$397,$I$391:$I$394,0),MATCH(N$396,$J$390:$R$390,0))</f>
        <v>2</v>
      </c>
      <c r="O451" s="742" cm="1">
        <f t="array" ref="O451">INDEX($H451:$K451,0,MATCH(O$397,$H$397:$K$397,0))*INDEX($J$391:$R$394,MATCH(O$397,$I$391:$I$394,0),MATCH(O$396,$J$390:$R$390,0))</f>
        <v>1</v>
      </c>
      <c r="P451" s="742" cm="1">
        <f t="array" ref="P451">INDEX($H451:$K451,0,MATCH(P$397,$H$397:$K$397,0))*INDEX($J$391:$R$394,MATCH(P$397,$I$391:$I$394,0),MATCH(P$396,$J$390:$R$390,0))</f>
        <v>0</v>
      </c>
      <c r="Q451" s="742" cm="1">
        <f t="array" ref="Q451">INDEX($H451:$K451,0,MATCH(Q$397,$H$397:$K$397,0))*INDEX($J$391:$R$394,MATCH(Q$397,$I$391:$I$394,0),MATCH(Q$396,$J$390:$R$390,0))</f>
        <v>1</v>
      </c>
      <c r="R451" s="742" cm="1">
        <f t="array" ref="R451">INDEX($H451:$K451,0,MATCH(R$397,$H$397:$K$397,0))*INDEX($J$391:$R$394,MATCH(R$397,$I$391:$I$394,0),MATCH(R$396,$J$390:$R$390,0))</f>
        <v>2</v>
      </c>
      <c r="S451" s="742" cm="1">
        <f t="array" ref="S451">INDEX($H451:$K451,0,MATCH(S$397,$H$397:$K$397,0))*INDEX($J$391:$R$394,MATCH(S$397,$I$391:$I$394,0),MATCH(S$396,$J$390:$R$390,0))</f>
        <v>1</v>
      </c>
      <c r="T451" s="742" cm="1">
        <f t="array" ref="T451">INDEX($H451:$K451,0,MATCH(T$397,$H$397:$K$397,0))*INDEX($J$391:$R$394,MATCH(T$397,$I$391:$I$394,0),MATCH(T$396,$J$390:$R$390,0))</f>
        <v>0</v>
      </c>
      <c r="U451" s="742" cm="1">
        <f t="array" ref="U451">INDEX($H451:$K451,0,MATCH(U$397,$H$397:$K$397,0))*INDEX($J$391:$R$394,MATCH(U$397,$I$391:$I$394,0),MATCH(U$396,$J$390:$R$390,0))</f>
        <v>1</v>
      </c>
      <c r="V451" s="742" cm="1">
        <f t="array" ref="V451">INDEX($H451:$K451,0,MATCH(V$397,$H$397:$K$397,0))*INDEX($J$391:$R$394,MATCH(V$397,$I$391:$I$394,0),MATCH(V$396,$J$390:$R$390,0))</f>
        <v>2</v>
      </c>
      <c r="W451" s="742" cm="1">
        <f t="array" ref="W451">INDEX($H451:$K451,0,MATCH(W$397,$H$397:$K$397,0))*INDEX($J$391:$R$394,MATCH(W$397,$I$391:$I$394,0),MATCH(W$396,$J$390:$R$390,0))</f>
        <v>1</v>
      </c>
      <c r="X451" s="742" cm="1">
        <f t="array" ref="X451">INDEX($H451:$K451,0,MATCH(X$397,$H$397:$K$397,0))*INDEX($J$391:$R$394,MATCH(X$397,$I$391:$I$394,0),MATCH(X$396,$J$390:$R$390,0))</f>
        <v>0</v>
      </c>
      <c r="Y451" s="742" cm="1">
        <f t="array" ref="Y451">INDEX($H451:$K451,0,MATCH(Y$397,$H$397:$K$397,0))*INDEX($J$391:$R$394,MATCH(Y$397,$I$391:$I$394,0),MATCH(Y$396,$J$390:$R$390,0))</f>
        <v>1</v>
      </c>
      <c r="Z451" s="742" cm="1">
        <f t="array" ref="Z451">INDEX($H451:$K451,0,MATCH(Z$397,$H$397:$K$397,0))*INDEX($J$391:$R$394,MATCH(Z$397,$I$391:$I$394,0),MATCH(Z$396,$J$390:$R$390,0))</f>
        <v>2</v>
      </c>
      <c r="AA451" s="742" cm="1">
        <f t="array" ref="AA451">INDEX($H451:$K451,0,MATCH(AA$397,$H$397:$K$397,0))*INDEX($J$391:$R$394,MATCH(AA$397,$I$391:$I$394,0),MATCH(AA$396,$J$390:$R$390,0))</f>
        <v>1</v>
      </c>
      <c r="AB451" s="742" cm="1">
        <f t="array" ref="AB451">INDEX($H451:$K451,0,MATCH(AB$397,$H$397:$K$397,0))*INDEX($J$391:$R$394,MATCH(AB$397,$I$391:$I$394,0),MATCH(AB$396,$J$390:$R$390,0))</f>
        <v>0</v>
      </c>
      <c r="AC451" s="742" cm="1">
        <f t="array" ref="AC451">INDEX($H451:$K451,0,MATCH(AC$397,$H$397:$K$397,0))*INDEX($J$391:$R$394,MATCH(AC$397,$I$391:$I$394,0),MATCH(AC$396,$J$390:$R$390,0))</f>
        <v>1</v>
      </c>
      <c r="AD451" s="742" cm="1">
        <f t="array" ref="AD451">INDEX($H451:$K451,0,MATCH(AD$397,$H$397:$K$397,0))*INDEX($J$391:$R$394,MATCH(AD$397,$I$391:$I$394,0),MATCH(AD$396,$J$390:$R$390,0))</f>
        <v>2</v>
      </c>
      <c r="AE451" s="742" cm="1">
        <f t="array" ref="AE451">INDEX($H451:$K451,0,MATCH(AE$397,$H$397:$K$397,0))*INDEX($J$391:$R$394,MATCH(AE$397,$I$391:$I$394,0),MATCH(AE$396,$J$390:$R$390,0))</f>
        <v>1</v>
      </c>
      <c r="AF451" s="742" cm="1">
        <f t="array" ref="AF451">INDEX($H451:$K451,0,MATCH(AF$397,$H$397:$K$397,0))*INDEX($J$391:$R$394,MATCH(AF$397,$I$391:$I$394,0),MATCH(AF$396,$J$390:$R$390,0))</f>
        <v>0</v>
      </c>
      <c r="AG451" s="742" cm="1">
        <f t="array" ref="AG451">INDEX($H451:$K451,0,MATCH(AG$397,$H$397:$K$397,0))*INDEX($J$391:$R$394,MATCH(AG$397,$I$391:$I$394,0),MATCH(AG$396,$J$390:$R$390,0))</f>
        <v>1</v>
      </c>
      <c r="AH451" s="742" cm="1">
        <f t="array" ref="AH451">INDEX($H451:$K451,0,MATCH(AH$397,$H$397:$K$397,0))*INDEX($J$391:$R$394,MATCH(AH$397,$I$391:$I$394,0),MATCH(AH$396,$J$390:$R$390,0))</f>
        <v>2</v>
      </c>
      <c r="AI451" s="742" cm="1">
        <f t="array" ref="AI451">INDEX($H451:$K451,0,MATCH(AI$397,$H$397:$K$397,0))*INDEX($J$391:$R$394,MATCH(AI$397,$I$391:$I$394,0),MATCH(AI$396,$J$390:$R$390,0))</f>
        <v>1</v>
      </c>
      <c r="AJ451" s="742" cm="1">
        <f t="array" ref="AJ451">INDEX($H451:$K451,0,MATCH(AJ$397,$H$397:$K$397,0))*INDEX($J$391:$R$394,MATCH(AJ$397,$I$391:$I$394,0),MATCH(AJ$396,$J$390:$R$390,0))</f>
        <v>0</v>
      </c>
      <c r="AK451" s="742" cm="1">
        <f t="array" ref="AK451">INDEX($H451:$K451,0,MATCH(AK$397,$H$397:$K$397,0))*INDEX($J$391:$R$394,MATCH(AK$397,$I$391:$I$394,0),MATCH(AK$396,$J$390:$R$390,0))</f>
        <v>1</v>
      </c>
      <c r="AL451" s="742" cm="1">
        <f t="array" ref="AL451">INDEX($H451:$K451,0,MATCH(AL$397,$H$397:$K$397,0))*INDEX($J$391:$R$394,MATCH(AL$397,$I$391:$I$394,0),MATCH(AL$396,$J$390:$R$390,0))</f>
        <v>2</v>
      </c>
      <c r="AM451" s="742" cm="1">
        <f t="array" ref="AM451">INDEX($H451:$K451,0,MATCH(AM$397,$H$397:$K$397,0))*INDEX($J$391:$R$394,MATCH(AM$397,$I$391:$I$394,0),MATCH(AM$396,$J$390:$R$390,0))</f>
        <v>1</v>
      </c>
      <c r="AN451" s="742" cm="1">
        <f t="array" ref="AN451">INDEX($H451:$K451,0,MATCH(AN$397,$H$397:$K$397,0))*INDEX($J$391:$R$394,MATCH(AN$397,$I$391:$I$394,0),MATCH(AN$396,$J$390:$R$390,0))</f>
        <v>0</v>
      </c>
      <c r="AO451" s="742" cm="1">
        <f t="array" ref="AO451">INDEX($H451:$K451,0,MATCH(AO$397,$H$397:$K$397,0))*INDEX($J$391:$R$394,MATCH(AO$397,$I$391:$I$394,0),MATCH(AO$396,$J$390:$R$390,0))</f>
        <v>1</v>
      </c>
      <c r="AP451" s="742" cm="1">
        <f t="array" ref="AP451">INDEX($H451:$K451,0,MATCH(AP$397,$H$397:$K$397,0))*INDEX($J$391:$R$394,MATCH(AP$397,$I$391:$I$394,0),MATCH(AP$396,$J$390:$R$390,0))</f>
        <v>2</v>
      </c>
      <c r="AQ451" s="742" cm="1">
        <f t="array" ref="AQ451">INDEX($H451:$K451,0,MATCH(AQ$397,$H$397:$K$397,0))*INDEX($J$391:$R$394,MATCH(AQ$397,$I$391:$I$394,0),MATCH(AQ$396,$J$390:$R$390,0))</f>
        <v>1</v>
      </c>
      <c r="AR451" s="742" cm="1">
        <f t="array" ref="AR451">INDEX($H451:$K451,0,MATCH(AR$397,$H$397:$K$397,0))*INDEX($J$391:$R$394,MATCH(AR$397,$I$391:$I$394,0),MATCH(AR$396,$J$390:$R$390,0))</f>
        <v>0</v>
      </c>
      <c r="AS451" s="742" cm="1">
        <f t="array" ref="AS451">INDEX($H451:$K451,0,MATCH(AS$397,$H$397:$K$397,0))*INDEX($J$391:$R$394,MATCH(AS$397,$I$391:$I$394,0),MATCH(AS$396,$J$390:$R$390,0))</f>
        <v>1</v>
      </c>
      <c r="AT451" s="742" cm="1">
        <f t="array" ref="AT451">INDEX($H451:$K451,0,MATCH(AT$397,$H$397:$K$397,0))*INDEX($J$391:$R$394,MATCH(AT$397,$I$391:$I$394,0),MATCH(AT$396,$J$390:$R$390,0))</f>
        <v>2</v>
      </c>
      <c r="AU451" s="742" cm="1">
        <f t="array" ref="AU451">INDEX($H451:$K451,0,MATCH(AU$397,$H$397:$K$397,0))*INDEX($J$391:$R$394,MATCH(AU$397,$I$391:$I$394,0),MATCH(AU$396,$J$390:$R$390,0))</f>
        <v>1</v>
      </c>
      <c r="AV451" s="196"/>
      <c r="AW451" s="196"/>
      <c r="AX451" s="17"/>
      <c r="AY451" s="9"/>
      <c r="AZ451" s="9"/>
      <c r="BA451" s="9"/>
    </row>
    <row r="452" spans="1:53" ht="14.5" outlineLevel="1" x14ac:dyDescent="0.35">
      <c r="A452" s="7"/>
      <c r="B452" s="8"/>
      <c r="C452" s="18"/>
      <c r="D452" s="18"/>
      <c r="E452" s="18"/>
      <c r="F452" s="27"/>
      <c r="G452" s="27" t="str">
        <f t="shared" si="117"/>
        <v>AAANWb</v>
      </c>
      <c r="H452" s="232">
        <v>1</v>
      </c>
      <c r="I452" s="232">
        <v>1</v>
      </c>
      <c r="J452" s="232">
        <v>1</v>
      </c>
      <c r="K452" s="232">
        <v>1</v>
      </c>
      <c r="L452" s="742" cm="1">
        <f t="array" ref="L452">INDEX($H452:$K452,0,MATCH(L$397,$H$397:$K$397,0))*INDEX($J$391:$R$394,MATCH(L$397,$I$391:$I$394,0),MATCH(L$396,$J$390:$R$390,0))</f>
        <v>2</v>
      </c>
      <c r="M452" s="742" cm="1">
        <f t="array" ref="M452">INDEX($H452:$K452,0,MATCH(M$397,$H$397:$K$397,0))*INDEX($J$391:$R$394,MATCH(M$397,$I$391:$I$394,0),MATCH(M$396,$J$390:$R$390,0))</f>
        <v>1</v>
      </c>
      <c r="N452" s="742" cm="1">
        <f t="array" ref="N452">INDEX($H452:$K452,0,MATCH(N$397,$H$397:$K$397,0))*INDEX($J$391:$R$394,MATCH(N$397,$I$391:$I$394,0),MATCH(N$396,$J$390:$R$390,0))</f>
        <v>1</v>
      </c>
      <c r="O452" s="742" cm="1">
        <f t="array" ref="O452">INDEX($H452:$K452,0,MATCH(O$397,$H$397:$K$397,0))*INDEX($J$391:$R$394,MATCH(O$397,$I$391:$I$394,0),MATCH(O$396,$J$390:$R$390,0))</f>
        <v>1</v>
      </c>
      <c r="P452" s="742" cm="1">
        <f t="array" ref="P452">INDEX($H452:$K452,0,MATCH(P$397,$H$397:$K$397,0))*INDEX($J$391:$R$394,MATCH(P$397,$I$391:$I$394,0),MATCH(P$396,$J$390:$R$390,0))</f>
        <v>2</v>
      </c>
      <c r="Q452" s="742" cm="1">
        <f t="array" ref="Q452">INDEX($H452:$K452,0,MATCH(Q$397,$H$397:$K$397,0))*INDEX($J$391:$R$394,MATCH(Q$397,$I$391:$I$394,0),MATCH(Q$396,$J$390:$R$390,0))</f>
        <v>1</v>
      </c>
      <c r="R452" s="742" cm="1">
        <f t="array" ref="R452">INDEX($H452:$K452,0,MATCH(R$397,$H$397:$K$397,0))*INDEX($J$391:$R$394,MATCH(R$397,$I$391:$I$394,0),MATCH(R$396,$J$390:$R$390,0))</f>
        <v>1</v>
      </c>
      <c r="S452" s="742" cm="1">
        <f t="array" ref="S452">INDEX($H452:$K452,0,MATCH(S$397,$H$397:$K$397,0))*INDEX($J$391:$R$394,MATCH(S$397,$I$391:$I$394,0),MATCH(S$396,$J$390:$R$390,0))</f>
        <v>1</v>
      </c>
      <c r="T452" s="742" cm="1">
        <f t="array" ref="T452">INDEX($H452:$K452,0,MATCH(T$397,$H$397:$K$397,0))*INDEX($J$391:$R$394,MATCH(T$397,$I$391:$I$394,0),MATCH(T$396,$J$390:$R$390,0))</f>
        <v>2</v>
      </c>
      <c r="U452" s="742" cm="1">
        <f t="array" ref="U452">INDEX($H452:$K452,0,MATCH(U$397,$H$397:$K$397,0))*INDEX($J$391:$R$394,MATCH(U$397,$I$391:$I$394,0),MATCH(U$396,$J$390:$R$390,0))</f>
        <v>1</v>
      </c>
      <c r="V452" s="742" cm="1">
        <f t="array" ref="V452">INDEX($H452:$K452,0,MATCH(V$397,$H$397:$K$397,0))*INDEX($J$391:$R$394,MATCH(V$397,$I$391:$I$394,0),MATCH(V$396,$J$390:$R$390,0))</f>
        <v>1</v>
      </c>
      <c r="W452" s="742" cm="1">
        <f t="array" ref="W452">INDEX($H452:$K452,0,MATCH(W$397,$H$397:$K$397,0))*INDEX($J$391:$R$394,MATCH(W$397,$I$391:$I$394,0),MATCH(W$396,$J$390:$R$390,0))</f>
        <v>1</v>
      </c>
      <c r="X452" s="742" cm="1">
        <f t="array" ref="X452">INDEX($H452:$K452,0,MATCH(X$397,$H$397:$K$397,0))*INDEX($J$391:$R$394,MATCH(X$397,$I$391:$I$394,0),MATCH(X$396,$J$390:$R$390,0))</f>
        <v>2</v>
      </c>
      <c r="Y452" s="742" cm="1">
        <f t="array" ref="Y452">INDEX($H452:$K452,0,MATCH(Y$397,$H$397:$K$397,0))*INDEX($J$391:$R$394,MATCH(Y$397,$I$391:$I$394,0),MATCH(Y$396,$J$390:$R$390,0))</f>
        <v>1</v>
      </c>
      <c r="Z452" s="742" cm="1">
        <f t="array" ref="Z452">INDEX($H452:$K452,0,MATCH(Z$397,$H$397:$K$397,0))*INDEX($J$391:$R$394,MATCH(Z$397,$I$391:$I$394,0),MATCH(Z$396,$J$390:$R$390,0))</f>
        <v>1</v>
      </c>
      <c r="AA452" s="742" cm="1">
        <f t="array" ref="AA452">INDEX($H452:$K452,0,MATCH(AA$397,$H$397:$K$397,0))*INDEX($J$391:$R$394,MATCH(AA$397,$I$391:$I$394,0),MATCH(AA$396,$J$390:$R$390,0))</f>
        <v>1</v>
      </c>
      <c r="AB452" s="742" cm="1">
        <f t="array" ref="AB452">INDEX($H452:$K452,0,MATCH(AB$397,$H$397:$K$397,0))*INDEX($J$391:$R$394,MATCH(AB$397,$I$391:$I$394,0),MATCH(AB$396,$J$390:$R$390,0))</f>
        <v>1</v>
      </c>
      <c r="AC452" s="742" cm="1">
        <f t="array" ref="AC452">INDEX($H452:$K452,0,MATCH(AC$397,$H$397:$K$397,0))*INDEX($J$391:$R$394,MATCH(AC$397,$I$391:$I$394,0),MATCH(AC$396,$J$390:$R$390,0))</f>
        <v>1</v>
      </c>
      <c r="AD452" s="742" cm="1">
        <f t="array" ref="AD452">INDEX($H452:$K452,0,MATCH(AD$397,$H$397:$K$397,0))*INDEX($J$391:$R$394,MATCH(AD$397,$I$391:$I$394,0),MATCH(AD$396,$J$390:$R$390,0))</f>
        <v>1</v>
      </c>
      <c r="AE452" s="742" cm="1">
        <f t="array" ref="AE452">INDEX($H452:$K452,0,MATCH(AE$397,$H$397:$K$397,0))*INDEX($J$391:$R$394,MATCH(AE$397,$I$391:$I$394,0),MATCH(AE$396,$J$390:$R$390,0))</f>
        <v>1</v>
      </c>
      <c r="AF452" s="742" cm="1">
        <f t="array" ref="AF452">INDEX($H452:$K452,0,MATCH(AF$397,$H$397:$K$397,0))*INDEX($J$391:$R$394,MATCH(AF$397,$I$391:$I$394,0),MATCH(AF$396,$J$390:$R$390,0))</f>
        <v>1</v>
      </c>
      <c r="AG452" s="742" cm="1">
        <f t="array" ref="AG452">INDEX($H452:$K452,0,MATCH(AG$397,$H$397:$K$397,0))*INDEX($J$391:$R$394,MATCH(AG$397,$I$391:$I$394,0),MATCH(AG$396,$J$390:$R$390,0))</f>
        <v>1</v>
      </c>
      <c r="AH452" s="742" cm="1">
        <f t="array" ref="AH452">INDEX($H452:$K452,0,MATCH(AH$397,$H$397:$K$397,0))*INDEX($J$391:$R$394,MATCH(AH$397,$I$391:$I$394,0),MATCH(AH$396,$J$390:$R$390,0))</f>
        <v>1</v>
      </c>
      <c r="AI452" s="742" cm="1">
        <f t="array" ref="AI452">INDEX($H452:$K452,0,MATCH(AI$397,$H$397:$K$397,0))*INDEX($J$391:$R$394,MATCH(AI$397,$I$391:$I$394,0),MATCH(AI$396,$J$390:$R$390,0))</f>
        <v>1</v>
      </c>
      <c r="AJ452" s="742" cm="1">
        <f t="array" ref="AJ452">INDEX($H452:$K452,0,MATCH(AJ$397,$H$397:$K$397,0))*INDEX($J$391:$R$394,MATCH(AJ$397,$I$391:$I$394,0),MATCH(AJ$396,$J$390:$R$390,0))</f>
        <v>1</v>
      </c>
      <c r="AK452" s="742" cm="1">
        <f t="array" ref="AK452">INDEX($H452:$K452,0,MATCH(AK$397,$H$397:$K$397,0))*INDEX($J$391:$R$394,MATCH(AK$397,$I$391:$I$394,0),MATCH(AK$396,$J$390:$R$390,0))</f>
        <v>1</v>
      </c>
      <c r="AL452" s="742" cm="1">
        <f t="array" ref="AL452">INDEX($H452:$K452,0,MATCH(AL$397,$H$397:$K$397,0))*INDEX($J$391:$R$394,MATCH(AL$397,$I$391:$I$394,0),MATCH(AL$396,$J$390:$R$390,0))</f>
        <v>1</v>
      </c>
      <c r="AM452" s="742" cm="1">
        <f t="array" ref="AM452">INDEX($H452:$K452,0,MATCH(AM$397,$H$397:$K$397,0))*INDEX($J$391:$R$394,MATCH(AM$397,$I$391:$I$394,0),MATCH(AM$396,$J$390:$R$390,0))</f>
        <v>1</v>
      </c>
      <c r="AN452" s="742" cm="1">
        <f t="array" ref="AN452">INDEX($H452:$K452,0,MATCH(AN$397,$H$397:$K$397,0))*INDEX($J$391:$R$394,MATCH(AN$397,$I$391:$I$394,0),MATCH(AN$396,$J$390:$R$390,0))</f>
        <v>1</v>
      </c>
      <c r="AO452" s="742" cm="1">
        <f t="array" ref="AO452">INDEX($H452:$K452,0,MATCH(AO$397,$H$397:$K$397,0))*INDEX($J$391:$R$394,MATCH(AO$397,$I$391:$I$394,0),MATCH(AO$396,$J$390:$R$390,0))</f>
        <v>1</v>
      </c>
      <c r="AP452" s="742" cm="1">
        <f t="array" ref="AP452">INDEX($H452:$K452,0,MATCH(AP$397,$H$397:$K$397,0))*INDEX($J$391:$R$394,MATCH(AP$397,$I$391:$I$394,0),MATCH(AP$396,$J$390:$R$390,0))</f>
        <v>1</v>
      </c>
      <c r="AQ452" s="742" cm="1">
        <f t="array" ref="AQ452">INDEX($H452:$K452,0,MATCH(AQ$397,$H$397:$K$397,0))*INDEX($J$391:$R$394,MATCH(AQ$397,$I$391:$I$394,0),MATCH(AQ$396,$J$390:$R$390,0))</f>
        <v>1</v>
      </c>
      <c r="AR452" s="742" cm="1">
        <f t="array" ref="AR452">INDEX($H452:$K452,0,MATCH(AR$397,$H$397:$K$397,0))*INDEX($J$391:$R$394,MATCH(AR$397,$I$391:$I$394,0),MATCH(AR$396,$J$390:$R$390,0))</f>
        <v>1</v>
      </c>
      <c r="AS452" s="742" cm="1">
        <f t="array" ref="AS452">INDEX($H452:$K452,0,MATCH(AS$397,$H$397:$K$397,0))*INDEX($J$391:$R$394,MATCH(AS$397,$I$391:$I$394,0),MATCH(AS$396,$J$390:$R$390,0))</f>
        <v>1</v>
      </c>
      <c r="AT452" s="742" cm="1">
        <f t="array" ref="AT452">INDEX($H452:$K452,0,MATCH(AT$397,$H$397:$K$397,0))*INDEX($J$391:$R$394,MATCH(AT$397,$I$391:$I$394,0),MATCH(AT$396,$J$390:$R$390,0))</f>
        <v>1</v>
      </c>
      <c r="AU452" s="742" cm="1">
        <f t="array" ref="AU452">INDEX($H452:$K452,0,MATCH(AU$397,$H$397:$K$397,0))*INDEX($J$391:$R$394,MATCH(AU$397,$I$391:$I$394,0),MATCH(AU$396,$J$390:$R$390,0))</f>
        <v>1</v>
      </c>
      <c r="AV452" s="196"/>
      <c r="AW452" s="196"/>
      <c r="AX452" s="17"/>
      <c r="AY452" s="9"/>
      <c r="AZ452" s="9"/>
      <c r="BA452" s="9"/>
    </row>
    <row r="453" spans="1:53" ht="14.5" outlineLevel="1" x14ac:dyDescent="0.35">
      <c r="A453" s="7"/>
      <c r="B453" s="8"/>
      <c r="C453" s="18"/>
      <c r="D453" s="18"/>
      <c r="E453" s="18"/>
      <c r="F453" s="27"/>
      <c r="G453" s="27" t="str">
        <f t="shared" si="117"/>
        <v>AAANWbd</v>
      </c>
      <c r="H453" s="878">
        <v>0</v>
      </c>
      <c r="I453" s="878">
        <f>I452</f>
        <v>1</v>
      </c>
      <c r="J453" s="878">
        <f>J452+1</f>
        <v>2</v>
      </c>
      <c r="K453" s="878">
        <f>K452</f>
        <v>1</v>
      </c>
      <c r="L453" s="742" cm="1">
        <f t="array" ref="L453">INDEX($H453:$K453,0,MATCH(L$397,$H$397:$K$397,0))*INDEX($J$391:$R$394,MATCH(L$397,$I$391:$I$394,0),MATCH(L$396,$J$390:$R$390,0))</f>
        <v>0</v>
      </c>
      <c r="M453" s="742" cm="1">
        <f t="array" ref="M453">INDEX($H453:$K453,0,MATCH(M$397,$H$397:$K$397,0))*INDEX($J$391:$R$394,MATCH(M$397,$I$391:$I$394,0),MATCH(M$396,$J$390:$R$390,0))</f>
        <v>1</v>
      </c>
      <c r="N453" s="742" cm="1">
        <f t="array" ref="N453">INDEX($H453:$K453,0,MATCH(N$397,$H$397:$K$397,0))*INDEX($J$391:$R$394,MATCH(N$397,$I$391:$I$394,0),MATCH(N$396,$J$390:$R$390,0))</f>
        <v>2</v>
      </c>
      <c r="O453" s="742" cm="1">
        <f t="array" ref="O453">INDEX($H453:$K453,0,MATCH(O$397,$H$397:$K$397,0))*INDEX($J$391:$R$394,MATCH(O$397,$I$391:$I$394,0),MATCH(O$396,$J$390:$R$390,0))</f>
        <v>1</v>
      </c>
      <c r="P453" s="742" cm="1">
        <f t="array" ref="P453">INDEX($H453:$K453,0,MATCH(P$397,$H$397:$K$397,0))*INDEX($J$391:$R$394,MATCH(P$397,$I$391:$I$394,0),MATCH(P$396,$J$390:$R$390,0))</f>
        <v>0</v>
      </c>
      <c r="Q453" s="742" cm="1">
        <f t="array" ref="Q453">INDEX($H453:$K453,0,MATCH(Q$397,$H$397:$K$397,0))*INDEX($J$391:$R$394,MATCH(Q$397,$I$391:$I$394,0),MATCH(Q$396,$J$390:$R$390,0))</f>
        <v>1</v>
      </c>
      <c r="R453" s="742" cm="1">
        <f t="array" ref="R453">INDEX($H453:$K453,0,MATCH(R$397,$H$397:$K$397,0))*INDEX($J$391:$R$394,MATCH(R$397,$I$391:$I$394,0),MATCH(R$396,$J$390:$R$390,0))</f>
        <v>2</v>
      </c>
      <c r="S453" s="742" cm="1">
        <f t="array" ref="S453">INDEX($H453:$K453,0,MATCH(S$397,$H$397:$K$397,0))*INDEX($J$391:$R$394,MATCH(S$397,$I$391:$I$394,0),MATCH(S$396,$J$390:$R$390,0))</f>
        <v>1</v>
      </c>
      <c r="T453" s="742" cm="1">
        <f t="array" ref="T453">INDEX($H453:$K453,0,MATCH(T$397,$H$397:$K$397,0))*INDEX($J$391:$R$394,MATCH(T$397,$I$391:$I$394,0),MATCH(T$396,$J$390:$R$390,0))</f>
        <v>0</v>
      </c>
      <c r="U453" s="742" cm="1">
        <f t="array" ref="U453">INDEX($H453:$K453,0,MATCH(U$397,$H$397:$K$397,0))*INDEX($J$391:$R$394,MATCH(U$397,$I$391:$I$394,0),MATCH(U$396,$J$390:$R$390,0))</f>
        <v>1</v>
      </c>
      <c r="V453" s="742" cm="1">
        <f t="array" ref="V453">INDEX($H453:$K453,0,MATCH(V$397,$H$397:$K$397,0))*INDEX($J$391:$R$394,MATCH(V$397,$I$391:$I$394,0),MATCH(V$396,$J$390:$R$390,0))</f>
        <v>2</v>
      </c>
      <c r="W453" s="742" cm="1">
        <f t="array" ref="W453">INDEX($H453:$K453,0,MATCH(W$397,$H$397:$K$397,0))*INDEX($J$391:$R$394,MATCH(W$397,$I$391:$I$394,0),MATCH(W$396,$J$390:$R$390,0))</f>
        <v>1</v>
      </c>
      <c r="X453" s="742" cm="1">
        <f t="array" ref="X453">INDEX($H453:$K453,0,MATCH(X$397,$H$397:$K$397,0))*INDEX($J$391:$R$394,MATCH(X$397,$I$391:$I$394,0),MATCH(X$396,$J$390:$R$390,0))</f>
        <v>0</v>
      </c>
      <c r="Y453" s="742" cm="1">
        <f t="array" ref="Y453">INDEX($H453:$K453,0,MATCH(Y$397,$H$397:$K$397,0))*INDEX($J$391:$R$394,MATCH(Y$397,$I$391:$I$394,0),MATCH(Y$396,$J$390:$R$390,0))</f>
        <v>1</v>
      </c>
      <c r="Z453" s="742" cm="1">
        <f t="array" ref="Z453">INDEX($H453:$K453,0,MATCH(Z$397,$H$397:$K$397,0))*INDEX($J$391:$R$394,MATCH(Z$397,$I$391:$I$394,0),MATCH(Z$396,$J$390:$R$390,0))</f>
        <v>2</v>
      </c>
      <c r="AA453" s="742" cm="1">
        <f t="array" ref="AA453">INDEX($H453:$K453,0,MATCH(AA$397,$H$397:$K$397,0))*INDEX($J$391:$R$394,MATCH(AA$397,$I$391:$I$394,0),MATCH(AA$396,$J$390:$R$390,0))</f>
        <v>1</v>
      </c>
      <c r="AB453" s="742" cm="1">
        <f t="array" ref="AB453">INDEX($H453:$K453,0,MATCH(AB$397,$H$397:$K$397,0))*INDEX($J$391:$R$394,MATCH(AB$397,$I$391:$I$394,0),MATCH(AB$396,$J$390:$R$390,0))</f>
        <v>0</v>
      </c>
      <c r="AC453" s="742" cm="1">
        <f t="array" ref="AC453">INDEX($H453:$K453,0,MATCH(AC$397,$H$397:$K$397,0))*INDEX($J$391:$R$394,MATCH(AC$397,$I$391:$I$394,0),MATCH(AC$396,$J$390:$R$390,0))</f>
        <v>1</v>
      </c>
      <c r="AD453" s="742" cm="1">
        <f t="array" ref="AD453">INDEX($H453:$K453,0,MATCH(AD$397,$H$397:$K$397,0))*INDEX($J$391:$R$394,MATCH(AD$397,$I$391:$I$394,0),MATCH(AD$396,$J$390:$R$390,0))</f>
        <v>2</v>
      </c>
      <c r="AE453" s="742" cm="1">
        <f t="array" ref="AE453">INDEX($H453:$K453,0,MATCH(AE$397,$H$397:$K$397,0))*INDEX($J$391:$R$394,MATCH(AE$397,$I$391:$I$394,0),MATCH(AE$396,$J$390:$R$390,0))</f>
        <v>1</v>
      </c>
      <c r="AF453" s="742" cm="1">
        <f t="array" ref="AF453">INDEX($H453:$K453,0,MATCH(AF$397,$H$397:$K$397,0))*INDEX($J$391:$R$394,MATCH(AF$397,$I$391:$I$394,0),MATCH(AF$396,$J$390:$R$390,0))</f>
        <v>0</v>
      </c>
      <c r="AG453" s="742" cm="1">
        <f t="array" ref="AG453">INDEX($H453:$K453,0,MATCH(AG$397,$H$397:$K$397,0))*INDEX($J$391:$R$394,MATCH(AG$397,$I$391:$I$394,0),MATCH(AG$396,$J$390:$R$390,0))</f>
        <v>1</v>
      </c>
      <c r="AH453" s="742" cm="1">
        <f t="array" ref="AH453">INDEX($H453:$K453,0,MATCH(AH$397,$H$397:$K$397,0))*INDEX($J$391:$R$394,MATCH(AH$397,$I$391:$I$394,0),MATCH(AH$396,$J$390:$R$390,0))</f>
        <v>2</v>
      </c>
      <c r="AI453" s="742" cm="1">
        <f t="array" ref="AI453">INDEX($H453:$K453,0,MATCH(AI$397,$H$397:$K$397,0))*INDEX($J$391:$R$394,MATCH(AI$397,$I$391:$I$394,0),MATCH(AI$396,$J$390:$R$390,0))</f>
        <v>1</v>
      </c>
      <c r="AJ453" s="742" cm="1">
        <f t="array" ref="AJ453">INDEX($H453:$K453,0,MATCH(AJ$397,$H$397:$K$397,0))*INDEX($J$391:$R$394,MATCH(AJ$397,$I$391:$I$394,0),MATCH(AJ$396,$J$390:$R$390,0))</f>
        <v>0</v>
      </c>
      <c r="AK453" s="742" cm="1">
        <f t="array" ref="AK453">INDEX($H453:$K453,0,MATCH(AK$397,$H$397:$K$397,0))*INDEX($J$391:$R$394,MATCH(AK$397,$I$391:$I$394,0),MATCH(AK$396,$J$390:$R$390,0))</f>
        <v>1</v>
      </c>
      <c r="AL453" s="742" cm="1">
        <f t="array" ref="AL453">INDEX($H453:$K453,0,MATCH(AL$397,$H$397:$K$397,0))*INDEX($J$391:$R$394,MATCH(AL$397,$I$391:$I$394,0),MATCH(AL$396,$J$390:$R$390,0))</f>
        <v>2</v>
      </c>
      <c r="AM453" s="742" cm="1">
        <f t="array" ref="AM453">INDEX($H453:$K453,0,MATCH(AM$397,$H$397:$K$397,0))*INDEX($J$391:$R$394,MATCH(AM$397,$I$391:$I$394,0),MATCH(AM$396,$J$390:$R$390,0))</f>
        <v>1</v>
      </c>
      <c r="AN453" s="742" cm="1">
        <f t="array" ref="AN453">INDEX($H453:$K453,0,MATCH(AN$397,$H$397:$K$397,0))*INDEX($J$391:$R$394,MATCH(AN$397,$I$391:$I$394,0),MATCH(AN$396,$J$390:$R$390,0))</f>
        <v>0</v>
      </c>
      <c r="AO453" s="742" cm="1">
        <f t="array" ref="AO453">INDEX($H453:$K453,0,MATCH(AO$397,$H$397:$K$397,0))*INDEX($J$391:$R$394,MATCH(AO$397,$I$391:$I$394,0),MATCH(AO$396,$J$390:$R$390,0))</f>
        <v>1</v>
      </c>
      <c r="AP453" s="742" cm="1">
        <f t="array" ref="AP453">INDEX($H453:$K453,0,MATCH(AP$397,$H$397:$K$397,0))*INDEX($J$391:$R$394,MATCH(AP$397,$I$391:$I$394,0),MATCH(AP$396,$J$390:$R$390,0))</f>
        <v>2</v>
      </c>
      <c r="AQ453" s="742" cm="1">
        <f t="array" ref="AQ453">INDEX($H453:$K453,0,MATCH(AQ$397,$H$397:$K$397,0))*INDEX($J$391:$R$394,MATCH(AQ$397,$I$391:$I$394,0),MATCH(AQ$396,$J$390:$R$390,0))</f>
        <v>1</v>
      </c>
      <c r="AR453" s="742" cm="1">
        <f t="array" ref="AR453">INDEX($H453:$K453,0,MATCH(AR$397,$H$397:$K$397,0))*INDEX($J$391:$R$394,MATCH(AR$397,$I$391:$I$394,0),MATCH(AR$396,$J$390:$R$390,0))</f>
        <v>0</v>
      </c>
      <c r="AS453" s="742" cm="1">
        <f t="array" ref="AS453">INDEX($H453:$K453,0,MATCH(AS$397,$H$397:$K$397,0))*INDEX($J$391:$R$394,MATCH(AS$397,$I$391:$I$394,0),MATCH(AS$396,$J$390:$R$390,0))</f>
        <v>1</v>
      </c>
      <c r="AT453" s="742" cm="1">
        <f t="array" ref="AT453">INDEX($H453:$K453,0,MATCH(AT$397,$H$397:$K$397,0))*INDEX($J$391:$R$394,MATCH(AT$397,$I$391:$I$394,0),MATCH(AT$396,$J$390:$R$390,0))</f>
        <v>2</v>
      </c>
      <c r="AU453" s="742" cm="1">
        <f t="array" ref="AU453">INDEX($H453:$K453,0,MATCH(AU$397,$H$397:$K$397,0))*INDEX($J$391:$R$394,MATCH(AU$397,$I$391:$I$394,0),MATCH(AU$396,$J$390:$R$390,0))</f>
        <v>1</v>
      </c>
      <c r="AV453" s="196"/>
      <c r="AW453" s="196"/>
      <c r="AX453" s="17"/>
      <c r="AY453" s="9"/>
      <c r="AZ453" s="9"/>
      <c r="BA453" s="9"/>
    </row>
    <row r="454" spans="1:53" ht="14.5" outlineLevel="1" x14ac:dyDescent="0.35">
      <c r="A454" s="7"/>
      <c r="B454" s="8"/>
      <c r="C454" s="18"/>
      <c r="D454" s="18"/>
      <c r="E454" s="18"/>
      <c r="F454" s="27"/>
      <c r="G454" s="27" t="str">
        <f t="shared" si="117"/>
        <v>AANWBa</v>
      </c>
      <c r="H454" s="232">
        <v>0</v>
      </c>
      <c r="I454" s="232">
        <v>0</v>
      </c>
      <c r="J454" s="232">
        <v>0</v>
      </c>
      <c r="K454" s="232">
        <v>0</v>
      </c>
      <c r="L454" s="742" cm="1">
        <f t="array" ref="L454">INDEX($H454:$K454,0,MATCH(L$397,$H$397:$K$397,0))*INDEX($J$391:$R$394,MATCH(L$397,$I$391:$I$394,0),MATCH(L$396,$J$390:$R$390,0))</f>
        <v>0</v>
      </c>
      <c r="M454" s="742" cm="1">
        <f t="array" ref="M454">INDEX($H454:$K454,0,MATCH(M$397,$H$397:$K$397,0))*INDEX($J$391:$R$394,MATCH(M$397,$I$391:$I$394,0),MATCH(M$396,$J$390:$R$390,0))</f>
        <v>0</v>
      </c>
      <c r="N454" s="742" cm="1">
        <f t="array" ref="N454">INDEX($H454:$K454,0,MATCH(N$397,$H$397:$K$397,0))*INDEX($J$391:$R$394,MATCH(N$397,$I$391:$I$394,0),MATCH(N$396,$J$390:$R$390,0))</f>
        <v>0</v>
      </c>
      <c r="O454" s="742" cm="1">
        <f t="array" ref="O454">INDEX($H454:$K454,0,MATCH(O$397,$H$397:$K$397,0))*INDEX($J$391:$R$394,MATCH(O$397,$I$391:$I$394,0),MATCH(O$396,$J$390:$R$390,0))</f>
        <v>0</v>
      </c>
      <c r="P454" s="742" cm="1">
        <f t="array" ref="P454">INDEX($H454:$K454,0,MATCH(P$397,$H$397:$K$397,0))*INDEX($J$391:$R$394,MATCH(P$397,$I$391:$I$394,0),MATCH(P$396,$J$390:$R$390,0))</f>
        <v>0</v>
      </c>
      <c r="Q454" s="742" cm="1">
        <f t="array" ref="Q454">INDEX($H454:$K454,0,MATCH(Q$397,$H$397:$K$397,0))*INDEX($J$391:$R$394,MATCH(Q$397,$I$391:$I$394,0),MATCH(Q$396,$J$390:$R$390,0))</f>
        <v>0</v>
      </c>
      <c r="R454" s="742" cm="1">
        <f t="array" ref="R454">INDEX($H454:$K454,0,MATCH(R$397,$H$397:$K$397,0))*INDEX($J$391:$R$394,MATCH(R$397,$I$391:$I$394,0),MATCH(R$396,$J$390:$R$390,0))</f>
        <v>0</v>
      </c>
      <c r="S454" s="742" cm="1">
        <f t="array" ref="S454">INDEX($H454:$K454,0,MATCH(S$397,$H$397:$K$397,0))*INDEX($J$391:$R$394,MATCH(S$397,$I$391:$I$394,0),MATCH(S$396,$J$390:$R$390,0))</f>
        <v>0</v>
      </c>
      <c r="T454" s="742" cm="1">
        <f t="array" ref="T454">INDEX($H454:$K454,0,MATCH(T$397,$H$397:$K$397,0))*INDEX($J$391:$R$394,MATCH(T$397,$I$391:$I$394,0),MATCH(T$396,$J$390:$R$390,0))</f>
        <v>0</v>
      </c>
      <c r="U454" s="742" cm="1">
        <f t="array" ref="U454">INDEX($H454:$K454,0,MATCH(U$397,$H$397:$K$397,0))*INDEX($J$391:$R$394,MATCH(U$397,$I$391:$I$394,0),MATCH(U$396,$J$390:$R$390,0))</f>
        <v>0</v>
      </c>
      <c r="V454" s="742" cm="1">
        <f t="array" ref="V454">INDEX($H454:$K454,0,MATCH(V$397,$H$397:$K$397,0))*INDEX($J$391:$R$394,MATCH(V$397,$I$391:$I$394,0),MATCH(V$396,$J$390:$R$390,0))</f>
        <v>0</v>
      </c>
      <c r="W454" s="742" cm="1">
        <f t="array" ref="W454">INDEX($H454:$K454,0,MATCH(W$397,$H$397:$K$397,0))*INDEX($J$391:$R$394,MATCH(W$397,$I$391:$I$394,0),MATCH(W$396,$J$390:$R$390,0))</f>
        <v>0</v>
      </c>
      <c r="X454" s="742" cm="1">
        <f t="array" ref="X454">INDEX($H454:$K454,0,MATCH(X$397,$H$397:$K$397,0))*INDEX($J$391:$R$394,MATCH(X$397,$I$391:$I$394,0),MATCH(X$396,$J$390:$R$390,0))</f>
        <v>0</v>
      </c>
      <c r="Y454" s="742" cm="1">
        <f t="array" ref="Y454">INDEX($H454:$K454,0,MATCH(Y$397,$H$397:$K$397,0))*INDEX($J$391:$R$394,MATCH(Y$397,$I$391:$I$394,0),MATCH(Y$396,$J$390:$R$390,0))</f>
        <v>0</v>
      </c>
      <c r="Z454" s="742" cm="1">
        <f t="array" ref="Z454">INDEX($H454:$K454,0,MATCH(Z$397,$H$397:$K$397,0))*INDEX($J$391:$R$394,MATCH(Z$397,$I$391:$I$394,0),MATCH(Z$396,$J$390:$R$390,0))</f>
        <v>0</v>
      </c>
      <c r="AA454" s="742" cm="1">
        <f t="array" ref="AA454">INDEX($H454:$K454,0,MATCH(AA$397,$H$397:$K$397,0))*INDEX($J$391:$R$394,MATCH(AA$397,$I$391:$I$394,0),MATCH(AA$396,$J$390:$R$390,0))</f>
        <v>0</v>
      </c>
      <c r="AB454" s="742" cm="1">
        <f t="array" ref="AB454">INDEX($H454:$K454,0,MATCH(AB$397,$H$397:$K$397,0))*INDEX($J$391:$R$394,MATCH(AB$397,$I$391:$I$394,0),MATCH(AB$396,$J$390:$R$390,0))</f>
        <v>0</v>
      </c>
      <c r="AC454" s="742" cm="1">
        <f t="array" ref="AC454">INDEX($H454:$K454,0,MATCH(AC$397,$H$397:$K$397,0))*INDEX($J$391:$R$394,MATCH(AC$397,$I$391:$I$394,0),MATCH(AC$396,$J$390:$R$390,0))</f>
        <v>0</v>
      </c>
      <c r="AD454" s="742" cm="1">
        <f t="array" ref="AD454">INDEX($H454:$K454,0,MATCH(AD$397,$H$397:$K$397,0))*INDEX($J$391:$R$394,MATCH(AD$397,$I$391:$I$394,0),MATCH(AD$396,$J$390:$R$390,0))</f>
        <v>0</v>
      </c>
      <c r="AE454" s="742" cm="1">
        <f t="array" ref="AE454">INDEX($H454:$K454,0,MATCH(AE$397,$H$397:$K$397,0))*INDEX($J$391:$R$394,MATCH(AE$397,$I$391:$I$394,0),MATCH(AE$396,$J$390:$R$390,0))</f>
        <v>0</v>
      </c>
      <c r="AF454" s="742" cm="1">
        <f t="array" ref="AF454">INDEX($H454:$K454,0,MATCH(AF$397,$H$397:$K$397,0))*INDEX($J$391:$R$394,MATCH(AF$397,$I$391:$I$394,0),MATCH(AF$396,$J$390:$R$390,0))</f>
        <v>0</v>
      </c>
      <c r="AG454" s="742" cm="1">
        <f t="array" ref="AG454">INDEX($H454:$K454,0,MATCH(AG$397,$H$397:$K$397,0))*INDEX($J$391:$R$394,MATCH(AG$397,$I$391:$I$394,0),MATCH(AG$396,$J$390:$R$390,0))</f>
        <v>0</v>
      </c>
      <c r="AH454" s="742" cm="1">
        <f t="array" ref="AH454">INDEX($H454:$K454,0,MATCH(AH$397,$H$397:$K$397,0))*INDEX($J$391:$R$394,MATCH(AH$397,$I$391:$I$394,0),MATCH(AH$396,$J$390:$R$390,0))</f>
        <v>0</v>
      </c>
      <c r="AI454" s="742" cm="1">
        <f t="array" ref="AI454">INDEX($H454:$K454,0,MATCH(AI$397,$H$397:$K$397,0))*INDEX($J$391:$R$394,MATCH(AI$397,$I$391:$I$394,0),MATCH(AI$396,$J$390:$R$390,0))</f>
        <v>0</v>
      </c>
      <c r="AJ454" s="742" cm="1">
        <f t="array" ref="AJ454">INDEX($H454:$K454,0,MATCH(AJ$397,$H$397:$K$397,0))*INDEX($J$391:$R$394,MATCH(AJ$397,$I$391:$I$394,0),MATCH(AJ$396,$J$390:$R$390,0))</f>
        <v>0</v>
      </c>
      <c r="AK454" s="742" cm="1">
        <f t="array" ref="AK454">INDEX($H454:$K454,0,MATCH(AK$397,$H$397:$K$397,0))*INDEX($J$391:$R$394,MATCH(AK$397,$I$391:$I$394,0),MATCH(AK$396,$J$390:$R$390,0))</f>
        <v>0</v>
      </c>
      <c r="AL454" s="742" cm="1">
        <f t="array" ref="AL454">INDEX($H454:$K454,0,MATCH(AL$397,$H$397:$K$397,0))*INDEX($J$391:$R$394,MATCH(AL$397,$I$391:$I$394,0),MATCH(AL$396,$J$390:$R$390,0))</f>
        <v>0</v>
      </c>
      <c r="AM454" s="742" cm="1">
        <f t="array" ref="AM454">INDEX($H454:$K454,0,MATCH(AM$397,$H$397:$K$397,0))*INDEX($J$391:$R$394,MATCH(AM$397,$I$391:$I$394,0),MATCH(AM$396,$J$390:$R$390,0))</f>
        <v>0</v>
      </c>
      <c r="AN454" s="742" cm="1">
        <f t="array" ref="AN454">INDEX($H454:$K454,0,MATCH(AN$397,$H$397:$K$397,0))*INDEX($J$391:$R$394,MATCH(AN$397,$I$391:$I$394,0),MATCH(AN$396,$J$390:$R$390,0))</f>
        <v>0</v>
      </c>
      <c r="AO454" s="742" cm="1">
        <f t="array" ref="AO454">INDEX($H454:$K454,0,MATCH(AO$397,$H$397:$K$397,0))*INDEX($J$391:$R$394,MATCH(AO$397,$I$391:$I$394,0),MATCH(AO$396,$J$390:$R$390,0))</f>
        <v>0</v>
      </c>
      <c r="AP454" s="742" cm="1">
        <f t="array" ref="AP454">INDEX($H454:$K454,0,MATCH(AP$397,$H$397:$K$397,0))*INDEX($J$391:$R$394,MATCH(AP$397,$I$391:$I$394,0),MATCH(AP$396,$J$390:$R$390,0))</f>
        <v>0</v>
      </c>
      <c r="AQ454" s="742" cm="1">
        <f t="array" ref="AQ454">INDEX($H454:$K454,0,MATCH(AQ$397,$H$397:$K$397,0))*INDEX($J$391:$R$394,MATCH(AQ$397,$I$391:$I$394,0),MATCH(AQ$396,$J$390:$R$390,0))</f>
        <v>0</v>
      </c>
      <c r="AR454" s="742" cm="1">
        <f t="array" ref="AR454">INDEX($H454:$K454,0,MATCH(AR$397,$H$397:$K$397,0))*INDEX($J$391:$R$394,MATCH(AR$397,$I$391:$I$394,0),MATCH(AR$396,$J$390:$R$390,0))</f>
        <v>0</v>
      </c>
      <c r="AS454" s="742" cm="1">
        <f t="array" ref="AS454">INDEX($H454:$K454,0,MATCH(AS$397,$H$397:$K$397,0))*INDEX($J$391:$R$394,MATCH(AS$397,$I$391:$I$394,0),MATCH(AS$396,$J$390:$R$390,0))</f>
        <v>0</v>
      </c>
      <c r="AT454" s="742" cm="1">
        <f t="array" ref="AT454">INDEX($H454:$K454,0,MATCH(AT$397,$H$397:$K$397,0))*INDEX($J$391:$R$394,MATCH(AT$397,$I$391:$I$394,0),MATCH(AT$396,$J$390:$R$390,0))</f>
        <v>0</v>
      </c>
      <c r="AU454" s="742" cm="1">
        <f t="array" ref="AU454">INDEX($H454:$K454,0,MATCH(AU$397,$H$397:$K$397,0))*INDEX($J$391:$R$394,MATCH(AU$397,$I$391:$I$394,0),MATCH(AU$396,$J$390:$R$390,0))</f>
        <v>0</v>
      </c>
      <c r="AV454" s="196"/>
      <c r="AW454" s="196"/>
      <c r="AX454" s="17"/>
      <c r="AY454" s="9"/>
      <c r="AZ454" s="9"/>
      <c r="BA454" s="9"/>
    </row>
    <row r="455" spans="1:53" ht="14.5" outlineLevel="1" x14ac:dyDescent="0.35">
      <c r="A455" s="7"/>
      <c r="B455" s="8"/>
      <c r="C455" s="18"/>
      <c r="D455" s="18"/>
      <c r="E455" s="18"/>
      <c r="F455" s="27"/>
      <c r="G455" s="27" t="str">
        <f t="shared" si="117"/>
        <v>AYWBA1a</v>
      </c>
      <c r="H455" s="232">
        <v>0</v>
      </c>
      <c r="I455" s="232">
        <v>0</v>
      </c>
      <c r="J455" s="232">
        <v>0</v>
      </c>
      <c r="K455" s="232">
        <v>0</v>
      </c>
      <c r="L455" s="742" cm="1">
        <f t="array" ref="L455">INDEX($H455:$K455,0,MATCH(L$397,$H$397:$K$397,0))*INDEX($J$391:$R$394,MATCH(L$397,$I$391:$I$394,0),MATCH(L$396,$J$390:$R$390,0))</f>
        <v>0</v>
      </c>
      <c r="M455" s="742" cm="1">
        <f t="array" ref="M455">INDEX($H455:$K455,0,MATCH(M$397,$H$397:$K$397,0))*INDEX($J$391:$R$394,MATCH(M$397,$I$391:$I$394,0),MATCH(M$396,$J$390:$R$390,0))</f>
        <v>0</v>
      </c>
      <c r="N455" s="742" cm="1">
        <f t="array" ref="N455">INDEX($H455:$K455,0,MATCH(N$397,$H$397:$K$397,0))*INDEX($J$391:$R$394,MATCH(N$397,$I$391:$I$394,0),MATCH(N$396,$J$390:$R$390,0))</f>
        <v>0</v>
      </c>
      <c r="O455" s="742" cm="1">
        <f t="array" ref="O455">INDEX($H455:$K455,0,MATCH(O$397,$H$397:$K$397,0))*INDEX($J$391:$R$394,MATCH(O$397,$I$391:$I$394,0),MATCH(O$396,$J$390:$R$390,0))</f>
        <v>0</v>
      </c>
      <c r="P455" s="742" cm="1">
        <f t="array" ref="P455">INDEX($H455:$K455,0,MATCH(P$397,$H$397:$K$397,0))*INDEX($J$391:$R$394,MATCH(P$397,$I$391:$I$394,0),MATCH(P$396,$J$390:$R$390,0))</f>
        <v>0</v>
      </c>
      <c r="Q455" s="742" cm="1">
        <f t="array" ref="Q455">INDEX($H455:$K455,0,MATCH(Q$397,$H$397:$K$397,0))*INDEX($J$391:$R$394,MATCH(Q$397,$I$391:$I$394,0),MATCH(Q$396,$J$390:$R$390,0))</f>
        <v>0</v>
      </c>
      <c r="R455" s="742" cm="1">
        <f t="array" ref="R455">INDEX($H455:$K455,0,MATCH(R$397,$H$397:$K$397,0))*INDEX($J$391:$R$394,MATCH(R$397,$I$391:$I$394,0),MATCH(R$396,$J$390:$R$390,0))</f>
        <v>0</v>
      </c>
      <c r="S455" s="742" cm="1">
        <f t="array" ref="S455">INDEX($H455:$K455,0,MATCH(S$397,$H$397:$K$397,0))*INDEX($J$391:$R$394,MATCH(S$397,$I$391:$I$394,0),MATCH(S$396,$J$390:$R$390,0))</f>
        <v>0</v>
      </c>
      <c r="T455" s="742" cm="1">
        <f t="array" ref="T455">INDEX($H455:$K455,0,MATCH(T$397,$H$397:$K$397,0))*INDEX($J$391:$R$394,MATCH(T$397,$I$391:$I$394,0),MATCH(T$396,$J$390:$R$390,0))</f>
        <v>0</v>
      </c>
      <c r="U455" s="742" cm="1">
        <f t="array" ref="U455">INDEX($H455:$K455,0,MATCH(U$397,$H$397:$K$397,0))*INDEX($J$391:$R$394,MATCH(U$397,$I$391:$I$394,0),MATCH(U$396,$J$390:$R$390,0))</f>
        <v>0</v>
      </c>
      <c r="V455" s="742" cm="1">
        <f t="array" ref="V455">INDEX($H455:$K455,0,MATCH(V$397,$H$397:$K$397,0))*INDEX($J$391:$R$394,MATCH(V$397,$I$391:$I$394,0),MATCH(V$396,$J$390:$R$390,0))</f>
        <v>0</v>
      </c>
      <c r="W455" s="742" cm="1">
        <f t="array" ref="W455">INDEX($H455:$K455,0,MATCH(W$397,$H$397:$K$397,0))*INDEX($J$391:$R$394,MATCH(W$397,$I$391:$I$394,0),MATCH(W$396,$J$390:$R$390,0))</f>
        <v>0</v>
      </c>
      <c r="X455" s="742" cm="1">
        <f t="array" ref="X455">INDEX($H455:$K455,0,MATCH(X$397,$H$397:$K$397,0))*INDEX($J$391:$R$394,MATCH(X$397,$I$391:$I$394,0),MATCH(X$396,$J$390:$R$390,0))</f>
        <v>0</v>
      </c>
      <c r="Y455" s="742" cm="1">
        <f t="array" ref="Y455">INDEX($H455:$K455,0,MATCH(Y$397,$H$397:$K$397,0))*INDEX($J$391:$R$394,MATCH(Y$397,$I$391:$I$394,0),MATCH(Y$396,$J$390:$R$390,0))</f>
        <v>0</v>
      </c>
      <c r="Z455" s="742" cm="1">
        <f t="array" ref="Z455">INDEX($H455:$K455,0,MATCH(Z$397,$H$397:$K$397,0))*INDEX($J$391:$R$394,MATCH(Z$397,$I$391:$I$394,0),MATCH(Z$396,$J$390:$R$390,0))</f>
        <v>0</v>
      </c>
      <c r="AA455" s="742" cm="1">
        <f t="array" ref="AA455">INDEX($H455:$K455,0,MATCH(AA$397,$H$397:$K$397,0))*INDEX($J$391:$R$394,MATCH(AA$397,$I$391:$I$394,0),MATCH(AA$396,$J$390:$R$390,0))</f>
        <v>0</v>
      </c>
      <c r="AB455" s="742" cm="1">
        <f t="array" ref="AB455">INDEX($H455:$K455,0,MATCH(AB$397,$H$397:$K$397,0))*INDEX($J$391:$R$394,MATCH(AB$397,$I$391:$I$394,0),MATCH(AB$396,$J$390:$R$390,0))</f>
        <v>0</v>
      </c>
      <c r="AC455" s="742" cm="1">
        <f t="array" ref="AC455">INDEX($H455:$K455,0,MATCH(AC$397,$H$397:$K$397,0))*INDEX($J$391:$R$394,MATCH(AC$397,$I$391:$I$394,0),MATCH(AC$396,$J$390:$R$390,0))</f>
        <v>0</v>
      </c>
      <c r="AD455" s="742" cm="1">
        <f t="array" ref="AD455">INDEX($H455:$K455,0,MATCH(AD$397,$H$397:$K$397,0))*INDEX($J$391:$R$394,MATCH(AD$397,$I$391:$I$394,0),MATCH(AD$396,$J$390:$R$390,0))</f>
        <v>0</v>
      </c>
      <c r="AE455" s="742" cm="1">
        <f t="array" ref="AE455">INDEX($H455:$K455,0,MATCH(AE$397,$H$397:$K$397,0))*INDEX($J$391:$R$394,MATCH(AE$397,$I$391:$I$394,0),MATCH(AE$396,$J$390:$R$390,0))</f>
        <v>0</v>
      </c>
      <c r="AF455" s="742" cm="1">
        <f t="array" ref="AF455">INDEX($H455:$K455,0,MATCH(AF$397,$H$397:$K$397,0))*INDEX($J$391:$R$394,MATCH(AF$397,$I$391:$I$394,0),MATCH(AF$396,$J$390:$R$390,0))</f>
        <v>0</v>
      </c>
      <c r="AG455" s="742" cm="1">
        <f t="array" ref="AG455">INDEX($H455:$K455,0,MATCH(AG$397,$H$397:$K$397,0))*INDEX($J$391:$R$394,MATCH(AG$397,$I$391:$I$394,0),MATCH(AG$396,$J$390:$R$390,0))</f>
        <v>0</v>
      </c>
      <c r="AH455" s="742" cm="1">
        <f t="array" ref="AH455">INDEX($H455:$K455,0,MATCH(AH$397,$H$397:$K$397,0))*INDEX($J$391:$R$394,MATCH(AH$397,$I$391:$I$394,0),MATCH(AH$396,$J$390:$R$390,0))</f>
        <v>0</v>
      </c>
      <c r="AI455" s="742" cm="1">
        <f t="array" ref="AI455">INDEX($H455:$K455,0,MATCH(AI$397,$H$397:$K$397,0))*INDEX($J$391:$R$394,MATCH(AI$397,$I$391:$I$394,0),MATCH(AI$396,$J$390:$R$390,0))</f>
        <v>0</v>
      </c>
      <c r="AJ455" s="742" cm="1">
        <f t="array" ref="AJ455">INDEX($H455:$K455,0,MATCH(AJ$397,$H$397:$K$397,0))*INDEX($J$391:$R$394,MATCH(AJ$397,$I$391:$I$394,0),MATCH(AJ$396,$J$390:$R$390,0))</f>
        <v>0</v>
      </c>
      <c r="AK455" s="742" cm="1">
        <f t="array" ref="AK455">INDEX($H455:$K455,0,MATCH(AK$397,$H$397:$K$397,0))*INDEX($J$391:$R$394,MATCH(AK$397,$I$391:$I$394,0),MATCH(AK$396,$J$390:$R$390,0))</f>
        <v>0</v>
      </c>
      <c r="AL455" s="742" cm="1">
        <f t="array" ref="AL455">INDEX($H455:$K455,0,MATCH(AL$397,$H$397:$K$397,0))*INDEX($J$391:$R$394,MATCH(AL$397,$I$391:$I$394,0),MATCH(AL$396,$J$390:$R$390,0))</f>
        <v>0</v>
      </c>
      <c r="AM455" s="742" cm="1">
        <f t="array" ref="AM455">INDEX($H455:$K455,0,MATCH(AM$397,$H$397:$K$397,0))*INDEX($J$391:$R$394,MATCH(AM$397,$I$391:$I$394,0),MATCH(AM$396,$J$390:$R$390,0))</f>
        <v>0</v>
      </c>
      <c r="AN455" s="742" cm="1">
        <f t="array" ref="AN455">INDEX($H455:$K455,0,MATCH(AN$397,$H$397:$K$397,0))*INDEX($J$391:$R$394,MATCH(AN$397,$I$391:$I$394,0),MATCH(AN$396,$J$390:$R$390,0))</f>
        <v>0</v>
      </c>
      <c r="AO455" s="742" cm="1">
        <f t="array" ref="AO455">INDEX($H455:$K455,0,MATCH(AO$397,$H$397:$K$397,0))*INDEX($J$391:$R$394,MATCH(AO$397,$I$391:$I$394,0),MATCH(AO$396,$J$390:$R$390,0))</f>
        <v>0</v>
      </c>
      <c r="AP455" s="742" cm="1">
        <f t="array" ref="AP455">INDEX($H455:$K455,0,MATCH(AP$397,$H$397:$K$397,0))*INDEX($J$391:$R$394,MATCH(AP$397,$I$391:$I$394,0),MATCH(AP$396,$J$390:$R$390,0))</f>
        <v>0</v>
      </c>
      <c r="AQ455" s="742" cm="1">
        <f t="array" ref="AQ455">INDEX($H455:$K455,0,MATCH(AQ$397,$H$397:$K$397,0))*INDEX($J$391:$R$394,MATCH(AQ$397,$I$391:$I$394,0),MATCH(AQ$396,$J$390:$R$390,0))</f>
        <v>0</v>
      </c>
      <c r="AR455" s="742" cm="1">
        <f t="array" ref="AR455">INDEX($H455:$K455,0,MATCH(AR$397,$H$397:$K$397,0))*INDEX($J$391:$R$394,MATCH(AR$397,$I$391:$I$394,0),MATCH(AR$396,$J$390:$R$390,0))</f>
        <v>0</v>
      </c>
      <c r="AS455" s="742" cm="1">
        <f t="array" ref="AS455">INDEX($H455:$K455,0,MATCH(AS$397,$H$397:$K$397,0))*INDEX($J$391:$R$394,MATCH(AS$397,$I$391:$I$394,0),MATCH(AS$396,$J$390:$R$390,0))</f>
        <v>0</v>
      </c>
      <c r="AT455" s="742" cm="1">
        <f t="array" ref="AT455">INDEX($H455:$K455,0,MATCH(AT$397,$H$397:$K$397,0))*INDEX($J$391:$R$394,MATCH(AT$397,$I$391:$I$394,0),MATCH(AT$396,$J$390:$R$390,0))</f>
        <v>0</v>
      </c>
      <c r="AU455" s="742" cm="1">
        <f t="array" ref="AU455">INDEX($H455:$K455,0,MATCH(AU$397,$H$397:$K$397,0))*INDEX($J$391:$R$394,MATCH(AU$397,$I$391:$I$394,0),MATCH(AU$396,$J$390:$R$390,0))</f>
        <v>0</v>
      </c>
      <c r="AV455" s="196"/>
      <c r="AW455" s="196"/>
      <c r="AX455" s="17"/>
      <c r="AY455" s="9"/>
      <c r="AZ455" s="9"/>
      <c r="BA455" s="9"/>
    </row>
    <row r="456" spans="1:53" ht="14.5" outlineLevel="1" x14ac:dyDescent="0.35">
      <c r="A456" s="7"/>
      <c r="B456" s="8"/>
      <c r="C456" s="18"/>
      <c r="D456" s="18"/>
      <c r="E456" s="18"/>
      <c r="F456" s="27"/>
      <c r="G456" s="27" t="str">
        <f t="shared" si="117"/>
        <v>YYFWBz</v>
      </c>
      <c r="H456" s="232">
        <v>1</v>
      </c>
      <c r="I456" s="232">
        <v>1</v>
      </c>
      <c r="J456" s="232">
        <v>2</v>
      </c>
      <c r="K456" s="232">
        <v>1</v>
      </c>
      <c r="L456" s="742" cm="1">
        <f t="array" ref="L456">INDEX($H456:$K456,0,MATCH(L$397,$H$397:$K$397,0))*INDEX($J$391:$R$394,MATCH(L$397,$I$391:$I$394,0),MATCH(L$396,$J$390:$R$390,0))</f>
        <v>2</v>
      </c>
      <c r="M456" s="742" cm="1">
        <f t="array" ref="M456">INDEX($H456:$K456,0,MATCH(M$397,$H$397:$K$397,0))*INDEX($J$391:$R$394,MATCH(M$397,$I$391:$I$394,0),MATCH(M$396,$J$390:$R$390,0))</f>
        <v>1</v>
      </c>
      <c r="N456" s="742" cm="1">
        <f t="array" ref="N456">INDEX($H456:$K456,0,MATCH(N$397,$H$397:$K$397,0))*INDEX($J$391:$R$394,MATCH(N$397,$I$391:$I$394,0),MATCH(N$396,$J$390:$R$390,0))</f>
        <v>2</v>
      </c>
      <c r="O456" s="742" cm="1">
        <f t="array" ref="O456">INDEX($H456:$K456,0,MATCH(O$397,$H$397:$K$397,0))*INDEX($J$391:$R$394,MATCH(O$397,$I$391:$I$394,0),MATCH(O$396,$J$390:$R$390,0))</f>
        <v>1</v>
      </c>
      <c r="P456" s="742" cm="1">
        <f t="array" ref="P456">INDEX($H456:$K456,0,MATCH(P$397,$H$397:$K$397,0))*INDEX($J$391:$R$394,MATCH(P$397,$I$391:$I$394,0),MATCH(P$396,$J$390:$R$390,0))</f>
        <v>2</v>
      </c>
      <c r="Q456" s="742" cm="1">
        <f t="array" ref="Q456">INDEX($H456:$K456,0,MATCH(Q$397,$H$397:$K$397,0))*INDEX($J$391:$R$394,MATCH(Q$397,$I$391:$I$394,0),MATCH(Q$396,$J$390:$R$390,0))</f>
        <v>1</v>
      </c>
      <c r="R456" s="742" cm="1">
        <f t="array" ref="R456">INDEX($H456:$K456,0,MATCH(R$397,$H$397:$K$397,0))*INDEX($J$391:$R$394,MATCH(R$397,$I$391:$I$394,0),MATCH(R$396,$J$390:$R$390,0))</f>
        <v>2</v>
      </c>
      <c r="S456" s="742" cm="1">
        <f t="array" ref="S456">INDEX($H456:$K456,0,MATCH(S$397,$H$397:$K$397,0))*INDEX($J$391:$R$394,MATCH(S$397,$I$391:$I$394,0),MATCH(S$396,$J$390:$R$390,0))</f>
        <v>1</v>
      </c>
      <c r="T456" s="742" cm="1">
        <f t="array" ref="T456">INDEX($H456:$K456,0,MATCH(T$397,$H$397:$K$397,0))*INDEX($J$391:$R$394,MATCH(T$397,$I$391:$I$394,0),MATCH(T$396,$J$390:$R$390,0))</f>
        <v>2</v>
      </c>
      <c r="U456" s="742" cm="1">
        <f t="array" ref="U456">INDEX($H456:$K456,0,MATCH(U$397,$H$397:$K$397,0))*INDEX($J$391:$R$394,MATCH(U$397,$I$391:$I$394,0),MATCH(U$396,$J$390:$R$390,0))</f>
        <v>1</v>
      </c>
      <c r="V456" s="742" cm="1">
        <f t="array" ref="V456">INDEX($H456:$K456,0,MATCH(V$397,$H$397:$K$397,0))*INDEX($J$391:$R$394,MATCH(V$397,$I$391:$I$394,0),MATCH(V$396,$J$390:$R$390,0))</f>
        <v>2</v>
      </c>
      <c r="W456" s="742" cm="1">
        <f t="array" ref="W456">INDEX($H456:$K456,0,MATCH(W$397,$H$397:$K$397,0))*INDEX($J$391:$R$394,MATCH(W$397,$I$391:$I$394,0),MATCH(W$396,$J$390:$R$390,0))</f>
        <v>1</v>
      </c>
      <c r="X456" s="742" cm="1">
        <f t="array" ref="X456">INDEX($H456:$K456,0,MATCH(X$397,$H$397:$K$397,0))*INDEX($J$391:$R$394,MATCH(X$397,$I$391:$I$394,0),MATCH(X$396,$J$390:$R$390,0))</f>
        <v>2</v>
      </c>
      <c r="Y456" s="742" cm="1">
        <f t="array" ref="Y456">INDEX($H456:$K456,0,MATCH(Y$397,$H$397:$K$397,0))*INDEX($J$391:$R$394,MATCH(Y$397,$I$391:$I$394,0),MATCH(Y$396,$J$390:$R$390,0))</f>
        <v>1</v>
      </c>
      <c r="Z456" s="742" cm="1">
        <f t="array" ref="Z456">INDEX($H456:$K456,0,MATCH(Z$397,$H$397:$K$397,0))*INDEX($J$391:$R$394,MATCH(Z$397,$I$391:$I$394,0),MATCH(Z$396,$J$390:$R$390,0))</f>
        <v>2</v>
      </c>
      <c r="AA456" s="742" cm="1">
        <f t="array" ref="AA456">INDEX($H456:$K456,0,MATCH(AA$397,$H$397:$K$397,0))*INDEX($J$391:$R$394,MATCH(AA$397,$I$391:$I$394,0),MATCH(AA$396,$J$390:$R$390,0))</f>
        <v>1</v>
      </c>
      <c r="AB456" s="742" cm="1">
        <f t="array" ref="AB456">INDEX($H456:$K456,0,MATCH(AB$397,$H$397:$K$397,0))*INDEX($J$391:$R$394,MATCH(AB$397,$I$391:$I$394,0),MATCH(AB$396,$J$390:$R$390,0))</f>
        <v>1</v>
      </c>
      <c r="AC456" s="742" cm="1">
        <f t="array" ref="AC456">INDEX($H456:$K456,0,MATCH(AC$397,$H$397:$K$397,0))*INDEX($J$391:$R$394,MATCH(AC$397,$I$391:$I$394,0),MATCH(AC$396,$J$390:$R$390,0))</f>
        <v>1</v>
      </c>
      <c r="AD456" s="742" cm="1">
        <f t="array" ref="AD456">INDEX($H456:$K456,0,MATCH(AD$397,$H$397:$K$397,0))*INDEX($J$391:$R$394,MATCH(AD$397,$I$391:$I$394,0),MATCH(AD$396,$J$390:$R$390,0))</f>
        <v>2</v>
      </c>
      <c r="AE456" s="742" cm="1">
        <f t="array" ref="AE456">INDEX($H456:$K456,0,MATCH(AE$397,$H$397:$K$397,0))*INDEX($J$391:$R$394,MATCH(AE$397,$I$391:$I$394,0),MATCH(AE$396,$J$390:$R$390,0))</f>
        <v>1</v>
      </c>
      <c r="AF456" s="742" cm="1">
        <f t="array" ref="AF456">INDEX($H456:$K456,0,MATCH(AF$397,$H$397:$K$397,0))*INDEX($J$391:$R$394,MATCH(AF$397,$I$391:$I$394,0),MATCH(AF$396,$J$390:$R$390,0))</f>
        <v>1</v>
      </c>
      <c r="AG456" s="742" cm="1">
        <f t="array" ref="AG456">INDEX($H456:$K456,0,MATCH(AG$397,$H$397:$K$397,0))*INDEX($J$391:$R$394,MATCH(AG$397,$I$391:$I$394,0),MATCH(AG$396,$J$390:$R$390,0))</f>
        <v>1</v>
      </c>
      <c r="AH456" s="742" cm="1">
        <f t="array" ref="AH456">INDEX($H456:$K456,0,MATCH(AH$397,$H$397:$K$397,0))*INDEX($J$391:$R$394,MATCH(AH$397,$I$391:$I$394,0),MATCH(AH$396,$J$390:$R$390,0))</f>
        <v>2</v>
      </c>
      <c r="AI456" s="742" cm="1">
        <f t="array" ref="AI456">INDEX($H456:$K456,0,MATCH(AI$397,$H$397:$K$397,0))*INDEX($J$391:$R$394,MATCH(AI$397,$I$391:$I$394,0),MATCH(AI$396,$J$390:$R$390,0))</f>
        <v>1</v>
      </c>
      <c r="AJ456" s="742" cm="1">
        <f t="array" ref="AJ456">INDEX($H456:$K456,0,MATCH(AJ$397,$H$397:$K$397,0))*INDEX($J$391:$R$394,MATCH(AJ$397,$I$391:$I$394,0),MATCH(AJ$396,$J$390:$R$390,0))</f>
        <v>1</v>
      </c>
      <c r="AK456" s="742" cm="1">
        <f t="array" ref="AK456">INDEX($H456:$K456,0,MATCH(AK$397,$H$397:$K$397,0))*INDEX($J$391:$R$394,MATCH(AK$397,$I$391:$I$394,0),MATCH(AK$396,$J$390:$R$390,0))</f>
        <v>1</v>
      </c>
      <c r="AL456" s="742" cm="1">
        <f t="array" ref="AL456">INDEX($H456:$K456,0,MATCH(AL$397,$H$397:$K$397,0))*INDEX($J$391:$R$394,MATCH(AL$397,$I$391:$I$394,0),MATCH(AL$396,$J$390:$R$390,0))</f>
        <v>2</v>
      </c>
      <c r="AM456" s="742" cm="1">
        <f t="array" ref="AM456">INDEX($H456:$K456,0,MATCH(AM$397,$H$397:$K$397,0))*INDEX($J$391:$R$394,MATCH(AM$397,$I$391:$I$394,0),MATCH(AM$396,$J$390:$R$390,0))</f>
        <v>1</v>
      </c>
      <c r="AN456" s="742" cm="1">
        <f t="array" ref="AN456">INDEX($H456:$K456,0,MATCH(AN$397,$H$397:$K$397,0))*INDEX($J$391:$R$394,MATCH(AN$397,$I$391:$I$394,0),MATCH(AN$396,$J$390:$R$390,0))</f>
        <v>1</v>
      </c>
      <c r="AO456" s="742" cm="1">
        <f t="array" ref="AO456">INDEX($H456:$K456,0,MATCH(AO$397,$H$397:$K$397,0))*INDEX($J$391:$R$394,MATCH(AO$397,$I$391:$I$394,0),MATCH(AO$396,$J$390:$R$390,0))</f>
        <v>1</v>
      </c>
      <c r="AP456" s="742" cm="1">
        <f t="array" ref="AP456">INDEX($H456:$K456,0,MATCH(AP$397,$H$397:$K$397,0))*INDEX($J$391:$R$394,MATCH(AP$397,$I$391:$I$394,0),MATCH(AP$396,$J$390:$R$390,0))</f>
        <v>2</v>
      </c>
      <c r="AQ456" s="742" cm="1">
        <f t="array" ref="AQ456">INDEX($H456:$K456,0,MATCH(AQ$397,$H$397:$K$397,0))*INDEX($J$391:$R$394,MATCH(AQ$397,$I$391:$I$394,0),MATCH(AQ$396,$J$390:$R$390,0))</f>
        <v>1</v>
      </c>
      <c r="AR456" s="742" cm="1">
        <f t="array" ref="AR456">INDEX($H456:$K456,0,MATCH(AR$397,$H$397:$K$397,0))*INDEX($J$391:$R$394,MATCH(AR$397,$I$391:$I$394,0),MATCH(AR$396,$J$390:$R$390,0))</f>
        <v>1</v>
      </c>
      <c r="AS456" s="742" cm="1">
        <f t="array" ref="AS456">INDEX($H456:$K456,0,MATCH(AS$397,$H$397:$K$397,0))*INDEX($J$391:$R$394,MATCH(AS$397,$I$391:$I$394,0),MATCH(AS$396,$J$390:$R$390,0))</f>
        <v>1</v>
      </c>
      <c r="AT456" s="742" cm="1">
        <f t="array" ref="AT456">INDEX($H456:$K456,0,MATCH(AT$397,$H$397:$K$397,0))*INDEX($J$391:$R$394,MATCH(AT$397,$I$391:$I$394,0),MATCH(AT$396,$J$390:$R$390,0))</f>
        <v>2</v>
      </c>
      <c r="AU456" s="742" cm="1">
        <f t="array" ref="AU456">INDEX($H456:$K456,0,MATCH(AU$397,$H$397:$K$397,0))*INDEX($J$391:$R$394,MATCH(AU$397,$I$391:$I$394,0),MATCH(AU$396,$J$390:$R$390,0))</f>
        <v>1</v>
      </c>
      <c r="AV456" s="196"/>
      <c r="AW456" s="196"/>
      <c r="AX456" s="17"/>
      <c r="AY456" s="9"/>
      <c r="AZ456" s="9"/>
      <c r="BA456" s="9"/>
    </row>
    <row r="457" spans="1:53" ht="14.5" outlineLevel="1" x14ac:dyDescent="0.35">
      <c r="A457" s="7"/>
      <c r="B457" s="8"/>
      <c r="C457" s="18"/>
      <c r="D457" s="18"/>
      <c r="E457" s="18"/>
      <c r="F457" s="27"/>
      <c r="G457" s="27" t="str">
        <f t="shared" si="117"/>
        <v>YYFWBzd</v>
      </c>
      <c r="H457" s="878">
        <v>0</v>
      </c>
      <c r="I457" s="878">
        <f>I456</f>
        <v>1</v>
      </c>
      <c r="J457" s="878">
        <f>J456+1</f>
        <v>3</v>
      </c>
      <c r="K457" s="878">
        <f>K456</f>
        <v>1</v>
      </c>
      <c r="L457" s="742" cm="1">
        <f t="array" ref="L457">INDEX($H457:$K457,0,MATCH(L$397,$H$397:$K$397,0))*INDEX($J$391:$R$394,MATCH(L$397,$I$391:$I$394,0),MATCH(L$396,$J$390:$R$390,0))</f>
        <v>0</v>
      </c>
      <c r="M457" s="742" cm="1">
        <f t="array" ref="M457">INDEX($H457:$K457,0,MATCH(M$397,$H$397:$K$397,0))*INDEX($J$391:$R$394,MATCH(M$397,$I$391:$I$394,0),MATCH(M$396,$J$390:$R$390,0))</f>
        <v>1</v>
      </c>
      <c r="N457" s="742" cm="1">
        <f t="array" ref="N457">INDEX($H457:$K457,0,MATCH(N$397,$H$397:$K$397,0))*INDEX($J$391:$R$394,MATCH(N$397,$I$391:$I$394,0),MATCH(N$396,$J$390:$R$390,0))</f>
        <v>3</v>
      </c>
      <c r="O457" s="742" cm="1">
        <f t="array" ref="O457">INDEX($H457:$K457,0,MATCH(O$397,$H$397:$K$397,0))*INDEX($J$391:$R$394,MATCH(O$397,$I$391:$I$394,0),MATCH(O$396,$J$390:$R$390,0))</f>
        <v>1</v>
      </c>
      <c r="P457" s="742" cm="1">
        <f t="array" ref="P457">INDEX($H457:$K457,0,MATCH(P$397,$H$397:$K$397,0))*INDEX($J$391:$R$394,MATCH(P$397,$I$391:$I$394,0),MATCH(P$396,$J$390:$R$390,0))</f>
        <v>0</v>
      </c>
      <c r="Q457" s="742" cm="1">
        <f t="array" ref="Q457">INDEX($H457:$K457,0,MATCH(Q$397,$H$397:$K$397,0))*INDEX($J$391:$R$394,MATCH(Q$397,$I$391:$I$394,0),MATCH(Q$396,$J$390:$R$390,0))</f>
        <v>1</v>
      </c>
      <c r="R457" s="742" cm="1">
        <f t="array" ref="R457">INDEX($H457:$K457,0,MATCH(R$397,$H$397:$K$397,0))*INDEX($J$391:$R$394,MATCH(R$397,$I$391:$I$394,0),MATCH(R$396,$J$390:$R$390,0))</f>
        <v>3</v>
      </c>
      <c r="S457" s="742" cm="1">
        <f t="array" ref="S457">INDEX($H457:$K457,0,MATCH(S$397,$H$397:$K$397,0))*INDEX($J$391:$R$394,MATCH(S$397,$I$391:$I$394,0),MATCH(S$396,$J$390:$R$390,0))</f>
        <v>1</v>
      </c>
      <c r="T457" s="742" cm="1">
        <f t="array" ref="T457">INDEX($H457:$K457,0,MATCH(T$397,$H$397:$K$397,0))*INDEX($J$391:$R$394,MATCH(T$397,$I$391:$I$394,0),MATCH(T$396,$J$390:$R$390,0))</f>
        <v>0</v>
      </c>
      <c r="U457" s="742" cm="1">
        <f t="array" ref="U457">INDEX($H457:$K457,0,MATCH(U$397,$H$397:$K$397,0))*INDEX($J$391:$R$394,MATCH(U$397,$I$391:$I$394,0),MATCH(U$396,$J$390:$R$390,0))</f>
        <v>1</v>
      </c>
      <c r="V457" s="742" cm="1">
        <f t="array" ref="V457">INDEX($H457:$K457,0,MATCH(V$397,$H$397:$K$397,0))*INDEX($J$391:$R$394,MATCH(V$397,$I$391:$I$394,0),MATCH(V$396,$J$390:$R$390,0))</f>
        <v>3</v>
      </c>
      <c r="W457" s="742" cm="1">
        <f t="array" ref="W457">INDEX($H457:$K457,0,MATCH(W$397,$H$397:$K$397,0))*INDEX($J$391:$R$394,MATCH(W$397,$I$391:$I$394,0),MATCH(W$396,$J$390:$R$390,0))</f>
        <v>1</v>
      </c>
      <c r="X457" s="742" cm="1">
        <f t="array" ref="X457">INDEX($H457:$K457,0,MATCH(X$397,$H$397:$K$397,0))*INDEX($J$391:$R$394,MATCH(X$397,$I$391:$I$394,0),MATCH(X$396,$J$390:$R$390,0))</f>
        <v>0</v>
      </c>
      <c r="Y457" s="742" cm="1">
        <f t="array" ref="Y457">INDEX($H457:$K457,0,MATCH(Y$397,$H$397:$K$397,0))*INDEX($J$391:$R$394,MATCH(Y$397,$I$391:$I$394,0),MATCH(Y$396,$J$390:$R$390,0))</f>
        <v>1</v>
      </c>
      <c r="Z457" s="742" cm="1">
        <f t="array" ref="Z457">INDEX($H457:$K457,0,MATCH(Z$397,$H$397:$K$397,0))*INDEX($J$391:$R$394,MATCH(Z$397,$I$391:$I$394,0),MATCH(Z$396,$J$390:$R$390,0))</f>
        <v>3</v>
      </c>
      <c r="AA457" s="742" cm="1">
        <f t="array" ref="AA457">INDEX($H457:$K457,0,MATCH(AA$397,$H$397:$K$397,0))*INDEX($J$391:$R$394,MATCH(AA$397,$I$391:$I$394,0),MATCH(AA$396,$J$390:$R$390,0))</f>
        <v>1</v>
      </c>
      <c r="AB457" s="742" cm="1">
        <f t="array" ref="AB457">INDEX($H457:$K457,0,MATCH(AB$397,$H$397:$K$397,0))*INDEX($J$391:$R$394,MATCH(AB$397,$I$391:$I$394,0),MATCH(AB$396,$J$390:$R$390,0))</f>
        <v>0</v>
      </c>
      <c r="AC457" s="742" cm="1">
        <f t="array" ref="AC457">INDEX($H457:$K457,0,MATCH(AC$397,$H$397:$K$397,0))*INDEX($J$391:$R$394,MATCH(AC$397,$I$391:$I$394,0),MATCH(AC$396,$J$390:$R$390,0))</f>
        <v>1</v>
      </c>
      <c r="AD457" s="742" cm="1">
        <f t="array" ref="AD457">INDEX($H457:$K457,0,MATCH(AD$397,$H$397:$K$397,0))*INDEX($J$391:$R$394,MATCH(AD$397,$I$391:$I$394,0),MATCH(AD$396,$J$390:$R$390,0))</f>
        <v>3</v>
      </c>
      <c r="AE457" s="742" cm="1">
        <f t="array" ref="AE457">INDEX($H457:$K457,0,MATCH(AE$397,$H$397:$K$397,0))*INDEX($J$391:$R$394,MATCH(AE$397,$I$391:$I$394,0),MATCH(AE$396,$J$390:$R$390,0))</f>
        <v>1</v>
      </c>
      <c r="AF457" s="742" cm="1">
        <f t="array" ref="AF457">INDEX($H457:$K457,0,MATCH(AF$397,$H$397:$K$397,0))*INDEX($J$391:$R$394,MATCH(AF$397,$I$391:$I$394,0),MATCH(AF$396,$J$390:$R$390,0))</f>
        <v>0</v>
      </c>
      <c r="AG457" s="742" cm="1">
        <f t="array" ref="AG457">INDEX($H457:$K457,0,MATCH(AG$397,$H$397:$K$397,0))*INDEX($J$391:$R$394,MATCH(AG$397,$I$391:$I$394,0),MATCH(AG$396,$J$390:$R$390,0))</f>
        <v>1</v>
      </c>
      <c r="AH457" s="742" cm="1">
        <f t="array" ref="AH457">INDEX($H457:$K457,0,MATCH(AH$397,$H$397:$K$397,0))*INDEX($J$391:$R$394,MATCH(AH$397,$I$391:$I$394,0),MATCH(AH$396,$J$390:$R$390,0))</f>
        <v>3</v>
      </c>
      <c r="AI457" s="742" cm="1">
        <f t="array" ref="AI457">INDEX($H457:$K457,0,MATCH(AI$397,$H$397:$K$397,0))*INDEX($J$391:$R$394,MATCH(AI$397,$I$391:$I$394,0),MATCH(AI$396,$J$390:$R$390,0))</f>
        <v>1</v>
      </c>
      <c r="AJ457" s="742" cm="1">
        <f t="array" ref="AJ457">INDEX($H457:$K457,0,MATCH(AJ$397,$H$397:$K$397,0))*INDEX($J$391:$R$394,MATCH(AJ$397,$I$391:$I$394,0),MATCH(AJ$396,$J$390:$R$390,0))</f>
        <v>0</v>
      </c>
      <c r="AK457" s="742" cm="1">
        <f t="array" ref="AK457">INDEX($H457:$K457,0,MATCH(AK$397,$H$397:$K$397,0))*INDEX($J$391:$R$394,MATCH(AK$397,$I$391:$I$394,0),MATCH(AK$396,$J$390:$R$390,0))</f>
        <v>1</v>
      </c>
      <c r="AL457" s="742" cm="1">
        <f t="array" ref="AL457">INDEX($H457:$K457,0,MATCH(AL$397,$H$397:$K$397,0))*INDEX($J$391:$R$394,MATCH(AL$397,$I$391:$I$394,0),MATCH(AL$396,$J$390:$R$390,0))</f>
        <v>3</v>
      </c>
      <c r="AM457" s="742" cm="1">
        <f t="array" ref="AM457">INDEX($H457:$K457,0,MATCH(AM$397,$H$397:$K$397,0))*INDEX($J$391:$R$394,MATCH(AM$397,$I$391:$I$394,0),MATCH(AM$396,$J$390:$R$390,0))</f>
        <v>1</v>
      </c>
      <c r="AN457" s="742" cm="1">
        <f t="array" ref="AN457">INDEX($H457:$K457,0,MATCH(AN$397,$H$397:$K$397,0))*INDEX($J$391:$R$394,MATCH(AN$397,$I$391:$I$394,0),MATCH(AN$396,$J$390:$R$390,0))</f>
        <v>0</v>
      </c>
      <c r="AO457" s="742" cm="1">
        <f t="array" ref="AO457">INDEX($H457:$K457,0,MATCH(AO$397,$H$397:$K$397,0))*INDEX($J$391:$R$394,MATCH(AO$397,$I$391:$I$394,0),MATCH(AO$396,$J$390:$R$390,0))</f>
        <v>1</v>
      </c>
      <c r="AP457" s="742" cm="1">
        <f t="array" ref="AP457">INDEX($H457:$K457,0,MATCH(AP$397,$H$397:$K$397,0))*INDEX($J$391:$R$394,MATCH(AP$397,$I$391:$I$394,0),MATCH(AP$396,$J$390:$R$390,0))</f>
        <v>3</v>
      </c>
      <c r="AQ457" s="742" cm="1">
        <f t="array" ref="AQ457">INDEX($H457:$K457,0,MATCH(AQ$397,$H$397:$K$397,0))*INDEX($J$391:$R$394,MATCH(AQ$397,$I$391:$I$394,0),MATCH(AQ$396,$J$390:$R$390,0))</f>
        <v>1</v>
      </c>
      <c r="AR457" s="742" cm="1">
        <f t="array" ref="AR457">INDEX($H457:$K457,0,MATCH(AR$397,$H$397:$K$397,0))*INDEX($J$391:$R$394,MATCH(AR$397,$I$391:$I$394,0),MATCH(AR$396,$J$390:$R$390,0))</f>
        <v>0</v>
      </c>
      <c r="AS457" s="742" cm="1">
        <f t="array" ref="AS457">INDEX($H457:$K457,0,MATCH(AS$397,$H$397:$K$397,0))*INDEX($J$391:$R$394,MATCH(AS$397,$I$391:$I$394,0),MATCH(AS$396,$J$390:$R$390,0))</f>
        <v>1</v>
      </c>
      <c r="AT457" s="742" cm="1">
        <f t="array" ref="AT457">INDEX($H457:$K457,0,MATCH(AT$397,$H$397:$K$397,0))*INDEX($J$391:$R$394,MATCH(AT$397,$I$391:$I$394,0),MATCH(AT$396,$J$390:$R$390,0))</f>
        <v>3</v>
      </c>
      <c r="AU457" s="742" cm="1">
        <f t="array" ref="AU457">INDEX($H457:$K457,0,MATCH(AU$397,$H$397:$K$397,0))*INDEX($J$391:$R$394,MATCH(AU$397,$I$391:$I$394,0),MATCH(AU$396,$J$390:$R$390,0))</f>
        <v>1</v>
      </c>
      <c r="AV457" s="196"/>
      <c r="AW457" s="196"/>
      <c r="AX457" s="17"/>
      <c r="AY457" s="9"/>
      <c r="AZ457" s="9"/>
      <c r="BA457" s="9"/>
    </row>
    <row r="458" spans="1:53" ht="14.5" outlineLevel="1" x14ac:dyDescent="0.35">
      <c r="A458" s="7"/>
      <c r="B458" s="8"/>
      <c r="C458" s="18"/>
      <c r="D458" s="18"/>
      <c r="E458" s="18"/>
      <c r="F458" s="27"/>
      <c r="G458" s="27" t="str">
        <f t="shared" si="117"/>
        <v>YYBNWf</v>
      </c>
      <c r="H458" s="232">
        <v>1</v>
      </c>
      <c r="I458" s="232">
        <v>1</v>
      </c>
      <c r="J458" s="232">
        <v>5</v>
      </c>
      <c r="K458" s="232">
        <v>3</v>
      </c>
      <c r="L458" s="742" cm="1">
        <f t="array" ref="L458">INDEX($H458:$K458,0,MATCH(L$397,$H$397:$K$397,0))*INDEX($J$391:$R$394,MATCH(L$397,$I$391:$I$394,0),MATCH(L$396,$J$390:$R$390,0))</f>
        <v>2</v>
      </c>
      <c r="M458" s="742" cm="1">
        <f t="array" ref="M458">INDEX($H458:$K458,0,MATCH(M$397,$H$397:$K$397,0))*INDEX($J$391:$R$394,MATCH(M$397,$I$391:$I$394,0),MATCH(M$396,$J$390:$R$390,0))</f>
        <v>1</v>
      </c>
      <c r="N458" s="742" cm="1">
        <f t="array" ref="N458">INDEX($H458:$K458,0,MATCH(N$397,$H$397:$K$397,0))*INDEX($J$391:$R$394,MATCH(N$397,$I$391:$I$394,0),MATCH(N$396,$J$390:$R$390,0))</f>
        <v>5</v>
      </c>
      <c r="O458" s="742" cm="1">
        <f t="array" ref="O458">INDEX($H458:$K458,0,MATCH(O$397,$H$397:$K$397,0))*INDEX($J$391:$R$394,MATCH(O$397,$I$391:$I$394,0),MATCH(O$396,$J$390:$R$390,0))</f>
        <v>3</v>
      </c>
      <c r="P458" s="742" cm="1">
        <f t="array" ref="P458">INDEX($H458:$K458,0,MATCH(P$397,$H$397:$K$397,0))*INDEX($J$391:$R$394,MATCH(P$397,$I$391:$I$394,0),MATCH(P$396,$J$390:$R$390,0))</f>
        <v>2</v>
      </c>
      <c r="Q458" s="742" cm="1">
        <f t="array" ref="Q458">INDEX($H458:$K458,0,MATCH(Q$397,$H$397:$K$397,0))*INDEX($J$391:$R$394,MATCH(Q$397,$I$391:$I$394,0),MATCH(Q$396,$J$390:$R$390,0))</f>
        <v>1</v>
      </c>
      <c r="R458" s="742" cm="1">
        <f t="array" ref="R458">INDEX($H458:$K458,0,MATCH(R$397,$H$397:$K$397,0))*INDEX($J$391:$R$394,MATCH(R$397,$I$391:$I$394,0),MATCH(R$396,$J$390:$R$390,0))</f>
        <v>5</v>
      </c>
      <c r="S458" s="742" cm="1">
        <f t="array" ref="S458">INDEX($H458:$K458,0,MATCH(S$397,$H$397:$K$397,0))*INDEX($J$391:$R$394,MATCH(S$397,$I$391:$I$394,0),MATCH(S$396,$J$390:$R$390,0))</f>
        <v>3</v>
      </c>
      <c r="T458" s="742" cm="1">
        <f t="array" ref="T458">INDEX($H458:$K458,0,MATCH(T$397,$H$397:$K$397,0))*INDEX($J$391:$R$394,MATCH(T$397,$I$391:$I$394,0),MATCH(T$396,$J$390:$R$390,0))</f>
        <v>2</v>
      </c>
      <c r="U458" s="742" cm="1">
        <f t="array" ref="U458">INDEX($H458:$K458,0,MATCH(U$397,$H$397:$K$397,0))*INDEX($J$391:$R$394,MATCH(U$397,$I$391:$I$394,0),MATCH(U$396,$J$390:$R$390,0))</f>
        <v>1</v>
      </c>
      <c r="V458" s="742" cm="1">
        <f t="array" ref="V458">INDEX($H458:$K458,0,MATCH(V$397,$H$397:$K$397,0))*INDEX($J$391:$R$394,MATCH(V$397,$I$391:$I$394,0),MATCH(V$396,$J$390:$R$390,0))</f>
        <v>5</v>
      </c>
      <c r="W458" s="742" cm="1">
        <f t="array" ref="W458">INDEX($H458:$K458,0,MATCH(W$397,$H$397:$K$397,0))*INDEX($J$391:$R$394,MATCH(W$397,$I$391:$I$394,0),MATCH(W$396,$J$390:$R$390,0))</f>
        <v>3</v>
      </c>
      <c r="X458" s="742" cm="1">
        <f t="array" ref="X458">INDEX($H458:$K458,0,MATCH(X$397,$H$397:$K$397,0))*INDEX($J$391:$R$394,MATCH(X$397,$I$391:$I$394,0),MATCH(X$396,$J$390:$R$390,0))</f>
        <v>2</v>
      </c>
      <c r="Y458" s="742" cm="1">
        <f t="array" ref="Y458">INDEX($H458:$K458,0,MATCH(Y$397,$H$397:$K$397,0))*INDEX($J$391:$R$394,MATCH(Y$397,$I$391:$I$394,0),MATCH(Y$396,$J$390:$R$390,0))</f>
        <v>1</v>
      </c>
      <c r="Z458" s="742" cm="1">
        <f t="array" ref="Z458">INDEX($H458:$K458,0,MATCH(Z$397,$H$397:$K$397,0))*INDEX($J$391:$R$394,MATCH(Z$397,$I$391:$I$394,0),MATCH(Z$396,$J$390:$R$390,0))</f>
        <v>5</v>
      </c>
      <c r="AA458" s="742" cm="1">
        <f t="array" ref="AA458">INDEX($H458:$K458,0,MATCH(AA$397,$H$397:$K$397,0))*INDEX($J$391:$R$394,MATCH(AA$397,$I$391:$I$394,0),MATCH(AA$396,$J$390:$R$390,0))</f>
        <v>3</v>
      </c>
      <c r="AB458" s="742" cm="1">
        <f t="array" ref="AB458">INDEX($H458:$K458,0,MATCH(AB$397,$H$397:$K$397,0))*INDEX($J$391:$R$394,MATCH(AB$397,$I$391:$I$394,0),MATCH(AB$396,$J$390:$R$390,0))</f>
        <v>1</v>
      </c>
      <c r="AC458" s="742" cm="1">
        <f t="array" ref="AC458">INDEX($H458:$K458,0,MATCH(AC$397,$H$397:$K$397,0))*INDEX($J$391:$R$394,MATCH(AC$397,$I$391:$I$394,0),MATCH(AC$396,$J$390:$R$390,0))</f>
        <v>1</v>
      </c>
      <c r="AD458" s="742" cm="1">
        <f t="array" ref="AD458">INDEX($H458:$K458,0,MATCH(AD$397,$H$397:$K$397,0))*INDEX($J$391:$R$394,MATCH(AD$397,$I$391:$I$394,0),MATCH(AD$396,$J$390:$R$390,0))</f>
        <v>5</v>
      </c>
      <c r="AE458" s="742" cm="1">
        <f t="array" ref="AE458">INDEX($H458:$K458,0,MATCH(AE$397,$H$397:$K$397,0))*INDEX($J$391:$R$394,MATCH(AE$397,$I$391:$I$394,0),MATCH(AE$396,$J$390:$R$390,0))</f>
        <v>3</v>
      </c>
      <c r="AF458" s="742" cm="1">
        <f t="array" ref="AF458">INDEX($H458:$K458,0,MATCH(AF$397,$H$397:$K$397,0))*INDEX($J$391:$R$394,MATCH(AF$397,$I$391:$I$394,0),MATCH(AF$396,$J$390:$R$390,0))</f>
        <v>1</v>
      </c>
      <c r="AG458" s="742" cm="1">
        <f t="array" ref="AG458">INDEX($H458:$K458,0,MATCH(AG$397,$H$397:$K$397,0))*INDEX($J$391:$R$394,MATCH(AG$397,$I$391:$I$394,0),MATCH(AG$396,$J$390:$R$390,0))</f>
        <v>1</v>
      </c>
      <c r="AH458" s="742" cm="1">
        <f t="array" ref="AH458">INDEX($H458:$K458,0,MATCH(AH$397,$H$397:$K$397,0))*INDEX($J$391:$R$394,MATCH(AH$397,$I$391:$I$394,0),MATCH(AH$396,$J$390:$R$390,0))</f>
        <v>5</v>
      </c>
      <c r="AI458" s="742" cm="1">
        <f t="array" ref="AI458">INDEX($H458:$K458,0,MATCH(AI$397,$H$397:$K$397,0))*INDEX($J$391:$R$394,MATCH(AI$397,$I$391:$I$394,0),MATCH(AI$396,$J$390:$R$390,0))</f>
        <v>3</v>
      </c>
      <c r="AJ458" s="742" cm="1">
        <f t="array" ref="AJ458">INDEX($H458:$K458,0,MATCH(AJ$397,$H$397:$K$397,0))*INDEX($J$391:$R$394,MATCH(AJ$397,$I$391:$I$394,0),MATCH(AJ$396,$J$390:$R$390,0))</f>
        <v>1</v>
      </c>
      <c r="AK458" s="742" cm="1">
        <f t="array" ref="AK458">INDEX($H458:$K458,0,MATCH(AK$397,$H$397:$K$397,0))*INDEX($J$391:$R$394,MATCH(AK$397,$I$391:$I$394,0),MATCH(AK$396,$J$390:$R$390,0))</f>
        <v>1</v>
      </c>
      <c r="AL458" s="742" cm="1">
        <f t="array" ref="AL458">INDEX($H458:$K458,0,MATCH(AL$397,$H$397:$K$397,0))*INDEX($J$391:$R$394,MATCH(AL$397,$I$391:$I$394,0),MATCH(AL$396,$J$390:$R$390,0))</f>
        <v>5</v>
      </c>
      <c r="AM458" s="742" cm="1">
        <f t="array" ref="AM458">INDEX($H458:$K458,0,MATCH(AM$397,$H$397:$K$397,0))*INDEX($J$391:$R$394,MATCH(AM$397,$I$391:$I$394,0),MATCH(AM$396,$J$390:$R$390,0))</f>
        <v>3</v>
      </c>
      <c r="AN458" s="742" cm="1">
        <f t="array" ref="AN458">INDEX($H458:$K458,0,MATCH(AN$397,$H$397:$K$397,0))*INDEX($J$391:$R$394,MATCH(AN$397,$I$391:$I$394,0),MATCH(AN$396,$J$390:$R$390,0))</f>
        <v>1</v>
      </c>
      <c r="AO458" s="742" cm="1">
        <f t="array" ref="AO458">INDEX($H458:$K458,0,MATCH(AO$397,$H$397:$K$397,0))*INDEX($J$391:$R$394,MATCH(AO$397,$I$391:$I$394,0),MATCH(AO$396,$J$390:$R$390,0))</f>
        <v>1</v>
      </c>
      <c r="AP458" s="742" cm="1">
        <f t="array" ref="AP458">INDEX($H458:$K458,0,MATCH(AP$397,$H$397:$K$397,0))*INDEX($J$391:$R$394,MATCH(AP$397,$I$391:$I$394,0),MATCH(AP$396,$J$390:$R$390,0))</f>
        <v>5</v>
      </c>
      <c r="AQ458" s="742" cm="1">
        <f t="array" ref="AQ458">INDEX($H458:$K458,0,MATCH(AQ$397,$H$397:$K$397,0))*INDEX($J$391:$R$394,MATCH(AQ$397,$I$391:$I$394,0),MATCH(AQ$396,$J$390:$R$390,0))</f>
        <v>3</v>
      </c>
      <c r="AR458" s="742" cm="1">
        <f t="array" ref="AR458">INDEX($H458:$K458,0,MATCH(AR$397,$H$397:$K$397,0))*INDEX($J$391:$R$394,MATCH(AR$397,$I$391:$I$394,0),MATCH(AR$396,$J$390:$R$390,0))</f>
        <v>1</v>
      </c>
      <c r="AS458" s="742" cm="1">
        <f t="array" ref="AS458">INDEX($H458:$K458,0,MATCH(AS$397,$H$397:$K$397,0))*INDEX($J$391:$R$394,MATCH(AS$397,$I$391:$I$394,0),MATCH(AS$396,$J$390:$R$390,0))</f>
        <v>1</v>
      </c>
      <c r="AT458" s="742" cm="1">
        <f t="array" ref="AT458">INDEX($H458:$K458,0,MATCH(AT$397,$H$397:$K$397,0))*INDEX($J$391:$R$394,MATCH(AT$397,$I$391:$I$394,0),MATCH(AT$396,$J$390:$R$390,0))</f>
        <v>5</v>
      </c>
      <c r="AU458" s="742" cm="1">
        <f t="array" ref="AU458">INDEX($H458:$K458,0,MATCH(AU$397,$H$397:$K$397,0))*INDEX($J$391:$R$394,MATCH(AU$397,$I$391:$I$394,0),MATCH(AU$396,$J$390:$R$390,0))</f>
        <v>3</v>
      </c>
      <c r="AV458" s="196"/>
      <c r="AW458" s="196"/>
      <c r="AX458" s="17"/>
      <c r="AY458" s="9"/>
      <c r="AZ458" s="9"/>
      <c r="BA458" s="9"/>
    </row>
    <row r="459" spans="1:53" ht="14.5" outlineLevel="1" x14ac:dyDescent="0.35">
      <c r="A459" s="7"/>
      <c r="B459" s="8"/>
      <c r="C459" s="18"/>
      <c r="D459" s="18"/>
      <c r="E459" s="18"/>
      <c r="F459" s="27"/>
      <c r="G459" s="27" t="str">
        <f t="shared" si="117"/>
        <v>YYNWFw</v>
      </c>
      <c r="H459" s="232">
        <v>1</v>
      </c>
      <c r="I459" s="232">
        <v>1</v>
      </c>
      <c r="J459" s="232">
        <v>2</v>
      </c>
      <c r="K459" s="232">
        <v>1</v>
      </c>
      <c r="L459" s="742" cm="1">
        <f t="array" ref="L459">INDEX($H459:$K459,0,MATCH(L$397,$H$397:$K$397,0))*INDEX($J$391:$R$394,MATCH(L$397,$I$391:$I$394,0),MATCH(L$396,$J$390:$R$390,0))</f>
        <v>2</v>
      </c>
      <c r="M459" s="742" cm="1">
        <f t="array" ref="M459">INDEX($H459:$K459,0,MATCH(M$397,$H$397:$K$397,0))*INDEX($J$391:$R$394,MATCH(M$397,$I$391:$I$394,0),MATCH(M$396,$J$390:$R$390,0))</f>
        <v>1</v>
      </c>
      <c r="N459" s="742" cm="1">
        <f t="array" ref="N459">INDEX($H459:$K459,0,MATCH(N$397,$H$397:$K$397,0))*INDEX($J$391:$R$394,MATCH(N$397,$I$391:$I$394,0),MATCH(N$396,$J$390:$R$390,0))</f>
        <v>2</v>
      </c>
      <c r="O459" s="742" cm="1">
        <f t="array" ref="O459">INDEX($H459:$K459,0,MATCH(O$397,$H$397:$K$397,0))*INDEX($J$391:$R$394,MATCH(O$397,$I$391:$I$394,0),MATCH(O$396,$J$390:$R$390,0))</f>
        <v>1</v>
      </c>
      <c r="P459" s="742" cm="1">
        <f t="array" ref="P459">INDEX($H459:$K459,0,MATCH(P$397,$H$397:$K$397,0))*INDEX($J$391:$R$394,MATCH(P$397,$I$391:$I$394,0),MATCH(P$396,$J$390:$R$390,0))</f>
        <v>2</v>
      </c>
      <c r="Q459" s="742" cm="1">
        <f t="array" ref="Q459">INDEX($H459:$K459,0,MATCH(Q$397,$H$397:$K$397,0))*INDEX($J$391:$R$394,MATCH(Q$397,$I$391:$I$394,0),MATCH(Q$396,$J$390:$R$390,0))</f>
        <v>1</v>
      </c>
      <c r="R459" s="742" cm="1">
        <f t="array" ref="R459">INDEX($H459:$K459,0,MATCH(R$397,$H$397:$K$397,0))*INDEX($J$391:$R$394,MATCH(R$397,$I$391:$I$394,0),MATCH(R$396,$J$390:$R$390,0))</f>
        <v>2</v>
      </c>
      <c r="S459" s="742" cm="1">
        <f t="array" ref="S459">INDEX($H459:$K459,0,MATCH(S$397,$H$397:$K$397,0))*INDEX($J$391:$R$394,MATCH(S$397,$I$391:$I$394,0),MATCH(S$396,$J$390:$R$390,0))</f>
        <v>1</v>
      </c>
      <c r="T459" s="742" cm="1">
        <f t="array" ref="T459">INDEX($H459:$K459,0,MATCH(T$397,$H$397:$K$397,0))*INDEX($J$391:$R$394,MATCH(T$397,$I$391:$I$394,0),MATCH(T$396,$J$390:$R$390,0))</f>
        <v>2</v>
      </c>
      <c r="U459" s="742" cm="1">
        <f t="array" ref="U459">INDEX($H459:$K459,0,MATCH(U$397,$H$397:$K$397,0))*INDEX($J$391:$R$394,MATCH(U$397,$I$391:$I$394,0),MATCH(U$396,$J$390:$R$390,0))</f>
        <v>1</v>
      </c>
      <c r="V459" s="742" cm="1">
        <f t="array" ref="V459">INDEX($H459:$K459,0,MATCH(V$397,$H$397:$K$397,0))*INDEX($J$391:$R$394,MATCH(V$397,$I$391:$I$394,0),MATCH(V$396,$J$390:$R$390,0))</f>
        <v>2</v>
      </c>
      <c r="W459" s="742" cm="1">
        <f t="array" ref="W459">INDEX($H459:$K459,0,MATCH(W$397,$H$397:$K$397,0))*INDEX($J$391:$R$394,MATCH(W$397,$I$391:$I$394,0),MATCH(W$396,$J$390:$R$390,0))</f>
        <v>1</v>
      </c>
      <c r="X459" s="742" cm="1">
        <f t="array" ref="X459">INDEX($H459:$K459,0,MATCH(X$397,$H$397:$K$397,0))*INDEX($J$391:$R$394,MATCH(X$397,$I$391:$I$394,0),MATCH(X$396,$J$390:$R$390,0))</f>
        <v>2</v>
      </c>
      <c r="Y459" s="742" cm="1">
        <f t="array" ref="Y459">INDEX($H459:$K459,0,MATCH(Y$397,$H$397:$K$397,0))*INDEX($J$391:$R$394,MATCH(Y$397,$I$391:$I$394,0),MATCH(Y$396,$J$390:$R$390,0))</f>
        <v>1</v>
      </c>
      <c r="Z459" s="742" cm="1">
        <f t="array" ref="Z459">INDEX($H459:$K459,0,MATCH(Z$397,$H$397:$K$397,0))*INDEX($J$391:$R$394,MATCH(Z$397,$I$391:$I$394,0),MATCH(Z$396,$J$390:$R$390,0))</f>
        <v>2</v>
      </c>
      <c r="AA459" s="742" cm="1">
        <f t="array" ref="AA459">INDEX($H459:$K459,0,MATCH(AA$397,$H$397:$K$397,0))*INDEX($J$391:$R$394,MATCH(AA$397,$I$391:$I$394,0),MATCH(AA$396,$J$390:$R$390,0))</f>
        <v>1</v>
      </c>
      <c r="AB459" s="742" cm="1">
        <f t="array" ref="AB459">INDEX($H459:$K459,0,MATCH(AB$397,$H$397:$K$397,0))*INDEX($J$391:$R$394,MATCH(AB$397,$I$391:$I$394,0),MATCH(AB$396,$J$390:$R$390,0))</f>
        <v>1</v>
      </c>
      <c r="AC459" s="742" cm="1">
        <f t="array" ref="AC459">INDEX($H459:$K459,0,MATCH(AC$397,$H$397:$K$397,0))*INDEX($J$391:$R$394,MATCH(AC$397,$I$391:$I$394,0),MATCH(AC$396,$J$390:$R$390,0))</f>
        <v>1</v>
      </c>
      <c r="AD459" s="742" cm="1">
        <f t="array" ref="AD459">INDEX($H459:$K459,0,MATCH(AD$397,$H$397:$K$397,0))*INDEX($J$391:$R$394,MATCH(AD$397,$I$391:$I$394,0),MATCH(AD$396,$J$390:$R$390,0))</f>
        <v>2</v>
      </c>
      <c r="AE459" s="742" cm="1">
        <f t="array" ref="AE459">INDEX($H459:$K459,0,MATCH(AE$397,$H$397:$K$397,0))*INDEX($J$391:$R$394,MATCH(AE$397,$I$391:$I$394,0),MATCH(AE$396,$J$390:$R$390,0))</f>
        <v>1</v>
      </c>
      <c r="AF459" s="742" cm="1">
        <f t="array" ref="AF459">INDEX($H459:$K459,0,MATCH(AF$397,$H$397:$K$397,0))*INDEX($J$391:$R$394,MATCH(AF$397,$I$391:$I$394,0),MATCH(AF$396,$J$390:$R$390,0))</f>
        <v>1</v>
      </c>
      <c r="AG459" s="742" cm="1">
        <f t="array" ref="AG459">INDEX($H459:$K459,0,MATCH(AG$397,$H$397:$K$397,0))*INDEX($J$391:$R$394,MATCH(AG$397,$I$391:$I$394,0),MATCH(AG$396,$J$390:$R$390,0))</f>
        <v>1</v>
      </c>
      <c r="AH459" s="742" cm="1">
        <f t="array" ref="AH459">INDEX($H459:$K459,0,MATCH(AH$397,$H$397:$K$397,0))*INDEX($J$391:$R$394,MATCH(AH$397,$I$391:$I$394,0),MATCH(AH$396,$J$390:$R$390,0))</f>
        <v>2</v>
      </c>
      <c r="AI459" s="742" cm="1">
        <f t="array" ref="AI459">INDEX($H459:$K459,0,MATCH(AI$397,$H$397:$K$397,0))*INDEX($J$391:$R$394,MATCH(AI$397,$I$391:$I$394,0),MATCH(AI$396,$J$390:$R$390,0))</f>
        <v>1</v>
      </c>
      <c r="AJ459" s="742" cm="1">
        <f t="array" ref="AJ459">INDEX($H459:$K459,0,MATCH(AJ$397,$H$397:$K$397,0))*INDEX($J$391:$R$394,MATCH(AJ$397,$I$391:$I$394,0),MATCH(AJ$396,$J$390:$R$390,0))</f>
        <v>1</v>
      </c>
      <c r="AK459" s="742" cm="1">
        <f t="array" ref="AK459">INDEX($H459:$K459,0,MATCH(AK$397,$H$397:$K$397,0))*INDEX($J$391:$R$394,MATCH(AK$397,$I$391:$I$394,0),MATCH(AK$396,$J$390:$R$390,0))</f>
        <v>1</v>
      </c>
      <c r="AL459" s="742" cm="1">
        <f t="array" ref="AL459">INDEX($H459:$K459,0,MATCH(AL$397,$H$397:$K$397,0))*INDEX($J$391:$R$394,MATCH(AL$397,$I$391:$I$394,0),MATCH(AL$396,$J$390:$R$390,0))</f>
        <v>2</v>
      </c>
      <c r="AM459" s="742" cm="1">
        <f t="array" ref="AM459">INDEX($H459:$K459,0,MATCH(AM$397,$H$397:$K$397,0))*INDEX($J$391:$R$394,MATCH(AM$397,$I$391:$I$394,0),MATCH(AM$396,$J$390:$R$390,0))</f>
        <v>1</v>
      </c>
      <c r="AN459" s="742" cm="1">
        <f t="array" ref="AN459">INDEX($H459:$K459,0,MATCH(AN$397,$H$397:$K$397,0))*INDEX($J$391:$R$394,MATCH(AN$397,$I$391:$I$394,0),MATCH(AN$396,$J$390:$R$390,0))</f>
        <v>1</v>
      </c>
      <c r="AO459" s="742" cm="1">
        <f t="array" ref="AO459">INDEX($H459:$K459,0,MATCH(AO$397,$H$397:$K$397,0))*INDEX($J$391:$R$394,MATCH(AO$397,$I$391:$I$394,0),MATCH(AO$396,$J$390:$R$390,0))</f>
        <v>1</v>
      </c>
      <c r="AP459" s="742" cm="1">
        <f t="array" ref="AP459">INDEX($H459:$K459,0,MATCH(AP$397,$H$397:$K$397,0))*INDEX($J$391:$R$394,MATCH(AP$397,$I$391:$I$394,0),MATCH(AP$396,$J$390:$R$390,0))</f>
        <v>2</v>
      </c>
      <c r="AQ459" s="742" cm="1">
        <f t="array" ref="AQ459">INDEX($H459:$K459,0,MATCH(AQ$397,$H$397:$K$397,0))*INDEX($J$391:$R$394,MATCH(AQ$397,$I$391:$I$394,0),MATCH(AQ$396,$J$390:$R$390,0))</f>
        <v>1</v>
      </c>
      <c r="AR459" s="742" cm="1">
        <f t="array" ref="AR459">INDEX($H459:$K459,0,MATCH(AR$397,$H$397:$K$397,0))*INDEX($J$391:$R$394,MATCH(AR$397,$I$391:$I$394,0),MATCH(AR$396,$J$390:$R$390,0))</f>
        <v>1</v>
      </c>
      <c r="AS459" s="742" cm="1">
        <f t="array" ref="AS459">INDEX($H459:$K459,0,MATCH(AS$397,$H$397:$K$397,0))*INDEX($J$391:$R$394,MATCH(AS$397,$I$391:$I$394,0),MATCH(AS$396,$J$390:$R$390,0))</f>
        <v>1</v>
      </c>
      <c r="AT459" s="742" cm="1">
        <f t="array" ref="AT459">INDEX($H459:$K459,0,MATCH(AT$397,$H$397:$K$397,0))*INDEX($J$391:$R$394,MATCH(AT$397,$I$391:$I$394,0),MATCH(AT$396,$J$390:$R$390,0))</f>
        <v>2</v>
      </c>
      <c r="AU459" s="742" cm="1">
        <f t="array" ref="AU459">INDEX($H459:$K459,0,MATCH(AU$397,$H$397:$K$397,0))*INDEX($J$391:$R$394,MATCH(AU$397,$I$391:$I$394,0),MATCH(AU$396,$J$390:$R$390,0))</f>
        <v>1</v>
      </c>
      <c r="AV459" s="196"/>
      <c r="AW459" s="196"/>
      <c r="AX459" s="17"/>
      <c r="AY459" s="9"/>
      <c r="AZ459" s="9"/>
      <c r="BA459" s="9"/>
    </row>
    <row r="460" spans="1:53" ht="14.5" outlineLevel="1" x14ac:dyDescent="0.35">
      <c r="A460" s="7"/>
      <c r="B460" s="8"/>
      <c r="C460" s="18"/>
      <c r="D460" s="18"/>
      <c r="E460" s="18"/>
      <c r="F460" s="27"/>
      <c r="G460" s="27" t="str">
        <f t="shared" si="117"/>
        <v>YYNWFwd</v>
      </c>
      <c r="H460" s="878">
        <v>0</v>
      </c>
      <c r="I460" s="878">
        <f>I459</f>
        <v>1</v>
      </c>
      <c r="J460" s="878">
        <f>J459+1</f>
        <v>3</v>
      </c>
      <c r="K460" s="878">
        <f>K459</f>
        <v>1</v>
      </c>
      <c r="L460" s="742" cm="1">
        <f t="array" ref="L460">INDEX($H460:$K460,0,MATCH(L$397,$H$397:$K$397,0))*INDEX($J$391:$R$394,MATCH(L$397,$I$391:$I$394,0),MATCH(L$396,$J$390:$R$390,0))</f>
        <v>0</v>
      </c>
      <c r="M460" s="742" cm="1">
        <f t="array" ref="M460">INDEX($H460:$K460,0,MATCH(M$397,$H$397:$K$397,0))*INDEX($J$391:$R$394,MATCH(M$397,$I$391:$I$394,0),MATCH(M$396,$J$390:$R$390,0))</f>
        <v>1</v>
      </c>
      <c r="N460" s="742" cm="1">
        <f t="array" ref="N460">INDEX($H460:$K460,0,MATCH(N$397,$H$397:$K$397,0))*INDEX($J$391:$R$394,MATCH(N$397,$I$391:$I$394,0),MATCH(N$396,$J$390:$R$390,0))</f>
        <v>3</v>
      </c>
      <c r="O460" s="742" cm="1">
        <f t="array" ref="O460">INDEX($H460:$K460,0,MATCH(O$397,$H$397:$K$397,0))*INDEX($J$391:$R$394,MATCH(O$397,$I$391:$I$394,0),MATCH(O$396,$J$390:$R$390,0))</f>
        <v>1</v>
      </c>
      <c r="P460" s="742" cm="1">
        <f t="array" ref="P460">INDEX($H460:$K460,0,MATCH(P$397,$H$397:$K$397,0))*INDEX($J$391:$R$394,MATCH(P$397,$I$391:$I$394,0),MATCH(P$396,$J$390:$R$390,0))</f>
        <v>0</v>
      </c>
      <c r="Q460" s="742" cm="1">
        <f t="array" ref="Q460">INDEX($H460:$K460,0,MATCH(Q$397,$H$397:$K$397,0))*INDEX($J$391:$R$394,MATCH(Q$397,$I$391:$I$394,0),MATCH(Q$396,$J$390:$R$390,0))</f>
        <v>1</v>
      </c>
      <c r="R460" s="742" cm="1">
        <f t="array" ref="R460">INDEX($H460:$K460,0,MATCH(R$397,$H$397:$K$397,0))*INDEX($J$391:$R$394,MATCH(R$397,$I$391:$I$394,0),MATCH(R$396,$J$390:$R$390,0))</f>
        <v>3</v>
      </c>
      <c r="S460" s="742" cm="1">
        <f t="array" ref="S460">INDEX($H460:$K460,0,MATCH(S$397,$H$397:$K$397,0))*INDEX($J$391:$R$394,MATCH(S$397,$I$391:$I$394,0),MATCH(S$396,$J$390:$R$390,0))</f>
        <v>1</v>
      </c>
      <c r="T460" s="742" cm="1">
        <f t="array" ref="T460">INDEX($H460:$K460,0,MATCH(T$397,$H$397:$K$397,0))*INDEX($J$391:$R$394,MATCH(T$397,$I$391:$I$394,0),MATCH(T$396,$J$390:$R$390,0))</f>
        <v>0</v>
      </c>
      <c r="U460" s="742" cm="1">
        <f t="array" ref="U460">INDEX($H460:$K460,0,MATCH(U$397,$H$397:$K$397,0))*INDEX($J$391:$R$394,MATCH(U$397,$I$391:$I$394,0),MATCH(U$396,$J$390:$R$390,0))</f>
        <v>1</v>
      </c>
      <c r="V460" s="742" cm="1">
        <f t="array" ref="V460">INDEX($H460:$K460,0,MATCH(V$397,$H$397:$K$397,0))*INDEX($J$391:$R$394,MATCH(V$397,$I$391:$I$394,0),MATCH(V$396,$J$390:$R$390,0))</f>
        <v>3</v>
      </c>
      <c r="W460" s="742" cm="1">
        <f t="array" ref="W460">INDEX($H460:$K460,0,MATCH(W$397,$H$397:$K$397,0))*INDEX($J$391:$R$394,MATCH(W$397,$I$391:$I$394,0),MATCH(W$396,$J$390:$R$390,0))</f>
        <v>1</v>
      </c>
      <c r="X460" s="742" cm="1">
        <f t="array" ref="X460">INDEX($H460:$K460,0,MATCH(X$397,$H$397:$K$397,0))*INDEX($J$391:$R$394,MATCH(X$397,$I$391:$I$394,0),MATCH(X$396,$J$390:$R$390,0))</f>
        <v>0</v>
      </c>
      <c r="Y460" s="742" cm="1">
        <f t="array" ref="Y460">INDEX($H460:$K460,0,MATCH(Y$397,$H$397:$K$397,0))*INDEX($J$391:$R$394,MATCH(Y$397,$I$391:$I$394,0),MATCH(Y$396,$J$390:$R$390,0))</f>
        <v>1</v>
      </c>
      <c r="Z460" s="742" cm="1">
        <f t="array" ref="Z460">INDEX($H460:$K460,0,MATCH(Z$397,$H$397:$K$397,0))*INDEX($J$391:$R$394,MATCH(Z$397,$I$391:$I$394,0),MATCH(Z$396,$J$390:$R$390,0))</f>
        <v>3</v>
      </c>
      <c r="AA460" s="742" cm="1">
        <f t="array" ref="AA460">INDEX($H460:$K460,0,MATCH(AA$397,$H$397:$K$397,0))*INDEX($J$391:$R$394,MATCH(AA$397,$I$391:$I$394,0),MATCH(AA$396,$J$390:$R$390,0))</f>
        <v>1</v>
      </c>
      <c r="AB460" s="742" cm="1">
        <f t="array" ref="AB460">INDEX($H460:$K460,0,MATCH(AB$397,$H$397:$K$397,0))*INDEX($J$391:$R$394,MATCH(AB$397,$I$391:$I$394,0),MATCH(AB$396,$J$390:$R$390,0))</f>
        <v>0</v>
      </c>
      <c r="AC460" s="742" cm="1">
        <f t="array" ref="AC460">INDEX($H460:$K460,0,MATCH(AC$397,$H$397:$K$397,0))*INDEX($J$391:$R$394,MATCH(AC$397,$I$391:$I$394,0),MATCH(AC$396,$J$390:$R$390,0))</f>
        <v>1</v>
      </c>
      <c r="AD460" s="742" cm="1">
        <f t="array" ref="AD460">INDEX($H460:$K460,0,MATCH(AD$397,$H$397:$K$397,0))*INDEX($J$391:$R$394,MATCH(AD$397,$I$391:$I$394,0),MATCH(AD$396,$J$390:$R$390,0))</f>
        <v>3</v>
      </c>
      <c r="AE460" s="742" cm="1">
        <f t="array" ref="AE460">INDEX($H460:$K460,0,MATCH(AE$397,$H$397:$K$397,0))*INDEX($J$391:$R$394,MATCH(AE$397,$I$391:$I$394,0),MATCH(AE$396,$J$390:$R$390,0))</f>
        <v>1</v>
      </c>
      <c r="AF460" s="742" cm="1">
        <f t="array" ref="AF460">INDEX($H460:$K460,0,MATCH(AF$397,$H$397:$K$397,0))*INDEX($J$391:$R$394,MATCH(AF$397,$I$391:$I$394,0),MATCH(AF$396,$J$390:$R$390,0))</f>
        <v>0</v>
      </c>
      <c r="AG460" s="742" cm="1">
        <f t="array" ref="AG460">INDEX($H460:$K460,0,MATCH(AG$397,$H$397:$K$397,0))*INDEX($J$391:$R$394,MATCH(AG$397,$I$391:$I$394,0),MATCH(AG$396,$J$390:$R$390,0))</f>
        <v>1</v>
      </c>
      <c r="AH460" s="742" cm="1">
        <f t="array" ref="AH460">INDEX($H460:$K460,0,MATCH(AH$397,$H$397:$K$397,0))*INDEX($J$391:$R$394,MATCH(AH$397,$I$391:$I$394,0),MATCH(AH$396,$J$390:$R$390,0))</f>
        <v>3</v>
      </c>
      <c r="AI460" s="742" cm="1">
        <f t="array" ref="AI460">INDEX($H460:$K460,0,MATCH(AI$397,$H$397:$K$397,0))*INDEX($J$391:$R$394,MATCH(AI$397,$I$391:$I$394,0),MATCH(AI$396,$J$390:$R$390,0))</f>
        <v>1</v>
      </c>
      <c r="AJ460" s="742" cm="1">
        <f t="array" ref="AJ460">INDEX($H460:$K460,0,MATCH(AJ$397,$H$397:$K$397,0))*INDEX($J$391:$R$394,MATCH(AJ$397,$I$391:$I$394,0),MATCH(AJ$396,$J$390:$R$390,0))</f>
        <v>0</v>
      </c>
      <c r="AK460" s="742" cm="1">
        <f t="array" ref="AK460">INDEX($H460:$K460,0,MATCH(AK$397,$H$397:$K$397,0))*INDEX($J$391:$R$394,MATCH(AK$397,$I$391:$I$394,0),MATCH(AK$396,$J$390:$R$390,0))</f>
        <v>1</v>
      </c>
      <c r="AL460" s="742" cm="1">
        <f t="array" ref="AL460">INDEX($H460:$K460,0,MATCH(AL$397,$H$397:$K$397,0))*INDEX($J$391:$R$394,MATCH(AL$397,$I$391:$I$394,0),MATCH(AL$396,$J$390:$R$390,0))</f>
        <v>3</v>
      </c>
      <c r="AM460" s="742" cm="1">
        <f t="array" ref="AM460">INDEX($H460:$K460,0,MATCH(AM$397,$H$397:$K$397,0))*INDEX($J$391:$R$394,MATCH(AM$397,$I$391:$I$394,0),MATCH(AM$396,$J$390:$R$390,0))</f>
        <v>1</v>
      </c>
      <c r="AN460" s="742" cm="1">
        <f t="array" ref="AN460">INDEX($H460:$K460,0,MATCH(AN$397,$H$397:$K$397,0))*INDEX($J$391:$R$394,MATCH(AN$397,$I$391:$I$394,0),MATCH(AN$396,$J$390:$R$390,0))</f>
        <v>0</v>
      </c>
      <c r="AO460" s="742" cm="1">
        <f t="array" ref="AO460">INDEX($H460:$K460,0,MATCH(AO$397,$H$397:$K$397,0))*INDEX($J$391:$R$394,MATCH(AO$397,$I$391:$I$394,0),MATCH(AO$396,$J$390:$R$390,0))</f>
        <v>1</v>
      </c>
      <c r="AP460" s="742" cm="1">
        <f t="array" ref="AP460">INDEX($H460:$K460,0,MATCH(AP$397,$H$397:$K$397,0))*INDEX($J$391:$R$394,MATCH(AP$397,$I$391:$I$394,0),MATCH(AP$396,$J$390:$R$390,0))</f>
        <v>3</v>
      </c>
      <c r="AQ460" s="742" cm="1">
        <f t="array" ref="AQ460">INDEX($H460:$K460,0,MATCH(AQ$397,$H$397:$K$397,0))*INDEX($J$391:$R$394,MATCH(AQ$397,$I$391:$I$394,0),MATCH(AQ$396,$J$390:$R$390,0))</f>
        <v>1</v>
      </c>
      <c r="AR460" s="742" cm="1">
        <f t="array" ref="AR460">INDEX($H460:$K460,0,MATCH(AR$397,$H$397:$K$397,0))*INDEX($J$391:$R$394,MATCH(AR$397,$I$391:$I$394,0),MATCH(AR$396,$J$390:$R$390,0))</f>
        <v>0</v>
      </c>
      <c r="AS460" s="742" cm="1">
        <f t="array" ref="AS460">INDEX($H460:$K460,0,MATCH(AS$397,$H$397:$K$397,0))*INDEX($J$391:$R$394,MATCH(AS$397,$I$391:$I$394,0),MATCH(AS$396,$J$390:$R$390,0))</f>
        <v>1</v>
      </c>
      <c r="AT460" s="742" cm="1">
        <f t="array" ref="AT460">INDEX($H460:$K460,0,MATCH(AT$397,$H$397:$K$397,0))*INDEX($J$391:$R$394,MATCH(AT$397,$I$391:$I$394,0),MATCH(AT$396,$J$390:$R$390,0))</f>
        <v>3</v>
      </c>
      <c r="AU460" s="742" cm="1">
        <f t="array" ref="AU460">INDEX($H460:$K460,0,MATCH(AU$397,$H$397:$K$397,0))*INDEX($J$391:$R$394,MATCH(AU$397,$I$391:$I$394,0),MATCH(AU$396,$J$390:$R$390,0))</f>
        <v>1</v>
      </c>
      <c r="AV460" s="196"/>
      <c r="AW460" s="196"/>
      <c r="AX460" s="17"/>
      <c r="AY460" s="9"/>
      <c r="AZ460" s="9"/>
      <c r="BA460" s="9"/>
    </row>
    <row r="461" spans="1:53" ht="14.5" outlineLevel="1" x14ac:dyDescent="0.35">
      <c r="A461" s="7"/>
      <c r="B461" s="8"/>
      <c r="C461" s="18"/>
      <c r="D461" s="18"/>
      <c r="E461" s="18"/>
      <c r="F461" s="27"/>
      <c r="G461" s="27" t="str">
        <f t="shared" si="117"/>
        <v>YYWFWb</v>
      </c>
      <c r="H461" s="232">
        <v>1</v>
      </c>
      <c r="I461" s="232">
        <v>1</v>
      </c>
      <c r="J461" s="232">
        <v>2</v>
      </c>
      <c r="K461" s="232">
        <v>2</v>
      </c>
      <c r="L461" s="742" cm="1">
        <f t="array" ref="L461">INDEX($H461:$K461,0,MATCH(L$397,$H$397:$K$397,0))*INDEX($J$391:$R$394,MATCH(L$397,$I$391:$I$394,0),MATCH(L$396,$J$390:$R$390,0))</f>
        <v>2</v>
      </c>
      <c r="M461" s="742" cm="1">
        <f t="array" ref="M461">INDEX($H461:$K461,0,MATCH(M$397,$H$397:$K$397,0))*INDEX($J$391:$R$394,MATCH(M$397,$I$391:$I$394,0),MATCH(M$396,$J$390:$R$390,0))</f>
        <v>1</v>
      </c>
      <c r="N461" s="742" cm="1">
        <f t="array" ref="N461">INDEX($H461:$K461,0,MATCH(N$397,$H$397:$K$397,0))*INDEX($J$391:$R$394,MATCH(N$397,$I$391:$I$394,0),MATCH(N$396,$J$390:$R$390,0))</f>
        <v>2</v>
      </c>
      <c r="O461" s="742" cm="1">
        <f t="array" ref="O461">INDEX($H461:$K461,0,MATCH(O$397,$H$397:$K$397,0))*INDEX($J$391:$R$394,MATCH(O$397,$I$391:$I$394,0),MATCH(O$396,$J$390:$R$390,0))</f>
        <v>2</v>
      </c>
      <c r="P461" s="742" cm="1">
        <f t="array" ref="P461">INDEX($H461:$K461,0,MATCH(P$397,$H$397:$K$397,0))*INDEX($J$391:$R$394,MATCH(P$397,$I$391:$I$394,0),MATCH(P$396,$J$390:$R$390,0))</f>
        <v>2</v>
      </c>
      <c r="Q461" s="742" cm="1">
        <f t="array" ref="Q461">INDEX($H461:$K461,0,MATCH(Q$397,$H$397:$K$397,0))*INDEX($J$391:$R$394,MATCH(Q$397,$I$391:$I$394,0),MATCH(Q$396,$J$390:$R$390,0))</f>
        <v>1</v>
      </c>
      <c r="R461" s="742" cm="1">
        <f t="array" ref="R461">INDEX($H461:$K461,0,MATCH(R$397,$H$397:$K$397,0))*INDEX($J$391:$R$394,MATCH(R$397,$I$391:$I$394,0),MATCH(R$396,$J$390:$R$390,0))</f>
        <v>2</v>
      </c>
      <c r="S461" s="742" cm="1">
        <f t="array" ref="S461">INDEX($H461:$K461,0,MATCH(S$397,$H$397:$K$397,0))*INDEX($J$391:$R$394,MATCH(S$397,$I$391:$I$394,0),MATCH(S$396,$J$390:$R$390,0))</f>
        <v>2</v>
      </c>
      <c r="T461" s="742" cm="1">
        <f t="array" ref="T461">INDEX($H461:$K461,0,MATCH(T$397,$H$397:$K$397,0))*INDEX($J$391:$R$394,MATCH(T$397,$I$391:$I$394,0),MATCH(T$396,$J$390:$R$390,0))</f>
        <v>2</v>
      </c>
      <c r="U461" s="742" cm="1">
        <f t="array" ref="U461">INDEX($H461:$K461,0,MATCH(U$397,$H$397:$K$397,0))*INDEX($J$391:$R$394,MATCH(U$397,$I$391:$I$394,0),MATCH(U$396,$J$390:$R$390,0))</f>
        <v>1</v>
      </c>
      <c r="V461" s="742" cm="1">
        <f t="array" ref="V461">INDEX($H461:$K461,0,MATCH(V$397,$H$397:$K$397,0))*INDEX($J$391:$R$394,MATCH(V$397,$I$391:$I$394,0),MATCH(V$396,$J$390:$R$390,0))</f>
        <v>2</v>
      </c>
      <c r="W461" s="742" cm="1">
        <f t="array" ref="W461">INDEX($H461:$K461,0,MATCH(W$397,$H$397:$K$397,0))*INDEX($J$391:$R$394,MATCH(W$397,$I$391:$I$394,0),MATCH(W$396,$J$390:$R$390,0))</f>
        <v>2</v>
      </c>
      <c r="X461" s="742" cm="1">
        <f t="array" ref="X461">INDEX($H461:$K461,0,MATCH(X$397,$H$397:$K$397,0))*INDEX($J$391:$R$394,MATCH(X$397,$I$391:$I$394,0),MATCH(X$396,$J$390:$R$390,0))</f>
        <v>2</v>
      </c>
      <c r="Y461" s="742" cm="1">
        <f t="array" ref="Y461">INDEX($H461:$K461,0,MATCH(Y$397,$H$397:$K$397,0))*INDEX($J$391:$R$394,MATCH(Y$397,$I$391:$I$394,0),MATCH(Y$396,$J$390:$R$390,0))</f>
        <v>1</v>
      </c>
      <c r="Z461" s="742" cm="1">
        <f t="array" ref="Z461">INDEX($H461:$K461,0,MATCH(Z$397,$H$397:$K$397,0))*INDEX($J$391:$R$394,MATCH(Z$397,$I$391:$I$394,0),MATCH(Z$396,$J$390:$R$390,0))</f>
        <v>2</v>
      </c>
      <c r="AA461" s="742" cm="1">
        <f t="array" ref="AA461">INDEX($H461:$K461,0,MATCH(AA$397,$H$397:$K$397,0))*INDEX($J$391:$R$394,MATCH(AA$397,$I$391:$I$394,0),MATCH(AA$396,$J$390:$R$390,0))</f>
        <v>2</v>
      </c>
      <c r="AB461" s="742" cm="1">
        <f t="array" ref="AB461">INDEX($H461:$K461,0,MATCH(AB$397,$H$397:$K$397,0))*INDEX($J$391:$R$394,MATCH(AB$397,$I$391:$I$394,0),MATCH(AB$396,$J$390:$R$390,0))</f>
        <v>1</v>
      </c>
      <c r="AC461" s="742" cm="1">
        <f t="array" ref="AC461">INDEX($H461:$K461,0,MATCH(AC$397,$H$397:$K$397,0))*INDEX($J$391:$R$394,MATCH(AC$397,$I$391:$I$394,0),MATCH(AC$396,$J$390:$R$390,0))</f>
        <v>1</v>
      </c>
      <c r="AD461" s="742" cm="1">
        <f t="array" ref="AD461">INDEX($H461:$K461,0,MATCH(AD$397,$H$397:$K$397,0))*INDEX($J$391:$R$394,MATCH(AD$397,$I$391:$I$394,0),MATCH(AD$396,$J$390:$R$390,0))</f>
        <v>2</v>
      </c>
      <c r="AE461" s="742" cm="1">
        <f t="array" ref="AE461">INDEX($H461:$K461,0,MATCH(AE$397,$H$397:$K$397,0))*INDEX($J$391:$R$394,MATCH(AE$397,$I$391:$I$394,0),MATCH(AE$396,$J$390:$R$390,0))</f>
        <v>2</v>
      </c>
      <c r="AF461" s="742" cm="1">
        <f t="array" ref="AF461">INDEX($H461:$K461,0,MATCH(AF$397,$H$397:$K$397,0))*INDEX($J$391:$R$394,MATCH(AF$397,$I$391:$I$394,0),MATCH(AF$396,$J$390:$R$390,0))</f>
        <v>1</v>
      </c>
      <c r="AG461" s="742" cm="1">
        <f t="array" ref="AG461">INDEX($H461:$K461,0,MATCH(AG$397,$H$397:$K$397,0))*INDEX($J$391:$R$394,MATCH(AG$397,$I$391:$I$394,0),MATCH(AG$396,$J$390:$R$390,0))</f>
        <v>1</v>
      </c>
      <c r="AH461" s="742" cm="1">
        <f t="array" ref="AH461">INDEX($H461:$K461,0,MATCH(AH$397,$H$397:$K$397,0))*INDEX($J$391:$R$394,MATCH(AH$397,$I$391:$I$394,0),MATCH(AH$396,$J$390:$R$390,0))</f>
        <v>2</v>
      </c>
      <c r="AI461" s="742" cm="1">
        <f t="array" ref="AI461">INDEX($H461:$K461,0,MATCH(AI$397,$H$397:$K$397,0))*INDEX($J$391:$R$394,MATCH(AI$397,$I$391:$I$394,0),MATCH(AI$396,$J$390:$R$390,0))</f>
        <v>2</v>
      </c>
      <c r="AJ461" s="742" cm="1">
        <f t="array" ref="AJ461">INDEX($H461:$K461,0,MATCH(AJ$397,$H$397:$K$397,0))*INDEX($J$391:$R$394,MATCH(AJ$397,$I$391:$I$394,0),MATCH(AJ$396,$J$390:$R$390,0))</f>
        <v>1</v>
      </c>
      <c r="AK461" s="742" cm="1">
        <f t="array" ref="AK461">INDEX($H461:$K461,0,MATCH(AK$397,$H$397:$K$397,0))*INDEX($J$391:$R$394,MATCH(AK$397,$I$391:$I$394,0),MATCH(AK$396,$J$390:$R$390,0))</f>
        <v>1</v>
      </c>
      <c r="AL461" s="742" cm="1">
        <f t="array" ref="AL461">INDEX($H461:$K461,0,MATCH(AL$397,$H$397:$K$397,0))*INDEX($J$391:$R$394,MATCH(AL$397,$I$391:$I$394,0),MATCH(AL$396,$J$390:$R$390,0))</f>
        <v>2</v>
      </c>
      <c r="AM461" s="742" cm="1">
        <f t="array" ref="AM461">INDEX($H461:$K461,0,MATCH(AM$397,$H$397:$K$397,0))*INDEX($J$391:$R$394,MATCH(AM$397,$I$391:$I$394,0),MATCH(AM$396,$J$390:$R$390,0))</f>
        <v>2</v>
      </c>
      <c r="AN461" s="742" cm="1">
        <f t="array" ref="AN461">INDEX($H461:$K461,0,MATCH(AN$397,$H$397:$K$397,0))*INDEX($J$391:$R$394,MATCH(AN$397,$I$391:$I$394,0),MATCH(AN$396,$J$390:$R$390,0))</f>
        <v>1</v>
      </c>
      <c r="AO461" s="742" cm="1">
        <f t="array" ref="AO461">INDEX($H461:$K461,0,MATCH(AO$397,$H$397:$K$397,0))*INDEX($J$391:$R$394,MATCH(AO$397,$I$391:$I$394,0),MATCH(AO$396,$J$390:$R$390,0))</f>
        <v>1</v>
      </c>
      <c r="AP461" s="742" cm="1">
        <f t="array" ref="AP461">INDEX($H461:$K461,0,MATCH(AP$397,$H$397:$K$397,0))*INDEX($J$391:$R$394,MATCH(AP$397,$I$391:$I$394,0),MATCH(AP$396,$J$390:$R$390,0))</f>
        <v>2</v>
      </c>
      <c r="AQ461" s="742" cm="1">
        <f t="array" ref="AQ461">INDEX($H461:$K461,0,MATCH(AQ$397,$H$397:$K$397,0))*INDEX($J$391:$R$394,MATCH(AQ$397,$I$391:$I$394,0),MATCH(AQ$396,$J$390:$R$390,0))</f>
        <v>2</v>
      </c>
      <c r="AR461" s="742" cm="1">
        <f t="array" ref="AR461">INDEX($H461:$K461,0,MATCH(AR$397,$H$397:$K$397,0))*INDEX($J$391:$R$394,MATCH(AR$397,$I$391:$I$394,0),MATCH(AR$396,$J$390:$R$390,0))</f>
        <v>1</v>
      </c>
      <c r="AS461" s="742" cm="1">
        <f t="array" ref="AS461">INDEX($H461:$K461,0,MATCH(AS$397,$H$397:$K$397,0))*INDEX($J$391:$R$394,MATCH(AS$397,$I$391:$I$394,0),MATCH(AS$396,$J$390:$R$390,0))</f>
        <v>1</v>
      </c>
      <c r="AT461" s="742" cm="1">
        <f t="array" ref="AT461">INDEX($H461:$K461,0,MATCH(AT$397,$H$397:$K$397,0))*INDEX($J$391:$R$394,MATCH(AT$397,$I$391:$I$394,0),MATCH(AT$396,$J$390:$R$390,0))</f>
        <v>2</v>
      </c>
      <c r="AU461" s="742" cm="1">
        <f t="array" ref="AU461">INDEX($H461:$K461,0,MATCH(AU$397,$H$397:$K$397,0))*INDEX($J$391:$R$394,MATCH(AU$397,$I$391:$I$394,0),MATCH(AU$396,$J$390:$R$390,0))</f>
        <v>2</v>
      </c>
      <c r="AV461" s="196"/>
      <c r="AW461" s="196"/>
      <c r="AX461" s="17"/>
      <c r="AY461" s="9"/>
      <c r="AZ461" s="9"/>
      <c r="BA461" s="9"/>
    </row>
    <row r="462" spans="1:53" ht="14.5" outlineLevel="1" x14ac:dyDescent="0.35">
      <c r="A462" s="7"/>
      <c r="B462" s="8"/>
      <c r="C462" s="18"/>
      <c r="D462" s="18"/>
      <c r="E462" s="18"/>
      <c r="F462" s="27"/>
      <c r="G462" s="27" t="str">
        <f t="shared" ref="G462" si="118">_xlfn.CONCAT(H242:M242)</f>
        <v>YYWFWbd</v>
      </c>
      <c r="H462" s="878">
        <v>0</v>
      </c>
      <c r="I462" s="878">
        <f>I461</f>
        <v>1</v>
      </c>
      <c r="J462" s="878">
        <f>J461+1</f>
        <v>3</v>
      </c>
      <c r="K462" s="878">
        <f>K461</f>
        <v>2</v>
      </c>
      <c r="L462" s="742" cm="1">
        <f t="array" ref="L462">INDEX($H462:$K462,0,MATCH(L$397,$H$397:$K$397,0))*INDEX($J$391:$R$394,MATCH(L$397,$I$391:$I$394,0),MATCH(L$396,$J$390:$R$390,0))</f>
        <v>0</v>
      </c>
      <c r="M462" s="742" cm="1">
        <f t="array" ref="M462">INDEX($H462:$K462,0,MATCH(M$397,$H$397:$K$397,0))*INDEX($J$391:$R$394,MATCH(M$397,$I$391:$I$394,0),MATCH(M$396,$J$390:$R$390,0))</f>
        <v>1</v>
      </c>
      <c r="N462" s="742" cm="1">
        <f t="array" ref="N462">INDEX($H462:$K462,0,MATCH(N$397,$H$397:$K$397,0))*INDEX($J$391:$R$394,MATCH(N$397,$I$391:$I$394,0),MATCH(N$396,$J$390:$R$390,0))</f>
        <v>3</v>
      </c>
      <c r="O462" s="742" cm="1">
        <f t="array" ref="O462">INDEX($H462:$K462,0,MATCH(O$397,$H$397:$K$397,0))*INDEX($J$391:$R$394,MATCH(O$397,$I$391:$I$394,0),MATCH(O$396,$J$390:$R$390,0))</f>
        <v>2</v>
      </c>
      <c r="P462" s="742" cm="1">
        <f t="array" ref="P462">INDEX($H462:$K462,0,MATCH(P$397,$H$397:$K$397,0))*INDEX($J$391:$R$394,MATCH(P$397,$I$391:$I$394,0),MATCH(P$396,$J$390:$R$390,0))</f>
        <v>0</v>
      </c>
      <c r="Q462" s="742" cm="1">
        <f t="array" ref="Q462">INDEX($H462:$K462,0,MATCH(Q$397,$H$397:$K$397,0))*INDEX($J$391:$R$394,MATCH(Q$397,$I$391:$I$394,0),MATCH(Q$396,$J$390:$R$390,0))</f>
        <v>1</v>
      </c>
      <c r="R462" s="742" cm="1">
        <f t="array" ref="R462">INDEX($H462:$K462,0,MATCH(R$397,$H$397:$K$397,0))*INDEX($J$391:$R$394,MATCH(R$397,$I$391:$I$394,0),MATCH(R$396,$J$390:$R$390,0))</f>
        <v>3</v>
      </c>
      <c r="S462" s="742" cm="1">
        <f t="array" ref="S462">INDEX($H462:$K462,0,MATCH(S$397,$H$397:$K$397,0))*INDEX($J$391:$R$394,MATCH(S$397,$I$391:$I$394,0),MATCH(S$396,$J$390:$R$390,0))</f>
        <v>2</v>
      </c>
      <c r="T462" s="742" cm="1">
        <f t="array" ref="T462">INDEX($H462:$K462,0,MATCH(T$397,$H$397:$K$397,0))*INDEX($J$391:$R$394,MATCH(T$397,$I$391:$I$394,0),MATCH(T$396,$J$390:$R$390,0))</f>
        <v>0</v>
      </c>
      <c r="U462" s="742" cm="1">
        <f t="array" ref="U462">INDEX($H462:$K462,0,MATCH(U$397,$H$397:$K$397,0))*INDEX($J$391:$R$394,MATCH(U$397,$I$391:$I$394,0),MATCH(U$396,$J$390:$R$390,0))</f>
        <v>1</v>
      </c>
      <c r="V462" s="742" cm="1">
        <f t="array" ref="V462">INDEX($H462:$K462,0,MATCH(V$397,$H$397:$K$397,0))*INDEX($J$391:$R$394,MATCH(V$397,$I$391:$I$394,0),MATCH(V$396,$J$390:$R$390,0))</f>
        <v>3</v>
      </c>
      <c r="W462" s="742" cm="1">
        <f t="array" ref="W462">INDEX($H462:$K462,0,MATCH(W$397,$H$397:$K$397,0))*INDEX($J$391:$R$394,MATCH(W$397,$I$391:$I$394,0),MATCH(W$396,$J$390:$R$390,0))</f>
        <v>2</v>
      </c>
      <c r="X462" s="742" cm="1">
        <f t="array" ref="X462">INDEX($H462:$K462,0,MATCH(X$397,$H$397:$K$397,0))*INDEX($J$391:$R$394,MATCH(X$397,$I$391:$I$394,0),MATCH(X$396,$J$390:$R$390,0))</f>
        <v>0</v>
      </c>
      <c r="Y462" s="742" cm="1">
        <f t="array" ref="Y462">INDEX($H462:$K462,0,MATCH(Y$397,$H$397:$K$397,0))*INDEX($J$391:$R$394,MATCH(Y$397,$I$391:$I$394,0),MATCH(Y$396,$J$390:$R$390,0))</f>
        <v>1</v>
      </c>
      <c r="Z462" s="742" cm="1">
        <f t="array" ref="Z462">INDEX($H462:$K462,0,MATCH(Z$397,$H$397:$K$397,0))*INDEX($J$391:$R$394,MATCH(Z$397,$I$391:$I$394,0),MATCH(Z$396,$J$390:$R$390,0))</f>
        <v>3</v>
      </c>
      <c r="AA462" s="742" cm="1">
        <f t="array" ref="AA462">INDEX($H462:$K462,0,MATCH(AA$397,$H$397:$K$397,0))*INDEX($J$391:$R$394,MATCH(AA$397,$I$391:$I$394,0),MATCH(AA$396,$J$390:$R$390,0))</f>
        <v>2</v>
      </c>
      <c r="AB462" s="742" cm="1">
        <f t="array" ref="AB462">INDEX($H462:$K462,0,MATCH(AB$397,$H$397:$K$397,0))*INDEX($J$391:$R$394,MATCH(AB$397,$I$391:$I$394,0),MATCH(AB$396,$J$390:$R$390,0))</f>
        <v>0</v>
      </c>
      <c r="AC462" s="742" cm="1">
        <f t="array" ref="AC462">INDEX($H462:$K462,0,MATCH(AC$397,$H$397:$K$397,0))*INDEX($J$391:$R$394,MATCH(AC$397,$I$391:$I$394,0),MATCH(AC$396,$J$390:$R$390,0))</f>
        <v>1</v>
      </c>
      <c r="AD462" s="742" cm="1">
        <f t="array" ref="AD462">INDEX($H462:$K462,0,MATCH(AD$397,$H$397:$K$397,0))*INDEX($J$391:$R$394,MATCH(AD$397,$I$391:$I$394,0),MATCH(AD$396,$J$390:$R$390,0))</f>
        <v>3</v>
      </c>
      <c r="AE462" s="742" cm="1">
        <f t="array" ref="AE462">INDEX($H462:$K462,0,MATCH(AE$397,$H$397:$K$397,0))*INDEX($J$391:$R$394,MATCH(AE$397,$I$391:$I$394,0),MATCH(AE$396,$J$390:$R$390,0))</f>
        <v>2</v>
      </c>
      <c r="AF462" s="742" cm="1">
        <f t="array" ref="AF462">INDEX($H462:$K462,0,MATCH(AF$397,$H$397:$K$397,0))*INDEX($J$391:$R$394,MATCH(AF$397,$I$391:$I$394,0),MATCH(AF$396,$J$390:$R$390,0))</f>
        <v>0</v>
      </c>
      <c r="AG462" s="742" cm="1">
        <f t="array" ref="AG462">INDEX($H462:$K462,0,MATCH(AG$397,$H$397:$K$397,0))*INDEX($J$391:$R$394,MATCH(AG$397,$I$391:$I$394,0),MATCH(AG$396,$J$390:$R$390,0))</f>
        <v>1</v>
      </c>
      <c r="AH462" s="742" cm="1">
        <f t="array" ref="AH462">INDEX($H462:$K462,0,MATCH(AH$397,$H$397:$K$397,0))*INDEX($J$391:$R$394,MATCH(AH$397,$I$391:$I$394,0),MATCH(AH$396,$J$390:$R$390,0))</f>
        <v>3</v>
      </c>
      <c r="AI462" s="742" cm="1">
        <f t="array" ref="AI462">INDEX($H462:$K462,0,MATCH(AI$397,$H$397:$K$397,0))*INDEX($J$391:$R$394,MATCH(AI$397,$I$391:$I$394,0),MATCH(AI$396,$J$390:$R$390,0))</f>
        <v>2</v>
      </c>
      <c r="AJ462" s="742" cm="1">
        <f t="array" ref="AJ462">INDEX($H462:$K462,0,MATCH(AJ$397,$H$397:$K$397,0))*INDEX($J$391:$R$394,MATCH(AJ$397,$I$391:$I$394,0),MATCH(AJ$396,$J$390:$R$390,0))</f>
        <v>0</v>
      </c>
      <c r="AK462" s="742" cm="1">
        <f t="array" ref="AK462">INDEX($H462:$K462,0,MATCH(AK$397,$H$397:$K$397,0))*INDEX($J$391:$R$394,MATCH(AK$397,$I$391:$I$394,0),MATCH(AK$396,$J$390:$R$390,0))</f>
        <v>1</v>
      </c>
      <c r="AL462" s="742" cm="1">
        <f t="array" ref="AL462">INDEX($H462:$K462,0,MATCH(AL$397,$H$397:$K$397,0))*INDEX($J$391:$R$394,MATCH(AL$397,$I$391:$I$394,0),MATCH(AL$396,$J$390:$R$390,0))</f>
        <v>3</v>
      </c>
      <c r="AM462" s="742" cm="1">
        <f t="array" ref="AM462">INDEX($H462:$K462,0,MATCH(AM$397,$H$397:$K$397,0))*INDEX($J$391:$R$394,MATCH(AM$397,$I$391:$I$394,0),MATCH(AM$396,$J$390:$R$390,0))</f>
        <v>2</v>
      </c>
      <c r="AN462" s="742" cm="1">
        <f t="array" ref="AN462">INDEX($H462:$K462,0,MATCH(AN$397,$H$397:$K$397,0))*INDEX($J$391:$R$394,MATCH(AN$397,$I$391:$I$394,0),MATCH(AN$396,$J$390:$R$390,0))</f>
        <v>0</v>
      </c>
      <c r="AO462" s="742" cm="1">
        <f t="array" ref="AO462">INDEX($H462:$K462,0,MATCH(AO$397,$H$397:$K$397,0))*INDEX($J$391:$R$394,MATCH(AO$397,$I$391:$I$394,0),MATCH(AO$396,$J$390:$R$390,0))</f>
        <v>1</v>
      </c>
      <c r="AP462" s="742" cm="1">
        <f t="array" ref="AP462">INDEX($H462:$K462,0,MATCH(AP$397,$H$397:$K$397,0))*INDEX($J$391:$R$394,MATCH(AP$397,$I$391:$I$394,0),MATCH(AP$396,$J$390:$R$390,0))</f>
        <v>3</v>
      </c>
      <c r="AQ462" s="742" cm="1">
        <f t="array" ref="AQ462">INDEX($H462:$K462,0,MATCH(AQ$397,$H$397:$K$397,0))*INDEX($J$391:$R$394,MATCH(AQ$397,$I$391:$I$394,0),MATCH(AQ$396,$J$390:$R$390,0))</f>
        <v>2</v>
      </c>
      <c r="AR462" s="742" cm="1">
        <f t="array" ref="AR462">INDEX($H462:$K462,0,MATCH(AR$397,$H$397:$K$397,0))*INDEX($J$391:$R$394,MATCH(AR$397,$I$391:$I$394,0),MATCH(AR$396,$J$390:$R$390,0))</f>
        <v>0</v>
      </c>
      <c r="AS462" s="742" cm="1">
        <f t="array" ref="AS462">INDEX($H462:$K462,0,MATCH(AS$397,$H$397:$K$397,0))*INDEX($J$391:$R$394,MATCH(AS$397,$I$391:$I$394,0),MATCH(AS$396,$J$390:$R$390,0))</f>
        <v>1</v>
      </c>
      <c r="AT462" s="742" cm="1">
        <f t="array" ref="AT462">INDEX($H462:$K462,0,MATCH(AT$397,$H$397:$K$397,0))*INDEX($J$391:$R$394,MATCH(AT$397,$I$391:$I$394,0),MATCH(AT$396,$J$390:$R$390,0))</f>
        <v>3</v>
      </c>
      <c r="AU462" s="742" cm="1">
        <f t="array" ref="AU462">INDEX($H462:$K462,0,MATCH(AU$397,$H$397:$K$397,0))*INDEX($J$391:$R$394,MATCH(AU$397,$I$391:$I$394,0),MATCH(AU$396,$J$390:$R$390,0))</f>
        <v>2</v>
      </c>
      <c r="AV462" s="196"/>
      <c r="AW462" s="196"/>
      <c r="AX462" s="17"/>
      <c r="AY462" s="9"/>
      <c r="AZ462" s="9"/>
      <c r="BA462" s="9"/>
    </row>
    <row r="463" spans="1:53" ht="14.5" outlineLevel="1" x14ac:dyDescent="0.35">
      <c r="A463" s="7"/>
      <c r="B463" s="8"/>
      <c r="C463" s="18"/>
      <c r="D463" s="18"/>
      <c r="E463" s="18"/>
      <c r="F463" s="27"/>
      <c r="G463" s="27"/>
      <c r="I463" s="27"/>
      <c r="J463" s="27"/>
      <c r="K463" s="27"/>
      <c r="N463" s="504"/>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4.5" outlineLevel="1" x14ac:dyDescent="0.35">
      <c r="A464" s="7"/>
      <c r="B464" s="8"/>
      <c r="C464" s="18"/>
      <c r="D464" s="18"/>
      <c r="E464" s="18"/>
      <c r="F464" s="27"/>
      <c r="G464" s="27"/>
      <c r="I464" s="27"/>
      <c r="J464" s="27"/>
      <c r="K464" s="27"/>
      <c r="N464" s="504"/>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4.5" outlineLevel="1" x14ac:dyDescent="0.35">
      <c r="A465" s="7"/>
      <c r="B465" s="8"/>
      <c r="C465" s="18"/>
      <c r="D465" s="18"/>
      <c r="E465" s="18"/>
      <c r="F465" s="27"/>
      <c r="G465" s="505" t="s">
        <v>807</v>
      </c>
      <c r="J465" t="s">
        <v>402</v>
      </c>
      <c r="K465" t="s">
        <v>796</v>
      </c>
      <c r="L465" t="s">
        <v>797</v>
      </c>
      <c r="M465" t="s">
        <v>798</v>
      </c>
      <c r="N465" t="s">
        <v>799</v>
      </c>
      <c r="O465" t="s">
        <v>800</v>
      </c>
      <c r="P465" t="s">
        <v>801</v>
      </c>
      <c r="Q465" t="s">
        <v>802</v>
      </c>
      <c r="R465" t="s">
        <v>803</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4.5" outlineLevel="1" x14ac:dyDescent="0.35">
      <c r="A466" s="7"/>
      <c r="B466" s="8"/>
      <c r="C466" s="18"/>
      <c r="D466" s="18"/>
      <c r="E466" s="18"/>
      <c r="F466" s="27"/>
      <c r="G466" s="505"/>
      <c r="I466" t="s">
        <v>1124</v>
      </c>
      <c r="J466" s="741">
        <v>1</v>
      </c>
      <c r="K466" s="741">
        <v>1</v>
      </c>
      <c r="L466" s="741">
        <v>1</v>
      </c>
      <c r="M466" s="741">
        <v>1</v>
      </c>
      <c r="N466" s="741">
        <v>1</v>
      </c>
      <c r="O466" s="741">
        <v>1</v>
      </c>
      <c r="P466" s="741">
        <v>1</v>
      </c>
      <c r="Q466" s="741">
        <v>1</v>
      </c>
      <c r="R466" s="741">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4.5" outlineLevel="1" x14ac:dyDescent="0.35">
      <c r="A467" s="7"/>
      <c r="B467" s="8"/>
      <c r="C467" s="18"/>
      <c r="D467" s="18"/>
      <c r="E467" s="18"/>
      <c r="F467" s="27"/>
      <c r="G467" s="505"/>
      <c r="N467" s="504"/>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4.5" outlineLevel="1" x14ac:dyDescent="0.35">
      <c r="A468" s="7"/>
      <c r="B468" s="8"/>
      <c r="C468" s="18"/>
      <c r="D468" s="18"/>
      <c r="E468" s="18"/>
      <c r="F468" s="27"/>
      <c r="G468" s="27" t="s">
        <v>810</v>
      </c>
      <c r="H468" t="s">
        <v>826</v>
      </c>
      <c r="I468" t="s">
        <v>826</v>
      </c>
      <c r="J468" t="s">
        <v>826</v>
      </c>
      <c r="K468" t="s">
        <v>826</v>
      </c>
      <c r="L468" t="s">
        <v>402</v>
      </c>
      <c r="M468" t="s">
        <v>402</v>
      </c>
      <c r="N468" t="s">
        <v>402</v>
      </c>
      <c r="O468" t="s">
        <v>402</v>
      </c>
      <c r="P468" t="s">
        <v>796</v>
      </c>
      <c r="Q468" t="s">
        <v>796</v>
      </c>
      <c r="R468" t="s">
        <v>796</v>
      </c>
      <c r="S468" t="s">
        <v>796</v>
      </c>
      <c r="T468" t="s">
        <v>797</v>
      </c>
      <c r="U468" t="s">
        <v>797</v>
      </c>
      <c r="V468" t="s">
        <v>797</v>
      </c>
      <c r="W468" t="s">
        <v>797</v>
      </c>
      <c r="X468" t="s">
        <v>798</v>
      </c>
      <c r="Y468" t="s">
        <v>798</v>
      </c>
      <c r="Z468" t="s">
        <v>798</v>
      </c>
      <c r="AA468" t="s">
        <v>798</v>
      </c>
      <c r="AB468" t="s">
        <v>799</v>
      </c>
      <c r="AC468" t="s">
        <v>799</v>
      </c>
      <c r="AD468" t="s">
        <v>799</v>
      </c>
      <c r="AE468" t="s">
        <v>799</v>
      </c>
      <c r="AF468" t="s">
        <v>800</v>
      </c>
      <c r="AG468" t="s">
        <v>800</v>
      </c>
      <c r="AH468" t="s">
        <v>800</v>
      </c>
      <c r="AI468" t="s">
        <v>800</v>
      </c>
      <c r="AJ468" t="s">
        <v>801</v>
      </c>
      <c r="AK468" t="s">
        <v>801</v>
      </c>
      <c r="AL468" t="s">
        <v>801</v>
      </c>
      <c r="AM468" t="s">
        <v>801</v>
      </c>
      <c r="AN468" t="s">
        <v>802</v>
      </c>
      <c r="AO468" t="s">
        <v>802</v>
      </c>
      <c r="AP468" t="s">
        <v>802</v>
      </c>
      <c r="AQ468" t="s">
        <v>802</v>
      </c>
      <c r="AR468" t="s">
        <v>803</v>
      </c>
      <c r="AS468" t="s">
        <v>803</v>
      </c>
      <c r="AT468" t="s">
        <v>803</v>
      </c>
      <c r="AU468" t="s">
        <v>803</v>
      </c>
      <c r="AV468" s="196"/>
      <c r="AW468" s="196"/>
      <c r="AX468" s="17"/>
      <c r="AY468" s="9"/>
      <c r="AZ468" s="9"/>
      <c r="BA468" s="9"/>
    </row>
    <row r="469" spans="1:53" ht="14.5" outlineLevel="1" x14ac:dyDescent="0.35">
      <c r="A469" s="7"/>
      <c r="B469" s="8"/>
      <c r="C469" s="18"/>
      <c r="D469" s="18"/>
      <c r="E469" s="18"/>
      <c r="F469" s="27"/>
      <c r="G469" s="27" t="s">
        <v>61</v>
      </c>
      <c r="H469" t="s">
        <v>1259</v>
      </c>
      <c r="I469" t="s">
        <v>1262</v>
      </c>
      <c r="J469" t="s">
        <v>1260</v>
      </c>
      <c r="K469" t="s">
        <v>1261</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4.5" outlineLevel="1" x14ac:dyDescent="0.35">
      <c r="A470" s="7"/>
      <c r="B470" s="8"/>
      <c r="C470" s="18"/>
      <c r="D470" s="18"/>
      <c r="E470" s="18"/>
      <c r="F470" s="27"/>
      <c r="G470" s="27" t="str">
        <f t="shared" ref="G470:G501" si="120">_xlfn.CONCAT(H178:M178)</f>
        <v>AAAA2A1a</v>
      </c>
      <c r="H470" s="232">
        <v>0</v>
      </c>
      <c r="I470" s="232">
        <v>0</v>
      </c>
      <c r="J470" s="232">
        <v>0</v>
      </c>
      <c r="K470" s="232">
        <v>0</v>
      </c>
      <c r="L470" s="742" cm="1">
        <f t="array" ref="L470">INDEX($H470:$K470,0,MATCH(L$469,$H$469:$K$469,0))*HLOOKUP(L$468,$J$465:$R$466,2)</f>
        <v>0</v>
      </c>
      <c r="M470" s="742" cm="1">
        <f t="array" ref="M470">INDEX($H470:$K470,0,MATCH(M$469,$H$469:$K$469,0))*HLOOKUP(M$468,$J$465:$R$466,2)</f>
        <v>0</v>
      </c>
      <c r="N470" s="742" cm="1">
        <f t="array" ref="N470">INDEX($H470:$K470,0,MATCH(N$469,$H$469:$K$469,0))*HLOOKUP(N$468,$J$465:$R$466,2)</f>
        <v>0</v>
      </c>
      <c r="O470" s="742" cm="1">
        <f t="array" ref="O470">INDEX($H470:$K470,0,MATCH(O$469,$H$469:$K$469,0))*HLOOKUP(O$468,$J$465:$R$466,2)</f>
        <v>0</v>
      </c>
      <c r="P470" s="742" cm="1">
        <f t="array" ref="P470">INDEX($H470:$K470,0,MATCH(P$469,$H$469:$K$469,0))*HLOOKUP(P$468,$J$465:$R$466,2)</f>
        <v>0</v>
      </c>
      <c r="Q470" s="742" cm="1">
        <f t="array" ref="Q470">INDEX($H470:$K470,0,MATCH(Q$469,$H$469:$K$469,0))*HLOOKUP(Q$468,$J$465:$R$466,2)</f>
        <v>0</v>
      </c>
      <c r="R470" s="742" cm="1">
        <f t="array" ref="R470">INDEX($H470:$K470,0,MATCH(R$469,$H$469:$K$469,0))*HLOOKUP(R$468,$J$465:$R$466,2)</f>
        <v>0</v>
      </c>
      <c r="S470" s="742" cm="1">
        <f t="array" ref="S470">INDEX($H470:$K470,0,MATCH(S$469,$H$469:$K$469,0))*HLOOKUP(S$468,$J$465:$R$466,2)</f>
        <v>0</v>
      </c>
      <c r="T470" s="742" cm="1">
        <f t="array" ref="T470">INDEX($H470:$K470,0,MATCH(T$469,$H$469:$K$469,0))*HLOOKUP(T$468,$J$465:$R$466,2)</f>
        <v>0</v>
      </c>
      <c r="U470" s="742" cm="1">
        <f t="array" ref="U470">INDEX($H470:$K470,0,MATCH(U$469,$H$469:$K$469,0))*HLOOKUP(U$468,$J$465:$R$466,2)</f>
        <v>0</v>
      </c>
      <c r="V470" s="742" cm="1">
        <f t="array" ref="V470">INDEX($H470:$K470,0,MATCH(V$469,$H$469:$K$469,0))*HLOOKUP(V$468,$J$465:$R$466,2)</f>
        <v>0</v>
      </c>
      <c r="W470" s="742" cm="1">
        <f t="array" ref="W470">INDEX($H470:$K470,0,MATCH(W$469,$H$469:$K$469,0))*HLOOKUP(W$468,$J$465:$R$466,2)</f>
        <v>0</v>
      </c>
      <c r="X470" s="742" cm="1">
        <f t="array" ref="X470">INDEX($H470:$K470,0,MATCH(X$469,$H$469:$K$469,0))*HLOOKUP(X$468,$J$465:$R$466,2)</f>
        <v>0</v>
      </c>
      <c r="Y470" s="742" cm="1">
        <f t="array" ref="Y470">INDEX($H470:$K470,0,MATCH(Y$469,$H$469:$K$469,0))*HLOOKUP(Y$468,$J$465:$R$466,2)</f>
        <v>0</v>
      </c>
      <c r="Z470" s="742" cm="1">
        <f t="array" ref="Z470">INDEX($H470:$K470,0,MATCH(Z$469,$H$469:$K$469,0))*HLOOKUP(Z$468,$J$465:$R$466,2)</f>
        <v>0</v>
      </c>
      <c r="AA470" s="742" cm="1">
        <f t="array" ref="AA470">INDEX($H470:$K470,0,MATCH(AA$469,$H$469:$K$469,0))*HLOOKUP(AA$468,$J$465:$R$466,2)</f>
        <v>0</v>
      </c>
      <c r="AB470" s="742" cm="1">
        <f t="array" ref="AB470">INDEX($H470:$K470,0,MATCH(AB$469,$H$469:$K$469,0))*HLOOKUP(AB$468,$J$465:$R$466,2)</f>
        <v>0</v>
      </c>
      <c r="AC470" s="742" cm="1">
        <f t="array" ref="AC470">INDEX($H470:$K470,0,MATCH(AC$469,$H$469:$K$469,0))*HLOOKUP(AC$468,$J$465:$R$466,2)</f>
        <v>0</v>
      </c>
      <c r="AD470" s="742" cm="1">
        <f t="array" ref="AD470">INDEX($H470:$K470,0,MATCH(AD$469,$H$469:$K$469,0))*HLOOKUP(AD$468,$J$465:$R$466,2)</f>
        <v>0</v>
      </c>
      <c r="AE470" s="742" cm="1">
        <f t="array" ref="AE470">INDEX($H470:$K470,0,MATCH(AE$469,$H$469:$K$469,0))*HLOOKUP(AE$468,$J$465:$R$466,2)</f>
        <v>0</v>
      </c>
      <c r="AF470" s="742" cm="1">
        <f t="array" ref="AF470">INDEX($H470:$K470,0,MATCH(AF$469,$H$469:$K$469,0))*HLOOKUP(AF$468,$J$465:$R$466,2)</f>
        <v>0</v>
      </c>
      <c r="AG470" s="742" cm="1">
        <f t="array" ref="AG470">INDEX($H470:$K470,0,MATCH(AG$469,$H$469:$K$469,0))*HLOOKUP(AG$468,$J$465:$R$466,2)</f>
        <v>0</v>
      </c>
      <c r="AH470" s="742" cm="1">
        <f t="array" ref="AH470">INDEX($H470:$K470,0,MATCH(AH$469,$H$469:$K$469,0))*HLOOKUP(AH$468,$J$465:$R$466,2)</f>
        <v>0</v>
      </c>
      <c r="AI470" s="742" cm="1">
        <f t="array" ref="AI470">INDEX($H470:$K470,0,MATCH(AI$469,$H$469:$K$469,0))*HLOOKUP(AI$468,$J$465:$R$466,2)</f>
        <v>0</v>
      </c>
      <c r="AJ470" s="742" cm="1">
        <f t="array" ref="AJ470">INDEX($H470:$K470,0,MATCH(AJ$469,$H$469:$K$469,0))*HLOOKUP(AJ$468,$J$465:$R$466,2)</f>
        <v>0</v>
      </c>
      <c r="AK470" s="742" cm="1">
        <f t="array" ref="AK470">INDEX($H470:$K470,0,MATCH(AK$469,$H$469:$K$469,0))*HLOOKUP(AK$468,$J$465:$R$466,2)</f>
        <v>0</v>
      </c>
      <c r="AL470" s="742" cm="1">
        <f t="array" ref="AL470">INDEX($H470:$K470,0,MATCH(AL$469,$H$469:$K$469,0))*HLOOKUP(AL$468,$J$465:$R$466,2)</f>
        <v>0</v>
      </c>
      <c r="AM470" s="742" cm="1">
        <f t="array" ref="AM470">INDEX($H470:$K470,0,MATCH(AM$469,$H$469:$K$469,0))*HLOOKUP(AM$468,$J$465:$R$466,2)</f>
        <v>0</v>
      </c>
      <c r="AN470" s="742" cm="1">
        <f t="array" ref="AN470">INDEX($H470:$K470,0,MATCH(AN$469,$H$469:$K$469,0))*HLOOKUP(AN$468,$J$465:$R$466,2)</f>
        <v>0</v>
      </c>
      <c r="AO470" s="742" cm="1">
        <f t="array" ref="AO470">INDEX($H470:$K470,0,MATCH(AO$469,$H$469:$K$469,0))*HLOOKUP(AO$468,$J$465:$R$466,2)</f>
        <v>0</v>
      </c>
      <c r="AP470" s="742" cm="1">
        <f t="array" ref="AP470">INDEX($H470:$K470,0,MATCH(AP$469,$H$469:$K$469,0))*HLOOKUP(AP$468,$J$465:$R$466,2)</f>
        <v>0</v>
      </c>
      <c r="AQ470" s="742" cm="1">
        <f t="array" ref="AQ470">INDEX($H470:$K470,0,MATCH(AQ$469,$H$469:$K$469,0))*HLOOKUP(AQ$468,$J$465:$R$466,2)</f>
        <v>0</v>
      </c>
      <c r="AR470" s="742" cm="1">
        <f t="array" ref="AR470">INDEX($H470:$K470,0,MATCH(AR$469,$H$469:$K$469,0))*HLOOKUP(AR$468,$J$465:$R$466,2)</f>
        <v>0</v>
      </c>
      <c r="AS470" s="742" cm="1">
        <f t="array" ref="AS470">INDEX($H470:$K470,0,MATCH(AS$469,$H$469:$K$469,0))*HLOOKUP(AS$468,$J$465:$R$466,2)</f>
        <v>0</v>
      </c>
      <c r="AT470" s="742" cm="1">
        <f t="array" ref="AT470">INDEX($H470:$K470,0,MATCH(AT$469,$H$469:$K$469,0))*HLOOKUP(AT$468,$J$465:$R$466,2)</f>
        <v>0</v>
      </c>
      <c r="AU470" s="742" cm="1">
        <f t="array" ref="AU470">INDEX($H470:$K470,0,MATCH(AU$469,$H$469:$K$469,0))*HLOOKUP(AU$468,$J$465:$R$466,2)</f>
        <v>0</v>
      </c>
      <c r="AV470" s="196"/>
      <c r="AW470" s="196"/>
      <c r="AX470" s="17"/>
      <c r="AY470" s="9"/>
      <c r="AZ470" s="9"/>
      <c r="BA470" s="9"/>
    </row>
    <row r="471" spans="1:53" ht="14.5" outlineLevel="1" x14ac:dyDescent="0.35">
      <c r="A471" s="7"/>
      <c r="B471" s="8"/>
      <c r="C471" s="18"/>
      <c r="D471" s="18"/>
      <c r="E471" s="18"/>
      <c r="F471" s="27"/>
      <c r="G471" s="27" t="str">
        <f t="shared" si="120"/>
        <v>GGGGAg1a2</v>
      </c>
      <c r="H471" s="232">
        <v>0</v>
      </c>
      <c r="I471" s="232">
        <v>0</v>
      </c>
      <c r="J471" s="232">
        <v>0</v>
      </c>
      <c r="K471" s="232">
        <v>0</v>
      </c>
      <c r="L471" s="742" cm="1">
        <f t="array" ref="L471">INDEX($H471:$K471,0,MATCH(L$469,$H$469:$K$469,0))*HLOOKUP(L$468,$J$465:$R$466,2)</f>
        <v>0</v>
      </c>
      <c r="M471" s="742" cm="1">
        <f t="array" ref="M471">INDEX($H471:$K471,0,MATCH(M$469,$H$469:$K$469,0))*HLOOKUP(M$468,$J$465:$R$466,2)</f>
        <v>0</v>
      </c>
      <c r="N471" s="742" cm="1">
        <f t="array" ref="N471">INDEX($H471:$K471,0,MATCH(N$469,$H$469:$K$469,0))*HLOOKUP(N$468,$J$465:$R$466,2)</f>
        <v>0</v>
      </c>
      <c r="O471" s="742" cm="1">
        <f t="array" ref="O471">INDEX($H471:$K471,0,MATCH(O$469,$H$469:$K$469,0))*HLOOKUP(O$468,$J$465:$R$466,2)</f>
        <v>0</v>
      </c>
      <c r="P471" s="742" cm="1">
        <f t="array" ref="P471">INDEX($H471:$K471,0,MATCH(P$469,$H$469:$K$469,0))*HLOOKUP(P$468,$J$465:$R$466,2)</f>
        <v>0</v>
      </c>
      <c r="Q471" s="742" cm="1">
        <f t="array" ref="Q471">INDEX($H471:$K471,0,MATCH(Q$469,$H$469:$K$469,0))*HLOOKUP(Q$468,$J$465:$R$466,2)</f>
        <v>0</v>
      </c>
      <c r="R471" s="742" cm="1">
        <f t="array" ref="R471">INDEX($H471:$K471,0,MATCH(R$469,$H$469:$K$469,0))*HLOOKUP(R$468,$J$465:$R$466,2)</f>
        <v>0</v>
      </c>
      <c r="S471" s="742" cm="1">
        <f t="array" ref="S471">INDEX($H471:$K471,0,MATCH(S$469,$H$469:$K$469,0))*HLOOKUP(S$468,$J$465:$R$466,2)</f>
        <v>0</v>
      </c>
      <c r="T471" s="742" cm="1">
        <f t="array" ref="T471">INDEX($H471:$K471,0,MATCH(T$469,$H$469:$K$469,0))*HLOOKUP(T$468,$J$465:$R$466,2)</f>
        <v>0</v>
      </c>
      <c r="U471" s="742" cm="1">
        <f t="array" ref="U471">INDEX($H471:$K471,0,MATCH(U$469,$H$469:$K$469,0))*HLOOKUP(U$468,$J$465:$R$466,2)</f>
        <v>0</v>
      </c>
      <c r="V471" s="742" cm="1">
        <f t="array" ref="V471">INDEX($H471:$K471,0,MATCH(V$469,$H$469:$K$469,0))*HLOOKUP(V$468,$J$465:$R$466,2)</f>
        <v>0</v>
      </c>
      <c r="W471" s="742" cm="1">
        <f t="array" ref="W471">INDEX($H471:$K471,0,MATCH(W$469,$H$469:$K$469,0))*HLOOKUP(W$468,$J$465:$R$466,2)</f>
        <v>0</v>
      </c>
      <c r="X471" s="742" cm="1">
        <f t="array" ref="X471">INDEX($H471:$K471,0,MATCH(X$469,$H$469:$K$469,0))*HLOOKUP(X$468,$J$465:$R$466,2)</f>
        <v>0</v>
      </c>
      <c r="Y471" s="742" cm="1">
        <f t="array" ref="Y471">INDEX($H471:$K471,0,MATCH(Y$469,$H$469:$K$469,0))*HLOOKUP(Y$468,$J$465:$R$466,2)</f>
        <v>0</v>
      </c>
      <c r="Z471" s="742" cm="1">
        <f t="array" ref="Z471">INDEX($H471:$K471,0,MATCH(Z$469,$H$469:$K$469,0))*HLOOKUP(Z$468,$J$465:$R$466,2)</f>
        <v>0</v>
      </c>
      <c r="AA471" s="742" cm="1">
        <f t="array" ref="AA471">INDEX($H471:$K471,0,MATCH(AA$469,$H$469:$K$469,0))*HLOOKUP(AA$468,$J$465:$R$466,2)</f>
        <v>0</v>
      </c>
      <c r="AB471" s="742" cm="1">
        <f t="array" ref="AB471">INDEX($H471:$K471,0,MATCH(AB$469,$H$469:$K$469,0))*HLOOKUP(AB$468,$J$465:$R$466,2)</f>
        <v>0</v>
      </c>
      <c r="AC471" s="742" cm="1">
        <f t="array" ref="AC471">INDEX($H471:$K471,0,MATCH(AC$469,$H$469:$K$469,0))*HLOOKUP(AC$468,$J$465:$R$466,2)</f>
        <v>0</v>
      </c>
      <c r="AD471" s="742" cm="1">
        <f t="array" ref="AD471">INDEX($H471:$K471,0,MATCH(AD$469,$H$469:$K$469,0))*HLOOKUP(AD$468,$J$465:$R$466,2)</f>
        <v>0</v>
      </c>
      <c r="AE471" s="742" cm="1">
        <f t="array" ref="AE471">INDEX($H471:$K471,0,MATCH(AE$469,$H$469:$K$469,0))*HLOOKUP(AE$468,$J$465:$R$466,2)</f>
        <v>0</v>
      </c>
      <c r="AF471" s="742" cm="1">
        <f t="array" ref="AF471">INDEX($H471:$K471,0,MATCH(AF$469,$H$469:$K$469,0))*HLOOKUP(AF$468,$J$465:$R$466,2)</f>
        <v>0</v>
      </c>
      <c r="AG471" s="742" cm="1">
        <f t="array" ref="AG471">INDEX($H471:$K471,0,MATCH(AG$469,$H$469:$K$469,0))*HLOOKUP(AG$468,$J$465:$R$466,2)</f>
        <v>0</v>
      </c>
      <c r="AH471" s="742" cm="1">
        <f t="array" ref="AH471">INDEX($H471:$K471,0,MATCH(AH$469,$H$469:$K$469,0))*HLOOKUP(AH$468,$J$465:$R$466,2)</f>
        <v>0</v>
      </c>
      <c r="AI471" s="742" cm="1">
        <f t="array" ref="AI471">INDEX($H471:$K471,0,MATCH(AI$469,$H$469:$K$469,0))*HLOOKUP(AI$468,$J$465:$R$466,2)</f>
        <v>0</v>
      </c>
      <c r="AJ471" s="742" cm="1">
        <f t="array" ref="AJ471">INDEX($H471:$K471,0,MATCH(AJ$469,$H$469:$K$469,0))*HLOOKUP(AJ$468,$J$465:$R$466,2)</f>
        <v>0</v>
      </c>
      <c r="AK471" s="742" cm="1">
        <f t="array" ref="AK471">INDEX($H471:$K471,0,MATCH(AK$469,$H$469:$K$469,0))*HLOOKUP(AK$468,$J$465:$R$466,2)</f>
        <v>0</v>
      </c>
      <c r="AL471" s="742" cm="1">
        <f t="array" ref="AL471">INDEX($H471:$K471,0,MATCH(AL$469,$H$469:$K$469,0))*HLOOKUP(AL$468,$J$465:$R$466,2)</f>
        <v>0</v>
      </c>
      <c r="AM471" s="742" cm="1">
        <f t="array" ref="AM471">INDEX($H471:$K471,0,MATCH(AM$469,$H$469:$K$469,0))*HLOOKUP(AM$468,$J$465:$R$466,2)</f>
        <v>0</v>
      </c>
      <c r="AN471" s="742" cm="1">
        <f t="array" ref="AN471">INDEX($H471:$K471,0,MATCH(AN$469,$H$469:$K$469,0))*HLOOKUP(AN$468,$J$465:$R$466,2)</f>
        <v>0</v>
      </c>
      <c r="AO471" s="742" cm="1">
        <f t="array" ref="AO471">INDEX($H471:$K471,0,MATCH(AO$469,$H$469:$K$469,0))*HLOOKUP(AO$468,$J$465:$R$466,2)</f>
        <v>0</v>
      </c>
      <c r="AP471" s="742" cm="1">
        <f t="array" ref="AP471">INDEX($H471:$K471,0,MATCH(AP$469,$H$469:$K$469,0))*HLOOKUP(AP$468,$J$465:$R$466,2)</f>
        <v>0</v>
      </c>
      <c r="AQ471" s="742" cm="1">
        <f t="array" ref="AQ471">INDEX($H471:$K471,0,MATCH(AQ$469,$H$469:$K$469,0))*HLOOKUP(AQ$468,$J$465:$R$466,2)</f>
        <v>0</v>
      </c>
      <c r="AR471" s="742" cm="1">
        <f t="array" ref="AR471">INDEX($H471:$K471,0,MATCH(AR$469,$H$469:$K$469,0))*HLOOKUP(AR$468,$J$465:$R$466,2)</f>
        <v>0</v>
      </c>
      <c r="AS471" s="742" cm="1">
        <f t="array" ref="AS471">INDEX($H471:$K471,0,MATCH(AS$469,$H$469:$K$469,0))*HLOOKUP(AS$468,$J$465:$R$466,2)</f>
        <v>0</v>
      </c>
      <c r="AT471" s="742" cm="1">
        <f t="array" ref="AT471">INDEX($H471:$K471,0,MATCH(AT$469,$H$469:$K$469,0))*HLOOKUP(AT$468,$J$465:$R$466,2)</f>
        <v>0</v>
      </c>
      <c r="AU471" s="742" cm="1">
        <f t="array" ref="AU471">INDEX($H471:$K471,0,MATCH(AU$469,$H$469:$K$469,0))*HLOOKUP(AU$468,$J$465:$R$466,2)</f>
        <v>0</v>
      </c>
      <c r="AV471" s="196"/>
      <c r="AW471" s="196"/>
      <c r="AX471" s="17"/>
      <c r="AY471" s="9"/>
      <c r="AZ471" s="9"/>
      <c r="BA471" s="9"/>
    </row>
    <row r="472" spans="1:53" ht="14.5" outlineLevel="1" x14ac:dyDescent="0.35">
      <c r="A472" s="7"/>
      <c r="B472" s="8"/>
      <c r="C472" s="18"/>
      <c r="D472" s="18"/>
      <c r="E472" s="18"/>
      <c r="F472" s="27"/>
      <c r="G472" s="27" t="str">
        <f t="shared" si="120"/>
        <v>GGGGSg1a2</v>
      </c>
      <c r="H472" s="232">
        <v>0</v>
      </c>
      <c r="I472" s="232">
        <v>0</v>
      </c>
      <c r="J472" s="232">
        <v>0</v>
      </c>
      <c r="K472" s="232">
        <v>0</v>
      </c>
      <c r="L472" s="742" cm="1">
        <f t="array" ref="L472">INDEX($H472:$K472,0,MATCH(L$469,$H$469:$K$469,0))*HLOOKUP(L$468,$J$465:$R$466,2)</f>
        <v>0</v>
      </c>
      <c r="M472" s="742" cm="1">
        <f t="array" ref="M472">INDEX($H472:$K472,0,MATCH(M$469,$H$469:$K$469,0))*HLOOKUP(M$468,$J$465:$R$466,2)</f>
        <v>0</v>
      </c>
      <c r="N472" s="742" cm="1">
        <f t="array" ref="N472">INDEX($H472:$K472,0,MATCH(N$469,$H$469:$K$469,0))*HLOOKUP(N$468,$J$465:$R$466,2)</f>
        <v>0</v>
      </c>
      <c r="O472" s="742" cm="1">
        <f t="array" ref="O472">INDEX($H472:$K472,0,MATCH(O$469,$H$469:$K$469,0))*HLOOKUP(O$468,$J$465:$R$466,2)</f>
        <v>0</v>
      </c>
      <c r="P472" s="742" cm="1">
        <f t="array" ref="P472">INDEX($H472:$K472,0,MATCH(P$469,$H$469:$K$469,0))*HLOOKUP(P$468,$J$465:$R$466,2)</f>
        <v>0</v>
      </c>
      <c r="Q472" s="742" cm="1">
        <f t="array" ref="Q472">INDEX($H472:$K472,0,MATCH(Q$469,$H$469:$K$469,0))*HLOOKUP(Q$468,$J$465:$R$466,2)</f>
        <v>0</v>
      </c>
      <c r="R472" s="742" cm="1">
        <f t="array" ref="R472">INDEX($H472:$K472,0,MATCH(R$469,$H$469:$K$469,0))*HLOOKUP(R$468,$J$465:$R$466,2)</f>
        <v>0</v>
      </c>
      <c r="S472" s="742" cm="1">
        <f t="array" ref="S472">INDEX($H472:$K472,0,MATCH(S$469,$H$469:$K$469,0))*HLOOKUP(S$468,$J$465:$R$466,2)</f>
        <v>0</v>
      </c>
      <c r="T472" s="742" cm="1">
        <f t="array" ref="T472">INDEX($H472:$K472,0,MATCH(T$469,$H$469:$K$469,0))*HLOOKUP(T$468,$J$465:$R$466,2)</f>
        <v>0</v>
      </c>
      <c r="U472" s="742" cm="1">
        <f t="array" ref="U472">INDEX($H472:$K472,0,MATCH(U$469,$H$469:$K$469,0))*HLOOKUP(U$468,$J$465:$R$466,2)</f>
        <v>0</v>
      </c>
      <c r="V472" s="742" cm="1">
        <f t="array" ref="V472">INDEX($H472:$K472,0,MATCH(V$469,$H$469:$K$469,0))*HLOOKUP(V$468,$J$465:$R$466,2)</f>
        <v>0</v>
      </c>
      <c r="W472" s="742" cm="1">
        <f t="array" ref="W472">INDEX($H472:$K472,0,MATCH(W$469,$H$469:$K$469,0))*HLOOKUP(W$468,$J$465:$R$466,2)</f>
        <v>0</v>
      </c>
      <c r="X472" s="742" cm="1">
        <f t="array" ref="X472">INDEX($H472:$K472,0,MATCH(X$469,$H$469:$K$469,0))*HLOOKUP(X$468,$J$465:$R$466,2)</f>
        <v>0</v>
      </c>
      <c r="Y472" s="742" cm="1">
        <f t="array" ref="Y472">INDEX($H472:$K472,0,MATCH(Y$469,$H$469:$K$469,0))*HLOOKUP(Y$468,$J$465:$R$466,2)</f>
        <v>0</v>
      </c>
      <c r="Z472" s="742" cm="1">
        <f t="array" ref="Z472">INDEX($H472:$K472,0,MATCH(Z$469,$H$469:$K$469,0))*HLOOKUP(Z$468,$J$465:$R$466,2)</f>
        <v>0</v>
      </c>
      <c r="AA472" s="742" cm="1">
        <f t="array" ref="AA472">INDEX($H472:$K472,0,MATCH(AA$469,$H$469:$K$469,0))*HLOOKUP(AA$468,$J$465:$R$466,2)</f>
        <v>0</v>
      </c>
      <c r="AB472" s="742" cm="1">
        <f t="array" ref="AB472">INDEX($H472:$K472,0,MATCH(AB$469,$H$469:$K$469,0))*HLOOKUP(AB$468,$J$465:$R$466,2)</f>
        <v>0</v>
      </c>
      <c r="AC472" s="742" cm="1">
        <f t="array" ref="AC472">INDEX($H472:$K472,0,MATCH(AC$469,$H$469:$K$469,0))*HLOOKUP(AC$468,$J$465:$R$466,2)</f>
        <v>0</v>
      </c>
      <c r="AD472" s="742" cm="1">
        <f t="array" ref="AD472">INDEX($H472:$K472,0,MATCH(AD$469,$H$469:$K$469,0))*HLOOKUP(AD$468,$J$465:$R$466,2)</f>
        <v>0</v>
      </c>
      <c r="AE472" s="742" cm="1">
        <f t="array" ref="AE472">INDEX($H472:$K472,0,MATCH(AE$469,$H$469:$K$469,0))*HLOOKUP(AE$468,$J$465:$R$466,2)</f>
        <v>0</v>
      </c>
      <c r="AF472" s="742" cm="1">
        <f t="array" ref="AF472">INDEX($H472:$K472,0,MATCH(AF$469,$H$469:$K$469,0))*HLOOKUP(AF$468,$J$465:$R$466,2)</f>
        <v>0</v>
      </c>
      <c r="AG472" s="742" cm="1">
        <f t="array" ref="AG472">INDEX($H472:$K472,0,MATCH(AG$469,$H$469:$K$469,0))*HLOOKUP(AG$468,$J$465:$R$466,2)</f>
        <v>0</v>
      </c>
      <c r="AH472" s="742" cm="1">
        <f t="array" ref="AH472">INDEX($H472:$K472,0,MATCH(AH$469,$H$469:$K$469,0))*HLOOKUP(AH$468,$J$465:$R$466,2)</f>
        <v>0</v>
      </c>
      <c r="AI472" s="742" cm="1">
        <f t="array" ref="AI472">INDEX($H472:$K472,0,MATCH(AI$469,$H$469:$K$469,0))*HLOOKUP(AI$468,$J$465:$R$466,2)</f>
        <v>0</v>
      </c>
      <c r="AJ472" s="742" cm="1">
        <f t="array" ref="AJ472">INDEX($H472:$K472,0,MATCH(AJ$469,$H$469:$K$469,0))*HLOOKUP(AJ$468,$J$465:$R$466,2)</f>
        <v>0</v>
      </c>
      <c r="AK472" s="742" cm="1">
        <f t="array" ref="AK472">INDEX($H472:$K472,0,MATCH(AK$469,$H$469:$K$469,0))*HLOOKUP(AK$468,$J$465:$R$466,2)</f>
        <v>0</v>
      </c>
      <c r="AL472" s="742" cm="1">
        <f t="array" ref="AL472">INDEX($H472:$K472,0,MATCH(AL$469,$H$469:$K$469,0))*HLOOKUP(AL$468,$J$465:$R$466,2)</f>
        <v>0</v>
      </c>
      <c r="AM472" s="742" cm="1">
        <f t="array" ref="AM472">INDEX($H472:$K472,0,MATCH(AM$469,$H$469:$K$469,0))*HLOOKUP(AM$468,$J$465:$R$466,2)</f>
        <v>0</v>
      </c>
      <c r="AN472" s="742" cm="1">
        <f t="array" ref="AN472">INDEX($H472:$K472,0,MATCH(AN$469,$H$469:$K$469,0))*HLOOKUP(AN$468,$J$465:$R$466,2)</f>
        <v>0</v>
      </c>
      <c r="AO472" s="742" cm="1">
        <f t="array" ref="AO472">INDEX($H472:$K472,0,MATCH(AO$469,$H$469:$K$469,0))*HLOOKUP(AO$468,$J$465:$R$466,2)</f>
        <v>0</v>
      </c>
      <c r="AP472" s="742" cm="1">
        <f t="array" ref="AP472">INDEX($H472:$K472,0,MATCH(AP$469,$H$469:$K$469,0))*HLOOKUP(AP$468,$J$465:$R$466,2)</f>
        <v>0</v>
      </c>
      <c r="AQ472" s="742" cm="1">
        <f t="array" ref="AQ472">INDEX($H472:$K472,0,MATCH(AQ$469,$H$469:$K$469,0))*HLOOKUP(AQ$468,$J$465:$R$466,2)</f>
        <v>0</v>
      </c>
      <c r="AR472" s="742" cm="1">
        <f t="array" ref="AR472">INDEX($H472:$K472,0,MATCH(AR$469,$H$469:$K$469,0))*HLOOKUP(AR$468,$J$465:$R$466,2)</f>
        <v>0</v>
      </c>
      <c r="AS472" s="742" cm="1">
        <f t="array" ref="AS472">INDEX($H472:$K472,0,MATCH(AS$469,$H$469:$K$469,0))*HLOOKUP(AS$468,$J$465:$R$466,2)</f>
        <v>0</v>
      </c>
      <c r="AT472" s="742" cm="1">
        <f t="array" ref="AT472">INDEX($H472:$K472,0,MATCH(AT$469,$H$469:$K$469,0))*HLOOKUP(AT$468,$J$465:$R$466,2)</f>
        <v>0</v>
      </c>
      <c r="AU472" s="742" cm="1">
        <f t="array" ref="AU472">INDEX($H472:$K472,0,MATCH(AU$469,$H$469:$K$469,0))*HLOOKUP(AU$468,$J$465:$R$466,2)</f>
        <v>0</v>
      </c>
      <c r="AV472" s="196"/>
      <c r="AW472" s="196"/>
      <c r="AX472" s="17"/>
      <c r="AY472" s="9"/>
      <c r="AZ472" s="9"/>
      <c r="BA472" s="9"/>
    </row>
    <row r="473" spans="1:53" ht="14.5" outlineLevel="1" x14ac:dyDescent="0.35">
      <c r="A473" s="7"/>
      <c r="B473" s="8"/>
      <c r="C473" s="18"/>
      <c r="D473" s="18"/>
      <c r="E473" s="18"/>
      <c r="F473" s="27"/>
      <c r="G473" s="27" t="str">
        <f t="shared" si="120"/>
        <v>GGGAg2Na2</v>
      </c>
      <c r="H473" s="232">
        <v>0</v>
      </c>
      <c r="I473" s="232">
        <v>0</v>
      </c>
      <c r="J473" s="232">
        <v>0</v>
      </c>
      <c r="K473" s="232">
        <v>0</v>
      </c>
      <c r="L473" s="742" cm="1">
        <f t="array" ref="L473">INDEX($H473:$K473,0,MATCH(L$469,$H$469:$K$469,0))*HLOOKUP(L$468,$J$465:$R$466,2)</f>
        <v>0</v>
      </c>
      <c r="M473" s="742" cm="1">
        <f t="array" ref="M473">INDEX($H473:$K473,0,MATCH(M$469,$H$469:$K$469,0))*HLOOKUP(M$468,$J$465:$R$466,2)</f>
        <v>0</v>
      </c>
      <c r="N473" s="742" cm="1">
        <f t="array" ref="N473">INDEX($H473:$K473,0,MATCH(N$469,$H$469:$K$469,0))*HLOOKUP(N$468,$J$465:$R$466,2)</f>
        <v>0</v>
      </c>
      <c r="O473" s="742" cm="1">
        <f t="array" ref="O473">INDEX($H473:$K473,0,MATCH(O$469,$H$469:$K$469,0))*HLOOKUP(O$468,$J$465:$R$466,2)</f>
        <v>0</v>
      </c>
      <c r="P473" s="742" cm="1">
        <f t="array" ref="P473">INDEX($H473:$K473,0,MATCH(P$469,$H$469:$K$469,0))*HLOOKUP(P$468,$J$465:$R$466,2)</f>
        <v>0</v>
      </c>
      <c r="Q473" s="742" cm="1">
        <f t="array" ref="Q473">INDEX($H473:$K473,0,MATCH(Q$469,$H$469:$K$469,0))*HLOOKUP(Q$468,$J$465:$R$466,2)</f>
        <v>0</v>
      </c>
      <c r="R473" s="742" cm="1">
        <f t="array" ref="R473">INDEX($H473:$K473,0,MATCH(R$469,$H$469:$K$469,0))*HLOOKUP(R$468,$J$465:$R$466,2)</f>
        <v>0</v>
      </c>
      <c r="S473" s="742" cm="1">
        <f t="array" ref="S473">INDEX($H473:$K473,0,MATCH(S$469,$H$469:$K$469,0))*HLOOKUP(S$468,$J$465:$R$466,2)</f>
        <v>0</v>
      </c>
      <c r="T473" s="742" cm="1">
        <f t="array" ref="T473">INDEX($H473:$K473,0,MATCH(T$469,$H$469:$K$469,0))*HLOOKUP(T$468,$J$465:$R$466,2)</f>
        <v>0</v>
      </c>
      <c r="U473" s="742" cm="1">
        <f t="array" ref="U473">INDEX($H473:$K473,0,MATCH(U$469,$H$469:$K$469,0))*HLOOKUP(U$468,$J$465:$R$466,2)</f>
        <v>0</v>
      </c>
      <c r="V473" s="742" cm="1">
        <f t="array" ref="V473">INDEX($H473:$K473,0,MATCH(V$469,$H$469:$K$469,0))*HLOOKUP(V$468,$J$465:$R$466,2)</f>
        <v>0</v>
      </c>
      <c r="W473" s="742" cm="1">
        <f t="array" ref="W473">INDEX($H473:$K473,0,MATCH(W$469,$H$469:$K$469,0))*HLOOKUP(W$468,$J$465:$R$466,2)</f>
        <v>0</v>
      </c>
      <c r="X473" s="742" cm="1">
        <f t="array" ref="X473">INDEX($H473:$K473,0,MATCH(X$469,$H$469:$K$469,0))*HLOOKUP(X$468,$J$465:$R$466,2)</f>
        <v>0</v>
      </c>
      <c r="Y473" s="742" cm="1">
        <f t="array" ref="Y473">INDEX($H473:$K473,0,MATCH(Y$469,$H$469:$K$469,0))*HLOOKUP(Y$468,$J$465:$R$466,2)</f>
        <v>0</v>
      </c>
      <c r="Z473" s="742" cm="1">
        <f t="array" ref="Z473">INDEX($H473:$K473,0,MATCH(Z$469,$H$469:$K$469,0))*HLOOKUP(Z$468,$J$465:$R$466,2)</f>
        <v>0</v>
      </c>
      <c r="AA473" s="742" cm="1">
        <f t="array" ref="AA473">INDEX($H473:$K473,0,MATCH(AA$469,$H$469:$K$469,0))*HLOOKUP(AA$468,$J$465:$R$466,2)</f>
        <v>0</v>
      </c>
      <c r="AB473" s="742" cm="1">
        <f t="array" ref="AB473">INDEX($H473:$K473,0,MATCH(AB$469,$H$469:$K$469,0))*HLOOKUP(AB$468,$J$465:$R$466,2)</f>
        <v>0</v>
      </c>
      <c r="AC473" s="742" cm="1">
        <f t="array" ref="AC473">INDEX($H473:$K473,0,MATCH(AC$469,$H$469:$K$469,0))*HLOOKUP(AC$468,$J$465:$R$466,2)</f>
        <v>0</v>
      </c>
      <c r="AD473" s="742" cm="1">
        <f t="array" ref="AD473">INDEX($H473:$K473,0,MATCH(AD$469,$H$469:$K$469,0))*HLOOKUP(AD$468,$J$465:$R$466,2)</f>
        <v>0</v>
      </c>
      <c r="AE473" s="742" cm="1">
        <f t="array" ref="AE473">INDEX($H473:$K473,0,MATCH(AE$469,$H$469:$K$469,0))*HLOOKUP(AE$468,$J$465:$R$466,2)</f>
        <v>0</v>
      </c>
      <c r="AF473" s="742" cm="1">
        <f t="array" ref="AF473">INDEX($H473:$K473,0,MATCH(AF$469,$H$469:$K$469,0))*HLOOKUP(AF$468,$J$465:$R$466,2)</f>
        <v>0</v>
      </c>
      <c r="AG473" s="742" cm="1">
        <f t="array" ref="AG473">INDEX($H473:$K473,0,MATCH(AG$469,$H$469:$K$469,0))*HLOOKUP(AG$468,$J$465:$R$466,2)</f>
        <v>0</v>
      </c>
      <c r="AH473" s="742" cm="1">
        <f t="array" ref="AH473">INDEX($H473:$K473,0,MATCH(AH$469,$H$469:$K$469,0))*HLOOKUP(AH$468,$J$465:$R$466,2)</f>
        <v>0</v>
      </c>
      <c r="AI473" s="742" cm="1">
        <f t="array" ref="AI473">INDEX($H473:$K473,0,MATCH(AI$469,$H$469:$K$469,0))*HLOOKUP(AI$468,$J$465:$R$466,2)</f>
        <v>0</v>
      </c>
      <c r="AJ473" s="742" cm="1">
        <f t="array" ref="AJ473">INDEX($H473:$K473,0,MATCH(AJ$469,$H$469:$K$469,0))*HLOOKUP(AJ$468,$J$465:$R$466,2)</f>
        <v>0</v>
      </c>
      <c r="AK473" s="742" cm="1">
        <f t="array" ref="AK473">INDEX($H473:$K473,0,MATCH(AK$469,$H$469:$K$469,0))*HLOOKUP(AK$468,$J$465:$R$466,2)</f>
        <v>0</v>
      </c>
      <c r="AL473" s="742" cm="1">
        <f t="array" ref="AL473">INDEX($H473:$K473,0,MATCH(AL$469,$H$469:$K$469,0))*HLOOKUP(AL$468,$J$465:$R$466,2)</f>
        <v>0</v>
      </c>
      <c r="AM473" s="742" cm="1">
        <f t="array" ref="AM473">INDEX($H473:$K473,0,MATCH(AM$469,$H$469:$K$469,0))*HLOOKUP(AM$468,$J$465:$R$466,2)</f>
        <v>0</v>
      </c>
      <c r="AN473" s="742" cm="1">
        <f t="array" ref="AN473">INDEX($H473:$K473,0,MATCH(AN$469,$H$469:$K$469,0))*HLOOKUP(AN$468,$J$465:$R$466,2)</f>
        <v>0</v>
      </c>
      <c r="AO473" s="742" cm="1">
        <f t="array" ref="AO473">INDEX($H473:$K473,0,MATCH(AO$469,$H$469:$K$469,0))*HLOOKUP(AO$468,$J$465:$R$466,2)</f>
        <v>0</v>
      </c>
      <c r="AP473" s="742" cm="1">
        <f t="array" ref="AP473">INDEX($H473:$K473,0,MATCH(AP$469,$H$469:$K$469,0))*HLOOKUP(AP$468,$J$465:$R$466,2)</f>
        <v>0</v>
      </c>
      <c r="AQ473" s="742" cm="1">
        <f t="array" ref="AQ473">INDEX($H473:$K473,0,MATCH(AQ$469,$H$469:$K$469,0))*HLOOKUP(AQ$468,$J$465:$R$466,2)</f>
        <v>0</v>
      </c>
      <c r="AR473" s="742" cm="1">
        <f t="array" ref="AR473">INDEX($H473:$K473,0,MATCH(AR$469,$H$469:$K$469,0))*HLOOKUP(AR$468,$J$465:$R$466,2)</f>
        <v>0</v>
      </c>
      <c r="AS473" s="742" cm="1">
        <f t="array" ref="AS473">INDEX($H473:$K473,0,MATCH(AS$469,$H$469:$K$469,0))*HLOOKUP(AS$468,$J$465:$R$466,2)</f>
        <v>0</v>
      </c>
      <c r="AT473" s="742" cm="1">
        <f t="array" ref="AT473">INDEX($H473:$K473,0,MATCH(AT$469,$H$469:$K$469,0))*HLOOKUP(AT$468,$J$465:$R$466,2)</f>
        <v>0</v>
      </c>
      <c r="AU473" s="742" cm="1">
        <f t="array" ref="AU473">INDEX($H473:$K473,0,MATCH(AU$469,$H$469:$K$469,0))*HLOOKUP(AU$468,$J$465:$R$466,2)</f>
        <v>0</v>
      </c>
      <c r="AV473" s="196"/>
      <c r="AW473" s="196"/>
      <c r="AX473" s="17"/>
      <c r="AY473" s="9"/>
      <c r="AZ473" s="9"/>
      <c r="BA473" s="9"/>
    </row>
    <row r="474" spans="1:53" ht="14.5" outlineLevel="1" x14ac:dyDescent="0.35">
      <c r="A474" s="7"/>
      <c r="B474" s="8"/>
      <c r="C474" s="18"/>
      <c r="D474" s="18"/>
      <c r="E474" s="18"/>
      <c r="F474" s="27"/>
      <c r="G474" s="27" t="str">
        <f t="shared" si="120"/>
        <v>GGGAg2Ea2</v>
      </c>
      <c r="H474" s="232">
        <v>0</v>
      </c>
      <c r="I474" s="232">
        <v>0</v>
      </c>
      <c r="J474" s="232">
        <v>0</v>
      </c>
      <c r="K474" s="232">
        <v>0</v>
      </c>
      <c r="L474" s="742" cm="1">
        <f t="array" ref="L474">INDEX($H474:$K474,0,MATCH(L$469,$H$469:$K$469,0))*HLOOKUP(L$468,$J$465:$R$466,2)</f>
        <v>0</v>
      </c>
      <c r="M474" s="742" cm="1">
        <f t="array" ref="M474">INDEX($H474:$K474,0,MATCH(M$469,$H$469:$K$469,0))*HLOOKUP(M$468,$J$465:$R$466,2)</f>
        <v>0</v>
      </c>
      <c r="N474" s="742" cm="1">
        <f t="array" ref="N474">INDEX($H474:$K474,0,MATCH(N$469,$H$469:$K$469,0))*HLOOKUP(N$468,$J$465:$R$466,2)</f>
        <v>0</v>
      </c>
      <c r="O474" s="742" cm="1">
        <f t="array" ref="O474">INDEX($H474:$K474,0,MATCH(O$469,$H$469:$K$469,0))*HLOOKUP(O$468,$J$465:$R$466,2)</f>
        <v>0</v>
      </c>
      <c r="P474" s="742" cm="1">
        <f t="array" ref="P474">INDEX($H474:$K474,0,MATCH(P$469,$H$469:$K$469,0))*HLOOKUP(P$468,$J$465:$R$466,2)</f>
        <v>0</v>
      </c>
      <c r="Q474" s="742" cm="1">
        <f t="array" ref="Q474">INDEX($H474:$K474,0,MATCH(Q$469,$H$469:$K$469,0))*HLOOKUP(Q$468,$J$465:$R$466,2)</f>
        <v>0</v>
      </c>
      <c r="R474" s="742" cm="1">
        <f t="array" ref="R474">INDEX($H474:$K474,0,MATCH(R$469,$H$469:$K$469,0))*HLOOKUP(R$468,$J$465:$R$466,2)</f>
        <v>0</v>
      </c>
      <c r="S474" s="742" cm="1">
        <f t="array" ref="S474">INDEX($H474:$K474,0,MATCH(S$469,$H$469:$K$469,0))*HLOOKUP(S$468,$J$465:$R$466,2)</f>
        <v>0</v>
      </c>
      <c r="T474" s="742" cm="1">
        <f t="array" ref="T474">INDEX($H474:$K474,0,MATCH(T$469,$H$469:$K$469,0))*HLOOKUP(T$468,$J$465:$R$466,2)</f>
        <v>0</v>
      </c>
      <c r="U474" s="742" cm="1">
        <f t="array" ref="U474">INDEX($H474:$K474,0,MATCH(U$469,$H$469:$K$469,0))*HLOOKUP(U$468,$J$465:$R$466,2)</f>
        <v>0</v>
      </c>
      <c r="V474" s="742" cm="1">
        <f t="array" ref="V474">INDEX($H474:$K474,0,MATCH(V$469,$H$469:$K$469,0))*HLOOKUP(V$468,$J$465:$R$466,2)</f>
        <v>0</v>
      </c>
      <c r="W474" s="742" cm="1">
        <f t="array" ref="W474">INDEX($H474:$K474,0,MATCH(W$469,$H$469:$K$469,0))*HLOOKUP(W$468,$J$465:$R$466,2)</f>
        <v>0</v>
      </c>
      <c r="X474" s="742" cm="1">
        <f t="array" ref="X474">INDEX($H474:$K474,0,MATCH(X$469,$H$469:$K$469,0))*HLOOKUP(X$468,$J$465:$R$466,2)</f>
        <v>0</v>
      </c>
      <c r="Y474" s="742" cm="1">
        <f t="array" ref="Y474">INDEX($H474:$K474,0,MATCH(Y$469,$H$469:$K$469,0))*HLOOKUP(Y$468,$J$465:$R$466,2)</f>
        <v>0</v>
      </c>
      <c r="Z474" s="742" cm="1">
        <f t="array" ref="Z474">INDEX($H474:$K474,0,MATCH(Z$469,$H$469:$K$469,0))*HLOOKUP(Z$468,$J$465:$R$466,2)</f>
        <v>0</v>
      </c>
      <c r="AA474" s="742" cm="1">
        <f t="array" ref="AA474">INDEX($H474:$K474,0,MATCH(AA$469,$H$469:$K$469,0))*HLOOKUP(AA$468,$J$465:$R$466,2)</f>
        <v>0</v>
      </c>
      <c r="AB474" s="742" cm="1">
        <f t="array" ref="AB474">INDEX($H474:$K474,0,MATCH(AB$469,$H$469:$K$469,0))*HLOOKUP(AB$468,$J$465:$R$466,2)</f>
        <v>0</v>
      </c>
      <c r="AC474" s="742" cm="1">
        <f t="array" ref="AC474">INDEX($H474:$K474,0,MATCH(AC$469,$H$469:$K$469,0))*HLOOKUP(AC$468,$J$465:$R$466,2)</f>
        <v>0</v>
      </c>
      <c r="AD474" s="742" cm="1">
        <f t="array" ref="AD474">INDEX($H474:$K474,0,MATCH(AD$469,$H$469:$K$469,0))*HLOOKUP(AD$468,$J$465:$R$466,2)</f>
        <v>0</v>
      </c>
      <c r="AE474" s="742" cm="1">
        <f t="array" ref="AE474">INDEX($H474:$K474,0,MATCH(AE$469,$H$469:$K$469,0))*HLOOKUP(AE$468,$J$465:$R$466,2)</f>
        <v>0</v>
      </c>
      <c r="AF474" s="742" cm="1">
        <f t="array" ref="AF474">INDEX($H474:$K474,0,MATCH(AF$469,$H$469:$K$469,0))*HLOOKUP(AF$468,$J$465:$R$466,2)</f>
        <v>0</v>
      </c>
      <c r="AG474" s="742" cm="1">
        <f t="array" ref="AG474">INDEX($H474:$K474,0,MATCH(AG$469,$H$469:$K$469,0))*HLOOKUP(AG$468,$J$465:$R$466,2)</f>
        <v>0</v>
      </c>
      <c r="AH474" s="742" cm="1">
        <f t="array" ref="AH474">INDEX($H474:$K474,0,MATCH(AH$469,$H$469:$K$469,0))*HLOOKUP(AH$468,$J$465:$R$466,2)</f>
        <v>0</v>
      </c>
      <c r="AI474" s="742" cm="1">
        <f t="array" ref="AI474">INDEX($H474:$K474,0,MATCH(AI$469,$H$469:$K$469,0))*HLOOKUP(AI$468,$J$465:$R$466,2)</f>
        <v>0</v>
      </c>
      <c r="AJ474" s="742" cm="1">
        <f t="array" ref="AJ474">INDEX($H474:$K474,0,MATCH(AJ$469,$H$469:$K$469,0))*HLOOKUP(AJ$468,$J$465:$R$466,2)</f>
        <v>0</v>
      </c>
      <c r="AK474" s="742" cm="1">
        <f t="array" ref="AK474">INDEX($H474:$K474,0,MATCH(AK$469,$H$469:$K$469,0))*HLOOKUP(AK$468,$J$465:$R$466,2)</f>
        <v>0</v>
      </c>
      <c r="AL474" s="742" cm="1">
        <f t="array" ref="AL474">INDEX($H474:$K474,0,MATCH(AL$469,$H$469:$K$469,0))*HLOOKUP(AL$468,$J$465:$R$466,2)</f>
        <v>0</v>
      </c>
      <c r="AM474" s="742" cm="1">
        <f t="array" ref="AM474">INDEX($H474:$K474,0,MATCH(AM$469,$H$469:$K$469,0))*HLOOKUP(AM$468,$J$465:$R$466,2)</f>
        <v>0</v>
      </c>
      <c r="AN474" s="742" cm="1">
        <f t="array" ref="AN474">INDEX($H474:$K474,0,MATCH(AN$469,$H$469:$K$469,0))*HLOOKUP(AN$468,$J$465:$R$466,2)</f>
        <v>0</v>
      </c>
      <c r="AO474" s="742" cm="1">
        <f t="array" ref="AO474">INDEX($H474:$K474,0,MATCH(AO$469,$H$469:$K$469,0))*HLOOKUP(AO$468,$J$465:$R$466,2)</f>
        <v>0</v>
      </c>
      <c r="AP474" s="742" cm="1">
        <f t="array" ref="AP474">INDEX($H474:$K474,0,MATCH(AP$469,$H$469:$K$469,0))*HLOOKUP(AP$468,$J$465:$R$466,2)</f>
        <v>0</v>
      </c>
      <c r="AQ474" s="742" cm="1">
        <f t="array" ref="AQ474">INDEX($H474:$K474,0,MATCH(AQ$469,$H$469:$K$469,0))*HLOOKUP(AQ$468,$J$465:$R$466,2)</f>
        <v>0</v>
      </c>
      <c r="AR474" s="742" cm="1">
        <f t="array" ref="AR474">INDEX($H474:$K474,0,MATCH(AR$469,$H$469:$K$469,0))*HLOOKUP(AR$468,$J$465:$R$466,2)</f>
        <v>0</v>
      </c>
      <c r="AS474" s="742" cm="1">
        <f t="array" ref="AS474">INDEX($H474:$K474,0,MATCH(AS$469,$H$469:$K$469,0))*HLOOKUP(AS$468,$J$465:$R$466,2)</f>
        <v>0</v>
      </c>
      <c r="AT474" s="742" cm="1">
        <f t="array" ref="AT474">INDEX($H474:$K474,0,MATCH(AT$469,$H$469:$K$469,0))*HLOOKUP(AT$468,$J$465:$R$466,2)</f>
        <v>0</v>
      </c>
      <c r="AU474" s="742" cm="1">
        <f t="array" ref="AU474">INDEX($H474:$K474,0,MATCH(AU$469,$H$469:$K$469,0))*HLOOKUP(AU$468,$J$465:$R$466,2)</f>
        <v>0</v>
      </c>
      <c r="AV474" s="196"/>
      <c r="AW474" s="196"/>
      <c r="AX474" s="17"/>
      <c r="AY474" s="9"/>
      <c r="AZ474" s="9"/>
      <c r="BA474" s="9"/>
    </row>
    <row r="475" spans="1:53" ht="14.5" outlineLevel="1" x14ac:dyDescent="0.35">
      <c r="A475" s="7"/>
      <c r="B475" s="8"/>
      <c r="C475" s="18"/>
      <c r="D475" s="18"/>
      <c r="E475" s="18"/>
      <c r="F475" s="27"/>
      <c r="G475" s="27" t="str">
        <f t="shared" si="120"/>
        <v>GGGAg2OFa2</v>
      </c>
      <c r="H475" s="232">
        <v>0</v>
      </c>
      <c r="I475" s="232">
        <v>0</v>
      </c>
      <c r="J475" s="232">
        <v>0</v>
      </c>
      <c r="K475" s="232">
        <v>0</v>
      </c>
      <c r="L475" s="742" cm="1">
        <f t="array" ref="L475">INDEX($H475:$K475,0,MATCH(L$469,$H$469:$K$469,0))*HLOOKUP(L$468,$J$465:$R$466,2)</f>
        <v>0</v>
      </c>
      <c r="M475" s="742" cm="1">
        <f t="array" ref="M475">INDEX($H475:$K475,0,MATCH(M$469,$H$469:$K$469,0))*HLOOKUP(M$468,$J$465:$R$466,2)</f>
        <v>0</v>
      </c>
      <c r="N475" s="742" cm="1">
        <f t="array" ref="N475">INDEX($H475:$K475,0,MATCH(N$469,$H$469:$K$469,0))*HLOOKUP(N$468,$J$465:$R$466,2)</f>
        <v>0</v>
      </c>
      <c r="O475" s="742" cm="1">
        <f t="array" ref="O475">INDEX($H475:$K475,0,MATCH(O$469,$H$469:$K$469,0))*HLOOKUP(O$468,$J$465:$R$466,2)</f>
        <v>0</v>
      </c>
      <c r="P475" s="742" cm="1">
        <f t="array" ref="P475">INDEX($H475:$K475,0,MATCH(P$469,$H$469:$K$469,0))*HLOOKUP(P$468,$J$465:$R$466,2)</f>
        <v>0</v>
      </c>
      <c r="Q475" s="742" cm="1">
        <f t="array" ref="Q475">INDEX($H475:$K475,0,MATCH(Q$469,$H$469:$K$469,0))*HLOOKUP(Q$468,$J$465:$R$466,2)</f>
        <v>0</v>
      </c>
      <c r="R475" s="742" cm="1">
        <f t="array" ref="R475">INDEX($H475:$K475,0,MATCH(R$469,$H$469:$K$469,0))*HLOOKUP(R$468,$J$465:$R$466,2)</f>
        <v>0</v>
      </c>
      <c r="S475" s="742" cm="1">
        <f t="array" ref="S475">INDEX($H475:$K475,0,MATCH(S$469,$H$469:$K$469,0))*HLOOKUP(S$468,$J$465:$R$466,2)</f>
        <v>0</v>
      </c>
      <c r="T475" s="742" cm="1">
        <f t="array" ref="T475">INDEX($H475:$K475,0,MATCH(T$469,$H$469:$K$469,0))*HLOOKUP(T$468,$J$465:$R$466,2)</f>
        <v>0</v>
      </c>
      <c r="U475" s="742" cm="1">
        <f t="array" ref="U475">INDEX($H475:$K475,0,MATCH(U$469,$H$469:$K$469,0))*HLOOKUP(U$468,$J$465:$R$466,2)</f>
        <v>0</v>
      </c>
      <c r="V475" s="742" cm="1">
        <f t="array" ref="V475">INDEX($H475:$K475,0,MATCH(V$469,$H$469:$K$469,0))*HLOOKUP(V$468,$J$465:$R$466,2)</f>
        <v>0</v>
      </c>
      <c r="W475" s="742" cm="1">
        <f t="array" ref="W475">INDEX($H475:$K475,0,MATCH(W$469,$H$469:$K$469,0))*HLOOKUP(W$468,$J$465:$R$466,2)</f>
        <v>0</v>
      </c>
      <c r="X475" s="742" cm="1">
        <f t="array" ref="X475">INDEX($H475:$K475,0,MATCH(X$469,$H$469:$K$469,0))*HLOOKUP(X$468,$J$465:$R$466,2)</f>
        <v>0</v>
      </c>
      <c r="Y475" s="742" cm="1">
        <f t="array" ref="Y475">INDEX($H475:$K475,0,MATCH(Y$469,$H$469:$K$469,0))*HLOOKUP(Y$468,$J$465:$R$466,2)</f>
        <v>0</v>
      </c>
      <c r="Z475" s="742" cm="1">
        <f t="array" ref="Z475">INDEX($H475:$K475,0,MATCH(Z$469,$H$469:$K$469,0))*HLOOKUP(Z$468,$J$465:$R$466,2)</f>
        <v>0</v>
      </c>
      <c r="AA475" s="742" cm="1">
        <f t="array" ref="AA475">INDEX($H475:$K475,0,MATCH(AA$469,$H$469:$K$469,0))*HLOOKUP(AA$468,$J$465:$R$466,2)</f>
        <v>0</v>
      </c>
      <c r="AB475" s="742" cm="1">
        <f t="array" ref="AB475">INDEX($H475:$K475,0,MATCH(AB$469,$H$469:$K$469,0))*HLOOKUP(AB$468,$J$465:$R$466,2)</f>
        <v>0</v>
      </c>
      <c r="AC475" s="742" cm="1">
        <f t="array" ref="AC475">INDEX($H475:$K475,0,MATCH(AC$469,$H$469:$K$469,0))*HLOOKUP(AC$468,$J$465:$R$466,2)</f>
        <v>0</v>
      </c>
      <c r="AD475" s="742" cm="1">
        <f t="array" ref="AD475">INDEX($H475:$K475,0,MATCH(AD$469,$H$469:$K$469,0))*HLOOKUP(AD$468,$J$465:$R$466,2)</f>
        <v>0</v>
      </c>
      <c r="AE475" s="742" cm="1">
        <f t="array" ref="AE475">INDEX($H475:$K475,0,MATCH(AE$469,$H$469:$K$469,0))*HLOOKUP(AE$468,$J$465:$R$466,2)</f>
        <v>0</v>
      </c>
      <c r="AF475" s="742" cm="1">
        <f t="array" ref="AF475">INDEX($H475:$K475,0,MATCH(AF$469,$H$469:$K$469,0))*HLOOKUP(AF$468,$J$465:$R$466,2)</f>
        <v>0</v>
      </c>
      <c r="AG475" s="742" cm="1">
        <f t="array" ref="AG475">INDEX($H475:$K475,0,MATCH(AG$469,$H$469:$K$469,0))*HLOOKUP(AG$468,$J$465:$R$466,2)</f>
        <v>0</v>
      </c>
      <c r="AH475" s="742" cm="1">
        <f t="array" ref="AH475">INDEX($H475:$K475,0,MATCH(AH$469,$H$469:$K$469,0))*HLOOKUP(AH$468,$J$465:$R$466,2)</f>
        <v>0</v>
      </c>
      <c r="AI475" s="742" cm="1">
        <f t="array" ref="AI475">INDEX($H475:$K475,0,MATCH(AI$469,$H$469:$K$469,0))*HLOOKUP(AI$468,$J$465:$R$466,2)</f>
        <v>0</v>
      </c>
      <c r="AJ475" s="742" cm="1">
        <f t="array" ref="AJ475">INDEX($H475:$K475,0,MATCH(AJ$469,$H$469:$K$469,0))*HLOOKUP(AJ$468,$J$465:$R$466,2)</f>
        <v>0</v>
      </c>
      <c r="AK475" s="742" cm="1">
        <f t="array" ref="AK475">INDEX($H475:$K475,0,MATCH(AK$469,$H$469:$K$469,0))*HLOOKUP(AK$468,$J$465:$R$466,2)</f>
        <v>0</v>
      </c>
      <c r="AL475" s="742" cm="1">
        <f t="array" ref="AL475">INDEX($H475:$K475,0,MATCH(AL$469,$H$469:$K$469,0))*HLOOKUP(AL$468,$J$465:$R$466,2)</f>
        <v>0</v>
      </c>
      <c r="AM475" s="742" cm="1">
        <f t="array" ref="AM475">INDEX($H475:$K475,0,MATCH(AM$469,$H$469:$K$469,0))*HLOOKUP(AM$468,$J$465:$R$466,2)</f>
        <v>0</v>
      </c>
      <c r="AN475" s="742" cm="1">
        <f t="array" ref="AN475">INDEX($H475:$K475,0,MATCH(AN$469,$H$469:$K$469,0))*HLOOKUP(AN$468,$J$465:$R$466,2)</f>
        <v>0</v>
      </c>
      <c r="AO475" s="742" cm="1">
        <f t="array" ref="AO475">INDEX($H475:$K475,0,MATCH(AO$469,$H$469:$K$469,0))*HLOOKUP(AO$468,$J$465:$R$466,2)</f>
        <v>0</v>
      </c>
      <c r="AP475" s="742" cm="1">
        <f t="array" ref="AP475">INDEX($H475:$K475,0,MATCH(AP$469,$H$469:$K$469,0))*HLOOKUP(AP$468,$J$465:$R$466,2)</f>
        <v>0</v>
      </c>
      <c r="AQ475" s="742" cm="1">
        <f t="array" ref="AQ475">INDEX($H475:$K475,0,MATCH(AQ$469,$H$469:$K$469,0))*HLOOKUP(AQ$468,$J$465:$R$466,2)</f>
        <v>0</v>
      </c>
      <c r="AR475" s="742" cm="1">
        <f t="array" ref="AR475">INDEX($H475:$K475,0,MATCH(AR$469,$H$469:$K$469,0))*HLOOKUP(AR$468,$J$465:$R$466,2)</f>
        <v>0</v>
      </c>
      <c r="AS475" s="742" cm="1">
        <f t="array" ref="AS475">INDEX($H475:$K475,0,MATCH(AS$469,$H$469:$K$469,0))*HLOOKUP(AS$468,$J$465:$R$466,2)</f>
        <v>0</v>
      </c>
      <c r="AT475" s="742" cm="1">
        <f t="array" ref="AT475">INDEX($H475:$K475,0,MATCH(AT$469,$H$469:$K$469,0))*HLOOKUP(AT$468,$J$465:$R$466,2)</f>
        <v>0</v>
      </c>
      <c r="AU475" s="742" cm="1">
        <f t="array" ref="AU475">INDEX($H475:$K475,0,MATCH(AU$469,$H$469:$K$469,0))*HLOOKUP(AU$468,$J$465:$R$466,2)</f>
        <v>0</v>
      </c>
      <c r="AV475" s="196"/>
      <c r="AW475" s="196"/>
      <c r="AX475" s="17"/>
      <c r="AY475" s="9"/>
      <c r="AZ475" s="9"/>
      <c r="BA475" s="9"/>
    </row>
    <row r="476" spans="1:53" ht="14.5" outlineLevel="1" x14ac:dyDescent="0.35">
      <c r="A476" s="7"/>
      <c r="B476" s="8"/>
      <c r="C476" s="18"/>
      <c r="D476" s="18"/>
      <c r="E476" s="18"/>
      <c r="F476" s="27"/>
      <c r="G476" s="27" t="str">
        <f t="shared" si="120"/>
        <v>GGGC1Na2</v>
      </c>
      <c r="H476" s="232">
        <v>0</v>
      </c>
      <c r="I476" s="232">
        <v>0</v>
      </c>
      <c r="J476" s="232">
        <v>0</v>
      </c>
      <c r="K476" s="232">
        <v>0</v>
      </c>
      <c r="L476" s="742" cm="1">
        <f t="array" ref="L476">INDEX($H476:$K476,0,MATCH(L$469,$H$469:$K$469,0))*HLOOKUP(L$468,$J$465:$R$466,2)</f>
        <v>0</v>
      </c>
      <c r="M476" s="742" cm="1">
        <f t="array" ref="M476">INDEX($H476:$K476,0,MATCH(M$469,$H$469:$K$469,0))*HLOOKUP(M$468,$J$465:$R$466,2)</f>
        <v>0</v>
      </c>
      <c r="N476" s="742" cm="1">
        <f t="array" ref="N476">INDEX($H476:$K476,0,MATCH(N$469,$H$469:$K$469,0))*HLOOKUP(N$468,$J$465:$R$466,2)</f>
        <v>0</v>
      </c>
      <c r="O476" s="742" cm="1">
        <f t="array" ref="O476">INDEX($H476:$K476,0,MATCH(O$469,$H$469:$K$469,0))*HLOOKUP(O$468,$J$465:$R$466,2)</f>
        <v>0</v>
      </c>
      <c r="P476" s="742" cm="1">
        <f t="array" ref="P476">INDEX($H476:$K476,0,MATCH(P$469,$H$469:$K$469,0))*HLOOKUP(P$468,$J$465:$R$466,2)</f>
        <v>0</v>
      </c>
      <c r="Q476" s="742" cm="1">
        <f t="array" ref="Q476">INDEX($H476:$K476,0,MATCH(Q$469,$H$469:$K$469,0))*HLOOKUP(Q$468,$J$465:$R$466,2)</f>
        <v>0</v>
      </c>
      <c r="R476" s="742" cm="1">
        <f t="array" ref="R476">INDEX($H476:$K476,0,MATCH(R$469,$H$469:$K$469,0))*HLOOKUP(R$468,$J$465:$R$466,2)</f>
        <v>0</v>
      </c>
      <c r="S476" s="742" cm="1">
        <f t="array" ref="S476">INDEX($H476:$K476,0,MATCH(S$469,$H$469:$K$469,0))*HLOOKUP(S$468,$J$465:$R$466,2)</f>
        <v>0</v>
      </c>
      <c r="T476" s="742" cm="1">
        <f t="array" ref="T476">INDEX($H476:$K476,0,MATCH(T$469,$H$469:$K$469,0))*HLOOKUP(T$468,$J$465:$R$466,2)</f>
        <v>0</v>
      </c>
      <c r="U476" s="742" cm="1">
        <f t="array" ref="U476">INDEX($H476:$K476,0,MATCH(U$469,$H$469:$K$469,0))*HLOOKUP(U$468,$J$465:$R$466,2)</f>
        <v>0</v>
      </c>
      <c r="V476" s="742" cm="1">
        <f t="array" ref="V476">INDEX($H476:$K476,0,MATCH(V$469,$H$469:$K$469,0))*HLOOKUP(V$468,$J$465:$R$466,2)</f>
        <v>0</v>
      </c>
      <c r="W476" s="742" cm="1">
        <f t="array" ref="W476">INDEX($H476:$K476,0,MATCH(W$469,$H$469:$K$469,0))*HLOOKUP(W$468,$J$465:$R$466,2)</f>
        <v>0</v>
      </c>
      <c r="X476" s="742" cm="1">
        <f t="array" ref="X476">INDEX($H476:$K476,0,MATCH(X$469,$H$469:$K$469,0))*HLOOKUP(X$468,$J$465:$R$466,2)</f>
        <v>0</v>
      </c>
      <c r="Y476" s="742" cm="1">
        <f t="array" ref="Y476">INDEX($H476:$K476,0,MATCH(Y$469,$H$469:$K$469,0))*HLOOKUP(Y$468,$J$465:$R$466,2)</f>
        <v>0</v>
      </c>
      <c r="Z476" s="742" cm="1">
        <f t="array" ref="Z476">INDEX($H476:$K476,0,MATCH(Z$469,$H$469:$K$469,0))*HLOOKUP(Z$468,$J$465:$R$466,2)</f>
        <v>0</v>
      </c>
      <c r="AA476" s="742" cm="1">
        <f t="array" ref="AA476">INDEX($H476:$K476,0,MATCH(AA$469,$H$469:$K$469,0))*HLOOKUP(AA$468,$J$465:$R$466,2)</f>
        <v>0</v>
      </c>
      <c r="AB476" s="742" cm="1">
        <f t="array" ref="AB476">INDEX($H476:$K476,0,MATCH(AB$469,$H$469:$K$469,0))*HLOOKUP(AB$468,$J$465:$R$466,2)</f>
        <v>0</v>
      </c>
      <c r="AC476" s="742" cm="1">
        <f t="array" ref="AC476">INDEX($H476:$K476,0,MATCH(AC$469,$H$469:$K$469,0))*HLOOKUP(AC$468,$J$465:$R$466,2)</f>
        <v>0</v>
      </c>
      <c r="AD476" s="742" cm="1">
        <f t="array" ref="AD476">INDEX($H476:$K476,0,MATCH(AD$469,$H$469:$K$469,0))*HLOOKUP(AD$468,$J$465:$R$466,2)</f>
        <v>0</v>
      </c>
      <c r="AE476" s="742" cm="1">
        <f t="array" ref="AE476">INDEX($H476:$K476,0,MATCH(AE$469,$H$469:$K$469,0))*HLOOKUP(AE$468,$J$465:$R$466,2)</f>
        <v>0</v>
      </c>
      <c r="AF476" s="742" cm="1">
        <f t="array" ref="AF476">INDEX($H476:$K476,0,MATCH(AF$469,$H$469:$K$469,0))*HLOOKUP(AF$468,$J$465:$R$466,2)</f>
        <v>0</v>
      </c>
      <c r="AG476" s="742" cm="1">
        <f t="array" ref="AG476">INDEX($H476:$K476,0,MATCH(AG$469,$H$469:$K$469,0))*HLOOKUP(AG$468,$J$465:$R$466,2)</f>
        <v>0</v>
      </c>
      <c r="AH476" s="742" cm="1">
        <f t="array" ref="AH476">INDEX($H476:$K476,0,MATCH(AH$469,$H$469:$K$469,0))*HLOOKUP(AH$468,$J$465:$R$466,2)</f>
        <v>0</v>
      </c>
      <c r="AI476" s="742" cm="1">
        <f t="array" ref="AI476">INDEX($H476:$K476,0,MATCH(AI$469,$H$469:$K$469,0))*HLOOKUP(AI$468,$J$465:$R$466,2)</f>
        <v>0</v>
      </c>
      <c r="AJ476" s="742" cm="1">
        <f t="array" ref="AJ476">INDEX($H476:$K476,0,MATCH(AJ$469,$H$469:$K$469,0))*HLOOKUP(AJ$468,$J$465:$R$466,2)</f>
        <v>0</v>
      </c>
      <c r="AK476" s="742" cm="1">
        <f t="array" ref="AK476">INDEX($H476:$K476,0,MATCH(AK$469,$H$469:$K$469,0))*HLOOKUP(AK$468,$J$465:$R$466,2)</f>
        <v>0</v>
      </c>
      <c r="AL476" s="742" cm="1">
        <f t="array" ref="AL476">INDEX($H476:$K476,0,MATCH(AL$469,$H$469:$K$469,0))*HLOOKUP(AL$468,$J$465:$R$466,2)</f>
        <v>0</v>
      </c>
      <c r="AM476" s="742" cm="1">
        <f t="array" ref="AM476">INDEX($H476:$K476,0,MATCH(AM$469,$H$469:$K$469,0))*HLOOKUP(AM$468,$J$465:$R$466,2)</f>
        <v>0</v>
      </c>
      <c r="AN476" s="742" cm="1">
        <f t="array" ref="AN476">INDEX($H476:$K476,0,MATCH(AN$469,$H$469:$K$469,0))*HLOOKUP(AN$468,$J$465:$R$466,2)</f>
        <v>0</v>
      </c>
      <c r="AO476" s="742" cm="1">
        <f t="array" ref="AO476">INDEX($H476:$K476,0,MATCH(AO$469,$H$469:$K$469,0))*HLOOKUP(AO$468,$J$465:$R$466,2)</f>
        <v>0</v>
      </c>
      <c r="AP476" s="742" cm="1">
        <f t="array" ref="AP476">INDEX($H476:$K476,0,MATCH(AP$469,$H$469:$K$469,0))*HLOOKUP(AP$468,$J$465:$R$466,2)</f>
        <v>0</v>
      </c>
      <c r="AQ476" s="742" cm="1">
        <f t="array" ref="AQ476">INDEX($H476:$K476,0,MATCH(AQ$469,$H$469:$K$469,0))*HLOOKUP(AQ$468,$J$465:$R$466,2)</f>
        <v>0</v>
      </c>
      <c r="AR476" s="742" cm="1">
        <f t="array" ref="AR476">INDEX($H476:$K476,0,MATCH(AR$469,$H$469:$K$469,0))*HLOOKUP(AR$468,$J$465:$R$466,2)</f>
        <v>0</v>
      </c>
      <c r="AS476" s="742" cm="1">
        <f t="array" ref="AS476">INDEX($H476:$K476,0,MATCH(AS$469,$H$469:$K$469,0))*HLOOKUP(AS$468,$J$465:$R$466,2)</f>
        <v>0</v>
      </c>
      <c r="AT476" s="742" cm="1">
        <f t="array" ref="AT476">INDEX($H476:$K476,0,MATCH(AT$469,$H$469:$K$469,0))*HLOOKUP(AT$468,$J$465:$R$466,2)</f>
        <v>0</v>
      </c>
      <c r="AU476" s="742" cm="1">
        <f t="array" ref="AU476">INDEX($H476:$K476,0,MATCH(AU$469,$H$469:$K$469,0))*HLOOKUP(AU$468,$J$465:$R$466,2)</f>
        <v>0</v>
      </c>
      <c r="AV476" s="196"/>
      <c r="AW476" s="196"/>
      <c r="AX476" s="17"/>
      <c r="AY476" s="9"/>
      <c r="AZ476" s="9"/>
      <c r="BA476" s="9"/>
    </row>
    <row r="477" spans="1:53" ht="14.5" outlineLevel="1" x14ac:dyDescent="0.35">
      <c r="A477" s="7"/>
      <c r="B477" s="8"/>
      <c r="C477" s="18"/>
      <c r="D477" s="18"/>
      <c r="E477" s="18"/>
      <c r="F477" s="27"/>
      <c r="G477" s="27" t="str">
        <f t="shared" si="120"/>
        <v>GGGC1Ea2</v>
      </c>
      <c r="H477" s="232">
        <v>0</v>
      </c>
      <c r="I477" s="232">
        <v>0</v>
      </c>
      <c r="J477" s="232">
        <v>0</v>
      </c>
      <c r="K477" s="232">
        <v>0</v>
      </c>
      <c r="L477" s="742" cm="1">
        <f t="array" ref="L477">INDEX($H477:$K477,0,MATCH(L$469,$H$469:$K$469,0))*HLOOKUP(L$468,$J$465:$R$466,2)</f>
        <v>0</v>
      </c>
      <c r="M477" s="742" cm="1">
        <f t="array" ref="M477">INDEX($H477:$K477,0,MATCH(M$469,$H$469:$K$469,0))*HLOOKUP(M$468,$J$465:$R$466,2)</f>
        <v>0</v>
      </c>
      <c r="N477" s="742" cm="1">
        <f t="array" ref="N477">INDEX($H477:$K477,0,MATCH(N$469,$H$469:$K$469,0))*HLOOKUP(N$468,$J$465:$R$466,2)</f>
        <v>0</v>
      </c>
      <c r="O477" s="742" cm="1">
        <f t="array" ref="O477">INDEX($H477:$K477,0,MATCH(O$469,$H$469:$K$469,0))*HLOOKUP(O$468,$J$465:$R$466,2)</f>
        <v>0</v>
      </c>
      <c r="P477" s="742" cm="1">
        <f t="array" ref="P477">INDEX($H477:$K477,0,MATCH(P$469,$H$469:$K$469,0))*HLOOKUP(P$468,$J$465:$R$466,2)</f>
        <v>0</v>
      </c>
      <c r="Q477" s="742" cm="1">
        <f t="array" ref="Q477">INDEX($H477:$K477,0,MATCH(Q$469,$H$469:$K$469,0))*HLOOKUP(Q$468,$J$465:$R$466,2)</f>
        <v>0</v>
      </c>
      <c r="R477" s="742" cm="1">
        <f t="array" ref="R477">INDEX($H477:$K477,0,MATCH(R$469,$H$469:$K$469,0))*HLOOKUP(R$468,$J$465:$R$466,2)</f>
        <v>0</v>
      </c>
      <c r="S477" s="742" cm="1">
        <f t="array" ref="S477">INDEX($H477:$K477,0,MATCH(S$469,$H$469:$K$469,0))*HLOOKUP(S$468,$J$465:$R$466,2)</f>
        <v>0</v>
      </c>
      <c r="T477" s="742" cm="1">
        <f t="array" ref="T477">INDEX($H477:$K477,0,MATCH(T$469,$H$469:$K$469,0))*HLOOKUP(T$468,$J$465:$R$466,2)</f>
        <v>0</v>
      </c>
      <c r="U477" s="742" cm="1">
        <f t="array" ref="U477">INDEX($H477:$K477,0,MATCH(U$469,$H$469:$K$469,0))*HLOOKUP(U$468,$J$465:$R$466,2)</f>
        <v>0</v>
      </c>
      <c r="V477" s="742" cm="1">
        <f t="array" ref="V477">INDEX($H477:$K477,0,MATCH(V$469,$H$469:$K$469,0))*HLOOKUP(V$468,$J$465:$R$466,2)</f>
        <v>0</v>
      </c>
      <c r="W477" s="742" cm="1">
        <f t="array" ref="W477">INDEX($H477:$K477,0,MATCH(W$469,$H$469:$K$469,0))*HLOOKUP(W$468,$J$465:$R$466,2)</f>
        <v>0</v>
      </c>
      <c r="X477" s="742" cm="1">
        <f t="array" ref="X477">INDEX($H477:$K477,0,MATCH(X$469,$H$469:$K$469,0))*HLOOKUP(X$468,$J$465:$R$466,2)</f>
        <v>0</v>
      </c>
      <c r="Y477" s="742" cm="1">
        <f t="array" ref="Y477">INDEX($H477:$K477,0,MATCH(Y$469,$H$469:$K$469,0))*HLOOKUP(Y$468,$J$465:$R$466,2)</f>
        <v>0</v>
      </c>
      <c r="Z477" s="742" cm="1">
        <f t="array" ref="Z477">INDEX($H477:$K477,0,MATCH(Z$469,$H$469:$K$469,0))*HLOOKUP(Z$468,$J$465:$R$466,2)</f>
        <v>0</v>
      </c>
      <c r="AA477" s="742" cm="1">
        <f t="array" ref="AA477">INDEX($H477:$K477,0,MATCH(AA$469,$H$469:$K$469,0))*HLOOKUP(AA$468,$J$465:$R$466,2)</f>
        <v>0</v>
      </c>
      <c r="AB477" s="742" cm="1">
        <f t="array" ref="AB477">INDEX($H477:$K477,0,MATCH(AB$469,$H$469:$K$469,0))*HLOOKUP(AB$468,$J$465:$R$466,2)</f>
        <v>0</v>
      </c>
      <c r="AC477" s="742" cm="1">
        <f t="array" ref="AC477">INDEX($H477:$K477,0,MATCH(AC$469,$H$469:$K$469,0))*HLOOKUP(AC$468,$J$465:$R$466,2)</f>
        <v>0</v>
      </c>
      <c r="AD477" s="742" cm="1">
        <f t="array" ref="AD477">INDEX($H477:$K477,0,MATCH(AD$469,$H$469:$K$469,0))*HLOOKUP(AD$468,$J$465:$R$466,2)</f>
        <v>0</v>
      </c>
      <c r="AE477" s="742" cm="1">
        <f t="array" ref="AE477">INDEX($H477:$K477,0,MATCH(AE$469,$H$469:$K$469,0))*HLOOKUP(AE$468,$J$465:$R$466,2)</f>
        <v>0</v>
      </c>
      <c r="AF477" s="742" cm="1">
        <f t="array" ref="AF477">INDEX($H477:$K477,0,MATCH(AF$469,$H$469:$K$469,0))*HLOOKUP(AF$468,$J$465:$R$466,2)</f>
        <v>0</v>
      </c>
      <c r="AG477" s="742" cm="1">
        <f t="array" ref="AG477">INDEX($H477:$K477,0,MATCH(AG$469,$H$469:$K$469,0))*HLOOKUP(AG$468,$J$465:$R$466,2)</f>
        <v>0</v>
      </c>
      <c r="AH477" s="742" cm="1">
        <f t="array" ref="AH477">INDEX($H477:$K477,0,MATCH(AH$469,$H$469:$K$469,0))*HLOOKUP(AH$468,$J$465:$R$466,2)</f>
        <v>0</v>
      </c>
      <c r="AI477" s="742" cm="1">
        <f t="array" ref="AI477">INDEX($H477:$K477,0,MATCH(AI$469,$H$469:$K$469,0))*HLOOKUP(AI$468,$J$465:$R$466,2)</f>
        <v>0</v>
      </c>
      <c r="AJ477" s="742" cm="1">
        <f t="array" ref="AJ477">INDEX($H477:$K477,0,MATCH(AJ$469,$H$469:$K$469,0))*HLOOKUP(AJ$468,$J$465:$R$466,2)</f>
        <v>0</v>
      </c>
      <c r="AK477" s="742" cm="1">
        <f t="array" ref="AK477">INDEX($H477:$K477,0,MATCH(AK$469,$H$469:$K$469,0))*HLOOKUP(AK$468,$J$465:$R$466,2)</f>
        <v>0</v>
      </c>
      <c r="AL477" s="742" cm="1">
        <f t="array" ref="AL477">INDEX($H477:$K477,0,MATCH(AL$469,$H$469:$K$469,0))*HLOOKUP(AL$468,$J$465:$R$466,2)</f>
        <v>0</v>
      </c>
      <c r="AM477" s="742" cm="1">
        <f t="array" ref="AM477">INDEX($H477:$K477,0,MATCH(AM$469,$H$469:$K$469,0))*HLOOKUP(AM$468,$J$465:$R$466,2)</f>
        <v>0</v>
      </c>
      <c r="AN477" s="742" cm="1">
        <f t="array" ref="AN477">INDEX($H477:$K477,0,MATCH(AN$469,$H$469:$K$469,0))*HLOOKUP(AN$468,$J$465:$R$466,2)</f>
        <v>0</v>
      </c>
      <c r="AO477" s="742" cm="1">
        <f t="array" ref="AO477">INDEX($H477:$K477,0,MATCH(AO$469,$H$469:$K$469,0))*HLOOKUP(AO$468,$J$465:$R$466,2)</f>
        <v>0</v>
      </c>
      <c r="AP477" s="742" cm="1">
        <f t="array" ref="AP477">INDEX($H477:$K477,0,MATCH(AP$469,$H$469:$K$469,0))*HLOOKUP(AP$468,$J$465:$R$466,2)</f>
        <v>0</v>
      </c>
      <c r="AQ477" s="742" cm="1">
        <f t="array" ref="AQ477">INDEX($H477:$K477,0,MATCH(AQ$469,$H$469:$K$469,0))*HLOOKUP(AQ$468,$J$465:$R$466,2)</f>
        <v>0</v>
      </c>
      <c r="AR477" s="742" cm="1">
        <f t="array" ref="AR477">INDEX($H477:$K477,0,MATCH(AR$469,$H$469:$K$469,0))*HLOOKUP(AR$468,$J$465:$R$466,2)</f>
        <v>0</v>
      </c>
      <c r="AS477" s="742" cm="1">
        <f t="array" ref="AS477">INDEX($H477:$K477,0,MATCH(AS$469,$H$469:$K$469,0))*HLOOKUP(AS$468,$J$465:$R$466,2)</f>
        <v>0</v>
      </c>
      <c r="AT477" s="742" cm="1">
        <f t="array" ref="AT477">INDEX($H477:$K477,0,MATCH(AT$469,$H$469:$K$469,0))*HLOOKUP(AT$468,$J$465:$R$466,2)</f>
        <v>0</v>
      </c>
      <c r="AU477" s="742" cm="1">
        <f t="array" ref="AU477">INDEX($H477:$K477,0,MATCH(AU$469,$H$469:$K$469,0))*HLOOKUP(AU$468,$J$465:$R$466,2)</f>
        <v>0</v>
      </c>
      <c r="AV477" s="196"/>
      <c r="AW477" s="196"/>
      <c r="AX477" s="17"/>
      <c r="AY477" s="9"/>
      <c r="AZ477" s="9"/>
      <c r="BA477" s="9"/>
    </row>
    <row r="478" spans="1:53" ht="14.5" outlineLevel="1" x14ac:dyDescent="0.35">
      <c r="A478" s="7"/>
      <c r="B478" s="8"/>
      <c r="C478" s="18"/>
      <c r="D478" s="18"/>
      <c r="E478" s="18"/>
      <c r="F478" s="27"/>
      <c r="G478" s="27" t="str">
        <f t="shared" si="120"/>
        <v>GGGC1Pa2</v>
      </c>
      <c r="H478" s="232">
        <v>0</v>
      </c>
      <c r="I478" s="232">
        <v>0</v>
      </c>
      <c r="J478" s="232">
        <v>0</v>
      </c>
      <c r="K478" s="232">
        <v>0</v>
      </c>
      <c r="L478" s="742" cm="1">
        <f t="array" ref="L478">INDEX($H478:$K478,0,MATCH(L$469,$H$469:$K$469,0))*HLOOKUP(L$468,$J$465:$R$466,2)</f>
        <v>0</v>
      </c>
      <c r="M478" s="742" cm="1">
        <f t="array" ref="M478">INDEX($H478:$K478,0,MATCH(M$469,$H$469:$K$469,0))*HLOOKUP(M$468,$J$465:$R$466,2)</f>
        <v>0</v>
      </c>
      <c r="N478" s="742" cm="1">
        <f t="array" ref="N478">INDEX($H478:$K478,0,MATCH(N$469,$H$469:$K$469,0))*HLOOKUP(N$468,$J$465:$R$466,2)</f>
        <v>0</v>
      </c>
      <c r="O478" s="742" cm="1">
        <f t="array" ref="O478">INDEX($H478:$K478,0,MATCH(O$469,$H$469:$K$469,0))*HLOOKUP(O$468,$J$465:$R$466,2)</f>
        <v>0</v>
      </c>
      <c r="P478" s="742" cm="1">
        <f t="array" ref="P478">INDEX($H478:$K478,0,MATCH(P$469,$H$469:$K$469,0))*HLOOKUP(P$468,$J$465:$R$466,2)</f>
        <v>0</v>
      </c>
      <c r="Q478" s="742" cm="1">
        <f t="array" ref="Q478">INDEX($H478:$K478,0,MATCH(Q$469,$H$469:$K$469,0))*HLOOKUP(Q$468,$J$465:$R$466,2)</f>
        <v>0</v>
      </c>
      <c r="R478" s="742" cm="1">
        <f t="array" ref="R478">INDEX($H478:$K478,0,MATCH(R$469,$H$469:$K$469,0))*HLOOKUP(R$468,$J$465:$R$466,2)</f>
        <v>0</v>
      </c>
      <c r="S478" s="742" cm="1">
        <f t="array" ref="S478">INDEX($H478:$K478,0,MATCH(S$469,$H$469:$K$469,0))*HLOOKUP(S$468,$J$465:$R$466,2)</f>
        <v>0</v>
      </c>
      <c r="T478" s="742" cm="1">
        <f t="array" ref="T478">INDEX($H478:$K478,0,MATCH(T$469,$H$469:$K$469,0))*HLOOKUP(T$468,$J$465:$R$466,2)</f>
        <v>0</v>
      </c>
      <c r="U478" s="742" cm="1">
        <f t="array" ref="U478">INDEX($H478:$K478,0,MATCH(U$469,$H$469:$K$469,0))*HLOOKUP(U$468,$J$465:$R$466,2)</f>
        <v>0</v>
      </c>
      <c r="V478" s="742" cm="1">
        <f t="array" ref="V478">INDEX($H478:$K478,0,MATCH(V$469,$H$469:$K$469,0))*HLOOKUP(V$468,$J$465:$R$466,2)</f>
        <v>0</v>
      </c>
      <c r="W478" s="742" cm="1">
        <f t="array" ref="W478">INDEX($H478:$K478,0,MATCH(W$469,$H$469:$K$469,0))*HLOOKUP(W$468,$J$465:$R$466,2)</f>
        <v>0</v>
      </c>
      <c r="X478" s="742" cm="1">
        <f t="array" ref="X478">INDEX($H478:$K478,0,MATCH(X$469,$H$469:$K$469,0))*HLOOKUP(X$468,$J$465:$R$466,2)</f>
        <v>0</v>
      </c>
      <c r="Y478" s="742" cm="1">
        <f t="array" ref="Y478">INDEX($H478:$K478,0,MATCH(Y$469,$H$469:$K$469,0))*HLOOKUP(Y$468,$J$465:$R$466,2)</f>
        <v>0</v>
      </c>
      <c r="Z478" s="742" cm="1">
        <f t="array" ref="Z478">INDEX($H478:$K478,0,MATCH(Z$469,$H$469:$K$469,0))*HLOOKUP(Z$468,$J$465:$R$466,2)</f>
        <v>0</v>
      </c>
      <c r="AA478" s="742" cm="1">
        <f t="array" ref="AA478">INDEX($H478:$K478,0,MATCH(AA$469,$H$469:$K$469,0))*HLOOKUP(AA$468,$J$465:$R$466,2)</f>
        <v>0</v>
      </c>
      <c r="AB478" s="742" cm="1">
        <f t="array" ref="AB478">INDEX($H478:$K478,0,MATCH(AB$469,$H$469:$K$469,0))*HLOOKUP(AB$468,$J$465:$R$466,2)</f>
        <v>0</v>
      </c>
      <c r="AC478" s="742" cm="1">
        <f t="array" ref="AC478">INDEX($H478:$K478,0,MATCH(AC$469,$H$469:$K$469,0))*HLOOKUP(AC$468,$J$465:$R$466,2)</f>
        <v>0</v>
      </c>
      <c r="AD478" s="742" cm="1">
        <f t="array" ref="AD478">INDEX($H478:$K478,0,MATCH(AD$469,$H$469:$K$469,0))*HLOOKUP(AD$468,$J$465:$R$466,2)</f>
        <v>0</v>
      </c>
      <c r="AE478" s="742" cm="1">
        <f t="array" ref="AE478">INDEX($H478:$K478,0,MATCH(AE$469,$H$469:$K$469,0))*HLOOKUP(AE$468,$J$465:$R$466,2)</f>
        <v>0</v>
      </c>
      <c r="AF478" s="742" cm="1">
        <f t="array" ref="AF478">INDEX($H478:$K478,0,MATCH(AF$469,$H$469:$K$469,0))*HLOOKUP(AF$468,$J$465:$R$466,2)</f>
        <v>0</v>
      </c>
      <c r="AG478" s="742" cm="1">
        <f t="array" ref="AG478">INDEX($H478:$K478,0,MATCH(AG$469,$H$469:$K$469,0))*HLOOKUP(AG$468,$J$465:$R$466,2)</f>
        <v>0</v>
      </c>
      <c r="AH478" s="742" cm="1">
        <f t="array" ref="AH478">INDEX($H478:$K478,0,MATCH(AH$469,$H$469:$K$469,0))*HLOOKUP(AH$468,$J$465:$R$466,2)</f>
        <v>0</v>
      </c>
      <c r="AI478" s="742" cm="1">
        <f t="array" ref="AI478">INDEX($H478:$K478,0,MATCH(AI$469,$H$469:$K$469,0))*HLOOKUP(AI$468,$J$465:$R$466,2)</f>
        <v>0</v>
      </c>
      <c r="AJ478" s="742" cm="1">
        <f t="array" ref="AJ478">INDEX($H478:$K478,0,MATCH(AJ$469,$H$469:$K$469,0))*HLOOKUP(AJ$468,$J$465:$R$466,2)</f>
        <v>0</v>
      </c>
      <c r="AK478" s="742" cm="1">
        <f t="array" ref="AK478">INDEX($H478:$K478,0,MATCH(AK$469,$H$469:$K$469,0))*HLOOKUP(AK$468,$J$465:$R$466,2)</f>
        <v>0</v>
      </c>
      <c r="AL478" s="742" cm="1">
        <f t="array" ref="AL478">INDEX($H478:$K478,0,MATCH(AL$469,$H$469:$K$469,0))*HLOOKUP(AL$468,$J$465:$R$466,2)</f>
        <v>0</v>
      </c>
      <c r="AM478" s="742" cm="1">
        <f t="array" ref="AM478">INDEX($H478:$K478,0,MATCH(AM$469,$H$469:$K$469,0))*HLOOKUP(AM$468,$J$465:$R$466,2)</f>
        <v>0</v>
      </c>
      <c r="AN478" s="742" cm="1">
        <f t="array" ref="AN478">INDEX($H478:$K478,0,MATCH(AN$469,$H$469:$K$469,0))*HLOOKUP(AN$468,$J$465:$R$466,2)</f>
        <v>0</v>
      </c>
      <c r="AO478" s="742" cm="1">
        <f t="array" ref="AO478">INDEX($H478:$K478,0,MATCH(AO$469,$H$469:$K$469,0))*HLOOKUP(AO$468,$J$465:$R$466,2)</f>
        <v>0</v>
      </c>
      <c r="AP478" s="742" cm="1">
        <f t="array" ref="AP478">INDEX($H478:$K478,0,MATCH(AP$469,$H$469:$K$469,0))*HLOOKUP(AP$468,$J$465:$R$466,2)</f>
        <v>0</v>
      </c>
      <c r="AQ478" s="742" cm="1">
        <f t="array" ref="AQ478">INDEX($H478:$K478,0,MATCH(AQ$469,$H$469:$K$469,0))*HLOOKUP(AQ$468,$J$465:$R$466,2)</f>
        <v>0</v>
      </c>
      <c r="AR478" s="742" cm="1">
        <f t="array" ref="AR478">INDEX($H478:$K478,0,MATCH(AR$469,$H$469:$K$469,0))*HLOOKUP(AR$468,$J$465:$R$466,2)</f>
        <v>0</v>
      </c>
      <c r="AS478" s="742" cm="1">
        <f t="array" ref="AS478">INDEX($H478:$K478,0,MATCH(AS$469,$H$469:$K$469,0))*HLOOKUP(AS$468,$J$465:$R$466,2)</f>
        <v>0</v>
      </c>
      <c r="AT478" s="742" cm="1">
        <f t="array" ref="AT478">INDEX($H478:$K478,0,MATCH(AT$469,$H$469:$K$469,0))*HLOOKUP(AT$468,$J$465:$R$466,2)</f>
        <v>0</v>
      </c>
      <c r="AU478" s="742" cm="1">
        <f t="array" ref="AU478">INDEX($H478:$K478,0,MATCH(AU$469,$H$469:$K$469,0))*HLOOKUP(AU$468,$J$465:$R$466,2)</f>
        <v>0</v>
      </c>
      <c r="AV478" s="196"/>
      <c r="AW478" s="196"/>
      <c r="AX478" s="17"/>
      <c r="AY478" s="9"/>
      <c r="AZ478" s="9"/>
      <c r="BA478" s="9"/>
    </row>
    <row r="479" spans="1:53" ht="14.5" outlineLevel="1" x14ac:dyDescent="0.35">
      <c r="A479" s="7"/>
      <c r="B479" s="8"/>
      <c r="C479" s="18"/>
      <c r="D479" s="18"/>
      <c r="E479" s="18"/>
      <c r="F479" s="27"/>
      <c r="G479" s="27" t="str">
        <f t="shared" si="120"/>
        <v>GGGC1OFa2</v>
      </c>
      <c r="H479" s="232">
        <v>0</v>
      </c>
      <c r="I479" s="232">
        <v>0</v>
      </c>
      <c r="J479" s="232">
        <v>0</v>
      </c>
      <c r="K479" s="232">
        <v>0</v>
      </c>
      <c r="L479" s="742" cm="1">
        <f t="array" ref="L479">INDEX($H479:$K479,0,MATCH(L$469,$H$469:$K$469,0))*HLOOKUP(L$468,$J$465:$R$466,2)</f>
        <v>0</v>
      </c>
      <c r="M479" s="742" cm="1">
        <f t="array" ref="M479">INDEX($H479:$K479,0,MATCH(M$469,$H$469:$K$469,0))*HLOOKUP(M$468,$J$465:$R$466,2)</f>
        <v>0</v>
      </c>
      <c r="N479" s="742" cm="1">
        <f t="array" ref="N479">INDEX($H479:$K479,0,MATCH(N$469,$H$469:$K$469,0))*HLOOKUP(N$468,$J$465:$R$466,2)</f>
        <v>0</v>
      </c>
      <c r="O479" s="742" cm="1">
        <f t="array" ref="O479">INDEX($H479:$K479,0,MATCH(O$469,$H$469:$K$469,0))*HLOOKUP(O$468,$J$465:$R$466,2)</f>
        <v>0</v>
      </c>
      <c r="P479" s="742" cm="1">
        <f t="array" ref="P479">INDEX($H479:$K479,0,MATCH(P$469,$H$469:$K$469,0))*HLOOKUP(P$468,$J$465:$R$466,2)</f>
        <v>0</v>
      </c>
      <c r="Q479" s="742" cm="1">
        <f t="array" ref="Q479">INDEX($H479:$K479,0,MATCH(Q$469,$H$469:$K$469,0))*HLOOKUP(Q$468,$J$465:$R$466,2)</f>
        <v>0</v>
      </c>
      <c r="R479" s="742" cm="1">
        <f t="array" ref="R479">INDEX($H479:$K479,0,MATCH(R$469,$H$469:$K$469,0))*HLOOKUP(R$468,$J$465:$R$466,2)</f>
        <v>0</v>
      </c>
      <c r="S479" s="742" cm="1">
        <f t="array" ref="S479">INDEX($H479:$K479,0,MATCH(S$469,$H$469:$K$469,0))*HLOOKUP(S$468,$J$465:$R$466,2)</f>
        <v>0</v>
      </c>
      <c r="T479" s="742" cm="1">
        <f t="array" ref="T479">INDEX($H479:$K479,0,MATCH(T$469,$H$469:$K$469,0))*HLOOKUP(T$468,$J$465:$R$466,2)</f>
        <v>0</v>
      </c>
      <c r="U479" s="742" cm="1">
        <f t="array" ref="U479">INDEX($H479:$K479,0,MATCH(U$469,$H$469:$K$469,0))*HLOOKUP(U$468,$J$465:$R$466,2)</f>
        <v>0</v>
      </c>
      <c r="V479" s="742" cm="1">
        <f t="array" ref="V479">INDEX($H479:$K479,0,MATCH(V$469,$H$469:$K$469,0))*HLOOKUP(V$468,$J$465:$R$466,2)</f>
        <v>0</v>
      </c>
      <c r="W479" s="742" cm="1">
        <f t="array" ref="W479">INDEX($H479:$K479,0,MATCH(W$469,$H$469:$K$469,0))*HLOOKUP(W$468,$J$465:$R$466,2)</f>
        <v>0</v>
      </c>
      <c r="X479" s="742" cm="1">
        <f t="array" ref="X479">INDEX($H479:$K479,0,MATCH(X$469,$H$469:$K$469,0))*HLOOKUP(X$468,$J$465:$R$466,2)</f>
        <v>0</v>
      </c>
      <c r="Y479" s="742" cm="1">
        <f t="array" ref="Y479">INDEX($H479:$K479,0,MATCH(Y$469,$H$469:$K$469,0))*HLOOKUP(Y$468,$J$465:$R$466,2)</f>
        <v>0</v>
      </c>
      <c r="Z479" s="742" cm="1">
        <f t="array" ref="Z479">INDEX($H479:$K479,0,MATCH(Z$469,$H$469:$K$469,0))*HLOOKUP(Z$468,$J$465:$R$466,2)</f>
        <v>0</v>
      </c>
      <c r="AA479" s="742" cm="1">
        <f t="array" ref="AA479">INDEX($H479:$K479,0,MATCH(AA$469,$H$469:$K$469,0))*HLOOKUP(AA$468,$J$465:$R$466,2)</f>
        <v>0</v>
      </c>
      <c r="AB479" s="742" cm="1">
        <f t="array" ref="AB479">INDEX($H479:$K479,0,MATCH(AB$469,$H$469:$K$469,0))*HLOOKUP(AB$468,$J$465:$R$466,2)</f>
        <v>0</v>
      </c>
      <c r="AC479" s="742" cm="1">
        <f t="array" ref="AC479">INDEX($H479:$K479,0,MATCH(AC$469,$H$469:$K$469,0))*HLOOKUP(AC$468,$J$465:$R$466,2)</f>
        <v>0</v>
      </c>
      <c r="AD479" s="742" cm="1">
        <f t="array" ref="AD479">INDEX($H479:$K479,0,MATCH(AD$469,$H$469:$K$469,0))*HLOOKUP(AD$468,$J$465:$R$466,2)</f>
        <v>0</v>
      </c>
      <c r="AE479" s="742" cm="1">
        <f t="array" ref="AE479">INDEX($H479:$K479,0,MATCH(AE$469,$H$469:$K$469,0))*HLOOKUP(AE$468,$J$465:$R$466,2)</f>
        <v>0</v>
      </c>
      <c r="AF479" s="742" cm="1">
        <f t="array" ref="AF479">INDEX($H479:$K479,0,MATCH(AF$469,$H$469:$K$469,0))*HLOOKUP(AF$468,$J$465:$R$466,2)</f>
        <v>0</v>
      </c>
      <c r="AG479" s="742" cm="1">
        <f t="array" ref="AG479">INDEX($H479:$K479,0,MATCH(AG$469,$H$469:$K$469,0))*HLOOKUP(AG$468,$J$465:$R$466,2)</f>
        <v>0</v>
      </c>
      <c r="AH479" s="742" cm="1">
        <f t="array" ref="AH479">INDEX($H479:$K479,0,MATCH(AH$469,$H$469:$K$469,0))*HLOOKUP(AH$468,$J$465:$R$466,2)</f>
        <v>0</v>
      </c>
      <c r="AI479" s="742" cm="1">
        <f t="array" ref="AI479">INDEX($H479:$K479,0,MATCH(AI$469,$H$469:$K$469,0))*HLOOKUP(AI$468,$J$465:$R$466,2)</f>
        <v>0</v>
      </c>
      <c r="AJ479" s="742" cm="1">
        <f t="array" ref="AJ479">INDEX($H479:$K479,0,MATCH(AJ$469,$H$469:$K$469,0))*HLOOKUP(AJ$468,$J$465:$R$466,2)</f>
        <v>0</v>
      </c>
      <c r="AK479" s="742" cm="1">
        <f t="array" ref="AK479">INDEX($H479:$K479,0,MATCH(AK$469,$H$469:$K$469,0))*HLOOKUP(AK$468,$J$465:$R$466,2)</f>
        <v>0</v>
      </c>
      <c r="AL479" s="742" cm="1">
        <f t="array" ref="AL479">INDEX($H479:$K479,0,MATCH(AL$469,$H$469:$K$469,0))*HLOOKUP(AL$468,$J$465:$R$466,2)</f>
        <v>0</v>
      </c>
      <c r="AM479" s="742" cm="1">
        <f t="array" ref="AM479">INDEX($H479:$K479,0,MATCH(AM$469,$H$469:$K$469,0))*HLOOKUP(AM$468,$J$465:$R$466,2)</f>
        <v>0</v>
      </c>
      <c r="AN479" s="742" cm="1">
        <f t="array" ref="AN479">INDEX($H479:$K479,0,MATCH(AN$469,$H$469:$K$469,0))*HLOOKUP(AN$468,$J$465:$R$466,2)</f>
        <v>0</v>
      </c>
      <c r="AO479" s="742" cm="1">
        <f t="array" ref="AO479">INDEX($H479:$K479,0,MATCH(AO$469,$H$469:$K$469,0))*HLOOKUP(AO$468,$J$465:$R$466,2)</f>
        <v>0</v>
      </c>
      <c r="AP479" s="742" cm="1">
        <f t="array" ref="AP479">INDEX($H479:$K479,0,MATCH(AP$469,$H$469:$K$469,0))*HLOOKUP(AP$468,$J$465:$R$466,2)</f>
        <v>0</v>
      </c>
      <c r="AQ479" s="742" cm="1">
        <f t="array" ref="AQ479">INDEX($H479:$K479,0,MATCH(AQ$469,$H$469:$K$469,0))*HLOOKUP(AQ$468,$J$465:$R$466,2)</f>
        <v>0</v>
      </c>
      <c r="AR479" s="742" cm="1">
        <f t="array" ref="AR479">INDEX($H479:$K479,0,MATCH(AR$469,$H$469:$K$469,0))*HLOOKUP(AR$468,$J$465:$R$466,2)</f>
        <v>0</v>
      </c>
      <c r="AS479" s="742" cm="1">
        <f t="array" ref="AS479">INDEX($H479:$K479,0,MATCH(AS$469,$H$469:$K$469,0))*HLOOKUP(AS$468,$J$465:$R$466,2)</f>
        <v>0</v>
      </c>
      <c r="AT479" s="742" cm="1">
        <f t="array" ref="AT479">INDEX($H479:$K479,0,MATCH(AT$469,$H$469:$K$469,0))*HLOOKUP(AT$468,$J$465:$R$466,2)</f>
        <v>0</v>
      </c>
      <c r="AU479" s="742" cm="1">
        <f t="array" ref="AU479">INDEX($H479:$K479,0,MATCH(AU$469,$H$469:$K$469,0))*HLOOKUP(AU$468,$J$465:$R$466,2)</f>
        <v>0</v>
      </c>
      <c r="AV479" s="196"/>
      <c r="AW479" s="196"/>
      <c r="AX479" s="17"/>
      <c r="AY479" s="9"/>
      <c r="AZ479" s="9"/>
      <c r="BA479" s="9"/>
    </row>
    <row r="480" spans="1:53" ht="14.5" outlineLevel="1" x14ac:dyDescent="0.35">
      <c r="A480" s="7"/>
      <c r="B480" s="8"/>
      <c r="C480" s="18"/>
      <c r="D480" s="18"/>
      <c r="E480" s="18"/>
      <c r="F480" s="27"/>
      <c r="G480" s="27" t="str">
        <f t="shared" si="120"/>
        <v>SPSPSPSPSPsp</v>
      </c>
      <c r="H480" s="232">
        <v>0</v>
      </c>
      <c r="I480" s="232">
        <v>0</v>
      </c>
      <c r="J480" s="232">
        <v>0</v>
      </c>
      <c r="K480" s="232">
        <v>0</v>
      </c>
      <c r="L480" s="742" cm="1">
        <f t="array" ref="L480">INDEX($H480:$K480,0,MATCH(L$469,$H$469:$K$469,0))*HLOOKUP(L$468,$J$465:$R$466,2)</f>
        <v>0</v>
      </c>
      <c r="M480" s="742" cm="1">
        <f t="array" ref="M480">INDEX($H480:$K480,0,MATCH(M$469,$H$469:$K$469,0))*HLOOKUP(M$468,$J$465:$R$466,2)</f>
        <v>0</v>
      </c>
      <c r="N480" s="742" cm="1">
        <f t="array" ref="N480">INDEX($H480:$K480,0,MATCH(N$469,$H$469:$K$469,0))*HLOOKUP(N$468,$J$465:$R$466,2)</f>
        <v>0</v>
      </c>
      <c r="O480" s="742" cm="1">
        <f t="array" ref="O480">INDEX($H480:$K480,0,MATCH(O$469,$H$469:$K$469,0))*HLOOKUP(O$468,$J$465:$R$466,2)</f>
        <v>0</v>
      </c>
      <c r="P480" s="742" cm="1">
        <f t="array" ref="P480">INDEX($H480:$K480,0,MATCH(P$469,$H$469:$K$469,0))*HLOOKUP(P$468,$J$465:$R$466,2)</f>
        <v>0</v>
      </c>
      <c r="Q480" s="742" cm="1">
        <f t="array" ref="Q480">INDEX($H480:$K480,0,MATCH(Q$469,$H$469:$K$469,0))*HLOOKUP(Q$468,$J$465:$R$466,2)</f>
        <v>0</v>
      </c>
      <c r="R480" s="742" cm="1">
        <f t="array" ref="R480">INDEX($H480:$K480,0,MATCH(R$469,$H$469:$K$469,0))*HLOOKUP(R$468,$J$465:$R$466,2)</f>
        <v>0</v>
      </c>
      <c r="S480" s="742" cm="1">
        <f t="array" ref="S480">INDEX($H480:$K480,0,MATCH(S$469,$H$469:$K$469,0))*HLOOKUP(S$468,$J$465:$R$466,2)</f>
        <v>0</v>
      </c>
      <c r="T480" s="742" cm="1">
        <f t="array" ref="T480">INDEX($H480:$K480,0,MATCH(T$469,$H$469:$K$469,0))*HLOOKUP(T$468,$J$465:$R$466,2)</f>
        <v>0</v>
      </c>
      <c r="U480" s="742" cm="1">
        <f t="array" ref="U480">INDEX($H480:$K480,0,MATCH(U$469,$H$469:$K$469,0))*HLOOKUP(U$468,$J$465:$R$466,2)</f>
        <v>0</v>
      </c>
      <c r="V480" s="742" cm="1">
        <f t="array" ref="V480">INDEX($H480:$K480,0,MATCH(V$469,$H$469:$K$469,0))*HLOOKUP(V$468,$J$465:$R$466,2)</f>
        <v>0</v>
      </c>
      <c r="W480" s="742" cm="1">
        <f t="array" ref="W480">INDEX($H480:$K480,0,MATCH(W$469,$H$469:$K$469,0))*HLOOKUP(W$468,$J$465:$R$466,2)</f>
        <v>0</v>
      </c>
      <c r="X480" s="742" cm="1">
        <f t="array" ref="X480">INDEX($H480:$K480,0,MATCH(X$469,$H$469:$K$469,0))*HLOOKUP(X$468,$J$465:$R$466,2)</f>
        <v>0</v>
      </c>
      <c r="Y480" s="742" cm="1">
        <f t="array" ref="Y480">INDEX($H480:$K480,0,MATCH(Y$469,$H$469:$K$469,0))*HLOOKUP(Y$468,$J$465:$R$466,2)</f>
        <v>0</v>
      </c>
      <c r="Z480" s="742" cm="1">
        <f t="array" ref="Z480">INDEX($H480:$K480,0,MATCH(Z$469,$H$469:$K$469,0))*HLOOKUP(Z$468,$J$465:$R$466,2)</f>
        <v>0</v>
      </c>
      <c r="AA480" s="742" cm="1">
        <f t="array" ref="AA480">INDEX($H480:$K480,0,MATCH(AA$469,$H$469:$K$469,0))*HLOOKUP(AA$468,$J$465:$R$466,2)</f>
        <v>0</v>
      </c>
      <c r="AB480" s="742" cm="1">
        <f t="array" ref="AB480">INDEX($H480:$K480,0,MATCH(AB$469,$H$469:$K$469,0))*HLOOKUP(AB$468,$J$465:$R$466,2)</f>
        <v>0</v>
      </c>
      <c r="AC480" s="742" cm="1">
        <f t="array" ref="AC480">INDEX($H480:$K480,0,MATCH(AC$469,$H$469:$K$469,0))*HLOOKUP(AC$468,$J$465:$R$466,2)</f>
        <v>0</v>
      </c>
      <c r="AD480" s="742" cm="1">
        <f t="array" ref="AD480">INDEX($H480:$K480,0,MATCH(AD$469,$H$469:$K$469,0))*HLOOKUP(AD$468,$J$465:$R$466,2)</f>
        <v>0</v>
      </c>
      <c r="AE480" s="742" cm="1">
        <f t="array" ref="AE480">INDEX($H480:$K480,0,MATCH(AE$469,$H$469:$K$469,0))*HLOOKUP(AE$468,$J$465:$R$466,2)</f>
        <v>0</v>
      </c>
      <c r="AF480" s="742" cm="1">
        <f t="array" ref="AF480">INDEX($H480:$K480,0,MATCH(AF$469,$H$469:$K$469,0))*HLOOKUP(AF$468,$J$465:$R$466,2)</f>
        <v>0</v>
      </c>
      <c r="AG480" s="742" cm="1">
        <f t="array" ref="AG480">INDEX($H480:$K480,0,MATCH(AG$469,$H$469:$K$469,0))*HLOOKUP(AG$468,$J$465:$R$466,2)</f>
        <v>0</v>
      </c>
      <c r="AH480" s="742" cm="1">
        <f t="array" ref="AH480">INDEX($H480:$K480,0,MATCH(AH$469,$H$469:$K$469,0))*HLOOKUP(AH$468,$J$465:$R$466,2)</f>
        <v>0</v>
      </c>
      <c r="AI480" s="742" cm="1">
        <f t="array" ref="AI480">INDEX($H480:$K480,0,MATCH(AI$469,$H$469:$K$469,0))*HLOOKUP(AI$468,$J$465:$R$466,2)</f>
        <v>0</v>
      </c>
      <c r="AJ480" s="742" cm="1">
        <f t="array" ref="AJ480">INDEX($H480:$K480,0,MATCH(AJ$469,$H$469:$K$469,0))*HLOOKUP(AJ$468,$J$465:$R$466,2)</f>
        <v>0</v>
      </c>
      <c r="AK480" s="742" cm="1">
        <f t="array" ref="AK480">INDEX($H480:$K480,0,MATCH(AK$469,$H$469:$K$469,0))*HLOOKUP(AK$468,$J$465:$R$466,2)</f>
        <v>0</v>
      </c>
      <c r="AL480" s="742" cm="1">
        <f t="array" ref="AL480">INDEX($H480:$K480,0,MATCH(AL$469,$H$469:$K$469,0))*HLOOKUP(AL$468,$J$465:$R$466,2)</f>
        <v>0</v>
      </c>
      <c r="AM480" s="742" cm="1">
        <f t="array" ref="AM480">INDEX($H480:$K480,0,MATCH(AM$469,$H$469:$K$469,0))*HLOOKUP(AM$468,$J$465:$R$466,2)</f>
        <v>0</v>
      </c>
      <c r="AN480" s="742" cm="1">
        <f t="array" ref="AN480">INDEX($H480:$K480,0,MATCH(AN$469,$H$469:$K$469,0))*HLOOKUP(AN$468,$J$465:$R$466,2)</f>
        <v>0</v>
      </c>
      <c r="AO480" s="742" cm="1">
        <f t="array" ref="AO480">INDEX($H480:$K480,0,MATCH(AO$469,$H$469:$K$469,0))*HLOOKUP(AO$468,$J$465:$R$466,2)</f>
        <v>0</v>
      </c>
      <c r="AP480" s="742" cm="1">
        <f t="array" ref="AP480">INDEX($H480:$K480,0,MATCH(AP$469,$H$469:$K$469,0))*HLOOKUP(AP$468,$J$465:$R$466,2)</f>
        <v>0</v>
      </c>
      <c r="AQ480" s="742" cm="1">
        <f t="array" ref="AQ480">INDEX($H480:$K480,0,MATCH(AQ$469,$H$469:$K$469,0))*HLOOKUP(AQ$468,$J$465:$R$466,2)</f>
        <v>0</v>
      </c>
      <c r="AR480" s="742" cm="1">
        <f t="array" ref="AR480">INDEX($H480:$K480,0,MATCH(AR$469,$H$469:$K$469,0))*HLOOKUP(AR$468,$J$465:$R$466,2)</f>
        <v>0</v>
      </c>
      <c r="AS480" s="742" cm="1">
        <f t="array" ref="AS480">INDEX($H480:$K480,0,MATCH(AS$469,$H$469:$K$469,0))*HLOOKUP(AS$468,$J$465:$R$466,2)</f>
        <v>0</v>
      </c>
      <c r="AT480" s="742" cm="1">
        <f t="array" ref="AT480">INDEX($H480:$K480,0,MATCH(AT$469,$H$469:$K$469,0))*HLOOKUP(AT$468,$J$465:$R$466,2)</f>
        <v>0</v>
      </c>
      <c r="AU480" s="742" cm="1">
        <f t="array" ref="AU480">INDEX($H480:$K480,0,MATCH(AU$469,$H$469:$K$469,0))*HLOOKUP(AU$468,$J$465:$R$466,2)</f>
        <v>0</v>
      </c>
      <c r="AV480" s="196"/>
      <c r="AW480" s="196"/>
      <c r="AX480" s="17"/>
      <c r="AY480" s="9"/>
      <c r="AZ480" s="9"/>
      <c r="BA480" s="9"/>
    </row>
    <row r="481" spans="1:53" ht="14.5" outlineLevel="1" x14ac:dyDescent="0.35">
      <c r="A481" s="7"/>
      <c r="B481" s="8"/>
      <c r="C481" s="18"/>
      <c r="D481" s="18"/>
      <c r="E481" s="18"/>
      <c r="F481" s="27"/>
      <c r="G481" s="27" t="str">
        <f t="shared" si="120"/>
        <v>ANWFWb</v>
      </c>
      <c r="H481" s="232">
        <v>120</v>
      </c>
      <c r="I481" s="232">
        <v>150</v>
      </c>
      <c r="J481" s="232">
        <v>150</v>
      </c>
      <c r="K481" s="232">
        <v>0</v>
      </c>
      <c r="L481" s="742" cm="1">
        <f t="array" ref="L481">INDEX($H481:$K481,0,MATCH(L$469,$H$469:$K$469,0))*HLOOKUP(L$468,$J$465:$R$466,2)</f>
        <v>120</v>
      </c>
      <c r="M481" s="742" cm="1">
        <f t="array" ref="M481">INDEX($H481:$K481,0,MATCH(M$469,$H$469:$K$469,0))*HLOOKUP(M$468,$J$465:$R$466,2)</f>
        <v>150</v>
      </c>
      <c r="N481" s="742" cm="1">
        <f t="array" ref="N481">INDEX($H481:$K481,0,MATCH(N$469,$H$469:$K$469,0))*HLOOKUP(N$468,$J$465:$R$466,2)</f>
        <v>150</v>
      </c>
      <c r="O481" s="742" cm="1">
        <f t="array" ref="O481">INDEX($H481:$K481,0,MATCH(O$469,$H$469:$K$469,0))*HLOOKUP(O$468,$J$465:$R$466,2)</f>
        <v>0</v>
      </c>
      <c r="P481" s="742" cm="1">
        <f t="array" ref="P481">INDEX($H481:$K481,0,MATCH(P$469,$H$469:$K$469,0))*HLOOKUP(P$468,$J$465:$R$466,2)</f>
        <v>120</v>
      </c>
      <c r="Q481" s="742" cm="1">
        <f t="array" ref="Q481">INDEX($H481:$K481,0,MATCH(Q$469,$H$469:$K$469,0))*HLOOKUP(Q$468,$J$465:$R$466,2)</f>
        <v>150</v>
      </c>
      <c r="R481" s="742" cm="1">
        <f t="array" ref="R481">INDEX($H481:$K481,0,MATCH(R$469,$H$469:$K$469,0))*HLOOKUP(R$468,$J$465:$R$466,2)</f>
        <v>150</v>
      </c>
      <c r="S481" s="742" cm="1">
        <f t="array" ref="S481">INDEX($H481:$K481,0,MATCH(S$469,$H$469:$K$469,0))*HLOOKUP(S$468,$J$465:$R$466,2)</f>
        <v>0</v>
      </c>
      <c r="T481" s="742" cm="1">
        <f t="array" ref="T481">INDEX($H481:$K481,0,MATCH(T$469,$H$469:$K$469,0))*HLOOKUP(T$468,$J$465:$R$466,2)</f>
        <v>120</v>
      </c>
      <c r="U481" s="742" cm="1">
        <f t="array" ref="U481">INDEX($H481:$K481,0,MATCH(U$469,$H$469:$K$469,0))*HLOOKUP(U$468,$J$465:$R$466,2)</f>
        <v>150</v>
      </c>
      <c r="V481" s="742" cm="1">
        <f t="array" ref="V481">INDEX($H481:$K481,0,MATCH(V$469,$H$469:$K$469,0))*HLOOKUP(V$468,$J$465:$R$466,2)</f>
        <v>150</v>
      </c>
      <c r="W481" s="742" cm="1">
        <f t="array" ref="W481">INDEX($H481:$K481,0,MATCH(W$469,$H$469:$K$469,0))*HLOOKUP(W$468,$J$465:$R$466,2)</f>
        <v>0</v>
      </c>
      <c r="X481" s="742" cm="1">
        <f t="array" ref="X481">INDEX($H481:$K481,0,MATCH(X$469,$H$469:$K$469,0))*HLOOKUP(X$468,$J$465:$R$466,2)</f>
        <v>120</v>
      </c>
      <c r="Y481" s="742" cm="1">
        <f t="array" ref="Y481">INDEX($H481:$K481,0,MATCH(Y$469,$H$469:$K$469,0))*HLOOKUP(Y$468,$J$465:$R$466,2)</f>
        <v>150</v>
      </c>
      <c r="Z481" s="742" cm="1">
        <f t="array" ref="Z481">INDEX($H481:$K481,0,MATCH(Z$469,$H$469:$K$469,0))*HLOOKUP(Z$468,$J$465:$R$466,2)</f>
        <v>150</v>
      </c>
      <c r="AA481" s="742" cm="1">
        <f t="array" ref="AA481">INDEX($H481:$K481,0,MATCH(AA$469,$H$469:$K$469,0))*HLOOKUP(AA$468,$J$465:$R$466,2)</f>
        <v>0</v>
      </c>
      <c r="AB481" s="742" cm="1">
        <f t="array" ref="AB481">INDEX($H481:$K481,0,MATCH(AB$469,$H$469:$K$469,0))*HLOOKUP(AB$468,$J$465:$R$466,2)</f>
        <v>120</v>
      </c>
      <c r="AC481" s="742" cm="1">
        <f t="array" ref="AC481">INDEX($H481:$K481,0,MATCH(AC$469,$H$469:$K$469,0))*HLOOKUP(AC$468,$J$465:$R$466,2)</f>
        <v>150</v>
      </c>
      <c r="AD481" s="742" cm="1">
        <f t="array" ref="AD481">INDEX($H481:$K481,0,MATCH(AD$469,$H$469:$K$469,0))*HLOOKUP(AD$468,$J$465:$R$466,2)</f>
        <v>150</v>
      </c>
      <c r="AE481" s="742" cm="1">
        <f t="array" ref="AE481">INDEX($H481:$K481,0,MATCH(AE$469,$H$469:$K$469,0))*HLOOKUP(AE$468,$J$465:$R$466,2)</f>
        <v>0</v>
      </c>
      <c r="AF481" s="742" cm="1">
        <f t="array" ref="AF481">INDEX($H481:$K481,0,MATCH(AF$469,$H$469:$K$469,0))*HLOOKUP(AF$468,$J$465:$R$466,2)</f>
        <v>120</v>
      </c>
      <c r="AG481" s="742" cm="1">
        <f t="array" ref="AG481">INDEX($H481:$K481,0,MATCH(AG$469,$H$469:$K$469,0))*HLOOKUP(AG$468,$J$465:$R$466,2)</f>
        <v>150</v>
      </c>
      <c r="AH481" s="742" cm="1">
        <f t="array" ref="AH481">INDEX($H481:$K481,0,MATCH(AH$469,$H$469:$K$469,0))*HLOOKUP(AH$468,$J$465:$R$466,2)</f>
        <v>150</v>
      </c>
      <c r="AI481" s="742" cm="1">
        <f t="array" ref="AI481">INDEX($H481:$K481,0,MATCH(AI$469,$H$469:$K$469,0))*HLOOKUP(AI$468,$J$465:$R$466,2)</f>
        <v>0</v>
      </c>
      <c r="AJ481" s="742" cm="1">
        <f t="array" ref="AJ481">INDEX($H481:$K481,0,MATCH(AJ$469,$H$469:$K$469,0))*HLOOKUP(AJ$468,$J$465:$R$466,2)</f>
        <v>120</v>
      </c>
      <c r="AK481" s="742" cm="1">
        <f t="array" ref="AK481">INDEX($H481:$K481,0,MATCH(AK$469,$H$469:$K$469,0))*HLOOKUP(AK$468,$J$465:$R$466,2)</f>
        <v>150</v>
      </c>
      <c r="AL481" s="742" cm="1">
        <f t="array" ref="AL481">INDEX($H481:$K481,0,MATCH(AL$469,$H$469:$K$469,0))*HLOOKUP(AL$468,$J$465:$R$466,2)</f>
        <v>150</v>
      </c>
      <c r="AM481" s="742" cm="1">
        <f t="array" ref="AM481">INDEX($H481:$K481,0,MATCH(AM$469,$H$469:$K$469,0))*HLOOKUP(AM$468,$J$465:$R$466,2)</f>
        <v>0</v>
      </c>
      <c r="AN481" s="742" cm="1">
        <f t="array" ref="AN481">INDEX($H481:$K481,0,MATCH(AN$469,$H$469:$K$469,0))*HLOOKUP(AN$468,$J$465:$R$466,2)</f>
        <v>120</v>
      </c>
      <c r="AO481" s="742" cm="1">
        <f t="array" ref="AO481">INDEX($H481:$K481,0,MATCH(AO$469,$H$469:$K$469,0))*HLOOKUP(AO$468,$J$465:$R$466,2)</f>
        <v>150</v>
      </c>
      <c r="AP481" s="742" cm="1">
        <f t="array" ref="AP481">INDEX($H481:$K481,0,MATCH(AP$469,$H$469:$K$469,0))*HLOOKUP(AP$468,$J$465:$R$466,2)</f>
        <v>150</v>
      </c>
      <c r="AQ481" s="742" cm="1">
        <f t="array" ref="AQ481">INDEX($H481:$K481,0,MATCH(AQ$469,$H$469:$K$469,0))*HLOOKUP(AQ$468,$J$465:$R$466,2)</f>
        <v>0</v>
      </c>
      <c r="AR481" s="742" cm="1">
        <f t="array" ref="AR481">INDEX($H481:$K481,0,MATCH(AR$469,$H$469:$K$469,0))*HLOOKUP(AR$468,$J$465:$R$466,2)</f>
        <v>120</v>
      </c>
      <c r="AS481" s="742" cm="1">
        <f t="array" ref="AS481">INDEX($H481:$K481,0,MATCH(AS$469,$H$469:$K$469,0))*HLOOKUP(AS$468,$J$465:$R$466,2)</f>
        <v>150</v>
      </c>
      <c r="AT481" s="742" cm="1">
        <f t="array" ref="AT481">INDEX($H481:$K481,0,MATCH(AT$469,$H$469:$K$469,0))*HLOOKUP(AT$468,$J$465:$R$466,2)</f>
        <v>150</v>
      </c>
      <c r="AU481" s="742" cm="1">
        <f t="array" ref="AU481">INDEX($H481:$K481,0,MATCH(AU$469,$H$469:$K$469,0))*HLOOKUP(AU$468,$J$465:$R$466,2)</f>
        <v>0</v>
      </c>
      <c r="AV481" s="196"/>
      <c r="AW481" s="196"/>
      <c r="AX481" s="17"/>
      <c r="AY481" s="9"/>
      <c r="AZ481" s="9"/>
      <c r="BA481" s="9"/>
    </row>
    <row r="482" spans="1:53" ht="14.5" outlineLevel="1" x14ac:dyDescent="0.35">
      <c r="A482" s="7"/>
      <c r="B482" s="8"/>
      <c r="C482" s="18"/>
      <c r="D482" s="18"/>
      <c r="E482" s="18"/>
      <c r="F482" s="27"/>
      <c r="G482" s="27" t="str">
        <f t="shared" si="120"/>
        <v>ANWFWbd</v>
      </c>
      <c r="H482" s="232">
        <v>120</v>
      </c>
      <c r="I482" s="232">
        <v>150</v>
      </c>
      <c r="J482" s="232">
        <v>150</v>
      </c>
      <c r="K482" s="232">
        <v>0</v>
      </c>
      <c r="L482" s="742" cm="1">
        <f t="array" ref="L482">INDEX($H482:$K482,0,MATCH(L$469,$H$469:$K$469,0))*HLOOKUP(L$468,$J$465:$R$466,2)</f>
        <v>120</v>
      </c>
      <c r="M482" s="742" cm="1">
        <f t="array" ref="M482">INDEX($H482:$K482,0,MATCH(M$469,$H$469:$K$469,0))*HLOOKUP(M$468,$J$465:$R$466,2)</f>
        <v>150</v>
      </c>
      <c r="N482" s="742" cm="1">
        <f t="array" ref="N482">INDEX($H482:$K482,0,MATCH(N$469,$H$469:$K$469,0))*HLOOKUP(N$468,$J$465:$R$466,2)</f>
        <v>150</v>
      </c>
      <c r="O482" s="742" cm="1">
        <f t="array" ref="O482">INDEX($H482:$K482,0,MATCH(O$469,$H$469:$K$469,0))*HLOOKUP(O$468,$J$465:$R$466,2)</f>
        <v>0</v>
      </c>
      <c r="P482" s="742" cm="1">
        <f t="array" ref="P482">INDEX($H482:$K482,0,MATCH(P$469,$H$469:$K$469,0))*HLOOKUP(P$468,$J$465:$R$466,2)</f>
        <v>120</v>
      </c>
      <c r="Q482" s="742" cm="1">
        <f t="array" ref="Q482">INDEX($H482:$K482,0,MATCH(Q$469,$H$469:$K$469,0))*HLOOKUP(Q$468,$J$465:$R$466,2)</f>
        <v>150</v>
      </c>
      <c r="R482" s="742" cm="1">
        <f t="array" ref="R482">INDEX($H482:$K482,0,MATCH(R$469,$H$469:$K$469,0))*HLOOKUP(R$468,$J$465:$R$466,2)</f>
        <v>150</v>
      </c>
      <c r="S482" s="742" cm="1">
        <f t="array" ref="S482">INDEX($H482:$K482,0,MATCH(S$469,$H$469:$K$469,0))*HLOOKUP(S$468,$J$465:$R$466,2)</f>
        <v>0</v>
      </c>
      <c r="T482" s="742" cm="1">
        <f t="array" ref="T482">INDEX($H482:$K482,0,MATCH(T$469,$H$469:$K$469,0))*HLOOKUP(T$468,$J$465:$R$466,2)</f>
        <v>120</v>
      </c>
      <c r="U482" s="742" cm="1">
        <f t="array" ref="U482">INDEX($H482:$K482,0,MATCH(U$469,$H$469:$K$469,0))*HLOOKUP(U$468,$J$465:$R$466,2)</f>
        <v>150</v>
      </c>
      <c r="V482" s="742" cm="1">
        <f t="array" ref="V482">INDEX($H482:$K482,0,MATCH(V$469,$H$469:$K$469,0))*HLOOKUP(V$468,$J$465:$R$466,2)</f>
        <v>150</v>
      </c>
      <c r="W482" s="742" cm="1">
        <f t="array" ref="W482">INDEX($H482:$K482,0,MATCH(W$469,$H$469:$K$469,0))*HLOOKUP(W$468,$J$465:$R$466,2)</f>
        <v>0</v>
      </c>
      <c r="X482" s="742" cm="1">
        <f t="array" ref="X482">INDEX($H482:$K482,0,MATCH(X$469,$H$469:$K$469,0))*HLOOKUP(X$468,$J$465:$R$466,2)</f>
        <v>120</v>
      </c>
      <c r="Y482" s="742" cm="1">
        <f t="array" ref="Y482">INDEX($H482:$K482,0,MATCH(Y$469,$H$469:$K$469,0))*HLOOKUP(Y$468,$J$465:$R$466,2)</f>
        <v>150</v>
      </c>
      <c r="Z482" s="742" cm="1">
        <f t="array" ref="Z482">INDEX($H482:$K482,0,MATCH(Z$469,$H$469:$K$469,0))*HLOOKUP(Z$468,$J$465:$R$466,2)</f>
        <v>150</v>
      </c>
      <c r="AA482" s="742" cm="1">
        <f t="array" ref="AA482">INDEX($H482:$K482,0,MATCH(AA$469,$H$469:$K$469,0))*HLOOKUP(AA$468,$J$465:$R$466,2)</f>
        <v>0</v>
      </c>
      <c r="AB482" s="742" cm="1">
        <f t="array" ref="AB482">INDEX($H482:$K482,0,MATCH(AB$469,$H$469:$K$469,0))*HLOOKUP(AB$468,$J$465:$R$466,2)</f>
        <v>120</v>
      </c>
      <c r="AC482" s="742" cm="1">
        <f t="array" ref="AC482">INDEX($H482:$K482,0,MATCH(AC$469,$H$469:$K$469,0))*HLOOKUP(AC$468,$J$465:$R$466,2)</f>
        <v>150</v>
      </c>
      <c r="AD482" s="742" cm="1">
        <f t="array" ref="AD482">INDEX($H482:$K482,0,MATCH(AD$469,$H$469:$K$469,0))*HLOOKUP(AD$468,$J$465:$R$466,2)</f>
        <v>150</v>
      </c>
      <c r="AE482" s="742" cm="1">
        <f t="array" ref="AE482">INDEX($H482:$K482,0,MATCH(AE$469,$H$469:$K$469,0))*HLOOKUP(AE$468,$J$465:$R$466,2)</f>
        <v>0</v>
      </c>
      <c r="AF482" s="742" cm="1">
        <f t="array" ref="AF482">INDEX($H482:$K482,0,MATCH(AF$469,$H$469:$K$469,0))*HLOOKUP(AF$468,$J$465:$R$466,2)</f>
        <v>120</v>
      </c>
      <c r="AG482" s="742" cm="1">
        <f t="array" ref="AG482">INDEX($H482:$K482,0,MATCH(AG$469,$H$469:$K$469,0))*HLOOKUP(AG$468,$J$465:$R$466,2)</f>
        <v>150</v>
      </c>
      <c r="AH482" s="742" cm="1">
        <f t="array" ref="AH482">INDEX($H482:$K482,0,MATCH(AH$469,$H$469:$K$469,0))*HLOOKUP(AH$468,$J$465:$R$466,2)</f>
        <v>150</v>
      </c>
      <c r="AI482" s="742" cm="1">
        <f t="array" ref="AI482">INDEX($H482:$K482,0,MATCH(AI$469,$H$469:$K$469,0))*HLOOKUP(AI$468,$J$465:$R$466,2)</f>
        <v>0</v>
      </c>
      <c r="AJ482" s="742" cm="1">
        <f t="array" ref="AJ482">INDEX($H482:$K482,0,MATCH(AJ$469,$H$469:$K$469,0))*HLOOKUP(AJ$468,$J$465:$R$466,2)</f>
        <v>120</v>
      </c>
      <c r="AK482" s="742" cm="1">
        <f t="array" ref="AK482">INDEX($H482:$K482,0,MATCH(AK$469,$H$469:$K$469,0))*HLOOKUP(AK$468,$J$465:$R$466,2)</f>
        <v>150</v>
      </c>
      <c r="AL482" s="742" cm="1">
        <f t="array" ref="AL482">INDEX($H482:$K482,0,MATCH(AL$469,$H$469:$K$469,0))*HLOOKUP(AL$468,$J$465:$R$466,2)</f>
        <v>150</v>
      </c>
      <c r="AM482" s="742" cm="1">
        <f t="array" ref="AM482">INDEX($H482:$K482,0,MATCH(AM$469,$H$469:$K$469,0))*HLOOKUP(AM$468,$J$465:$R$466,2)</f>
        <v>0</v>
      </c>
      <c r="AN482" s="742" cm="1">
        <f t="array" ref="AN482">INDEX($H482:$K482,0,MATCH(AN$469,$H$469:$K$469,0))*HLOOKUP(AN$468,$J$465:$R$466,2)</f>
        <v>120</v>
      </c>
      <c r="AO482" s="742" cm="1">
        <f t="array" ref="AO482">INDEX($H482:$K482,0,MATCH(AO$469,$H$469:$K$469,0))*HLOOKUP(AO$468,$J$465:$R$466,2)</f>
        <v>150</v>
      </c>
      <c r="AP482" s="742" cm="1">
        <f t="array" ref="AP482">INDEX($H482:$K482,0,MATCH(AP$469,$H$469:$K$469,0))*HLOOKUP(AP$468,$J$465:$R$466,2)</f>
        <v>150</v>
      </c>
      <c r="AQ482" s="742" cm="1">
        <f t="array" ref="AQ482">INDEX($H482:$K482,0,MATCH(AQ$469,$H$469:$K$469,0))*HLOOKUP(AQ$468,$J$465:$R$466,2)</f>
        <v>0</v>
      </c>
      <c r="AR482" s="742" cm="1">
        <f t="array" ref="AR482">INDEX($H482:$K482,0,MATCH(AR$469,$H$469:$K$469,0))*HLOOKUP(AR$468,$J$465:$R$466,2)</f>
        <v>120</v>
      </c>
      <c r="AS482" s="742" cm="1">
        <f t="array" ref="AS482">INDEX($H482:$K482,0,MATCH(AS$469,$H$469:$K$469,0))*HLOOKUP(AS$468,$J$465:$R$466,2)</f>
        <v>150</v>
      </c>
      <c r="AT482" s="742" cm="1">
        <f t="array" ref="AT482">INDEX($H482:$K482,0,MATCH(AT$469,$H$469:$K$469,0))*HLOOKUP(AT$468,$J$465:$R$466,2)</f>
        <v>150</v>
      </c>
      <c r="AU482" s="742" cm="1">
        <f t="array" ref="AU482">INDEX($H482:$K482,0,MATCH(AU$469,$H$469:$K$469,0))*HLOOKUP(AU$468,$J$465:$R$466,2)</f>
        <v>0</v>
      </c>
      <c r="AV482" s="196"/>
      <c r="AW482" s="196"/>
      <c r="AX482" s="17"/>
      <c r="AY482" s="9"/>
      <c r="AZ482" s="9"/>
      <c r="BA482" s="9"/>
    </row>
    <row r="483" spans="1:53" ht="14.5" outlineLevel="1" x14ac:dyDescent="0.35">
      <c r="A483" s="7"/>
      <c r="B483" s="8"/>
      <c r="C483" s="18"/>
      <c r="D483" s="18"/>
      <c r="E483" s="18"/>
      <c r="F483" s="27"/>
      <c r="G483" s="27" t="str">
        <f t="shared" si="120"/>
        <v>AANWFw</v>
      </c>
      <c r="H483" s="232">
        <v>120</v>
      </c>
      <c r="I483" s="232">
        <v>150</v>
      </c>
      <c r="J483" s="232">
        <v>150</v>
      </c>
      <c r="K483" s="232">
        <v>0</v>
      </c>
      <c r="L483" s="742" cm="1">
        <f t="array" ref="L483">INDEX($H483:$K483,0,MATCH(L$469,$H$469:$K$469,0))*HLOOKUP(L$468,$J$465:$R$466,2)</f>
        <v>120</v>
      </c>
      <c r="M483" s="742" cm="1">
        <f t="array" ref="M483">INDEX($H483:$K483,0,MATCH(M$469,$H$469:$K$469,0))*HLOOKUP(M$468,$J$465:$R$466,2)</f>
        <v>150</v>
      </c>
      <c r="N483" s="742" cm="1">
        <f t="array" ref="N483">INDEX($H483:$K483,0,MATCH(N$469,$H$469:$K$469,0))*HLOOKUP(N$468,$J$465:$R$466,2)</f>
        <v>150</v>
      </c>
      <c r="O483" s="742" cm="1">
        <f t="array" ref="O483">INDEX($H483:$K483,0,MATCH(O$469,$H$469:$K$469,0))*HLOOKUP(O$468,$J$465:$R$466,2)</f>
        <v>0</v>
      </c>
      <c r="P483" s="742" cm="1">
        <f t="array" ref="P483">INDEX($H483:$K483,0,MATCH(P$469,$H$469:$K$469,0))*HLOOKUP(P$468,$J$465:$R$466,2)</f>
        <v>120</v>
      </c>
      <c r="Q483" s="742" cm="1">
        <f t="array" ref="Q483">INDEX($H483:$K483,0,MATCH(Q$469,$H$469:$K$469,0))*HLOOKUP(Q$468,$J$465:$R$466,2)</f>
        <v>150</v>
      </c>
      <c r="R483" s="742" cm="1">
        <f t="array" ref="R483">INDEX($H483:$K483,0,MATCH(R$469,$H$469:$K$469,0))*HLOOKUP(R$468,$J$465:$R$466,2)</f>
        <v>150</v>
      </c>
      <c r="S483" s="742" cm="1">
        <f t="array" ref="S483">INDEX($H483:$K483,0,MATCH(S$469,$H$469:$K$469,0))*HLOOKUP(S$468,$J$465:$R$466,2)</f>
        <v>0</v>
      </c>
      <c r="T483" s="742" cm="1">
        <f t="array" ref="T483">INDEX($H483:$K483,0,MATCH(T$469,$H$469:$K$469,0))*HLOOKUP(T$468,$J$465:$R$466,2)</f>
        <v>120</v>
      </c>
      <c r="U483" s="742" cm="1">
        <f t="array" ref="U483">INDEX($H483:$K483,0,MATCH(U$469,$H$469:$K$469,0))*HLOOKUP(U$468,$J$465:$R$466,2)</f>
        <v>150</v>
      </c>
      <c r="V483" s="742" cm="1">
        <f t="array" ref="V483">INDEX($H483:$K483,0,MATCH(V$469,$H$469:$K$469,0))*HLOOKUP(V$468,$J$465:$R$466,2)</f>
        <v>150</v>
      </c>
      <c r="W483" s="742" cm="1">
        <f t="array" ref="W483">INDEX($H483:$K483,0,MATCH(W$469,$H$469:$K$469,0))*HLOOKUP(W$468,$J$465:$R$466,2)</f>
        <v>0</v>
      </c>
      <c r="X483" s="742" cm="1">
        <f t="array" ref="X483">INDEX($H483:$K483,0,MATCH(X$469,$H$469:$K$469,0))*HLOOKUP(X$468,$J$465:$R$466,2)</f>
        <v>120</v>
      </c>
      <c r="Y483" s="742" cm="1">
        <f t="array" ref="Y483">INDEX($H483:$K483,0,MATCH(Y$469,$H$469:$K$469,0))*HLOOKUP(Y$468,$J$465:$R$466,2)</f>
        <v>150</v>
      </c>
      <c r="Z483" s="742" cm="1">
        <f t="array" ref="Z483">INDEX($H483:$K483,0,MATCH(Z$469,$H$469:$K$469,0))*HLOOKUP(Z$468,$J$465:$R$466,2)</f>
        <v>150</v>
      </c>
      <c r="AA483" s="742" cm="1">
        <f t="array" ref="AA483">INDEX($H483:$K483,0,MATCH(AA$469,$H$469:$K$469,0))*HLOOKUP(AA$468,$J$465:$R$466,2)</f>
        <v>0</v>
      </c>
      <c r="AB483" s="742" cm="1">
        <f t="array" ref="AB483">INDEX($H483:$K483,0,MATCH(AB$469,$H$469:$K$469,0))*HLOOKUP(AB$468,$J$465:$R$466,2)</f>
        <v>120</v>
      </c>
      <c r="AC483" s="742" cm="1">
        <f t="array" ref="AC483">INDEX($H483:$K483,0,MATCH(AC$469,$H$469:$K$469,0))*HLOOKUP(AC$468,$J$465:$R$466,2)</f>
        <v>150</v>
      </c>
      <c r="AD483" s="742" cm="1">
        <f t="array" ref="AD483">INDEX($H483:$K483,0,MATCH(AD$469,$H$469:$K$469,0))*HLOOKUP(AD$468,$J$465:$R$466,2)</f>
        <v>150</v>
      </c>
      <c r="AE483" s="742" cm="1">
        <f t="array" ref="AE483">INDEX($H483:$K483,0,MATCH(AE$469,$H$469:$K$469,0))*HLOOKUP(AE$468,$J$465:$R$466,2)</f>
        <v>0</v>
      </c>
      <c r="AF483" s="742" cm="1">
        <f t="array" ref="AF483">INDEX($H483:$K483,0,MATCH(AF$469,$H$469:$K$469,0))*HLOOKUP(AF$468,$J$465:$R$466,2)</f>
        <v>120</v>
      </c>
      <c r="AG483" s="742" cm="1">
        <f t="array" ref="AG483">INDEX($H483:$K483,0,MATCH(AG$469,$H$469:$K$469,0))*HLOOKUP(AG$468,$J$465:$R$466,2)</f>
        <v>150</v>
      </c>
      <c r="AH483" s="742" cm="1">
        <f t="array" ref="AH483">INDEX($H483:$K483,0,MATCH(AH$469,$H$469:$K$469,0))*HLOOKUP(AH$468,$J$465:$R$466,2)</f>
        <v>150</v>
      </c>
      <c r="AI483" s="742" cm="1">
        <f t="array" ref="AI483">INDEX($H483:$K483,0,MATCH(AI$469,$H$469:$K$469,0))*HLOOKUP(AI$468,$J$465:$R$466,2)</f>
        <v>0</v>
      </c>
      <c r="AJ483" s="742" cm="1">
        <f t="array" ref="AJ483">INDEX($H483:$K483,0,MATCH(AJ$469,$H$469:$K$469,0))*HLOOKUP(AJ$468,$J$465:$R$466,2)</f>
        <v>120</v>
      </c>
      <c r="AK483" s="742" cm="1">
        <f t="array" ref="AK483">INDEX($H483:$K483,0,MATCH(AK$469,$H$469:$K$469,0))*HLOOKUP(AK$468,$J$465:$R$466,2)</f>
        <v>150</v>
      </c>
      <c r="AL483" s="742" cm="1">
        <f t="array" ref="AL483">INDEX($H483:$K483,0,MATCH(AL$469,$H$469:$K$469,0))*HLOOKUP(AL$468,$J$465:$R$466,2)</f>
        <v>150</v>
      </c>
      <c r="AM483" s="742" cm="1">
        <f t="array" ref="AM483">INDEX($H483:$K483,0,MATCH(AM$469,$H$469:$K$469,0))*HLOOKUP(AM$468,$J$465:$R$466,2)</f>
        <v>0</v>
      </c>
      <c r="AN483" s="742" cm="1">
        <f t="array" ref="AN483">INDEX($H483:$K483,0,MATCH(AN$469,$H$469:$K$469,0))*HLOOKUP(AN$468,$J$465:$R$466,2)</f>
        <v>120</v>
      </c>
      <c r="AO483" s="742" cm="1">
        <f t="array" ref="AO483">INDEX($H483:$K483,0,MATCH(AO$469,$H$469:$K$469,0))*HLOOKUP(AO$468,$J$465:$R$466,2)</f>
        <v>150</v>
      </c>
      <c r="AP483" s="742" cm="1">
        <f t="array" ref="AP483">INDEX($H483:$K483,0,MATCH(AP$469,$H$469:$K$469,0))*HLOOKUP(AP$468,$J$465:$R$466,2)</f>
        <v>150</v>
      </c>
      <c r="AQ483" s="742" cm="1">
        <f t="array" ref="AQ483">INDEX($H483:$K483,0,MATCH(AQ$469,$H$469:$K$469,0))*HLOOKUP(AQ$468,$J$465:$R$466,2)</f>
        <v>0</v>
      </c>
      <c r="AR483" s="742" cm="1">
        <f t="array" ref="AR483">INDEX($H483:$K483,0,MATCH(AR$469,$H$469:$K$469,0))*HLOOKUP(AR$468,$J$465:$R$466,2)</f>
        <v>120</v>
      </c>
      <c r="AS483" s="742" cm="1">
        <f t="array" ref="AS483">INDEX($H483:$K483,0,MATCH(AS$469,$H$469:$K$469,0))*HLOOKUP(AS$468,$J$465:$R$466,2)</f>
        <v>150</v>
      </c>
      <c r="AT483" s="742" cm="1">
        <f t="array" ref="AT483">INDEX($H483:$K483,0,MATCH(AT$469,$H$469:$K$469,0))*HLOOKUP(AT$468,$J$465:$R$466,2)</f>
        <v>150</v>
      </c>
      <c r="AU483" s="742" cm="1">
        <f t="array" ref="AU483">INDEX($H483:$K483,0,MATCH(AU$469,$H$469:$K$469,0))*HLOOKUP(AU$468,$J$465:$R$466,2)</f>
        <v>0</v>
      </c>
      <c r="AV483" s="196"/>
      <c r="AW483" s="196"/>
      <c r="AX483" s="17"/>
      <c r="AY483" s="9"/>
      <c r="AZ483" s="9"/>
      <c r="BA483" s="9"/>
    </row>
    <row r="484" spans="1:53" ht="14.5" outlineLevel="1" x14ac:dyDescent="0.35">
      <c r="A484" s="7"/>
      <c r="B484" s="8"/>
      <c r="C484" s="18"/>
      <c r="D484" s="18"/>
      <c r="E484" s="18"/>
      <c r="F484" s="27"/>
      <c r="G484" s="27" t="str">
        <f t="shared" si="120"/>
        <v>AANWFwd</v>
      </c>
      <c r="H484" s="232">
        <v>120</v>
      </c>
      <c r="I484" s="232">
        <v>150</v>
      </c>
      <c r="J484" s="232">
        <v>150</v>
      </c>
      <c r="K484" s="232">
        <v>0</v>
      </c>
      <c r="L484" s="742" cm="1">
        <f t="array" ref="L484">INDEX($H484:$K484,0,MATCH(L$469,$H$469:$K$469,0))*HLOOKUP(L$468,$J$465:$R$466,2)</f>
        <v>120</v>
      </c>
      <c r="M484" s="742" cm="1">
        <f t="array" ref="M484">INDEX($H484:$K484,0,MATCH(M$469,$H$469:$K$469,0))*HLOOKUP(M$468,$J$465:$R$466,2)</f>
        <v>150</v>
      </c>
      <c r="N484" s="742" cm="1">
        <f t="array" ref="N484">INDEX($H484:$K484,0,MATCH(N$469,$H$469:$K$469,0))*HLOOKUP(N$468,$J$465:$R$466,2)</f>
        <v>150</v>
      </c>
      <c r="O484" s="742" cm="1">
        <f t="array" ref="O484">INDEX($H484:$K484,0,MATCH(O$469,$H$469:$K$469,0))*HLOOKUP(O$468,$J$465:$R$466,2)</f>
        <v>0</v>
      </c>
      <c r="P484" s="742" cm="1">
        <f t="array" ref="P484">INDEX($H484:$K484,0,MATCH(P$469,$H$469:$K$469,0))*HLOOKUP(P$468,$J$465:$R$466,2)</f>
        <v>120</v>
      </c>
      <c r="Q484" s="742" cm="1">
        <f t="array" ref="Q484">INDEX($H484:$K484,0,MATCH(Q$469,$H$469:$K$469,0))*HLOOKUP(Q$468,$J$465:$R$466,2)</f>
        <v>150</v>
      </c>
      <c r="R484" s="742" cm="1">
        <f t="array" ref="R484">INDEX($H484:$K484,0,MATCH(R$469,$H$469:$K$469,0))*HLOOKUP(R$468,$J$465:$R$466,2)</f>
        <v>150</v>
      </c>
      <c r="S484" s="742" cm="1">
        <f t="array" ref="S484">INDEX($H484:$K484,0,MATCH(S$469,$H$469:$K$469,0))*HLOOKUP(S$468,$J$465:$R$466,2)</f>
        <v>0</v>
      </c>
      <c r="T484" s="742" cm="1">
        <f t="array" ref="T484">INDEX($H484:$K484,0,MATCH(T$469,$H$469:$K$469,0))*HLOOKUP(T$468,$J$465:$R$466,2)</f>
        <v>120</v>
      </c>
      <c r="U484" s="742" cm="1">
        <f t="array" ref="U484">INDEX($H484:$K484,0,MATCH(U$469,$H$469:$K$469,0))*HLOOKUP(U$468,$J$465:$R$466,2)</f>
        <v>150</v>
      </c>
      <c r="V484" s="742" cm="1">
        <f t="array" ref="V484">INDEX($H484:$K484,0,MATCH(V$469,$H$469:$K$469,0))*HLOOKUP(V$468,$J$465:$R$466,2)</f>
        <v>150</v>
      </c>
      <c r="W484" s="742" cm="1">
        <f t="array" ref="W484">INDEX($H484:$K484,0,MATCH(W$469,$H$469:$K$469,0))*HLOOKUP(W$468,$J$465:$R$466,2)</f>
        <v>0</v>
      </c>
      <c r="X484" s="742" cm="1">
        <f t="array" ref="X484">INDEX($H484:$K484,0,MATCH(X$469,$H$469:$K$469,0))*HLOOKUP(X$468,$J$465:$R$466,2)</f>
        <v>120</v>
      </c>
      <c r="Y484" s="742" cm="1">
        <f t="array" ref="Y484">INDEX($H484:$K484,0,MATCH(Y$469,$H$469:$K$469,0))*HLOOKUP(Y$468,$J$465:$R$466,2)</f>
        <v>150</v>
      </c>
      <c r="Z484" s="742" cm="1">
        <f t="array" ref="Z484">INDEX($H484:$K484,0,MATCH(Z$469,$H$469:$K$469,0))*HLOOKUP(Z$468,$J$465:$R$466,2)</f>
        <v>150</v>
      </c>
      <c r="AA484" s="742" cm="1">
        <f t="array" ref="AA484">INDEX($H484:$K484,0,MATCH(AA$469,$H$469:$K$469,0))*HLOOKUP(AA$468,$J$465:$R$466,2)</f>
        <v>0</v>
      </c>
      <c r="AB484" s="742" cm="1">
        <f t="array" ref="AB484">INDEX($H484:$K484,0,MATCH(AB$469,$H$469:$K$469,0))*HLOOKUP(AB$468,$J$465:$R$466,2)</f>
        <v>120</v>
      </c>
      <c r="AC484" s="742" cm="1">
        <f t="array" ref="AC484">INDEX($H484:$K484,0,MATCH(AC$469,$H$469:$K$469,0))*HLOOKUP(AC$468,$J$465:$R$466,2)</f>
        <v>150</v>
      </c>
      <c r="AD484" s="742" cm="1">
        <f t="array" ref="AD484">INDEX($H484:$K484,0,MATCH(AD$469,$H$469:$K$469,0))*HLOOKUP(AD$468,$J$465:$R$466,2)</f>
        <v>150</v>
      </c>
      <c r="AE484" s="742" cm="1">
        <f t="array" ref="AE484">INDEX($H484:$K484,0,MATCH(AE$469,$H$469:$K$469,0))*HLOOKUP(AE$468,$J$465:$R$466,2)</f>
        <v>0</v>
      </c>
      <c r="AF484" s="742" cm="1">
        <f t="array" ref="AF484">INDEX($H484:$K484,0,MATCH(AF$469,$H$469:$K$469,0))*HLOOKUP(AF$468,$J$465:$R$466,2)</f>
        <v>120</v>
      </c>
      <c r="AG484" s="742" cm="1">
        <f t="array" ref="AG484">INDEX($H484:$K484,0,MATCH(AG$469,$H$469:$K$469,0))*HLOOKUP(AG$468,$J$465:$R$466,2)</f>
        <v>150</v>
      </c>
      <c r="AH484" s="742" cm="1">
        <f t="array" ref="AH484">INDEX($H484:$K484,0,MATCH(AH$469,$H$469:$K$469,0))*HLOOKUP(AH$468,$J$465:$R$466,2)</f>
        <v>150</v>
      </c>
      <c r="AI484" s="742" cm="1">
        <f t="array" ref="AI484">INDEX($H484:$K484,0,MATCH(AI$469,$H$469:$K$469,0))*HLOOKUP(AI$468,$J$465:$R$466,2)</f>
        <v>0</v>
      </c>
      <c r="AJ484" s="742" cm="1">
        <f t="array" ref="AJ484">INDEX($H484:$K484,0,MATCH(AJ$469,$H$469:$K$469,0))*HLOOKUP(AJ$468,$J$465:$R$466,2)</f>
        <v>120</v>
      </c>
      <c r="AK484" s="742" cm="1">
        <f t="array" ref="AK484">INDEX($H484:$K484,0,MATCH(AK$469,$H$469:$K$469,0))*HLOOKUP(AK$468,$J$465:$R$466,2)</f>
        <v>150</v>
      </c>
      <c r="AL484" s="742" cm="1">
        <f t="array" ref="AL484">INDEX($H484:$K484,0,MATCH(AL$469,$H$469:$K$469,0))*HLOOKUP(AL$468,$J$465:$R$466,2)</f>
        <v>150</v>
      </c>
      <c r="AM484" s="742" cm="1">
        <f t="array" ref="AM484">INDEX($H484:$K484,0,MATCH(AM$469,$H$469:$K$469,0))*HLOOKUP(AM$468,$J$465:$R$466,2)</f>
        <v>0</v>
      </c>
      <c r="AN484" s="742" cm="1">
        <f t="array" ref="AN484">INDEX($H484:$K484,0,MATCH(AN$469,$H$469:$K$469,0))*HLOOKUP(AN$468,$J$465:$R$466,2)</f>
        <v>120</v>
      </c>
      <c r="AO484" s="742" cm="1">
        <f t="array" ref="AO484">INDEX($H484:$K484,0,MATCH(AO$469,$H$469:$K$469,0))*HLOOKUP(AO$468,$J$465:$R$466,2)</f>
        <v>150</v>
      </c>
      <c r="AP484" s="742" cm="1">
        <f t="array" ref="AP484">INDEX($H484:$K484,0,MATCH(AP$469,$H$469:$K$469,0))*HLOOKUP(AP$468,$J$465:$R$466,2)</f>
        <v>150</v>
      </c>
      <c r="AQ484" s="742" cm="1">
        <f t="array" ref="AQ484">INDEX($H484:$K484,0,MATCH(AQ$469,$H$469:$K$469,0))*HLOOKUP(AQ$468,$J$465:$R$466,2)</f>
        <v>0</v>
      </c>
      <c r="AR484" s="742" cm="1">
        <f t="array" ref="AR484">INDEX($H484:$K484,0,MATCH(AR$469,$H$469:$K$469,0))*HLOOKUP(AR$468,$J$465:$R$466,2)</f>
        <v>120</v>
      </c>
      <c r="AS484" s="742" cm="1">
        <f t="array" ref="AS484">INDEX($H484:$K484,0,MATCH(AS$469,$H$469:$K$469,0))*HLOOKUP(AS$468,$J$465:$R$466,2)</f>
        <v>150</v>
      </c>
      <c r="AT484" s="742" cm="1">
        <f t="array" ref="AT484">INDEX($H484:$K484,0,MATCH(AT$469,$H$469:$K$469,0))*HLOOKUP(AT$468,$J$465:$R$466,2)</f>
        <v>150</v>
      </c>
      <c r="AU484" s="742" cm="1">
        <f t="array" ref="AU484">INDEX($H484:$K484,0,MATCH(AU$469,$H$469:$K$469,0))*HLOOKUP(AU$468,$J$465:$R$466,2)</f>
        <v>0</v>
      </c>
      <c r="AV484" s="196"/>
      <c r="AW484" s="196"/>
      <c r="AX484" s="17"/>
      <c r="AY484" s="9"/>
      <c r="AZ484" s="9"/>
      <c r="BA484" s="9"/>
    </row>
    <row r="485" spans="1:53" ht="14.5" outlineLevel="1" x14ac:dyDescent="0.35">
      <c r="A485" s="7"/>
      <c r="B485" s="8"/>
      <c r="C485" s="18"/>
      <c r="D485" s="18"/>
      <c r="E485" s="18"/>
      <c r="F485" s="27"/>
      <c r="G485" s="27" t="str">
        <f t="shared" si="120"/>
        <v>AAANWf</v>
      </c>
      <c r="H485" s="232">
        <v>120</v>
      </c>
      <c r="I485" s="232">
        <v>0</v>
      </c>
      <c r="J485" s="232">
        <v>0</v>
      </c>
      <c r="K485" s="232">
        <v>0</v>
      </c>
      <c r="L485" s="742" cm="1">
        <f t="array" ref="L485">INDEX($H485:$K485,0,MATCH(L$469,$H$469:$K$469,0))*HLOOKUP(L$468,$J$465:$R$466,2)</f>
        <v>120</v>
      </c>
      <c r="M485" s="742" cm="1">
        <f t="array" ref="M485">INDEX($H485:$K485,0,MATCH(M$469,$H$469:$K$469,0))*HLOOKUP(M$468,$J$465:$R$466,2)</f>
        <v>0</v>
      </c>
      <c r="N485" s="742" cm="1">
        <f t="array" ref="N485">INDEX($H485:$K485,0,MATCH(N$469,$H$469:$K$469,0))*HLOOKUP(N$468,$J$465:$R$466,2)</f>
        <v>0</v>
      </c>
      <c r="O485" s="742" cm="1">
        <f t="array" ref="O485">INDEX($H485:$K485,0,MATCH(O$469,$H$469:$K$469,0))*HLOOKUP(O$468,$J$465:$R$466,2)</f>
        <v>0</v>
      </c>
      <c r="P485" s="742" cm="1">
        <f t="array" ref="P485">INDEX($H485:$K485,0,MATCH(P$469,$H$469:$K$469,0))*HLOOKUP(P$468,$J$465:$R$466,2)</f>
        <v>120</v>
      </c>
      <c r="Q485" s="742" cm="1">
        <f t="array" ref="Q485">INDEX($H485:$K485,0,MATCH(Q$469,$H$469:$K$469,0))*HLOOKUP(Q$468,$J$465:$R$466,2)</f>
        <v>0</v>
      </c>
      <c r="R485" s="742" cm="1">
        <f t="array" ref="R485">INDEX($H485:$K485,0,MATCH(R$469,$H$469:$K$469,0))*HLOOKUP(R$468,$J$465:$R$466,2)</f>
        <v>0</v>
      </c>
      <c r="S485" s="742" cm="1">
        <f t="array" ref="S485">INDEX($H485:$K485,0,MATCH(S$469,$H$469:$K$469,0))*HLOOKUP(S$468,$J$465:$R$466,2)</f>
        <v>0</v>
      </c>
      <c r="T485" s="742" cm="1">
        <f t="array" ref="T485">INDEX($H485:$K485,0,MATCH(T$469,$H$469:$K$469,0))*HLOOKUP(T$468,$J$465:$R$466,2)</f>
        <v>120</v>
      </c>
      <c r="U485" s="742" cm="1">
        <f t="array" ref="U485">INDEX($H485:$K485,0,MATCH(U$469,$H$469:$K$469,0))*HLOOKUP(U$468,$J$465:$R$466,2)</f>
        <v>0</v>
      </c>
      <c r="V485" s="742" cm="1">
        <f t="array" ref="V485">INDEX($H485:$K485,0,MATCH(V$469,$H$469:$K$469,0))*HLOOKUP(V$468,$J$465:$R$466,2)</f>
        <v>0</v>
      </c>
      <c r="W485" s="742" cm="1">
        <f t="array" ref="W485">INDEX($H485:$K485,0,MATCH(W$469,$H$469:$K$469,0))*HLOOKUP(W$468,$J$465:$R$466,2)</f>
        <v>0</v>
      </c>
      <c r="X485" s="742" cm="1">
        <f t="array" ref="X485">INDEX($H485:$K485,0,MATCH(X$469,$H$469:$K$469,0))*HLOOKUP(X$468,$J$465:$R$466,2)</f>
        <v>120</v>
      </c>
      <c r="Y485" s="742" cm="1">
        <f t="array" ref="Y485">INDEX($H485:$K485,0,MATCH(Y$469,$H$469:$K$469,0))*HLOOKUP(Y$468,$J$465:$R$466,2)</f>
        <v>0</v>
      </c>
      <c r="Z485" s="742" cm="1">
        <f t="array" ref="Z485">INDEX($H485:$K485,0,MATCH(Z$469,$H$469:$K$469,0))*HLOOKUP(Z$468,$J$465:$R$466,2)</f>
        <v>0</v>
      </c>
      <c r="AA485" s="742" cm="1">
        <f t="array" ref="AA485">INDEX($H485:$K485,0,MATCH(AA$469,$H$469:$K$469,0))*HLOOKUP(AA$468,$J$465:$R$466,2)</f>
        <v>0</v>
      </c>
      <c r="AB485" s="742" cm="1">
        <f t="array" ref="AB485">INDEX($H485:$K485,0,MATCH(AB$469,$H$469:$K$469,0))*HLOOKUP(AB$468,$J$465:$R$466,2)</f>
        <v>120</v>
      </c>
      <c r="AC485" s="742" cm="1">
        <f t="array" ref="AC485">INDEX($H485:$K485,0,MATCH(AC$469,$H$469:$K$469,0))*HLOOKUP(AC$468,$J$465:$R$466,2)</f>
        <v>0</v>
      </c>
      <c r="AD485" s="742" cm="1">
        <f t="array" ref="AD485">INDEX($H485:$K485,0,MATCH(AD$469,$H$469:$K$469,0))*HLOOKUP(AD$468,$J$465:$R$466,2)</f>
        <v>0</v>
      </c>
      <c r="AE485" s="742" cm="1">
        <f t="array" ref="AE485">INDEX($H485:$K485,0,MATCH(AE$469,$H$469:$K$469,0))*HLOOKUP(AE$468,$J$465:$R$466,2)</f>
        <v>0</v>
      </c>
      <c r="AF485" s="742" cm="1">
        <f t="array" ref="AF485">INDEX($H485:$K485,0,MATCH(AF$469,$H$469:$K$469,0))*HLOOKUP(AF$468,$J$465:$R$466,2)</f>
        <v>120</v>
      </c>
      <c r="AG485" s="742" cm="1">
        <f t="array" ref="AG485">INDEX($H485:$K485,0,MATCH(AG$469,$H$469:$K$469,0))*HLOOKUP(AG$468,$J$465:$R$466,2)</f>
        <v>0</v>
      </c>
      <c r="AH485" s="742" cm="1">
        <f t="array" ref="AH485">INDEX($H485:$K485,0,MATCH(AH$469,$H$469:$K$469,0))*HLOOKUP(AH$468,$J$465:$R$466,2)</f>
        <v>0</v>
      </c>
      <c r="AI485" s="742" cm="1">
        <f t="array" ref="AI485">INDEX($H485:$K485,0,MATCH(AI$469,$H$469:$K$469,0))*HLOOKUP(AI$468,$J$465:$R$466,2)</f>
        <v>0</v>
      </c>
      <c r="AJ485" s="742" cm="1">
        <f t="array" ref="AJ485">INDEX($H485:$K485,0,MATCH(AJ$469,$H$469:$K$469,0))*HLOOKUP(AJ$468,$J$465:$R$466,2)</f>
        <v>120</v>
      </c>
      <c r="AK485" s="742" cm="1">
        <f t="array" ref="AK485">INDEX($H485:$K485,0,MATCH(AK$469,$H$469:$K$469,0))*HLOOKUP(AK$468,$J$465:$R$466,2)</f>
        <v>0</v>
      </c>
      <c r="AL485" s="742" cm="1">
        <f t="array" ref="AL485">INDEX($H485:$K485,0,MATCH(AL$469,$H$469:$K$469,0))*HLOOKUP(AL$468,$J$465:$R$466,2)</f>
        <v>0</v>
      </c>
      <c r="AM485" s="742" cm="1">
        <f t="array" ref="AM485">INDEX($H485:$K485,0,MATCH(AM$469,$H$469:$K$469,0))*HLOOKUP(AM$468,$J$465:$R$466,2)</f>
        <v>0</v>
      </c>
      <c r="AN485" s="742" cm="1">
        <f t="array" ref="AN485">INDEX($H485:$K485,0,MATCH(AN$469,$H$469:$K$469,0))*HLOOKUP(AN$468,$J$465:$R$466,2)</f>
        <v>120</v>
      </c>
      <c r="AO485" s="742" cm="1">
        <f t="array" ref="AO485">INDEX($H485:$K485,0,MATCH(AO$469,$H$469:$K$469,0))*HLOOKUP(AO$468,$J$465:$R$466,2)</f>
        <v>0</v>
      </c>
      <c r="AP485" s="742" cm="1">
        <f t="array" ref="AP485">INDEX($H485:$K485,0,MATCH(AP$469,$H$469:$K$469,0))*HLOOKUP(AP$468,$J$465:$R$466,2)</f>
        <v>0</v>
      </c>
      <c r="AQ485" s="742" cm="1">
        <f t="array" ref="AQ485">INDEX($H485:$K485,0,MATCH(AQ$469,$H$469:$K$469,0))*HLOOKUP(AQ$468,$J$465:$R$466,2)</f>
        <v>0</v>
      </c>
      <c r="AR485" s="742" cm="1">
        <f t="array" ref="AR485">INDEX($H485:$K485,0,MATCH(AR$469,$H$469:$K$469,0))*HLOOKUP(AR$468,$J$465:$R$466,2)</f>
        <v>120</v>
      </c>
      <c r="AS485" s="742" cm="1">
        <f t="array" ref="AS485">INDEX($H485:$K485,0,MATCH(AS$469,$H$469:$K$469,0))*HLOOKUP(AS$468,$J$465:$R$466,2)</f>
        <v>0</v>
      </c>
      <c r="AT485" s="742" cm="1">
        <f t="array" ref="AT485">INDEX($H485:$K485,0,MATCH(AT$469,$H$469:$K$469,0))*HLOOKUP(AT$468,$J$465:$R$466,2)</f>
        <v>0</v>
      </c>
      <c r="AU485" s="742" cm="1">
        <f t="array" ref="AU485">INDEX($H485:$K485,0,MATCH(AU$469,$H$469:$K$469,0))*HLOOKUP(AU$468,$J$465:$R$466,2)</f>
        <v>0</v>
      </c>
      <c r="AV485" s="196"/>
      <c r="AW485" s="196"/>
      <c r="AX485" s="17"/>
      <c r="AY485" s="9"/>
      <c r="AZ485" s="9"/>
      <c r="BA485" s="9"/>
    </row>
    <row r="486" spans="1:53" ht="14.5" outlineLevel="1" x14ac:dyDescent="0.35">
      <c r="A486" s="7"/>
      <c r="B486" s="8"/>
      <c r="C486" s="18"/>
      <c r="D486" s="18"/>
      <c r="E486" s="18"/>
      <c r="F486" s="27"/>
      <c r="G486" s="27" t="str">
        <f t="shared" si="120"/>
        <v>YAAA2Nw</v>
      </c>
      <c r="H486" s="232">
        <v>120</v>
      </c>
      <c r="I486" s="232">
        <v>150</v>
      </c>
      <c r="J486" s="232">
        <v>150</v>
      </c>
      <c r="K486" s="232">
        <v>0</v>
      </c>
      <c r="L486" s="742" cm="1">
        <f t="array" ref="L486">INDEX($H486:$K486,0,MATCH(L$469,$H$469:$K$469,0))*HLOOKUP(L$468,$J$465:$R$466,2)</f>
        <v>120</v>
      </c>
      <c r="M486" s="742" cm="1">
        <f t="array" ref="M486">INDEX($H486:$K486,0,MATCH(M$469,$H$469:$K$469,0))*HLOOKUP(M$468,$J$465:$R$466,2)</f>
        <v>150</v>
      </c>
      <c r="N486" s="742" cm="1">
        <f t="array" ref="N486">INDEX($H486:$K486,0,MATCH(N$469,$H$469:$K$469,0))*HLOOKUP(N$468,$J$465:$R$466,2)</f>
        <v>150</v>
      </c>
      <c r="O486" s="742" cm="1">
        <f t="array" ref="O486">INDEX($H486:$K486,0,MATCH(O$469,$H$469:$K$469,0))*HLOOKUP(O$468,$J$465:$R$466,2)</f>
        <v>0</v>
      </c>
      <c r="P486" s="742" cm="1">
        <f t="array" ref="P486">INDEX($H486:$K486,0,MATCH(P$469,$H$469:$K$469,0))*HLOOKUP(P$468,$J$465:$R$466,2)</f>
        <v>120</v>
      </c>
      <c r="Q486" s="742" cm="1">
        <f t="array" ref="Q486">INDEX($H486:$K486,0,MATCH(Q$469,$H$469:$K$469,0))*HLOOKUP(Q$468,$J$465:$R$466,2)</f>
        <v>150</v>
      </c>
      <c r="R486" s="742" cm="1">
        <f t="array" ref="R486">INDEX($H486:$K486,0,MATCH(R$469,$H$469:$K$469,0))*HLOOKUP(R$468,$J$465:$R$466,2)</f>
        <v>150</v>
      </c>
      <c r="S486" s="742" cm="1">
        <f t="array" ref="S486">INDEX($H486:$K486,0,MATCH(S$469,$H$469:$K$469,0))*HLOOKUP(S$468,$J$465:$R$466,2)</f>
        <v>0</v>
      </c>
      <c r="T486" s="742" cm="1">
        <f t="array" ref="T486">INDEX($H486:$K486,0,MATCH(T$469,$H$469:$K$469,0))*HLOOKUP(T$468,$J$465:$R$466,2)</f>
        <v>120</v>
      </c>
      <c r="U486" s="742" cm="1">
        <f t="array" ref="U486">INDEX($H486:$K486,0,MATCH(U$469,$H$469:$K$469,0))*HLOOKUP(U$468,$J$465:$R$466,2)</f>
        <v>150</v>
      </c>
      <c r="V486" s="742" cm="1">
        <f t="array" ref="V486">INDEX($H486:$K486,0,MATCH(V$469,$H$469:$K$469,0))*HLOOKUP(V$468,$J$465:$R$466,2)</f>
        <v>150</v>
      </c>
      <c r="W486" s="742" cm="1">
        <f t="array" ref="W486">INDEX($H486:$K486,0,MATCH(W$469,$H$469:$K$469,0))*HLOOKUP(W$468,$J$465:$R$466,2)</f>
        <v>0</v>
      </c>
      <c r="X486" s="742" cm="1">
        <f t="array" ref="X486">INDEX($H486:$K486,0,MATCH(X$469,$H$469:$K$469,0))*HLOOKUP(X$468,$J$465:$R$466,2)</f>
        <v>120</v>
      </c>
      <c r="Y486" s="742" cm="1">
        <f t="array" ref="Y486">INDEX($H486:$K486,0,MATCH(Y$469,$H$469:$K$469,0))*HLOOKUP(Y$468,$J$465:$R$466,2)</f>
        <v>150</v>
      </c>
      <c r="Z486" s="742" cm="1">
        <f t="array" ref="Z486">INDEX($H486:$K486,0,MATCH(Z$469,$H$469:$K$469,0))*HLOOKUP(Z$468,$J$465:$R$466,2)</f>
        <v>150</v>
      </c>
      <c r="AA486" s="742" cm="1">
        <f t="array" ref="AA486">INDEX($H486:$K486,0,MATCH(AA$469,$H$469:$K$469,0))*HLOOKUP(AA$468,$J$465:$R$466,2)</f>
        <v>0</v>
      </c>
      <c r="AB486" s="742" cm="1">
        <f t="array" ref="AB486">INDEX($H486:$K486,0,MATCH(AB$469,$H$469:$K$469,0))*HLOOKUP(AB$468,$J$465:$R$466,2)</f>
        <v>120</v>
      </c>
      <c r="AC486" s="742" cm="1">
        <f t="array" ref="AC486">INDEX($H486:$K486,0,MATCH(AC$469,$H$469:$K$469,0))*HLOOKUP(AC$468,$J$465:$R$466,2)</f>
        <v>150</v>
      </c>
      <c r="AD486" s="742" cm="1">
        <f t="array" ref="AD486">INDEX($H486:$K486,0,MATCH(AD$469,$H$469:$K$469,0))*HLOOKUP(AD$468,$J$465:$R$466,2)</f>
        <v>150</v>
      </c>
      <c r="AE486" s="742" cm="1">
        <f t="array" ref="AE486">INDEX($H486:$K486,0,MATCH(AE$469,$H$469:$K$469,0))*HLOOKUP(AE$468,$J$465:$R$466,2)</f>
        <v>0</v>
      </c>
      <c r="AF486" s="742" cm="1">
        <f t="array" ref="AF486">INDEX($H486:$K486,0,MATCH(AF$469,$H$469:$K$469,0))*HLOOKUP(AF$468,$J$465:$R$466,2)</f>
        <v>120</v>
      </c>
      <c r="AG486" s="742" cm="1">
        <f t="array" ref="AG486">INDEX($H486:$K486,0,MATCH(AG$469,$H$469:$K$469,0))*HLOOKUP(AG$468,$J$465:$R$466,2)</f>
        <v>150</v>
      </c>
      <c r="AH486" s="742" cm="1">
        <f t="array" ref="AH486">INDEX($H486:$K486,0,MATCH(AH$469,$H$469:$K$469,0))*HLOOKUP(AH$468,$J$465:$R$466,2)</f>
        <v>150</v>
      </c>
      <c r="AI486" s="742" cm="1">
        <f t="array" ref="AI486">INDEX($H486:$K486,0,MATCH(AI$469,$H$469:$K$469,0))*HLOOKUP(AI$468,$J$465:$R$466,2)</f>
        <v>0</v>
      </c>
      <c r="AJ486" s="742" cm="1">
        <f t="array" ref="AJ486">INDEX($H486:$K486,0,MATCH(AJ$469,$H$469:$K$469,0))*HLOOKUP(AJ$468,$J$465:$R$466,2)</f>
        <v>120</v>
      </c>
      <c r="AK486" s="742" cm="1">
        <f t="array" ref="AK486">INDEX($H486:$K486,0,MATCH(AK$469,$H$469:$K$469,0))*HLOOKUP(AK$468,$J$465:$R$466,2)</f>
        <v>150</v>
      </c>
      <c r="AL486" s="742" cm="1">
        <f t="array" ref="AL486">INDEX($H486:$K486,0,MATCH(AL$469,$H$469:$K$469,0))*HLOOKUP(AL$468,$J$465:$R$466,2)</f>
        <v>150</v>
      </c>
      <c r="AM486" s="742" cm="1">
        <f t="array" ref="AM486">INDEX($H486:$K486,0,MATCH(AM$469,$H$469:$K$469,0))*HLOOKUP(AM$468,$J$465:$R$466,2)</f>
        <v>0</v>
      </c>
      <c r="AN486" s="742" cm="1">
        <f t="array" ref="AN486">INDEX($H486:$K486,0,MATCH(AN$469,$H$469:$K$469,0))*HLOOKUP(AN$468,$J$465:$R$466,2)</f>
        <v>120</v>
      </c>
      <c r="AO486" s="742" cm="1">
        <f t="array" ref="AO486">INDEX($H486:$K486,0,MATCH(AO$469,$H$469:$K$469,0))*HLOOKUP(AO$468,$J$465:$R$466,2)</f>
        <v>150</v>
      </c>
      <c r="AP486" s="742" cm="1">
        <f t="array" ref="AP486">INDEX($H486:$K486,0,MATCH(AP$469,$H$469:$K$469,0))*HLOOKUP(AP$468,$J$465:$R$466,2)</f>
        <v>150</v>
      </c>
      <c r="AQ486" s="742" cm="1">
        <f t="array" ref="AQ486">INDEX($H486:$K486,0,MATCH(AQ$469,$H$469:$K$469,0))*HLOOKUP(AQ$468,$J$465:$R$466,2)</f>
        <v>0</v>
      </c>
      <c r="AR486" s="742" cm="1">
        <f t="array" ref="AR486">INDEX($H486:$K486,0,MATCH(AR$469,$H$469:$K$469,0))*HLOOKUP(AR$468,$J$465:$R$466,2)</f>
        <v>120</v>
      </c>
      <c r="AS486" s="742" cm="1">
        <f t="array" ref="AS486">INDEX($H486:$K486,0,MATCH(AS$469,$H$469:$K$469,0))*HLOOKUP(AS$468,$J$465:$R$466,2)</f>
        <v>150</v>
      </c>
      <c r="AT486" s="742" cm="1">
        <f t="array" ref="AT486">INDEX($H486:$K486,0,MATCH(AT$469,$H$469:$K$469,0))*HLOOKUP(AT$468,$J$465:$R$466,2)</f>
        <v>150</v>
      </c>
      <c r="AU486" s="742" cm="1">
        <f t="array" ref="AU486">INDEX($H486:$K486,0,MATCH(AU$469,$H$469:$K$469,0))*HLOOKUP(AU$468,$J$465:$R$466,2)</f>
        <v>0</v>
      </c>
      <c r="AV486" s="196"/>
      <c r="AW486" s="196"/>
      <c r="AX486" s="17"/>
      <c r="AY486" s="9"/>
      <c r="AZ486" s="9"/>
      <c r="BA486" s="9"/>
    </row>
    <row r="487" spans="1:53" ht="14.5" outlineLevel="1" x14ac:dyDescent="0.35">
      <c r="A487" s="7"/>
      <c r="B487" s="8"/>
      <c r="C487" s="18"/>
      <c r="D487" s="18"/>
      <c r="E487" s="18"/>
      <c r="F487" s="27"/>
      <c r="G487" s="27" t="str">
        <f t="shared" si="120"/>
        <v>YAAA2Nwd</v>
      </c>
      <c r="H487" s="232">
        <v>120</v>
      </c>
      <c r="I487" s="232">
        <v>150</v>
      </c>
      <c r="J487" s="232">
        <v>150</v>
      </c>
      <c r="K487" s="232">
        <v>0</v>
      </c>
      <c r="L487" s="742" cm="1">
        <f t="array" ref="L487">INDEX($H487:$K487,0,MATCH(L$469,$H$469:$K$469,0))*HLOOKUP(L$468,$J$465:$R$466,2)</f>
        <v>120</v>
      </c>
      <c r="M487" s="742" cm="1">
        <f t="array" ref="M487">INDEX($H487:$K487,0,MATCH(M$469,$H$469:$K$469,0))*HLOOKUP(M$468,$J$465:$R$466,2)</f>
        <v>150</v>
      </c>
      <c r="N487" s="742" cm="1">
        <f t="array" ref="N487">INDEX($H487:$K487,0,MATCH(N$469,$H$469:$K$469,0))*HLOOKUP(N$468,$J$465:$R$466,2)</f>
        <v>150</v>
      </c>
      <c r="O487" s="742" cm="1">
        <f t="array" ref="O487">INDEX($H487:$K487,0,MATCH(O$469,$H$469:$K$469,0))*HLOOKUP(O$468,$J$465:$R$466,2)</f>
        <v>0</v>
      </c>
      <c r="P487" s="742" cm="1">
        <f t="array" ref="P487">INDEX($H487:$K487,0,MATCH(P$469,$H$469:$K$469,0))*HLOOKUP(P$468,$J$465:$R$466,2)</f>
        <v>120</v>
      </c>
      <c r="Q487" s="742" cm="1">
        <f t="array" ref="Q487">INDEX($H487:$K487,0,MATCH(Q$469,$H$469:$K$469,0))*HLOOKUP(Q$468,$J$465:$R$466,2)</f>
        <v>150</v>
      </c>
      <c r="R487" s="742" cm="1">
        <f t="array" ref="R487">INDEX($H487:$K487,0,MATCH(R$469,$H$469:$K$469,0))*HLOOKUP(R$468,$J$465:$R$466,2)</f>
        <v>150</v>
      </c>
      <c r="S487" s="742" cm="1">
        <f t="array" ref="S487">INDEX($H487:$K487,0,MATCH(S$469,$H$469:$K$469,0))*HLOOKUP(S$468,$J$465:$R$466,2)</f>
        <v>0</v>
      </c>
      <c r="T487" s="742" cm="1">
        <f t="array" ref="T487">INDEX($H487:$K487,0,MATCH(T$469,$H$469:$K$469,0))*HLOOKUP(T$468,$J$465:$R$466,2)</f>
        <v>120</v>
      </c>
      <c r="U487" s="742" cm="1">
        <f t="array" ref="U487">INDEX($H487:$K487,0,MATCH(U$469,$H$469:$K$469,0))*HLOOKUP(U$468,$J$465:$R$466,2)</f>
        <v>150</v>
      </c>
      <c r="V487" s="742" cm="1">
        <f t="array" ref="V487">INDEX($H487:$K487,0,MATCH(V$469,$H$469:$K$469,0))*HLOOKUP(V$468,$J$465:$R$466,2)</f>
        <v>150</v>
      </c>
      <c r="W487" s="742" cm="1">
        <f t="array" ref="W487">INDEX($H487:$K487,0,MATCH(W$469,$H$469:$K$469,0))*HLOOKUP(W$468,$J$465:$R$466,2)</f>
        <v>0</v>
      </c>
      <c r="X487" s="742" cm="1">
        <f t="array" ref="X487">INDEX($H487:$K487,0,MATCH(X$469,$H$469:$K$469,0))*HLOOKUP(X$468,$J$465:$R$466,2)</f>
        <v>120</v>
      </c>
      <c r="Y487" s="742" cm="1">
        <f t="array" ref="Y487">INDEX($H487:$K487,0,MATCH(Y$469,$H$469:$K$469,0))*HLOOKUP(Y$468,$J$465:$R$466,2)</f>
        <v>150</v>
      </c>
      <c r="Z487" s="742" cm="1">
        <f t="array" ref="Z487">INDEX($H487:$K487,0,MATCH(Z$469,$H$469:$K$469,0))*HLOOKUP(Z$468,$J$465:$R$466,2)</f>
        <v>150</v>
      </c>
      <c r="AA487" s="742" cm="1">
        <f t="array" ref="AA487">INDEX($H487:$K487,0,MATCH(AA$469,$H$469:$K$469,0))*HLOOKUP(AA$468,$J$465:$R$466,2)</f>
        <v>0</v>
      </c>
      <c r="AB487" s="742" cm="1">
        <f t="array" ref="AB487">INDEX($H487:$K487,0,MATCH(AB$469,$H$469:$K$469,0))*HLOOKUP(AB$468,$J$465:$R$466,2)</f>
        <v>120</v>
      </c>
      <c r="AC487" s="742" cm="1">
        <f t="array" ref="AC487">INDEX($H487:$K487,0,MATCH(AC$469,$H$469:$K$469,0))*HLOOKUP(AC$468,$J$465:$R$466,2)</f>
        <v>150</v>
      </c>
      <c r="AD487" s="742" cm="1">
        <f t="array" ref="AD487">INDEX($H487:$K487,0,MATCH(AD$469,$H$469:$K$469,0))*HLOOKUP(AD$468,$J$465:$R$466,2)</f>
        <v>150</v>
      </c>
      <c r="AE487" s="742" cm="1">
        <f t="array" ref="AE487">INDEX($H487:$K487,0,MATCH(AE$469,$H$469:$K$469,0))*HLOOKUP(AE$468,$J$465:$R$466,2)</f>
        <v>0</v>
      </c>
      <c r="AF487" s="742" cm="1">
        <f t="array" ref="AF487">INDEX($H487:$K487,0,MATCH(AF$469,$H$469:$K$469,0))*HLOOKUP(AF$468,$J$465:$R$466,2)</f>
        <v>120</v>
      </c>
      <c r="AG487" s="742" cm="1">
        <f t="array" ref="AG487">INDEX($H487:$K487,0,MATCH(AG$469,$H$469:$K$469,0))*HLOOKUP(AG$468,$J$465:$R$466,2)</f>
        <v>150</v>
      </c>
      <c r="AH487" s="742" cm="1">
        <f t="array" ref="AH487">INDEX($H487:$K487,0,MATCH(AH$469,$H$469:$K$469,0))*HLOOKUP(AH$468,$J$465:$R$466,2)</f>
        <v>150</v>
      </c>
      <c r="AI487" s="742" cm="1">
        <f t="array" ref="AI487">INDEX($H487:$K487,0,MATCH(AI$469,$H$469:$K$469,0))*HLOOKUP(AI$468,$J$465:$R$466,2)</f>
        <v>0</v>
      </c>
      <c r="AJ487" s="742" cm="1">
        <f t="array" ref="AJ487">INDEX($H487:$K487,0,MATCH(AJ$469,$H$469:$K$469,0))*HLOOKUP(AJ$468,$J$465:$R$466,2)</f>
        <v>120</v>
      </c>
      <c r="AK487" s="742" cm="1">
        <f t="array" ref="AK487">INDEX($H487:$K487,0,MATCH(AK$469,$H$469:$K$469,0))*HLOOKUP(AK$468,$J$465:$R$466,2)</f>
        <v>150</v>
      </c>
      <c r="AL487" s="742" cm="1">
        <f t="array" ref="AL487">INDEX($H487:$K487,0,MATCH(AL$469,$H$469:$K$469,0))*HLOOKUP(AL$468,$J$465:$R$466,2)</f>
        <v>150</v>
      </c>
      <c r="AM487" s="742" cm="1">
        <f t="array" ref="AM487">INDEX($H487:$K487,0,MATCH(AM$469,$H$469:$K$469,0))*HLOOKUP(AM$468,$J$465:$R$466,2)</f>
        <v>0</v>
      </c>
      <c r="AN487" s="742" cm="1">
        <f t="array" ref="AN487">INDEX($H487:$K487,0,MATCH(AN$469,$H$469:$K$469,0))*HLOOKUP(AN$468,$J$465:$R$466,2)</f>
        <v>120</v>
      </c>
      <c r="AO487" s="742" cm="1">
        <f t="array" ref="AO487">INDEX($H487:$K487,0,MATCH(AO$469,$H$469:$K$469,0))*HLOOKUP(AO$468,$J$465:$R$466,2)</f>
        <v>150</v>
      </c>
      <c r="AP487" s="742" cm="1">
        <f t="array" ref="AP487">INDEX($H487:$K487,0,MATCH(AP$469,$H$469:$K$469,0))*HLOOKUP(AP$468,$J$465:$R$466,2)</f>
        <v>150</v>
      </c>
      <c r="AQ487" s="742" cm="1">
        <f t="array" ref="AQ487">INDEX($H487:$K487,0,MATCH(AQ$469,$H$469:$K$469,0))*HLOOKUP(AQ$468,$J$465:$R$466,2)</f>
        <v>0</v>
      </c>
      <c r="AR487" s="742" cm="1">
        <f t="array" ref="AR487">INDEX($H487:$K487,0,MATCH(AR$469,$H$469:$K$469,0))*HLOOKUP(AR$468,$J$465:$R$466,2)</f>
        <v>120</v>
      </c>
      <c r="AS487" s="742" cm="1">
        <f t="array" ref="AS487">INDEX($H487:$K487,0,MATCH(AS$469,$H$469:$K$469,0))*HLOOKUP(AS$468,$J$465:$R$466,2)</f>
        <v>150</v>
      </c>
      <c r="AT487" s="742" cm="1">
        <f t="array" ref="AT487">INDEX($H487:$K487,0,MATCH(AT$469,$H$469:$K$469,0))*HLOOKUP(AT$468,$J$465:$R$466,2)</f>
        <v>150</v>
      </c>
      <c r="AU487" s="742" cm="1">
        <f t="array" ref="AU487">INDEX($H487:$K487,0,MATCH(AU$469,$H$469:$K$469,0))*HLOOKUP(AU$468,$J$465:$R$466,2)</f>
        <v>0</v>
      </c>
      <c r="AV487" s="196"/>
      <c r="AW487" s="196"/>
      <c r="AX487" s="17"/>
      <c r="AY487" s="9"/>
      <c r="AZ487" s="9"/>
      <c r="BA487" s="9"/>
    </row>
    <row r="488" spans="1:53" ht="14.5" outlineLevel="1" x14ac:dyDescent="0.35">
      <c r="A488" s="7"/>
      <c r="B488" s="8"/>
      <c r="C488" s="18"/>
      <c r="D488" s="18"/>
      <c r="E488" s="18"/>
      <c r="F488" s="27"/>
      <c r="G488" s="27" t="str">
        <f t="shared" si="120"/>
        <v>YYAA2A1z</v>
      </c>
      <c r="H488" s="232">
        <v>50</v>
      </c>
      <c r="I488" s="232">
        <v>150</v>
      </c>
      <c r="J488" s="232">
        <v>0</v>
      </c>
      <c r="K488" s="232">
        <v>150</v>
      </c>
      <c r="L488" s="742" cm="1">
        <f t="array" ref="L488">INDEX($H488:$K488,0,MATCH(L$469,$H$469:$K$469,0))*HLOOKUP(L$468,$J$465:$R$466,2)</f>
        <v>50</v>
      </c>
      <c r="M488" s="742" cm="1">
        <f t="array" ref="M488">INDEX($H488:$K488,0,MATCH(M$469,$H$469:$K$469,0))*HLOOKUP(M$468,$J$465:$R$466,2)</f>
        <v>150</v>
      </c>
      <c r="N488" s="742" cm="1">
        <f t="array" ref="N488">INDEX($H488:$K488,0,MATCH(N$469,$H$469:$K$469,0))*HLOOKUP(N$468,$J$465:$R$466,2)</f>
        <v>0</v>
      </c>
      <c r="O488" s="742" cm="1">
        <f t="array" ref="O488">INDEX($H488:$K488,0,MATCH(O$469,$H$469:$K$469,0))*HLOOKUP(O$468,$J$465:$R$466,2)</f>
        <v>150</v>
      </c>
      <c r="P488" s="742" cm="1">
        <f t="array" ref="P488">INDEX($H488:$K488,0,MATCH(P$469,$H$469:$K$469,0))*HLOOKUP(P$468,$J$465:$R$466,2)</f>
        <v>50</v>
      </c>
      <c r="Q488" s="742" cm="1">
        <f t="array" ref="Q488">INDEX($H488:$K488,0,MATCH(Q$469,$H$469:$K$469,0))*HLOOKUP(Q$468,$J$465:$R$466,2)</f>
        <v>150</v>
      </c>
      <c r="R488" s="742" cm="1">
        <f t="array" ref="R488">INDEX($H488:$K488,0,MATCH(R$469,$H$469:$K$469,0))*HLOOKUP(R$468,$J$465:$R$466,2)</f>
        <v>0</v>
      </c>
      <c r="S488" s="742" cm="1">
        <f t="array" ref="S488">INDEX($H488:$K488,0,MATCH(S$469,$H$469:$K$469,0))*HLOOKUP(S$468,$J$465:$R$466,2)</f>
        <v>150</v>
      </c>
      <c r="T488" s="742" cm="1">
        <f t="array" ref="T488">INDEX($H488:$K488,0,MATCH(T$469,$H$469:$K$469,0))*HLOOKUP(T$468,$J$465:$R$466,2)</f>
        <v>50</v>
      </c>
      <c r="U488" s="742" cm="1">
        <f t="array" ref="U488">INDEX($H488:$K488,0,MATCH(U$469,$H$469:$K$469,0))*HLOOKUP(U$468,$J$465:$R$466,2)</f>
        <v>150</v>
      </c>
      <c r="V488" s="742" cm="1">
        <f t="array" ref="V488">INDEX($H488:$K488,0,MATCH(V$469,$H$469:$K$469,0))*HLOOKUP(V$468,$J$465:$R$466,2)</f>
        <v>0</v>
      </c>
      <c r="W488" s="742" cm="1">
        <f t="array" ref="W488">INDEX($H488:$K488,0,MATCH(W$469,$H$469:$K$469,0))*HLOOKUP(W$468,$J$465:$R$466,2)</f>
        <v>150</v>
      </c>
      <c r="X488" s="742" cm="1">
        <f t="array" ref="X488">INDEX($H488:$K488,0,MATCH(X$469,$H$469:$K$469,0))*HLOOKUP(X$468,$J$465:$R$466,2)</f>
        <v>50</v>
      </c>
      <c r="Y488" s="742" cm="1">
        <f t="array" ref="Y488">INDEX($H488:$K488,0,MATCH(Y$469,$H$469:$K$469,0))*HLOOKUP(Y$468,$J$465:$R$466,2)</f>
        <v>150</v>
      </c>
      <c r="Z488" s="742" cm="1">
        <f t="array" ref="Z488">INDEX($H488:$K488,0,MATCH(Z$469,$H$469:$K$469,0))*HLOOKUP(Z$468,$J$465:$R$466,2)</f>
        <v>0</v>
      </c>
      <c r="AA488" s="742" cm="1">
        <f t="array" ref="AA488">INDEX($H488:$K488,0,MATCH(AA$469,$H$469:$K$469,0))*HLOOKUP(AA$468,$J$465:$R$466,2)</f>
        <v>150</v>
      </c>
      <c r="AB488" s="742" cm="1">
        <f t="array" ref="AB488">INDEX($H488:$K488,0,MATCH(AB$469,$H$469:$K$469,0))*HLOOKUP(AB$468,$J$465:$R$466,2)</f>
        <v>50</v>
      </c>
      <c r="AC488" s="742" cm="1">
        <f t="array" ref="AC488">INDEX($H488:$K488,0,MATCH(AC$469,$H$469:$K$469,0))*HLOOKUP(AC$468,$J$465:$R$466,2)</f>
        <v>150</v>
      </c>
      <c r="AD488" s="742" cm="1">
        <f t="array" ref="AD488">INDEX($H488:$K488,0,MATCH(AD$469,$H$469:$K$469,0))*HLOOKUP(AD$468,$J$465:$R$466,2)</f>
        <v>0</v>
      </c>
      <c r="AE488" s="742" cm="1">
        <f t="array" ref="AE488">INDEX($H488:$K488,0,MATCH(AE$469,$H$469:$K$469,0))*HLOOKUP(AE$468,$J$465:$R$466,2)</f>
        <v>150</v>
      </c>
      <c r="AF488" s="742" cm="1">
        <f t="array" ref="AF488">INDEX($H488:$K488,0,MATCH(AF$469,$H$469:$K$469,0))*HLOOKUP(AF$468,$J$465:$R$466,2)</f>
        <v>50</v>
      </c>
      <c r="AG488" s="742" cm="1">
        <f t="array" ref="AG488">INDEX($H488:$K488,0,MATCH(AG$469,$H$469:$K$469,0))*HLOOKUP(AG$468,$J$465:$R$466,2)</f>
        <v>150</v>
      </c>
      <c r="AH488" s="742" cm="1">
        <f t="array" ref="AH488">INDEX($H488:$K488,0,MATCH(AH$469,$H$469:$K$469,0))*HLOOKUP(AH$468,$J$465:$R$466,2)</f>
        <v>0</v>
      </c>
      <c r="AI488" s="742" cm="1">
        <f t="array" ref="AI488">INDEX($H488:$K488,0,MATCH(AI$469,$H$469:$K$469,0))*HLOOKUP(AI$468,$J$465:$R$466,2)</f>
        <v>150</v>
      </c>
      <c r="AJ488" s="742" cm="1">
        <f t="array" ref="AJ488">INDEX($H488:$K488,0,MATCH(AJ$469,$H$469:$K$469,0))*HLOOKUP(AJ$468,$J$465:$R$466,2)</f>
        <v>50</v>
      </c>
      <c r="AK488" s="742" cm="1">
        <f t="array" ref="AK488">INDEX($H488:$K488,0,MATCH(AK$469,$H$469:$K$469,0))*HLOOKUP(AK$468,$J$465:$R$466,2)</f>
        <v>150</v>
      </c>
      <c r="AL488" s="742" cm="1">
        <f t="array" ref="AL488">INDEX($H488:$K488,0,MATCH(AL$469,$H$469:$K$469,0))*HLOOKUP(AL$468,$J$465:$R$466,2)</f>
        <v>0</v>
      </c>
      <c r="AM488" s="742" cm="1">
        <f t="array" ref="AM488">INDEX($H488:$K488,0,MATCH(AM$469,$H$469:$K$469,0))*HLOOKUP(AM$468,$J$465:$R$466,2)</f>
        <v>150</v>
      </c>
      <c r="AN488" s="742" cm="1">
        <f t="array" ref="AN488">INDEX($H488:$K488,0,MATCH(AN$469,$H$469:$K$469,0))*HLOOKUP(AN$468,$J$465:$R$466,2)</f>
        <v>50</v>
      </c>
      <c r="AO488" s="742" cm="1">
        <f t="array" ref="AO488">INDEX($H488:$K488,0,MATCH(AO$469,$H$469:$K$469,0))*HLOOKUP(AO$468,$J$465:$R$466,2)</f>
        <v>150</v>
      </c>
      <c r="AP488" s="742" cm="1">
        <f t="array" ref="AP488">INDEX($H488:$K488,0,MATCH(AP$469,$H$469:$K$469,0))*HLOOKUP(AP$468,$J$465:$R$466,2)</f>
        <v>0</v>
      </c>
      <c r="AQ488" s="742" cm="1">
        <f t="array" ref="AQ488">INDEX($H488:$K488,0,MATCH(AQ$469,$H$469:$K$469,0))*HLOOKUP(AQ$468,$J$465:$R$466,2)</f>
        <v>150</v>
      </c>
      <c r="AR488" s="742" cm="1">
        <f t="array" ref="AR488">INDEX($H488:$K488,0,MATCH(AR$469,$H$469:$K$469,0))*HLOOKUP(AR$468,$J$465:$R$466,2)</f>
        <v>50</v>
      </c>
      <c r="AS488" s="742" cm="1">
        <f t="array" ref="AS488">INDEX($H488:$K488,0,MATCH(AS$469,$H$469:$K$469,0))*HLOOKUP(AS$468,$J$465:$R$466,2)</f>
        <v>150</v>
      </c>
      <c r="AT488" s="742" cm="1">
        <f t="array" ref="AT488">INDEX($H488:$K488,0,MATCH(AT$469,$H$469:$K$469,0))*HLOOKUP(AT$468,$J$465:$R$466,2)</f>
        <v>0</v>
      </c>
      <c r="AU488" s="742" cm="1">
        <f t="array" ref="AU488">INDEX($H488:$K488,0,MATCH(AU$469,$H$469:$K$469,0))*HLOOKUP(AU$468,$J$465:$R$466,2)</f>
        <v>150</v>
      </c>
      <c r="AV488" s="196"/>
      <c r="AW488" s="196"/>
      <c r="AX488" s="17"/>
      <c r="AY488" s="9"/>
      <c r="AZ488" s="9"/>
      <c r="BA488" s="9"/>
    </row>
    <row r="489" spans="1:53" ht="14.5" outlineLevel="1" x14ac:dyDescent="0.35">
      <c r="A489" s="7"/>
      <c r="B489" s="8"/>
      <c r="C489" s="18"/>
      <c r="D489" s="18"/>
      <c r="E489" s="18"/>
      <c r="F489" s="27"/>
      <c r="G489" s="27" t="str">
        <f t="shared" si="120"/>
        <v>YYBA2A1a</v>
      </c>
      <c r="H489" s="232">
        <v>0</v>
      </c>
      <c r="I489" s="232">
        <v>0</v>
      </c>
      <c r="J489" s="232">
        <v>0</v>
      </c>
      <c r="K489" s="232">
        <v>0</v>
      </c>
      <c r="L489" s="742" cm="1">
        <f t="array" ref="L489">INDEX($H489:$K489,0,MATCH(L$469,$H$469:$K$469,0))*HLOOKUP(L$468,$J$465:$R$466,2)</f>
        <v>0</v>
      </c>
      <c r="M489" s="742" cm="1">
        <f t="array" ref="M489">INDEX($H489:$K489,0,MATCH(M$469,$H$469:$K$469,0))*HLOOKUP(M$468,$J$465:$R$466,2)</f>
        <v>0</v>
      </c>
      <c r="N489" s="742" cm="1">
        <f t="array" ref="N489">INDEX($H489:$K489,0,MATCH(N$469,$H$469:$K$469,0))*HLOOKUP(N$468,$J$465:$R$466,2)</f>
        <v>0</v>
      </c>
      <c r="O489" s="742" cm="1">
        <f t="array" ref="O489">INDEX($H489:$K489,0,MATCH(O$469,$H$469:$K$469,0))*HLOOKUP(O$468,$J$465:$R$466,2)</f>
        <v>0</v>
      </c>
      <c r="P489" s="742" cm="1">
        <f t="array" ref="P489">INDEX($H489:$K489,0,MATCH(P$469,$H$469:$K$469,0))*HLOOKUP(P$468,$J$465:$R$466,2)</f>
        <v>0</v>
      </c>
      <c r="Q489" s="742" cm="1">
        <f t="array" ref="Q489">INDEX($H489:$K489,0,MATCH(Q$469,$H$469:$K$469,0))*HLOOKUP(Q$468,$J$465:$R$466,2)</f>
        <v>0</v>
      </c>
      <c r="R489" s="742" cm="1">
        <f t="array" ref="R489">INDEX($H489:$K489,0,MATCH(R$469,$H$469:$K$469,0))*HLOOKUP(R$468,$J$465:$R$466,2)</f>
        <v>0</v>
      </c>
      <c r="S489" s="742" cm="1">
        <f t="array" ref="S489">INDEX($H489:$K489,0,MATCH(S$469,$H$469:$K$469,0))*HLOOKUP(S$468,$J$465:$R$466,2)</f>
        <v>0</v>
      </c>
      <c r="T489" s="742" cm="1">
        <f t="array" ref="T489">INDEX($H489:$K489,0,MATCH(T$469,$H$469:$K$469,0))*HLOOKUP(T$468,$J$465:$R$466,2)</f>
        <v>0</v>
      </c>
      <c r="U489" s="742" cm="1">
        <f t="array" ref="U489">INDEX($H489:$K489,0,MATCH(U$469,$H$469:$K$469,0))*HLOOKUP(U$468,$J$465:$R$466,2)</f>
        <v>0</v>
      </c>
      <c r="V489" s="742" cm="1">
        <f t="array" ref="V489">INDEX($H489:$K489,0,MATCH(V$469,$H$469:$K$469,0))*HLOOKUP(V$468,$J$465:$R$466,2)</f>
        <v>0</v>
      </c>
      <c r="W489" s="742" cm="1">
        <f t="array" ref="W489">INDEX($H489:$K489,0,MATCH(W$469,$H$469:$K$469,0))*HLOOKUP(W$468,$J$465:$R$466,2)</f>
        <v>0</v>
      </c>
      <c r="X489" s="742" cm="1">
        <f t="array" ref="X489">INDEX($H489:$K489,0,MATCH(X$469,$H$469:$K$469,0))*HLOOKUP(X$468,$J$465:$R$466,2)</f>
        <v>0</v>
      </c>
      <c r="Y489" s="742" cm="1">
        <f t="array" ref="Y489">INDEX($H489:$K489,0,MATCH(Y$469,$H$469:$K$469,0))*HLOOKUP(Y$468,$J$465:$R$466,2)</f>
        <v>0</v>
      </c>
      <c r="Z489" s="742" cm="1">
        <f t="array" ref="Z489">INDEX($H489:$K489,0,MATCH(Z$469,$H$469:$K$469,0))*HLOOKUP(Z$468,$J$465:$R$466,2)</f>
        <v>0</v>
      </c>
      <c r="AA489" s="742" cm="1">
        <f t="array" ref="AA489">INDEX($H489:$K489,0,MATCH(AA$469,$H$469:$K$469,0))*HLOOKUP(AA$468,$J$465:$R$466,2)</f>
        <v>0</v>
      </c>
      <c r="AB489" s="742" cm="1">
        <f t="array" ref="AB489">INDEX($H489:$K489,0,MATCH(AB$469,$H$469:$K$469,0))*HLOOKUP(AB$468,$J$465:$R$466,2)</f>
        <v>0</v>
      </c>
      <c r="AC489" s="742" cm="1">
        <f t="array" ref="AC489">INDEX($H489:$K489,0,MATCH(AC$469,$H$469:$K$469,0))*HLOOKUP(AC$468,$J$465:$R$466,2)</f>
        <v>0</v>
      </c>
      <c r="AD489" s="742" cm="1">
        <f t="array" ref="AD489">INDEX($H489:$K489,0,MATCH(AD$469,$H$469:$K$469,0))*HLOOKUP(AD$468,$J$465:$R$466,2)</f>
        <v>0</v>
      </c>
      <c r="AE489" s="742" cm="1">
        <f t="array" ref="AE489">INDEX($H489:$K489,0,MATCH(AE$469,$H$469:$K$469,0))*HLOOKUP(AE$468,$J$465:$R$466,2)</f>
        <v>0</v>
      </c>
      <c r="AF489" s="742" cm="1">
        <f t="array" ref="AF489">INDEX($H489:$K489,0,MATCH(AF$469,$H$469:$K$469,0))*HLOOKUP(AF$468,$J$465:$R$466,2)</f>
        <v>0</v>
      </c>
      <c r="AG489" s="742" cm="1">
        <f t="array" ref="AG489">INDEX($H489:$K489,0,MATCH(AG$469,$H$469:$K$469,0))*HLOOKUP(AG$468,$J$465:$R$466,2)</f>
        <v>0</v>
      </c>
      <c r="AH489" s="742" cm="1">
        <f t="array" ref="AH489">INDEX($H489:$K489,0,MATCH(AH$469,$H$469:$K$469,0))*HLOOKUP(AH$468,$J$465:$R$466,2)</f>
        <v>0</v>
      </c>
      <c r="AI489" s="742" cm="1">
        <f t="array" ref="AI489">INDEX($H489:$K489,0,MATCH(AI$469,$H$469:$K$469,0))*HLOOKUP(AI$468,$J$465:$R$466,2)</f>
        <v>0</v>
      </c>
      <c r="AJ489" s="742" cm="1">
        <f t="array" ref="AJ489">INDEX($H489:$K489,0,MATCH(AJ$469,$H$469:$K$469,0))*HLOOKUP(AJ$468,$J$465:$R$466,2)</f>
        <v>0</v>
      </c>
      <c r="AK489" s="742" cm="1">
        <f t="array" ref="AK489">INDEX($H489:$K489,0,MATCH(AK$469,$H$469:$K$469,0))*HLOOKUP(AK$468,$J$465:$R$466,2)</f>
        <v>0</v>
      </c>
      <c r="AL489" s="742" cm="1">
        <f t="array" ref="AL489">INDEX($H489:$K489,0,MATCH(AL$469,$H$469:$K$469,0))*HLOOKUP(AL$468,$J$465:$R$466,2)</f>
        <v>0</v>
      </c>
      <c r="AM489" s="742" cm="1">
        <f t="array" ref="AM489">INDEX($H489:$K489,0,MATCH(AM$469,$H$469:$K$469,0))*HLOOKUP(AM$468,$J$465:$R$466,2)</f>
        <v>0</v>
      </c>
      <c r="AN489" s="742" cm="1">
        <f t="array" ref="AN489">INDEX($H489:$K489,0,MATCH(AN$469,$H$469:$K$469,0))*HLOOKUP(AN$468,$J$465:$R$466,2)</f>
        <v>0</v>
      </c>
      <c r="AO489" s="742" cm="1">
        <f t="array" ref="AO489">INDEX($H489:$K489,0,MATCH(AO$469,$H$469:$K$469,0))*HLOOKUP(AO$468,$J$465:$R$466,2)</f>
        <v>0</v>
      </c>
      <c r="AP489" s="742" cm="1">
        <f t="array" ref="AP489">INDEX($H489:$K489,0,MATCH(AP$469,$H$469:$K$469,0))*HLOOKUP(AP$468,$J$465:$R$466,2)</f>
        <v>0</v>
      </c>
      <c r="AQ489" s="742" cm="1">
        <f t="array" ref="AQ489">INDEX($H489:$K489,0,MATCH(AQ$469,$H$469:$K$469,0))*HLOOKUP(AQ$468,$J$465:$R$466,2)</f>
        <v>0</v>
      </c>
      <c r="AR489" s="742" cm="1">
        <f t="array" ref="AR489">INDEX($H489:$K489,0,MATCH(AR$469,$H$469:$K$469,0))*HLOOKUP(AR$468,$J$465:$R$466,2)</f>
        <v>0</v>
      </c>
      <c r="AS489" s="742" cm="1">
        <f t="array" ref="AS489">INDEX($H489:$K489,0,MATCH(AS$469,$H$469:$K$469,0))*HLOOKUP(AS$468,$J$465:$R$466,2)</f>
        <v>0</v>
      </c>
      <c r="AT489" s="742" cm="1">
        <f t="array" ref="AT489">INDEX($H489:$K489,0,MATCH(AT$469,$H$469:$K$469,0))*HLOOKUP(AT$468,$J$465:$R$466,2)</f>
        <v>0</v>
      </c>
      <c r="AU489" s="742" cm="1">
        <f t="array" ref="AU489">INDEX($H489:$K489,0,MATCH(AU$469,$H$469:$K$469,0))*HLOOKUP(AU$468,$J$465:$R$466,2)</f>
        <v>0</v>
      </c>
      <c r="AV489" s="196"/>
      <c r="AW489" s="196"/>
      <c r="AX489" s="17"/>
      <c r="AY489" s="9"/>
      <c r="AZ489" s="9"/>
      <c r="BA489" s="9"/>
    </row>
    <row r="490" spans="1:53" ht="14.5" outlineLevel="1" x14ac:dyDescent="0.35">
      <c r="A490" s="7"/>
      <c r="B490" s="8"/>
      <c r="C490" s="18"/>
      <c r="D490" s="18"/>
      <c r="E490" s="18"/>
      <c r="F490" s="27"/>
      <c r="G490" s="27" t="str">
        <f t="shared" si="120"/>
        <v>YYWBA1a</v>
      </c>
      <c r="H490" s="232">
        <v>0</v>
      </c>
      <c r="I490" s="232">
        <v>0</v>
      </c>
      <c r="J490" s="232">
        <v>0</v>
      </c>
      <c r="K490" s="232">
        <v>0</v>
      </c>
      <c r="L490" s="742" cm="1">
        <f t="array" ref="L490">INDEX($H490:$K490,0,MATCH(L$469,$H$469:$K$469,0))*HLOOKUP(L$468,$J$465:$R$466,2)</f>
        <v>0</v>
      </c>
      <c r="M490" s="742" cm="1">
        <f t="array" ref="M490">INDEX($H490:$K490,0,MATCH(M$469,$H$469:$K$469,0))*HLOOKUP(M$468,$J$465:$R$466,2)</f>
        <v>0</v>
      </c>
      <c r="N490" s="742" cm="1">
        <f t="array" ref="N490">INDEX($H490:$K490,0,MATCH(N$469,$H$469:$K$469,0))*HLOOKUP(N$468,$J$465:$R$466,2)</f>
        <v>0</v>
      </c>
      <c r="O490" s="742" cm="1">
        <f t="array" ref="O490">INDEX($H490:$K490,0,MATCH(O$469,$H$469:$K$469,0))*HLOOKUP(O$468,$J$465:$R$466,2)</f>
        <v>0</v>
      </c>
      <c r="P490" s="742" cm="1">
        <f t="array" ref="P490">INDEX($H490:$K490,0,MATCH(P$469,$H$469:$K$469,0))*HLOOKUP(P$468,$J$465:$R$466,2)</f>
        <v>0</v>
      </c>
      <c r="Q490" s="742" cm="1">
        <f t="array" ref="Q490">INDEX($H490:$K490,0,MATCH(Q$469,$H$469:$K$469,0))*HLOOKUP(Q$468,$J$465:$R$466,2)</f>
        <v>0</v>
      </c>
      <c r="R490" s="742" cm="1">
        <f t="array" ref="R490">INDEX($H490:$K490,0,MATCH(R$469,$H$469:$K$469,0))*HLOOKUP(R$468,$J$465:$R$466,2)</f>
        <v>0</v>
      </c>
      <c r="S490" s="742" cm="1">
        <f t="array" ref="S490">INDEX($H490:$K490,0,MATCH(S$469,$H$469:$K$469,0))*HLOOKUP(S$468,$J$465:$R$466,2)</f>
        <v>0</v>
      </c>
      <c r="T490" s="742" cm="1">
        <f t="array" ref="T490">INDEX($H490:$K490,0,MATCH(T$469,$H$469:$K$469,0))*HLOOKUP(T$468,$J$465:$R$466,2)</f>
        <v>0</v>
      </c>
      <c r="U490" s="742" cm="1">
        <f t="array" ref="U490">INDEX($H490:$K490,0,MATCH(U$469,$H$469:$K$469,0))*HLOOKUP(U$468,$J$465:$R$466,2)</f>
        <v>0</v>
      </c>
      <c r="V490" s="742" cm="1">
        <f t="array" ref="V490">INDEX($H490:$K490,0,MATCH(V$469,$H$469:$K$469,0))*HLOOKUP(V$468,$J$465:$R$466,2)</f>
        <v>0</v>
      </c>
      <c r="W490" s="742" cm="1">
        <f t="array" ref="W490">INDEX($H490:$K490,0,MATCH(W$469,$H$469:$K$469,0))*HLOOKUP(W$468,$J$465:$R$466,2)</f>
        <v>0</v>
      </c>
      <c r="X490" s="742" cm="1">
        <f t="array" ref="X490">INDEX($H490:$K490,0,MATCH(X$469,$H$469:$K$469,0))*HLOOKUP(X$468,$J$465:$R$466,2)</f>
        <v>0</v>
      </c>
      <c r="Y490" s="742" cm="1">
        <f t="array" ref="Y490">INDEX($H490:$K490,0,MATCH(Y$469,$H$469:$K$469,0))*HLOOKUP(Y$468,$J$465:$R$466,2)</f>
        <v>0</v>
      </c>
      <c r="Z490" s="742" cm="1">
        <f t="array" ref="Z490">INDEX($H490:$K490,0,MATCH(Z$469,$H$469:$K$469,0))*HLOOKUP(Z$468,$J$465:$R$466,2)</f>
        <v>0</v>
      </c>
      <c r="AA490" s="742" cm="1">
        <f t="array" ref="AA490">INDEX($H490:$K490,0,MATCH(AA$469,$H$469:$K$469,0))*HLOOKUP(AA$468,$J$465:$R$466,2)</f>
        <v>0</v>
      </c>
      <c r="AB490" s="742" cm="1">
        <f t="array" ref="AB490">INDEX($H490:$K490,0,MATCH(AB$469,$H$469:$K$469,0))*HLOOKUP(AB$468,$J$465:$R$466,2)</f>
        <v>0</v>
      </c>
      <c r="AC490" s="742" cm="1">
        <f t="array" ref="AC490">INDEX($H490:$K490,0,MATCH(AC$469,$H$469:$K$469,0))*HLOOKUP(AC$468,$J$465:$R$466,2)</f>
        <v>0</v>
      </c>
      <c r="AD490" s="742" cm="1">
        <f t="array" ref="AD490">INDEX($H490:$K490,0,MATCH(AD$469,$H$469:$K$469,0))*HLOOKUP(AD$468,$J$465:$R$466,2)</f>
        <v>0</v>
      </c>
      <c r="AE490" s="742" cm="1">
        <f t="array" ref="AE490">INDEX($H490:$K490,0,MATCH(AE$469,$H$469:$K$469,0))*HLOOKUP(AE$468,$J$465:$R$466,2)</f>
        <v>0</v>
      </c>
      <c r="AF490" s="742" cm="1">
        <f t="array" ref="AF490">INDEX($H490:$K490,0,MATCH(AF$469,$H$469:$K$469,0))*HLOOKUP(AF$468,$J$465:$R$466,2)</f>
        <v>0</v>
      </c>
      <c r="AG490" s="742" cm="1">
        <f t="array" ref="AG490">INDEX($H490:$K490,0,MATCH(AG$469,$H$469:$K$469,0))*HLOOKUP(AG$468,$J$465:$R$466,2)</f>
        <v>0</v>
      </c>
      <c r="AH490" s="742" cm="1">
        <f t="array" ref="AH490">INDEX($H490:$K490,0,MATCH(AH$469,$H$469:$K$469,0))*HLOOKUP(AH$468,$J$465:$R$466,2)</f>
        <v>0</v>
      </c>
      <c r="AI490" s="742" cm="1">
        <f t="array" ref="AI490">INDEX($H490:$K490,0,MATCH(AI$469,$H$469:$K$469,0))*HLOOKUP(AI$468,$J$465:$R$466,2)</f>
        <v>0</v>
      </c>
      <c r="AJ490" s="742" cm="1">
        <f t="array" ref="AJ490">INDEX($H490:$K490,0,MATCH(AJ$469,$H$469:$K$469,0))*HLOOKUP(AJ$468,$J$465:$R$466,2)</f>
        <v>0</v>
      </c>
      <c r="AK490" s="742" cm="1">
        <f t="array" ref="AK490">INDEX($H490:$K490,0,MATCH(AK$469,$H$469:$K$469,0))*HLOOKUP(AK$468,$J$465:$R$466,2)</f>
        <v>0</v>
      </c>
      <c r="AL490" s="742" cm="1">
        <f t="array" ref="AL490">INDEX($H490:$K490,0,MATCH(AL$469,$H$469:$K$469,0))*HLOOKUP(AL$468,$J$465:$R$466,2)</f>
        <v>0</v>
      </c>
      <c r="AM490" s="742" cm="1">
        <f t="array" ref="AM490">INDEX($H490:$K490,0,MATCH(AM$469,$H$469:$K$469,0))*HLOOKUP(AM$468,$J$465:$R$466,2)</f>
        <v>0</v>
      </c>
      <c r="AN490" s="742" cm="1">
        <f t="array" ref="AN490">INDEX($H490:$K490,0,MATCH(AN$469,$H$469:$K$469,0))*HLOOKUP(AN$468,$J$465:$R$466,2)</f>
        <v>0</v>
      </c>
      <c r="AO490" s="742" cm="1">
        <f t="array" ref="AO490">INDEX($H490:$K490,0,MATCH(AO$469,$H$469:$K$469,0))*HLOOKUP(AO$468,$J$465:$R$466,2)</f>
        <v>0</v>
      </c>
      <c r="AP490" s="742" cm="1">
        <f t="array" ref="AP490">INDEX($H490:$K490,0,MATCH(AP$469,$H$469:$K$469,0))*HLOOKUP(AP$468,$J$465:$R$466,2)</f>
        <v>0</v>
      </c>
      <c r="AQ490" s="742" cm="1">
        <f t="array" ref="AQ490">INDEX($H490:$K490,0,MATCH(AQ$469,$H$469:$K$469,0))*HLOOKUP(AQ$468,$J$465:$R$466,2)</f>
        <v>0</v>
      </c>
      <c r="AR490" s="742" cm="1">
        <f t="array" ref="AR490">INDEX($H490:$K490,0,MATCH(AR$469,$H$469:$K$469,0))*HLOOKUP(AR$468,$J$465:$R$466,2)</f>
        <v>0</v>
      </c>
      <c r="AS490" s="742" cm="1">
        <f t="array" ref="AS490">INDEX($H490:$K490,0,MATCH(AS$469,$H$469:$K$469,0))*HLOOKUP(AS$468,$J$465:$R$466,2)</f>
        <v>0</v>
      </c>
      <c r="AT490" s="742" cm="1">
        <f t="array" ref="AT490">INDEX($H490:$K490,0,MATCH(AT$469,$H$469:$K$469,0))*HLOOKUP(AT$468,$J$465:$R$466,2)</f>
        <v>0</v>
      </c>
      <c r="AU490" s="742" cm="1">
        <f t="array" ref="AU490">INDEX($H490:$K490,0,MATCH(AU$469,$H$469:$K$469,0))*HLOOKUP(AU$468,$J$465:$R$466,2)</f>
        <v>0</v>
      </c>
      <c r="AV490" s="196"/>
      <c r="AW490" s="196"/>
      <c r="AX490" s="17"/>
      <c r="AY490" s="9"/>
      <c r="AZ490" s="9"/>
      <c r="BA490" s="9"/>
    </row>
    <row r="491" spans="1:53" ht="14.5" outlineLevel="1" x14ac:dyDescent="0.35">
      <c r="A491" s="7"/>
      <c r="B491" s="8"/>
      <c r="C491" s="18"/>
      <c r="D491" s="18"/>
      <c r="E491" s="18"/>
      <c r="F491" s="27"/>
      <c r="G491" s="27" t="str">
        <f t="shared" si="120"/>
        <v>YYFWBa</v>
      </c>
      <c r="H491" s="232">
        <v>0</v>
      </c>
      <c r="I491" s="232">
        <v>0</v>
      </c>
      <c r="J491" s="232">
        <v>0</v>
      </c>
      <c r="K491" s="232">
        <v>0</v>
      </c>
      <c r="L491" s="742" cm="1">
        <f t="array" ref="L491">INDEX($H491:$K491,0,MATCH(L$469,$H$469:$K$469,0))*HLOOKUP(L$468,$J$465:$R$466,2)</f>
        <v>0</v>
      </c>
      <c r="M491" s="742" cm="1">
        <f t="array" ref="M491">INDEX($H491:$K491,0,MATCH(M$469,$H$469:$K$469,0))*HLOOKUP(M$468,$J$465:$R$466,2)</f>
        <v>0</v>
      </c>
      <c r="N491" s="742" cm="1">
        <f t="array" ref="N491">INDEX($H491:$K491,0,MATCH(N$469,$H$469:$K$469,0))*HLOOKUP(N$468,$J$465:$R$466,2)</f>
        <v>0</v>
      </c>
      <c r="O491" s="742" cm="1">
        <f t="array" ref="O491">INDEX($H491:$K491,0,MATCH(O$469,$H$469:$K$469,0))*HLOOKUP(O$468,$J$465:$R$466,2)</f>
        <v>0</v>
      </c>
      <c r="P491" s="742" cm="1">
        <f t="array" ref="P491">INDEX($H491:$K491,0,MATCH(P$469,$H$469:$K$469,0))*HLOOKUP(P$468,$J$465:$R$466,2)</f>
        <v>0</v>
      </c>
      <c r="Q491" s="742" cm="1">
        <f t="array" ref="Q491">INDEX($H491:$K491,0,MATCH(Q$469,$H$469:$K$469,0))*HLOOKUP(Q$468,$J$465:$R$466,2)</f>
        <v>0</v>
      </c>
      <c r="R491" s="742" cm="1">
        <f t="array" ref="R491">INDEX($H491:$K491,0,MATCH(R$469,$H$469:$K$469,0))*HLOOKUP(R$468,$J$465:$R$466,2)</f>
        <v>0</v>
      </c>
      <c r="S491" s="742" cm="1">
        <f t="array" ref="S491">INDEX($H491:$K491,0,MATCH(S$469,$H$469:$K$469,0))*HLOOKUP(S$468,$J$465:$R$466,2)</f>
        <v>0</v>
      </c>
      <c r="T491" s="742" cm="1">
        <f t="array" ref="T491">INDEX($H491:$K491,0,MATCH(T$469,$H$469:$K$469,0))*HLOOKUP(T$468,$J$465:$R$466,2)</f>
        <v>0</v>
      </c>
      <c r="U491" s="742" cm="1">
        <f t="array" ref="U491">INDEX($H491:$K491,0,MATCH(U$469,$H$469:$K$469,0))*HLOOKUP(U$468,$J$465:$R$466,2)</f>
        <v>0</v>
      </c>
      <c r="V491" s="742" cm="1">
        <f t="array" ref="V491">INDEX($H491:$K491,0,MATCH(V$469,$H$469:$K$469,0))*HLOOKUP(V$468,$J$465:$R$466,2)</f>
        <v>0</v>
      </c>
      <c r="W491" s="742" cm="1">
        <f t="array" ref="W491">INDEX($H491:$K491,0,MATCH(W$469,$H$469:$K$469,0))*HLOOKUP(W$468,$J$465:$R$466,2)</f>
        <v>0</v>
      </c>
      <c r="X491" s="742" cm="1">
        <f t="array" ref="X491">INDEX($H491:$K491,0,MATCH(X$469,$H$469:$K$469,0))*HLOOKUP(X$468,$J$465:$R$466,2)</f>
        <v>0</v>
      </c>
      <c r="Y491" s="742" cm="1">
        <f t="array" ref="Y491">INDEX($H491:$K491,0,MATCH(Y$469,$H$469:$K$469,0))*HLOOKUP(Y$468,$J$465:$R$466,2)</f>
        <v>0</v>
      </c>
      <c r="Z491" s="742" cm="1">
        <f t="array" ref="Z491">INDEX($H491:$K491,0,MATCH(Z$469,$H$469:$K$469,0))*HLOOKUP(Z$468,$J$465:$R$466,2)</f>
        <v>0</v>
      </c>
      <c r="AA491" s="742" cm="1">
        <f t="array" ref="AA491">INDEX($H491:$K491,0,MATCH(AA$469,$H$469:$K$469,0))*HLOOKUP(AA$468,$J$465:$R$466,2)</f>
        <v>0</v>
      </c>
      <c r="AB491" s="742" cm="1">
        <f t="array" ref="AB491">INDEX($H491:$K491,0,MATCH(AB$469,$H$469:$K$469,0))*HLOOKUP(AB$468,$J$465:$R$466,2)</f>
        <v>0</v>
      </c>
      <c r="AC491" s="742" cm="1">
        <f t="array" ref="AC491">INDEX($H491:$K491,0,MATCH(AC$469,$H$469:$K$469,0))*HLOOKUP(AC$468,$J$465:$R$466,2)</f>
        <v>0</v>
      </c>
      <c r="AD491" s="742" cm="1">
        <f t="array" ref="AD491">INDEX($H491:$K491,0,MATCH(AD$469,$H$469:$K$469,0))*HLOOKUP(AD$468,$J$465:$R$466,2)</f>
        <v>0</v>
      </c>
      <c r="AE491" s="742" cm="1">
        <f t="array" ref="AE491">INDEX($H491:$K491,0,MATCH(AE$469,$H$469:$K$469,0))*HLOOKUP(AE$468,$J$465:$R$466,2)</f>
        <v>0</v>
      </c>
      <c r="AF491" s="742" cm="1">
        <f t="array" ref="AF491">INDEX($H491:$K491,0,MATCH(AF$469,$H$469:$K$469,0))*HLOOKUP(AF$468,$J$465:$R$466,2)</f>
        <v>0</v>
      </c>
      <c r="AG491" s="742" cm="1">
        <f t="array" ref="AG491">INDEX($H491:$K491,0,MATCH(AG$469,$H$469:$K$469,0))*HLOOKUP(AG$468,$J$465:$R$466,2)</f>
        <v>0</v>
      </c>
      <c r="AH491" s="742" cm="1">
        <f t="array" ref="AH491">INDEX($H491:$K491,0,MATCH(AH$469,$H$469:$K$469,0))*HLOOKUP(AH$468,$J$465:$R$466,2)</f>
        <v>0</v>
      </c>
      <c r="AI491" s="742" cm="1">
        <f t="array" ref="AI491">INDEX($H491:$K491,0,MATCH(AI$469,$H$469:$K$469,0))*HLOOKUP(AI$468,$J$465:$R$466,2)</f>
        <v>0</v>
      </c>
      <c r="AJ491" s="742" cm="1">
        <f t="array" ref="AJ491">INDEX($H491:$K491,0,MATCH(AJ$469,$H$469:$K$469,0))*HLOOKUP(AJ$468,$J$465:$R$466,2)</f>
        <v>0</v>
      </c>
      <c r="AK491" s="742" cm="1">
        <f t="array" ref="AK491">INDEX($H491:$K491,0,MATCH(AK$469,$H$469:$K$469,0))*HLOOKUP(AK$468,$J$465:$R$466,2)</f>
        <v>0</v>
      </c>
      <c r="AL491" s="742" cm="1">
        <f t="array" ref="AL491">INDEX($H491:$K491,0,MATCH(AL$469,$H$469:$K$469,0))*HLOOKUP(AL$468,$J$465:$R$466,2)</f>
        <v>0</v>
      </c>
      <c r="AM491" s="742" cm="1">
        <f t="array" ref="AM491">INDEX($H491:$K491,0,MATCH(AM$469,$H$469:$K$469,0))*HLOOKUP(AM$468,$J$465:$R$466,2)</f>
        <v>0</v>
      </c>
      <c r="AN491" s="742" cm="1">
        <f t="array" ref="AN491">INDEX($H491:$K491,0,MATCH(AN$469,$H$469:$K$469,0))*HLOOKUP(AN$468,$J$465:$R$466,2)</f>
        <v>0</v>
      </c>
      <c r="AO491" s="742" cm="1">
        <f t="array" ref="AO491">INDEX($H491:$K491,0,MATCH(AO$469,$H$469:$K$469,0))*HLOOKUP(AO$468,$J$465:$R$466,2)</f>
        <v>0</v>
      </c>
      <c r="AP491" s="742" cm="1">
        <f t="array" ref="AP491">INDEX($H491:$K491,0,MATCH(AP$469,$H$469:$K$469,0))*HLOOKUP(AP$468,$J$465:$R$466,2)</f>
        <v>0</v>
      </c>
      <c r="AQ491" s="742" cm="1">
        <f t="array" ref="AQ491">INDEX($H491:$K491,0,MATCH(AQ$469,$H$469:$K$469,0))*HLOOKUP(AQ$468,$J$465:$R$466,2)</f>
        <v>0</v>
      </c>
      <c r="AR491" s="742" cm="1">
        <f t="array" ref="AR491">INDEX($H491:$K491,0,MATCH(AR$469,$H$469:$K$469,0))*HLOOKUP(AR$468,$J$465:$R$466,2)</f>
        <v>0</v>
      </c>
      <c r="AS491" s="742" cm="1">
        <f t="array" ref="AS491">INDEX($H491:$K491,0,MATCH(AS$469,$H$469:$K$469,0))*HLOOKUP(AS$468,$J$465:$R$466,2)</f>
        <v>0</v>
      </c>
      <c r="AT491" s="742" cm="1">
        <f t="array" ref="AT491">INDEX($H491:$K491,0,MATCH(AT$469,$H$469:$K$469,0))*HLOOKUP(AT$468,$J$465:$R$466,2)</f>
        <v>0</v>
      </c>
      <c r="AU491" s="742" cm="1">
        <f t="array" ref="AU491">INDEX($H491:$K491,0,MATCH(AU$469,$H$469:$K$469,0))*HLOOKUP(AU$468,$J$465:$R$466,2)</f>
        <v>0</v>
      </c>
      <c r="AV491" s="196"/>
      <c r="AW491" s="196"/>
      <c r="AX491" s="17"/>
      <c r="AY491" s="9"/>
      <c r="AZ491" s="9"/>
      <c r="BA491" s="9"/>
    </row>
    <row r="492" spans="1:53" ht="14.5" outlineLevel="1" x14ac:dyDescent="0.35">
      <c r="A492" s="7"/>
      <c r="B492" s="8"/>
      <c r="C492" s="18"/>
      <c r="D492" s="18"/>
      <c r="E492" s="18"/>
      <c r="F492" s="27"/>
      <c r="G492" s="27" t="str">
        <f t="shared" si="120"/>
        <v>AAANBo</v>
      </c>
      <c r="H492" s="232">
        <v>120</v>
      </c>
      <c r="I492" s="232">
        <v>150</v>
      </c>
      <c r="J492" s="232">
        <v>150</v>
      </c>
      <c r="K492" s="232">
        <v>0</v>
      </c>
      <c r="L492" s="742" cm="1">
        <f t="array" ref="L492">INDEX($H492:$K492,0,MATCH(L$469,$H$469:$K$469,0))*HLOOKUP(L$468,$J$465:$R$466,2)</f>
        <v>120</v>
      </c>
      <c r="M492" s="742" cm="1">
        <f t="array" ref="M492">INDEX($H492:$K492,0,MATCH(M$469,$H$469:$K$469,0))*HLOOKUP(M$468,$J$465:$R$466,2)</f>
        <v>150</v>
      </c>
      <c r="N492" s="742" cm="1">
        <f t="array" ref="N492">INDEX($H492:$K492,0,MATCH(N$469,$H$469:$K$469,0))*HLOOKUP(N$468,$J$465:$R$466,2)</f>
        <v>150</v>
      </c>
      <c r="O492" s="742" cm="1">
        <f t="array" ref="O492">INDEX($H492:$K492,0,MATCH(O$469,$H$469:$K$469,0))*HLOOKUP(O$468,$J$465:$R$466,2)</f>
        <v>0</v>
      </c>
      <c r="P492" s="742" cm="1">
        <f t="array" ref="P492">INDEX($H492:$K492,0,MATCH(P$469,$H$469:$K$469,0))*HLOOKUP(P$468,$J$465:$R$466,2)</f>
        <v>120</v>
      </c>
      <c r="Q492" s="742" cm="1">
        <f t="array" ref="Q492">INDEX($H492:$K492,0,MATCH(Q$469,$H$469:$K$469,0))*HLOOKUP(Q$468,$J$465:$R$466,2)</f>
        <v>150</v>
      </c>
      <c r="R492" s="742" cm="1">
        <f t="array" ref="R492">INDEX($H492:$K492,0,MATCH(R$469,$H$469:$K$469,0))*HLOOKUP(R$468,$J$465:$R$466,2)</f>
        <v>150</v>
      </c>
      <c r="S492" s="742" cm="1">
        <f t="array" ref="S492">INDEX($H492:$K492,0,MATCH(S$469,$H$469:$K$469,0))*HLOOKUP(S$468,$J$465:$R$466,2)</f>
        <v>0</v>
      </c>
      <c r="T492" s="742" cm="1">
        <f t="array" ref="T492">INDEX($H492:$K492,0,MATCH(T$469,$H$469:$K$469,0))*HLOOKUP(T$468,$J$465:$R$466,2)</f>
        <v>120</v>
      </c>
      <c r="U492" s="742" cm="1">
        <f t="array" ref="U492">INDEX($H492:$K492,0,MATCH(U$469,$H$469:$K$469,0))*HLOOKUP(U$468,$J$465:$R$466,2)</f>
        <v>150</v>
      </c>
      <c r="V492" s="742" cm="1">
        <f t="array" ref="V492">INDEX($H492:$K492,0,MATCH(V$469,$H$469:$K$469,0))*HLOOKUP(V$468,$J$465:$R$466,2)</f>
        <v>150</v>
      </c>
      <c r="W492" s="742" cm="1">
        <f t="array" ref="W492">INDEX($H492:$K492,0,MATCH(W$469,$H$469:$K$469,0))*HLOOKUP(W$468,$J$465:$R$466,2)</f>
        <v>0</v>
      </c>
      <c r="X492" s="742" cm="1">
        <f t="array" ref="X492">INDEX($H492:$K492,0,MATCH(X$469,$H$469:$K$469,0))*HLOOKUP(X$468,$J$465:$R$466,2)</f>
        <v>120</v>
      </c>
      <c r="Y492" s="742" cm="1">
        <f t="array" ref="Y492">INDEX($H492:$K492,0,MATCH(Y$469,$H$469:$K$469,0))*HLOOKUP(Y$468,$J$465:$R$466,2)</f>
        <v>150</v>
      </c>
      <c r="Z492" s="742" cm="1">
        <f t="array" ref="Z492">INDEX($H492:$K492,0,MATCH(Z$469,$H$469:$K$469,0))*HLOOKUP(Z$468,$J$465:$R$466,2)</f>
        <v>150</v>
      </c>
      <c r="AA492" s="742" cm="1">
        <f t="array" ref="AA492">INDEX($H492:$K492,0,MATCH(AA$469,$H$469:$K$469,0))*HLOOKUP(AA$468,$J$465:$R$466,2)</f>
        <v>0</v>
      </c>
      <c r="AB492" s="742" cm="1">
        <f t="array" ref="AB492">INDEX($H492:$K492,0,MATCH(AB$469,$H$469:$K$469,0))*HLOOKUP(AB$468,$J$465:$R$466,2)</f>
        <v>120</v>
      </c>
      <c r="AC492" s="742" cm="1">
        <f t="array" ref="AC492">INDEX($H492:$K492,0,MATCH(AC$469,$H$469:$K$469,0))*HLOOKUP(AC$468,$J$465:$R$466,2)</f>
        <v>150</v>
      </c>
      <c r="AD492" s="742" cm="1">
        <f t="array" ref="AD492">INDEX($H492:$K492,0,MATCH(AD$469,$H$469:$K$469,0))*HLOOKUP(AD$468,$J$465:$R$466,2)</f>
        <v>150</v>
      </c>
      <c r="AE492" s="742" cm="1">
        <f t="array" ref="AE492">INDEX($H492:$K492,0,MATCH(AE$469,$H$469:$K$469,0))*HLOOKUP(AE$468,$J$465:$R$466,2)</f>
        <v>0</v>
      </c>
      <c r="AF492" s="742" cm="1">
        <f t="array" ref="AF492">INDEX($H492:$K492,0,MATCH(AF$469,$H$469:$K$469,0))*HLOOKUP(AF$468,$J$465:$R$466,2)</f>
        <v>120</v>
      </c>
      <c r="AG492" s="742" cm="1">
        <f t="array" ref="AG492">INDEX($H492:$K492,0,MATCH(AG$469,$H$469:$K$469,0))*HLOOKUP(AG$468,$J$465:$R$466,2)</f>
        <v>150</v>
      </c>
      <c r="AH492" s="742" cm="1">
        <f t="array" ref="AH492">INDEX($H492:$K492,0,MATCH(AH$469,$H$469:$K$469,0))*HLOOKUP(AH$468,$J$465:$R$466,2)</f>
        <v>150</v>
      </c>
      <c r="AI492" s="742" cm="1">
        <f t="array" ref="AI492">INDEX($H492:$K492,0,MATCH(AI$469,$H$469:$K$469,0))*HLOOKUP(AI$468,$J$465:$R$466,2)</f>
        <v>0</v>
      </c>
      <c r="AJ492" s="742" cm="1">
        <f t="array" ref="AJ492">INDEX($H492:$K492,0,MATCH(AJ$469,$H$469:$K$469,0))*HLOOKUP(AJ$468,$J$465:$R$466,2)</f>
        <v>120</v>
      </c>
      <c r="AK492" s="742" cm="1">
        <f t="array" ref="AK492">INDEX($H492:$K492,0,MATCH(AK$469,$H$469:$K$469,0))*HLOOKUP(AK$468,$J$465:$R$466,2)</f>
        <v>150</v>
      </c>
      <c r="AL492" s="742" cm="1">
        <f t="array" ref="AL492">INDEX($H492:$K492,0,MATCH(AL$469,$H$469:$K$469,0))*HLOOKUP(AL$468,$J$465:$R$466,2)</f>
        <v>150</v>
      </c>
      <c r="AM492" s="742" cm="1">
        <f t="array" ref="AM492">INDEX($H492:$K492,0,MATCH(AM$469,$H$469:$K$469,0))*HLOOKUP(AM$468,$J$465:$R$466,2)</f>
        <v>0</v>
      </c>
      <c r="AN492" s="742" cm="1">
        <f t="array" ref="AN492">INDEX($H492:$K492,0,MATCH(AN$469,$H$469:$K$469,0))*HLOOKUP(AN$468,$J$465:$R$466,2)</f>
        <v>120</v>
      </c>
      <c r="AO492" s="742" cm="1">
        <f t="array" ref="AO492">INDEX($H492:$K492,0,MATCH(AO$469,$H$469:$K$469,0))*HLOOKUP(AO$468,$J$465:$R$466,2)</f>
        <v>150</v>
      </c>
      <c r="AP492" s="742" cm="1">
        <f t="array" ref="AP492">INDEX($H492:$K492,0,MATCH(AP$469,$H$469:$K$469,0))*HLOOKUP(AP$468,$J$465:$R$466,2)</f>
        <v>150</v>
      </c>
      <c r="AQ492" s="742" cm="1">
        <f t="array" ref="AQ492">INDEX($H492:$K492,0,MATCH(AQ$469,$H$469:$K$469,0))*HLOOKUP(AQ$468,$J$465:$R$466,2)</f>
        <v>0</v>
      </c>
      <c r="AR492" s="742" cm="1">
        <f t="array" ref="AR492">INDEX($H492:$K492,0,MATCH(AR$469,$H$469:$K$469,0))*HLOOKUP(AR$468,$J$465:$R$466,2)</f>
        <v>120</v>
      </c>
      <c r="AS492" s="742" cm="1">
        <f t="array" ref="AS492">INDEX($H492:$K492,0,MATCH(AS$469,$H$469:$K$469,0))*HLOOKUP(AS$468,$J$465:$R$466,2)</f>
        <v>150</v>
      </c>
      <c r="AT492" s="742" cm="1">
        <f t="array" ref="AT492">INDEX($H492:$K492,0,MATCH(AT$469,$H$469:$K$469,0))*HLOOKUP(AT$468,$J$465:$R$466,2)</f>
        <v>150</v>
      </c>
      <c r="AU492" s="742" cm="1">
        <f t="array" ref="AU492">INDEX($H492:$K492,0,MATCH(AU$469,$H$469:$K$469,0))*HLOOKUP(AU$468,$J$465:$R$466,2)</f>
        <v>0</v>
      </c>
      <c r="AV492" s="196"/>
      <c r="AW492" s="196"/>
      <c r="AX492" s="17"/>
      <c r="AY492" s="9"/>
      <c r="AZ492" s="9"/>
      <c r="BA492" s="9"/>
    </row>
    <row r="493" spans="1:53" ht="14.5" outlineLevel="1" x14ac:dyDescent="0.35">
      <c r="A493" s="7"/>
      <c r="B493" s="8"/>
      <c r="C493" s="18"/>
      <c r="D493" s="18"/>
      <c r="E493" s="18"/>
      <c r="F493" s="27"/>
      <c r="G493" s="27" t="str">
        <f t="shared" si="120"/>
        <v>AAANBod</v>
      </c>
      <c r="H493" s="232">
        <v>120</v>
      </c>
      <c r="I493" s="232">
        <v>150</v>
      </c>
      <c r="J493" s="232">
        <v>150</v>
      </c>
      <c r="K493" s="232">
        <v>0</v>
      </c>
      <c r="L493" s="742" cm="1">
        <f t="array" ref="L493">INDEX($H493:$K493,0,MATCH(L$469,$H$469:$K$469,0))*HLOOKUP(L$468,$J$465:$R$466,2)</f>
        <v>120</v>
      </c>
      <c r="M493" s="742" cm="1">
        <f t="array" ref="M493">INDEX($H493:$K493,0,MATCH(M$469,$H$469:$K$469,0))*HLOOKUP(M$468,$J$465:$R$466,2)</f>
        <v>150</v>
      </c>
      <c r="N493" s="742" cm="1">
        <f t="array" ref="N493">INDEX($H493:$K493,0,MATCH(N$469,$H$469:$K$469,0))*HLOOKUP(N$468,$J$465:$R$466,2)</f>
        <v>150</v>
      </c>
      <c r="O493" s="742" cm="1">
        <f t="array" ref="O493">INDEX($H493:$K493,0,MATCH(O$469,$H$469:$K$469,0))*HLOOKUP(O$468,$J$465:$R$466,2)</f>
        <v>0</v>
      </c>
      <c r="P493" s="742" cm="1">
        <f t="array" ref="P493">INDEX($H493:$K493,0,MATCH(P$469,$H$469:$K$469,0))*HLOOKUP(P$468,$J$465:$R$466,2)</f>
        <v>120</v>
      </c>
      <c r="Q493" s="742" cm="1">
        <f t="array" ref="Q493">INDEX($H493:$K493,0,MATCH(Q$469,$H$469:$K$469,0))*HLOOKUP(Q$468,$J$465:$R$466,2)</f>
        <v>150</v>
      </c>
      <c r="R493" s="742" cm="1">
        <f t="array" ref="R493">INDEX($H493:$K493,0,MATCH(R$469,$H$469:$K$469,0))*HLOOKUP(R$468,$J$465:$R$466,2)</f>
        <v>150</v>
      </c>
      <c r="S493" s="742" cm="1">
        <f t="array" ref="S493">INDEX($H493:$K493,0,MATCH(S$469,$H$469:$K$469,0))*HLOOKUP(S$468,$J$465:$R$466,2)</f>
        <v>0</v>
      </c>
      <c r="T493" s="742" cm="1">
        <f t="array" ref="T493">INDEX($H493:$K493,0,MATCH(T$469,$H$469:$K$469,0))*HLOOKUP(T$468,$J$465:$R$466,2)</f>
        <v>120</v>
      </c>
      <c r="U493" s="742" cm="1">
        <f t="array" ref="U493">INDEX($H493:$K493,0,MATCH(U$469,$H$469:$K$469,0))*HLOOKUP(U$468,$J$465:$R$466,2)</f>
        <v>150</v>
      </c>
      <c r="V493" s="742" cm="1">
        <f t="array" ref="V493">INDEX($H493:$K493,0,MATCH(V$469,$H$469:$K$469,0))*HLOOKUP(V$468,$J$465:$R$466,2)</f>
        <v>150</v>
      </c>
      <c r="W493" s="742" cm="1">
        <f t="array" ref="W493">INDEX($H493:$K493,0,MATCH(W$469,$H$469:$K$469,0))*HLOOKUP(W$468,$J$465:$R$466,2)</f>
        <v>0</v>
      </c>
      <c r="X493" s="742" cm="1">
        <f t="array" ref="X493">INDEX($H493:$K493,0,MATCH(X$469,$H$469:$K$469,0))*HLOOKUP(X$468,$J$465:$R$466,2)</f>
        <v>120</v>
      </c>
      <c r="Y493" s="742" cm="1">
        <f t="array" ref="Y493">INDEX($H493:$K493,0,MATCH(Y$469,$H$469:$K$469,0))*HLOOKUP(Y$468,$J$465:$R$466,2)</f>
        <v>150</v>
      </c>
      <c r="Z493" s="742" cm="1">
        <f t="array" ref="Z493">INDEX($H493:$K493,0,MATCH(Z$469,$H$469:$K$469,0))*HLOOKUP(Z$468,$J$465:$R$466,2)</f>
        <v>150</v>
      </c>
      <c r="AA493" s="742" cm="1">
        <f t="array" ref="AA493">INDEX($H493:$K493,0,MATCH(AA$469,$H$469:$K$469,0))*HLOOKUP(AA$468,$J$465:$R$466,2)</f>
        <v>0</v>
      </c>
      <c r="AB493" s="742" cm="1">
        <f t="array" ref="AB493">INDEX($H493:$K493,0,MATCH(AB$469,$H$469:$K$469,0))*HLOOKUP(AB$468,$J$465:$R$466,2)</f>
        <v>120</v>
      </c>
      <c r="AC493" s="742" cm="1">
        <f t="array" ref="AC493">INDEX($H493:$K493,0,MATCH(AC$469,$H$469:$K$469,0))*HLOOKUP(AC$468,$J$465:$R$466,2)</f>
        <v>150</v>
      </c>
      <c r="AD493" s="742" cm="1">
        <f t="array" ref="AD493">INDEX($H493:$K493,0,MATCH(AD$469,$H$469:$K$469,0))*HLOOKUP(AD$468,$J$465:$R$466,2)</f>
        <v>150</v>
      </c>
      <c r="AE493" s="742" cm="1">
        <f t="array" ref="AE493">INDEX($H493:$K493,0,MATCH(AE$469,$H$469:$K$469,0))*HLOOKUP(AE$468,$J$465:$R$466,2)</f>
        <v>0</v>
      </c>
      <c r="AF493" s="742" cm="1">
        <f t="array" ref="AF493">INDEX($H493:$K493,0,MATCH(AF$469,$H$469:$K$469,0))*HLOOKUP(AF$468,$J$465:$R$466,2)</f>
        <v>120</v>
      </c>
      <c r="AG493" s="742" cm="1">
        <f t="array" ref="AG493">INDEX($H493:$K493,0,MATCH(AG$469,$H$469:$K$469,0))*HLOOKUP(AG$468,$J$465:$R$466,2)</f>
        <v>150</v>
      </c>
      <c r="AH493" s="742" cm="1">
        <f t="array" ref="AH493">INDEX($H493:$K493,0,MATCH(AH$469,$H$469:$K$469,0))*HLOOKUP(AH$468,$J$465:$R$466,2)</f>
        <v>150</v>
      </c>
      <c r="AI493" s="742" cm="1">
        <f t="array" ref="AI493">INDEX($H493:$K493,0,MATCH(AI$469,$H$469:$K$469,0))*HLOOKUP(AI$468,$J$465:$R$466,2)</f>
        <v>0</v>
      </c>
      <c r="AJ493" s="742" cm="1">
        <f t="array" ref="AJ493">INDEX($H493:$K493,0,MATCH(AJ$469,$H$469:$K$469,0))*HLOOKUP(AJ$468,$J$465:$R$466,2)</f>
        <v>120</v>
      </c>
      <c r="AK493" s="742" cm="1">
        <f t="array" ref="AK493">INDEX($H493:$K493,0,MATCH(AK$469,$H$469:$K$469,0))*HLOOKUP(AK$468,$J$465:$R$466,2)</f>
        <v>150</v>
      </c>
      <c r="AL493" s="742" cm="1">
        <f t="array" ref="AL493">INDEX($H493:$K493,0,MATCH(AL$469,$H$469:$K$469,0))*HLOOKUP(AL$468,$J$465:$R$466,2)</f>
        <v>150</v>
      </c>
      <c r="AM493" s="742" cm="1">
        <f t="array" ref="AM493">INDEX($H493:$K493,0,MATCH(AM$469,$H$469:$K$469,0))*HLOOKUP(AM$468,$J$465:$R$466,2)</f>
        <v>0</v>
      </c>
      <c r="AN493" s="742" cm="1">
        <f t="array" ref="AN493">INDEX($H493:$K493,0,MATCH(AN$469,$H$469:$K$469,0))*HLOOKUP(AN$468,$J$465:$R$466,2)</f>
        <v>120</v>
      </c>
      <c r="AO493" s="742" cm="1">
        <f t="array" ref="AO493">INDEX($H493:$K493,0,MATCH(AO$469,$H$469:$K$469,0))*HLOOKUP(AO$468,$J$465:$R$466,2)</f>
        <v>150</v>
      </c>
      <c r="AP493" s="742" cm="1">
        <f t="array" ref="AP493">INDEX($H493:$K493,0,MATCH(AP$469,$H$469:$K$469,0))*HLOOKUP(AP$468,$J$465:$R$466,2)</f>
        <v>150</v>
      </c>
      <c r="AQ493" s="742" cm="1">
        <f t="array" ref="AQ493">INDEX($H493:$K493,0,MATCH(AQ$469,$H$469:$K$469,0))*HLOOKUP(AQ$468,$J$465:$R$466,2)</f>
        <v>0</v>
      </c>
      <c r="AR493" s="742" cm="1">
        <f t="array" ref="AR493">INDEX($H493:$K493,0,MATCH(AR$469,$H$469:$K$469,0))*HLOOKUP(AR$468,$J$465:$R$466,2)</f>
        <v>120</v>
      </c>
      <c r="AS493" s="742" cm="1">
        <f t="array" ref="AS493">INDEX($H493:$K493,0,MATCH(AS$469,$H$469:$K$469,0))*HLOOKUP(AS$468,$J$465:$R$466,2)</f>
        <v>150</v>
      </c>
      <c r="AT493" s="742" cm="1">
        <f t="array" ref="AT493">INDEX($H493:$K493,0,MATCH(AT$469,$H$469:$K$469,0))*HLOOKUP(AT$468,$J$465:$R$466,2)</f>
        <v>150</v>
      </c>
      <c r="AU493" s="742" cm="1">
        <f t="array" ref="AU493">INDEX($H493:$K493,0,MATCH(AU$469,$H$469:$K$469,0))*HLOOKUP(AU$468,$J$465:$R$466,2)</f>
        <v>0</v>
      </c>
      <c r="AV493" s="196"/>
      <c r="AW493" s="196"/>
      <c r="AX493" s="17"/>
      <c r="AY493" s="9"/>
      <c r="AZ493" s="9"/>
      <c r="BA493" s="9"/>
    </row>
    <row r="494" spans="1:53" ht="14.5" outlineLevel="1" x14ac:dyDescent="0.35">
      <c r="A494" s="7"/>
      <c r="B494" s="8"/>
      <c r="C494" s="18"/>
      <c r="D494" s="18"/>
      <c r="E494" s="18"/>
      <c r="F494" s="27"/>
      <c r="G494" s="27" t="str">
        <f t="shared" si="120"/>
        <v>AAAA2Nb</v>
      </c>
      <c r="H494" s="232">
        <v>120</v>
      </c>
      <c r="I494" s="232">
        <v>150</v>
      </c>
      <c r="J494" s="232">
        <v>150</v>
      </c>
      <c r="K494" s="232">
        <v>0</v>
      </c>
      <c r="L494" s="742" cm="1">
        <f t="array" ref="L494">INDEX($H494:$K494,0,MATCH(L$469,$H$469:$K$469,0))*HLOOKUP(L$468,$J$465:$R$466,2)</f>
        <v>120</v>
      </c>
      <c r="M494" s="742" cm="1">
        <f t="array" ref="M494">INDEX($H494:$K494,0,MATCH(M$469,$H$469:$K$469,0))*HLOOKUP(M$468,$J$465:$R$466,2)</f>
        <v>150</v>
      </c>
      <c r="N494" s="742" cm="1">
        <f t="array" ref="N494">INDEX($H494:$K494,0,MATCH(N$469,$H$469:$K$469,0))*HLOOKUP(N$468,$J$465:$R$466,2)</f>
        <v>150</v>
      </c>
      <c r="O494" s="742" cm="1">
        <f t="array" ref="O494">INDEX($H494:$K494,0,MATCH(O$469,$H$469:$K$469,0))*HLOOKUP(O$468,$J$465:$R$466,2)</f>
        <v>0</v>
      </c>
      <c r="P494" s="742" cm="1">
        <f t="array" ref="P494">INDEX($H494:$K494,0,MATCH(P$469,$H$469:$K$469,0))*HLOOKUP(P$468,$J$465:$R$466,2)</f>
        <v>120</v>
      </c>
      <c r="Q494" s="742" cm="1">
        <f t="array" ref="Q494">INDEX($H494:$K494,0,MATCH(Q$469,$H$469:$K$469,0))*HLOOKUP(Q$468,$J$465:$R$466,2)</f>
        <v>150</v>
      </c>
      <c r="R494" s="742" cm="1">
        <f t="array" ref="R494">INDEX($H494:$K494,0,MATCH(R$469,$H$469:$K$469,0))*HLOOKUP(R$468,$J$465:$R$466,2)</f>
        <v>150</v>
      </c>
      <c r="S494" s="742" cm="1">
        <f t="array" ref="S494">INDEX($H494:$K494,0,MATCH(S$469,$H$469:$K$469,0))*HLOOKUP(S$468,$J$465:$R$466,2)</f>
        <v>0</v>
      </c>
      <c r="T494" s="742" cm="1">
        <f t="array" ref="T494">INDEX($H494:$K494,0,MATCH(T$469,$H$469:$K$469,0))*HLOOKUP(T$468,$J$465:$R$466,2)</f>
        <v>120</v>
      </c>
      <c r="U494" s="742" cm="1">
        <f t="array" ref="U494">INDEX($H494:$K494,0,MATCH(U$469,$H$469:$K$469,0))*HLOOKUP(U$468,$J$465:$R$466,2)</f>
        <v>150</v>
      </c>
      <c r="V494" s="742" cm="1">
        <f t="array" ref="V494">INDEX($H494:$K494,0,MATCH(V$469,$H$469:$K$469,0))*HLOOKUP(V$468,$J$465:$R$466,2)</f>
        <v>150</v>
      </c>
      <c r="W494" s="742" cm="1">
        <f t="array" ref="W494">INDEX($H494:$K494,0,MATCH(W$469,$H$469:$K$469,0))*HLOOKUP(W$468,$J$465:$R$466,2)</f>
        <v>0</v>
      </c>
      <c r="X494" s="742" cm="1">
        <f t="array" ref="X494">INDEX($H494:$K494,0,MATCH(X$469,$H$469:$K$469,0))*HLOOKUP(X$468,$J$465:$R$466,2)</f>
        <v>120</v>
      </c>
      <c r="Y494" s="742" cm="1">
        <f t="array" ref="Y494">INDEX($H494:$K494,0,MATCH(Y$469,$H$469:$K$469,0))*HLOOKUP(Y$468,$J$465:$R$466,2)</f>
        <v>150</v>
      </c>
      <c r="Z494" s="742" cm="1">
        <f t="array" ref="Z494">INDEX($H494:$K494,0,MATCH(Z$469,$H$469:$K$469,0))*HLOOKUP(Z$468,$J$465:$R$466,2)</f>
        <v>150</v>
      </c>
      <c r="AA494" s="742" cm="1">
        <f t="array" ref="AA494">INDEX($H494:$K494,0,MATCH(AA$469,$H$469:$K$469,0))*HLOOKUP(AA$468,$J$465:$R$466,2)</f>
        <v>0</v>
      </c>
      <c r="AB494" s="742" cm="1">
        <f t="array" ref="AB494">INDEX($H494:$K494,0,MATCH(AB$469,$H$469:$K$469,0))*HLOOKUP(AB$468,$J$465:$R$466,2)</f>
        <v>120</v>
      </c>
      <c r="AC494" s="742" cm="1">
        <f t="array" ref="AC494">INDEX($H494:$K494,0,MATCH(AC$469,$H$469:$K$469,0))*HLOOKUP(AC$468,$J$465:$R$466,2)</f>
        <v>150</v>
      </c>
      <c r="AD494" s="742" cm="1">
        <f t="array" ref="AD494">INDEX($H494:$K494,0,MATCH(AD$469,$H$469:$K$469,0))*HLOOKUP(AD$468,$J$465:$R$466,2)</f>
        <v>150</v>
      </c>
      <c r="AE494" s="742" cm="1">
        <f t="array" ref="AE494">INDEX($H494:$K494,0,MATCH(AE$469,$H$469:$K$469,0))*HLOOKUP(AE$468,$J$465:$R$466,2)</f>
        <v>0</v>
      </c>
      <c r="AF494" s="742" cm="1">
        <f t="array" ref="AF494">INDEX($H494:$K494,0,MATCH(AF$469,$H$469:$K$469,0))*HLOOKUP(AF$468,$J$465:$R$466,2)</f>
        <v>120</v>
      </c>
      <c r="AG494" s="742" cm="1">
        <f t="array" ref="AG494">INDEX($H494:$K494,0,MATCH(AG$469,$H$469:$K$469,0))*HLOOKUP(AG$468,$J$465:$R$466,2)</f>
        <v>150</v>
      </c>
      <c r="AH494" s="742" cm="1">
        <f t="array" ref="AH494">INDEX($H494:$K494,0,MATCH(AH$469,$H$469:$K$469,0))*HLOOKUP(AH$468,$J$465:$R$466,2)</f>
        <v>150</v>
      </c>
      <c r="AI494" s="742" cm="1">
        <f t="array" ref="AI494">INDEX($H494:$K494,0,MATCH(AI$469,$H$469:$K$469,0))*HLOOKUP(AI$468,$J$465:$R$466,2)</f>
        <v>0</v>
      </c>
      <c r="AJ494" s="742" cm="1">
        <f t="array" ref="AJ494">INDEX($H494:$K494,0,MATCH(AJ$469,$H$469:$K$469,0))*HLOOKUP(AJ$468,$J$465:$R$466,2)</f>
        <v>120</v>
      </c>
      <c r="AK494" s="742" cm="1">
        <f t="array" ref="AK494">INDEX($H494:$K494,0,MATCH(AK$469,$H$469:$K$469,0))*HLOOKUP(AK$468,$J$465:$R$466,2)</f>
        <v>150</v>
      </c>
      <c r="AL494" s="742" cm="1">
        <f t="array" ref="AL494">INDEX($H494:$K494,0,MATCH(AL$469,$H$469:$K$469,0))*HLOOKUP(AL$468,$J$465:$R$466,2)</f>
        <v>150</v>
      </c>
      <c r="AM494" s="742" cm="1">
        <f t="array" ref="AM494">INDEX($H494:$K494,0,MATCH(AM$469,$H$469:$K$469,0))*HLOOKUP(AM$468,$J$465:$R$466,2)</f>
        <v>0</v>
      </c>
      <c r="AN494" s="742" cm="1">
        <f t="array" ref="AN494">INDEX($H494:$K494,0,MATCH(AN$469,$H$469:$K$469,0))*HLOOKUP(AN$468,$J$465:$R$466,2)</f>
        <v>120</v>
      </c>
      <c r="AO494" s="742" cm="1">
        <f t="array" ref="AO494">INDEX($H494:$K494,0,MATCH(AO$469,$H$469:$K$469,0))*HLOOKUP(AO$468,$J$465:$R$466,2)</f>
        <v>150</v>
      </c>
      <c r="AP494" s="742" cm="1">
        <f t="array" ref="AP494">INDEX($H494:$K494,0,MATCH(AP$469,$H$469:$K$469,0))*HLOOKUP(AP$468,$J$465:$R$466,2)</f>
        <v>150</v>
      </c>
      <c r="AQ494" s="742" cm="1">
        <f t="array" ref="AQ494">INDEX($H494:$K494,0,MATCH(AQ$469,$H$469:$K$469,0))*HLOOKUP(AQ$468,$J$465:$R$466,2)</f>
        <v>0</v>
      </c>
      <c r="AR494" s="742" cm="1">
        <f t="array" ref="AR494">INDEX($H494:$K494,0,MATCH(AR$469,$H$469:$K$469,0))*HLOOKUP(AR$468,$J$465:$R$466,2)</f>
        <v>120</v>
      </c>
      <c r="AS494" s="742" cm="1">
        <f t="array" ref="AS494">INDEX($H494:$K494,0,MATCH(AS$469,$H$469:$K$469,0))*HLOOKUP(AS$468,$J$465:$R$466,2)</f>
        <v>150</v>
      </c>
      <c r="AT494" s="742" cm="1">
        <f t="array" ref="AT494">INDEX($H494:$K494,0,MATCH(AT$469,$H$469:$K$469,0))*HLOOKUP(AT$468,$J$465:$R$466,2)</f>
        <v>150</v>
      </c>
      <c r="AU494" s="742" cm="1">
        <f t="array" ref="AU494">INDEX($H494:$K494,0,MATCH(AU$469,$H$469:$K$469,0))*HLOOKUP(AU$468,$J$465:$R$466,2)</f>
        <v>0</v>
      </c>
      <c r="AV494" s="196"/>
      <c r="AW494" s="196"/>
      <c r="AX494" s="17"/>
      <c r="AY494" s="9"/>
      <c r="AZ494" s="9"/>
      <c r="BA494" s="9"/>
    </row>
    <row r="495" spans="1:53" ht="14.5" outlineLevel="1" x14ac:dyDescent="0.35">
      <c r="A495" s="7"/>
      <c r="B495" s="8"/>
      <c r="C495" s="18"/>
      <c r="D495" s="18"/>
      <c r="E495" s="18"/>
      <c r="F495" s="27"/>
      <c r="G495" s="27" t="str">
        <f t="shared" si="120"/>
        <v>AAAA2Nbd</v>
      </c>
      <c r="H495" s="232">
        <v>120</v>
      </c>
      <c r="I495" s="232">
        <v>150</v>
      </c>
      <c r="J495" s="232">
        <v>150</v>
      </c>
      <c r="K495" s="232">
        <v>0</v>
      </c>
      <c r="L495" s="742" cm="1">
        <f t="array" ref="L495">INDEX($H495:$K495,0,MATCH(L$469,$H$469:$K$469,0))*HLOOKUP(L$468,$J$465:$R$466,2)</f>
        <v>120</v>
      </c>
      <c r="M495" s="742" cm="1">
        <f t="array" ref="M495">INDEX($H495:$K495,0,MATCH(M$469,$H$469:$K$469,0))*HLOOKUP(M$468,$J$465:$R$466,2)</f>
        <v>150</v>
      </c>
      <c r="N495" s="742" cm="1">
        <f t="array" ref="N495">INDEX($H495:$K495,0,MATCH(N$469,$H$469:$K$469,0))*HLOOKUP(N$468,$J$465:$R$466,2)</f>
        <v>150</v>
      </c>
      <c r="O495" s="742" cm="1">
        <f t="array" ref="O495">INDEX($H495:$K495,0,MATCH(O$469,$H$469:$K$469,0))*HLOOKUP(O$468,$J$465:$R$466,2)</f>
        <v>0</v>
      </c>
      <c r="P495" s="742" cm="1">
        <f t="array" ref="P495">INDEX($H495:$K495,0,MATCH(P$469,$H$469:$K$469,0))*HLOOKUP(P$468,$J$465:$R$466,2)</f>
        <v>120</v>
      </c>
      <c r="Q495" s="742" cm="1">
        <f t="array" ref="Q495">INDEX($H495:$K495,0,MATCH(Q$469,$H$469:$K$469,0))*HLOOKUP(Q$468,$J$465:$R$466,2)</f>
        <v>150</v>
      </c>
      <c r="R495" s="742" cm="1">
        <f t="array" ref="R495">INDEX($H495:$K495,0,MATCH(R$469,$H$469:$K$469,0))*HLOOKUP(R$468,$J$465:$R$466,2)</f>
        <v>150</v>
      </c>
      <c r="S495" s="742" cm="1">
        <f t="array" ref="S495">INDEX($H495:$K495,0,MATCH(S$469,$H$469:$K$469,0))*HLOOKUP(S$468,$J$465:$R$466,2)</f>
        <v>0</v>
      </c>
      <c r="T495" s="742" cm="1">
        <f t="array" ref="T495">INDEX($H495:$K495,0,MATCH(T$469,$H$469:$K$469,0))*HLOOKUP(T$468,$J$465:$R$466,2)</f>
        <v>120</v>
      </c>
      <c r="U495" s="742" cm="1">
        <f t="array" ref="U495">INDEX($H495:$K495,0,MATCH(U$469,$H$469:$K$469,0))*HLOOKUP(U$468,$J$465:$R$466,2)</f>
        <v>150</v>
      </c>
      <c r="V495" s="742" cm="1">
        <f t="array" ref="V495">INDEX($H495:$K495,0,MATCH(V$469,$H$469:$K$469,0))*HLOOKUP(V$468,$J$465:$R$466,2)</f>
        <v>150</v>
      </c>
      <c r="W495" s="742" cm="1">
        <f t="array" ref="W495">INDEX($H495:$K495,0,MATCH(W$469,$H$469:$K$469,0))*HLOOKUP(W$468,$J$465:$R$466,2)</f>
        <v>0</v>
      </c>
      <c r="X495" s="742" cm="1">
        <f t="array" ref="X495">INDEX($H495:$K495,0,MATCH(X$469,$H$469:$K$469,0))*HLOOKUP(X$468,$J$465:$R$466,2)</f>
        <v>120</v>
      </c>
      <c r="Y495" s="742" cm="1">
        <f t="array" ref="Y495">INDEX($H495:$K495,0,MATCH(Y$469,$H$469:$K$469,0))*HLOOKUP(Y$468,$J$465:$R$466,2)</f>
        <v>150</v>
      </c>
      <c r="Z495" s="742" cm="1">
        <f t="array" ref="Z495">INDEX($H495:$K495,0,MATCH(Z$469,$H$469:$K$469,0))*HLOOKUP(Z$468,$J$465:$R$466,2)</f>
        <v>150</v>
      </c>
      <c r="AA495" s="742" cm="1">
        <f t="array" ref="AA495">INDEX($H495:$K495,0,MATCH(AA$469,$H$469:$K$469,0))*HLOOKUP(AA$468,$J$465:$R$466,2)</f>
        <v>0</v>
      </c>
      <c r="AB495" s="742" cm="1">
        <f t="array" ref="AB495">INDEX($H495:$K495,0,MATCH(AB$469,$H$469:$K$469,0))*HLOOKUP(AB$468,$J$465:$R$466,2)</f>
        <v>120</v>
      </c>
      <c r="AC495" s="742" cm="1">
        <f t="array" ref="AC495">INDEX($H495:$K495,0,MATCH(AC$469,$H$469:$K$469,0))*HLOOKUP(AC$468,$J$465:$R$466,2)</f>
        <v>150</v>
      </c>
      <c r="AD495" s="742" cm="1">
        <f t="array" ref="AD495">INDEX($H495:$K495,0,MATCH(AD$469,$H$469:$K$469,0))*HLOOKUP(AD$468,$J$465:$R$466,2)</f>
        <v>150</v>
      </c>
      <c r="AE495" s="742" cm="1">
        <f t="array" ref="AE495">INDEX($H495:$K495,0,MATCH(AE$469,$H$469:$K$469,0))*HLOOKUP(AE$468,$J$465:$R$466,2)</f>
        <v>0</v>
      </c>
      <c r="AF495" s="742" cm="1">
        <f t="array" ref="AF495">INDEX($H495:$K495,0,MATCH(AF$469,$H$469:$K$469,0))*HLOOKUP(AF$468,$J$465:$R$466,2)</f>
        <v>120</v>
      </c>
      <c r="AG495" s="742" cm="1">
        <f t="array" ref="AG495">INDEX($H495:$K495,0,MATCH(AG$469,$H$469:$K$469,0))*HLOOKUP(AG$468,$J$465:$R$466,2)</f>
        <v>150</v>
      </c>
      <c r="AH495" s="742" cm="1">
        <f t="array" ref="AH495">INDEX($H495:$K495,0,MATCH(AH$469,$H$469:$K$469,0))*HLOOKUP(AH$468,$J$465:$R$466,2)</f>
        <v>150</v>
      </c>
      <c r="AI495" s="742" cm="1">
        <f t="array" ref="AI495">INDEX($H495:$K495,0,MATCH(AI$469,$H$469:$K$469,0))*HLOOKUP(AI$468,$J$465:$R$466,2)</f>
        <v>0</v>
      </c>
      <c r="AJ495" s="742" cm="1">
        <f t="array" ref="AJ495">INDEX($H495:$K495,0,MATCH(AJ$469,$H$469:$K$469,0))*HLOOKUP(AJ$468,$J$465:$R$466,2)</f>
        <v>120</v>
      </c>
      <c r="AK495" s="742" cm="1">
        <f t="array" ref="AK495">INDEX($H495:$K495,0,MATCH(AK$469,$H$469:$K$469,0))*HLOOKUP(AK$468,$J$465:$R$466,2)</f>
        <v>150</v>
      </c>
      <c r="AL495" s="742" cm="1">
        <f t="array" ref="AL495">INDEX($H495:$K495,0,MATCH(AL$469,$H$469:$K$469,0))*HLOOKUP(AL$468,$J$465:$R$466,2)</f>
        <v>150</v>
      </c>
      <c r="AM495" s="742" cm="1">
        <f t="array" ref="AM495">INDEX($H495:$K495,0,MATCH(AM$469,$H$469:$K$469,0))*HLOOKUP(AM$468,$J$465:$R$466,2)</f>
        <v>0</v>
      </c>
      <c r="AN495" s="742" cm="1">
        <f t="array" ref="AN495">INDEX($H495:$K495,0,MATCH(AN$469,$H$469:$K$469,0))*HLOOKUP(AN$468,$J$465:$R$466,2)</f>
        <v>120</v>
      </c>
      <c r="AO495" s="742" cm="1">
        <f t="array" ref="AO495">INDEX($H495:$K495,0,MATCH(AO$469,$H$469:$K$469,0))*HLOOKUP(AO$468,$J$465:$R$466,2)</f>
        <v>150</v>
      </c>
      <c r="AP495" s="742" cm="1">
        <f t="array" ref="AP495">INDEX($H495:$K495,0,MATCH(AP$469,$H$469:$K$469,0))*HLOOKUP(AP$468,$J$465:$R$466,2)</f>
        <v>150</v>
      </c>
      <c r="AQ495" s="742" cm="1">
        <f t="array" ref="AQ495">INDEX($H495:$K495,0,MATCH(AQ$469,$H$469:$K$469,0))*HLOOKUP(AQ$468,$J$465:$R$466,2)</f>
        <v>0</v>
      </c>
      <c r="AR495" s="742" cm="1">
        <f t="array" ref="AR495">INDEX($H495:$K495,0,MATCH(AR$469,$H$469:$K$469,0))*HLOOKUP(AR$468,$J$465:$R$466,2)</f>
        <v>120</v>
      </c>
      <c r="AS495" s="742" cm="1">
        <f t="array" ref="AS495">INDEX($H495:$K495,0,MATCH(AS$469,$H$469:$K$469,0))*HLOOKUP(AS$468,$J$465:$R$466,2)</f>
        <v>150</v>
      </c>
      <c r="AT495" s="742" cm="1">
        <f t="array" ref="AT495">INDEX($H495:$K495,0,MATCH(AT$469,$H$469:$K$469,0))*HLOOKUP(AT$468,$J$465:$R$466,2)</f>
        <v>150</v>
      </c>
      <c r="AU495" s="742" cm="1">
        <f t="array" ref="AU495">INDEX($H495:$K495,0,MATCH(AU$469,$H$469:$K$469,0))*HLOOKUP(AU$468,$J$465:$R$466,2)</f>
        <v>0</v>
      </c>
      <c r="AV495" s="196"/>
      <c r="AW495" s="196"/>
      <c r="AX495" s="17"/>
      <c r="AY495" s="9"/>
      <c r="AZ495" s="9"/>
      <c r="BA495" s="9"/>
    </row>
    <row r="496" spans="1:53" ht="14.5" outlineLevel="1" x14ac:dyDescent="0.35">
      <c r="A496" s="7"/>
      <c r="B496" s="8"/>
      <c r="C496" s="18"/>
      <c r="D496" s="18"/>
      <c r="E496" s="18"/>
      <c r="F496" s="27"/>
      <c r="G496" s="27" t="str">
        <f t="shared" si="120"/>
        <v>AAAA2A1z</v>
      </c>
      <c r="H496" s="232">
        <v>50</v>
      </c>
      <c r="I496" s="232">
        <v>150</v>
      </c>
      <c r="J496" s="232">
        <v>0</v>
      </c>
      <c r="K496" s="232">
        <v>150</v>
      </c>
      <c r="L496" s="742" cm="1">
        <f t="array" ref="L496">INDEX($H496:$K496,0,MATCH(L$469,$H$469:$K$469,0))*HLOOKUP(L$468,$J$465:$R$466,2)</f>
        <v>50</v>
      </c>
      <c r="M496" s="742" cm="1">
        <f t="array" ref="M496">INDEX($H496:$K496,0,MATCH(M$469,$H$469:$K$469,0))*HLOOKUP(M$468,$J$465:$R$466,2)</f>
        <v>150</v>
      </c>
      <c r="N496" s="742" cm="1">
        <f t="array" ref="N496">INDEX($H496:$K496,0,MATCH(N$469,$H$469:$K$469,0))*HLOOKUP(N$468,$J$465:$R$466,2)</f>
        <v>0</v>
      </c>
      <c r="O496" s="742" cm="1">
        <f t="array" ref="O496">INDEX($H496:$K496,0,MATCH(O$469,$H$469:$K$469,0))*HLOOKUP(O$468,$J$465:$R$466,2)</f>
        <v>150</v>
      </c>
      <c r="P496" s="742" cm="1">
        <f t="array" ref="P496">INDEX($H496:$K496,0,MATCH(P$469,$H$469:$K$469,0))*HLOOKUP(P$468,$J$465:$R$466,2)</f>
        <v>50</v>
      </c>
      <c r="Q496" s="742" cm="1">
        <f t="array" ref="Q496">INDEX($H496:$K496,0,MATCH(Q$469,$H$469:$K$469,0))*HLOOKUP(Q$468,$J$465:$R$466,2)</f>
        <v>150</v>
      </c>
      <c r="R496" s="742" cm="1">
        <f t="array" ref="R496">INDEX($H496:$K496,0,MATCH(R$469,$H$469:$K$469,0))*HLOOKUP(R$468,$J$465:$R$466,2)</f>
        <v>0</v>
      </c>
      <c r="S496" s="742" cm="1">
        <f t="array" ref="S496">INDEX($H496:$K496,0,MATCH(S$469,$H$469:$K$469,0))*HLOOKUP(S$468,$J$465:$R$466,2)</f>
        <v>150</v>
      </c>
      <c r="T496" s="742" cm="1">
        <f t="array" ref="T496">INDEX($H496:$K496,0,MATCH(T$469,$H$469:$K$469,0))*HLOOKUP(T$468,$J$465:$R$466,2)</f>
        <v>50</v>
      </c>
      <c r="U496" s="742" cm="1">
        <f t="array" ref="U496">INDEX($H496:$K496,0,MATCH(U$469,$H$469:$K$469,0))*HLOOKUP(U$468,$J$465:$R$466,2)</f>
        <v>150</v>
      </c>
      <c r="V496" s="742" cm="1">
        <f t="array" ref="V496">INDEX($H496:$K496,0,MATCH(V$469,$H$469:$K$469,0))*HLOOKUP(V$468,$J$465:$R$466,2)</f>
        <v>0</v>
      </c>
      <c r="W496" s="742" cm="1">
        <f t="array" ref="W496">INDEX($H496:$K496,0,MATCH(W$469,$H$469:$K$469,0))*HLOOKUP(W$468,$J$465:$R$466,2)</f>
        <v>150</v>
      </c>
      <c r="X496" s="742" cm="1">
        <f t="array" ref="X496">INDEX($H496:$K496,0,MATCH(X$469,$H$469:$K$469,0))*HLOOKUP(X$468,$J$465:$R$466,2)</f>
        <v>50</v>
      </c>
      <c r="Y496" s="742" cm="1">
        <f t="array" ref="Y496">INDEX($H496:$K496,0,MATCH(Y$469,$H$469:$K$469,0))*HLOOKUP(Y$468,$J$465:$R$466,2)</f>
        <v>150</v>
      </c>
      <c r="Z496" s="742" cm="1">
        <f t="array" ref="Z496">INDEX($H496:$K496,0,MATCH(Z$469,$H$469:$K$469,0))*HLOOKUP(Z$468,$J$465:$R$466,2)</f>
        <v>0</v>
      </c>
      <c r="AA496" s="742" cm="1">
        <f t="array" ref="AA496">INDEX($H496:$K496,0,MATCH(AA$469,$H$469:$K$469,0))*HLOOKUP(AA$468,$J$465:$R$466,2)</f>
        <v>150</v>
      </c>
      <c r="AB496" s="742" cm="1">
        <f t="array" ref="AB496">INDEX($H496:$K496,0,MATCH(AB$469,$H$469:$K$469,0))*HLOOKUP(AB$468,$J$465:$R$466,2)</f>
        <v>50</v>
      </c>
      <c r="AC496" s="742" cm="1">
        <f t="array" ref="AC496">INDEX($H496:$K496,0,MATCH(AC$469,$H$469:$K$469,0))*HLOOKUP(AC$468,$J$465:$R$466,2)</f>
        <v>150</v>
      </c>
      <c r="AD496" s="742" cm="1">
        <f t="array" ref="AD496">INDEX($H496:$K496,0,MATCH(AD$469,$H$469:$K$469,0))*HLOOKUP(AD$468,$J$465:$R$466,2)</f>
        <v>0</v>
      </c>
      <c r="AE496" s="742" cm="1">
        <f t="array" ref="AE496">INDEX($H496:$K496,0,MATCH(AE$469,$H$469:$K$469,0))*HLOOKUP(AE$468,$J$465:$R$466,2)</f>
        <v>150</v>
      </c>
      <c r="AF496" s="742" cm="1">
        <f t="array" ref="AF496">INDEX($H496:$K496,0,MATCH(AF$469,$H$469:$K$469,0))*HLOOKUP(AF$468,$J$465:$R$466,2)</f>
        <v>50</v>
      </c>
      <c r="AG496" s="742" cm="1">
        <f t="array" ref="AG496">INDEX($H496:$K496,0,MATCH(AG$469,$H$469:$K$469,0))*HLOOKUP(AG$468,$J$465:$R$466,2)</f>
        <v>150</v>
      </c>
      <c r="AH496" s="742" cm="1">
        <f t="array" ref="AH496">INDEX($H496:$K496,0,MATCH(AH$469,$H$469:$K$469,0))*HLOOKUP(AH$468,$J$465:$R$466,2)</f>
        <v>0</v>
      </c>
      <c r="AI496" s="742" cm="1">
        <f t="array" ref="AI496">INDEX($H496:$K496,0,MATCH(AI$469,$H$469:$K$469,0))*HLOOKUP(AI$468,$J$465:$R$466,2)</f>
        <v>150</v>
      </c>
      <c r="AJ496" s="742" cm="1">
        <f t="array" ref="AJ496">INDEX($H496:$K496,0,MATCH(AJ$469,$H$469:$K$469,0))*HLOOKUP(AJ$468,$J$465:$R$466,2)</f>
        <v>50</v>
      </c>
      <c r="AK496" s="742" cm="1">
        <f t="array" ref="AK496">INDEX($H496:$K496,0,MATCH(AK$469,$H$469:$K$469,0))*HLOOKUP(AK$468,$J$465:$R$466,2)</f>
        <v>150</v>
      </c>
      <c r="AL496" s="742" cm="1">
        <f t="array" ref="AL496">INDEX($H496:$K496,0,MATCH(AL$469,$H$469:$K$469,0))*HLOOKUP(AL$468,$J$465:$R$466,2)</f>
        <v>0</v>
      </c>
      <c r="AM496" s="742" cm="1">
        <f t="array" ref="AM496">INDEX($H496:$K496,0,MATCH(AM$469,$H$469:$K$469,0))*HLOOKUP(AM$468,$J$465:$R$466,2)</f>
        <v>150</v>
      </c>
      <c r="AN496" s="742" cm="1">
        <f t="array" ref="AN496">INDEX($H496:$K496,0,MATCH(AN$469,$H$469:$K$469,0))*HLOOKUP(AN$468,$J$465:$R$466,2)</f>
        <v>50</v>
      </c>
      <c r="AO496" s="742" cm="1">
        <f t="array" ref="AO496">INDEX($H496:$K496,0,MATCH(AO$469,$H$469:$K$469,0))*HLOOKUP(AO$468,$J$465:$R$466,2)</f>
        <v>150</v>
      </c>
      <c r="AP496" s="742" cm="1">
        <f t="array" ref="AP496">INDEX($H496:$K496,0,MATCH(AP$469,$H$469:$K$469,0))*HLOOKUP(AP$468,$J$465:$R$466,2)</f>
        <v>0</v>
      </c>
      <c r="AQ496" s="742" cm="1">
        <f t="array" ref="AQ496">INDEX($H496:$K496,0,MATCH(AQ$469,$H$469:$K$469,0))*HLOOKUP(AQ$468,$J$465:$R$466,2)</f>
        <v>150</v>
      </c>
      <c r="AR496" s="742" cm="1">
        <f t="array" ref="AR496">INDEX($H496:$K496,0,MATCH(AR$469,$H$469:$K$469,0))*HLOOKUP(AR$468,$J$465:$R$466,2)</f>
        <v>50</v>
      </c>
      <c r="AS496" s="742" cm="1">
        <f t="array" ref="AS496">INDEX($H496:$K496,0,MATCH(AS$469,$H$469:$K$469,0))*HLOOKUP(AS$468,$J$465:$R$466,2)</f>
        <v>150</v>
      </c>
      <c r="AT496" s="742" cm="1">
        <f t="array" ref="AT496">INDEX($H496:$K496,0,MATCH(AT$469,$H$469:$K$469,0))*HLOOKUP(AT$468,$J$465:$R$466,2)</f>
        <v>0</v>
      </c>
      <c r="AU496" s="742" cm="1">
        <f t="array" ref="AU496">INDEX($H496:$K496,0,MATCH(AU$469,$H$469:$K$469,0))*HLOOKUP(AU$468,$J$465:$R$466,2)</f>
        <v>150</v>
      </c>
      <c r="AV496" s="196"/>
      <c r="AW496" s="196"/>
      <c r="AX496" s="17"/>
      <c r="AY496" s="9"/>
      <c r="AZ496" s="9"/>
      <c r="BA496" s="9"/>
    </row>
    <row r="497" spans="1:53" ht="14.5" outlineLevel="1" x14ac:dyDescent="0.35">
      <c r="A497" s="7"/>
      <c r="B497" s="8"/>
      <c r="C497" s="18"/>
      <c r="D497" s="18"/>
      <c r="E497" s="18"/>
      <c r="F497" s="27"/>
      <c r="G497" s="27" t="str">
        <f t="shared" si="120"/>
        <v>YAAA2A1a</v>
      </c>
      <c r="H497" s="232">
        <v>0</v>
      </c>
      <c r="I497" s="232">
        <v>0</v>
      </c>
      <c r="J497" s="232">
        <v>0</v>
      </c>
      <c r="K497" s="232">
        <v>0</v>
      </c>
      <c r="L497" s="742" cm="1">
        <f t="array" ref="L497">INDEX($H497:$K497,0,MATCH(L$469,$H$469:$K$469,0))*HLOOKUP(L$468,$J$465:$R$466,2)</f>
        <v>0</v>
      </c>
      <c r="M497" s="742" cm="1">
        <f t="array" ref="M497">INDEX($H497:$K497,0,MATCH(M$469,$H$469:$K$469,0))*HLOOKUP(M$468,$J$465:$R$466,2)</f>
        <v>0</v>
      </c>
      <c r="N497" s="742" cm="1">
        <f t="array" ref="N497">INDEX($H497:$K497,0,MATCH(N$469,$H$469:$K$469,0))*HLOOKUP(N$468,$J$465:$R$466,2)</f>
        <v>0</v>
      </c>
      <c r="O497" s="742" cm="1">
        <f t="array" ref="O497">INDEX($H497:$K497,0,MATCH(O$469,$H$469:$K$469,0))*HLOOKUP(O$468,$J$465:$R$466,2)</f>
        <v>0</v>
      </c>
      <c r="P497" s="742" cm="1">
        <f t="array" ref="P497">INDEX($H497:$K497,0,MATCH(P$469,$H$469:$K$469,0))*HLOOKUP(P$468,$J$465:$R$466,2)</f>
        <v>0</v>
      </c>
      <c r="Q497" s="742" cm="1">
        <f t="array" ref="Q497">INDEX($H497:$K497,0,MATCH(Q$469,$H$469:$K$469,0))*HLOOKUP(Q$468,$J$465:$R$466,2)</f>
        <v>0</v>
      </c>
      <c r="R497" s="742" cm="1">
        <f t="array" ref="R497">INDEX($H497:$K497,0,MATCH(R$469,$H$469:$K$469,0))*HLOOKUP(R$468,$J$465:$R$466,2)</f>
        <v>0</v>
      </c>
      <c r="S497" s="742" cm="1">
        <f t="array" ref="S497">INDEX($H497:$K497,0,MATCH(S$469,$H$469:$K$469,0))*HLOOKUP(S$468,$J$465:$R$466,2)</f>
        <v>0</v>
      </c>
      <c r="T497" s="742" cm="1">
        <f t="array" ref="T497">INDEX($H497:$K497,0,MATCH(T$469,$H$469:$K$469,0))*HLOOKUP(T$468,$J$465:$R$466,2)</f>
        <v>0</v>
      </c>
      <c r="U497" s="742" cm="1">
        <f t="array" ref="U497">INDEX($H497:$K497,0,MATCH(U$469,$H$469:$K$469,0))*HLOOKUP(U$468,$J$465:$R$466,2)</f>
        <v>0</v>
      </c>
      <c r="V497" s="742" cm="1">
        <f t="array" ref="V497">INDEX($H497:$K497,0,MATCH(V$469,$H$469:$K$469,0))*HLOOKUP(V$468,$J$465:$R$466,2)</f>
        <v>0</v>
      </c>
      <c r="W497" s="742" cm="1">
        <f t="array" ref="W497">INDEX($H497:$K497,0,MATCH(W$469,$H$469:$K$469,0))*HLOOKUP(W$468,$J$465:$R$466,2)</f>
        <v>0</v>
      </c>
      <c r="X497" s="742" cm="1">
        <f t="array" ref="X497">INDEX($H497:$K497,0,MATCH(X$469,$H$469:$K$469,0))*HLOOKUP(X$468,$J$465:$R$466,2)</f>
        <v>0</v>
      </c>
      <c r="Y497" s="742" cm="1">
        <f t="array" ref="Y497">INDEX($H497:$K497,0,MATCH(Y$469,$H$469:$K$469,0))*HLOOKUP(Y$468,$J$465:$R$466,2)</f>
        <v>0</v>
      </c>
      <c r="Z497" s="742" cm="1">
        <f t="array" ref="Z497">INDEX($H497:$K497,0,MATCH(Z$469,$H$469:$K$469,0))*HLOOKUP(Z$468,$J$465:$R$466,2)</f>
        <v>0</v>
      </c>
      <c r="AA497" s="742" cm="1">
        <f t="array" ref="AA497">INDEX($H497:$K497,0,MATCH(AA$469,$H$469:$K$469,0))*HLOOKUP(AA$468,$J$465:$R$466,2)</f>
        <v>0</v>
      </c>
      <c r="AB497" s="742" cm="1">
        <f t="array" ref="AB497">INDEX($H497:$K497,0,MATCH(AB$469,$H$469:$K$469,0))*HLOOKUP(AB$468,$J$465:$R$466,2)</f>
        <v>0</v>
      </c>
      <c r="AC497" s="742" cm="1">
        <f t="array" ref="AC497">INDEX($H497:$K497,0,MATCH(AC$469,$H$469:$K$469,0))*HLOOKUP(AC$468,$J$465:$R$466,2)</f>
        <v>0</v>
      </c>
      <c r="AD497" s="742" cm="1">
        <f t="array" ref="AD497">INDEX($H497:$K497,0,MATCH(AD$469,$H$469:$K$469,0))*HLOOKUP(AD$468,$J$465:$R$466,2)</f>
        <v>0</v>
      </c>
      <c r="AE497" s="742" cm="1">
        <f t="array" ref="AE497">INDEX($H497:$K497,0,MATCH(AE$469,$H$469:$K$469,0))*HLOOKUP(AE$468,$J$465:$R$466,2)</f>
        <v>0</v>
      </c>
      <c r="AF497" s="742" cm="1">
        <f t="array" ref="AF497">INDEX($H497:$K497,0,MATCH(AF$469,$H$469:$K$469,0))*HLOOKUP(AF$468,$J$465:$R$466,2)</f>
        <v>0</v>
      </c>
      <c r="AG497" s="742" cm="1">
        <f t="array" ref="AG497">INDEX($H497:$K497,0,MATCH(AG$469,$H$469:$K$469,0))*HLOOKUP(AG$468,$J$465:$R$466,2)</f>
        <v>0</v>
      </c>
      <c r="AH497" s="742" cm="1">
        <f t="array" ref="AH497">INDEX($H497:$K497,0,MATCH(AH$469,$H$469:$K$469,0))*HLOOKUP(AH$468,$J$465:$R$466,2)</f>
        <v>0</v>
      </c>
      <c r="AI497" s="742" cm="1">
        <f t="array" ref="AI497">INDEX($H497:$K497,0,MATCH(AI$469,$H$469:$K$469,0))*HLOOKUP(AI$468,$J$465:$R$466,2)</f>
        <v>0</v>
      </c>
      <c r="AJ497" s="742" cm="1">
        <f t="array" ref="AJ497">INDEX($H497:$K497,0,MATCH(AJ$469,$H$469:$K$469,0))*HLOOKUP(AJ$468,$J$465:$R$466,2)</f>
        <v>0</v>
      </c>
      <c r="AK497" s="742" cm="1">
        <f t="array" ref="AK497">INDEX($H497:$K497,0,MATCH(AK$469,$H$469:$K$469,0))*HLOOKUP(AK$468,$J$465:$R$466,2)</f>
        <v>0</v>
      </c>
      <c r="AL497" s="742" cm="1">
        <f t="array" ref="AL497">INDEX($H497:$K497,0,MATCH(AL$469,$H$469:$K$469,0))*HLOOKUP(AL$468,$J$465:$R$466,2)</f>
        <v>0</v>
      </c>
      <c r="AM497" s="742" cm="1">
        <f t="array" ref="AM497">INDEX($H497:$K497,0,MATCH(AM$469,$H$469:$K$469,0))*HLOOKUP(AM$468,$J$465:$R$466,2)</f>
        <v>0</v>
      </c>
      <c r="AN497" s="742" cm="1">
        <f t="array" ref="AN497">INDEX($H497:$K497,0,MATCH(AN$469,$H$469:$K$469,0))*HLOOKUP(AN$468,$J$465:$R$466,2)</f>
        <v>0</v>
      </c>
      <c r="AO497" s="742" cm="1">
        <f t="array" ref="AO497">INDEX($H497:$K497,0,MATCH(AO$469,$H$469:$K$469,0))*HLOOKUP(AO$468,$J$465:$R$466,2)</f>
        <v>0</v>
      </c>
      <c r="AP497" s="742" cm="1">
        <f t="array" ref="AP497">INDEX($H497:$K497,0,MATCH(AP$469,$H$469:$K$469,0))*HLOOKUP(AP$468,$J$465:$R$466,2)</f>
        <v>0</v>
      </c>
      <c r="AQ497" s="742" cm="1">
        <f t="array" ref="AQ497">INDEX($H497:$K497,0,MATCH(AQ$469,$H$469:$K$469,0))*HLOOKUP(AQ$468,$J$465:$R$466,2)</f>
        <v>0</v>
      </c>
      <c r="AR497" s="742" cm="1">
        <f t="array" ref="AR497">INDEX($H497:$K497,0,MATCH(AR$469,$H$469:$K$469,0))*HLOOKUP(AR$468,$J$465:$R$466,2)</f>
        <v>0</v>
      </c>
      <c r="AS497" s="742" cm="1">
        <f t="array" ref="AS497">INDEX($H497:$K497,0,MATCH(AS$469,$H$469:$K$469,0))*HLOOKUP(AS$468,$J$465:$R$466,2)</f>
        <v>0</v>
      </c>
      <c r="AT497" s="742" cm="1">
        <f t="array" ref="AT497">INDEX($H497:$K497,0,MATCH(AT$469,$H$469:$K$469,0))*HLOOKUP(AT$468,$J$465:$R$466,2)</f>
        <v>0</v>
      </c>
      <c r="AU497" s="742" cm="1">
        <f t="array" ref="AU497">INDEX($H497:$K497,0,MATCH(AU$469,$H$469:$K$469,0))*HLOOKUP(AU$468,$J$465:$R$466,2)</f>
        <v>0</v>
      </c>
      <c r="AV497" s="196"/>
      <c r="AW497" s="196"/>
      <c r="AX497" s="17"/>
      <c r="AY497" s="9"/>
      <c r="AZ497" s="9"/>
      <c r="BA497" s="9"/>
    </row>
    <row r="498" spans="1:53" ht="14.5" outlineLevel="1" x14ac:dyDescent="0.35">
      <c r="A498" s="7"/>
      <c r="B498" s="8"/>
      <c r="C498" s="18"/>
      <c r="D498" s="18"/>
      <c r="E498" s="18"/>
      <c r="F498" s="27"/>
      <c r="G498" s="27" t="str">
        <f t="shared" si="120"/>
        <v>YYAA2A1a</v>
      </c>
      <c r="H498" s="232">
        <v>0</v>
      </c>
      <c r="I498" s="232">
        <v>0</v>
      </c>
      <c r="J498" s="232">
        <v>0</v>
      </c>
      <c r="K498" s="232">
        <v>0</v>
      </c>
      <c r="L498" s="742" cm="1">
        <f t="array" ref="L498">INDEX($H498:$K498,0,MATCH(L$469,$H$469:$K$469,0))*HLOOKUP(L$468,$J$465:$R$466,2)</f>
        <v>0</v>
      </c>
      <c r="M498" s="742" cm="1">
        <f t="array" ref="M498">INDEX($H498:$K498,0,MATCH(M$469,$H$469:$K$469,0))*HLOOKUP(M$468,$J$465:$R$466,2)</f>
        <v>0</v>
      </c>
      <c r="N498" s="742" cm="1">
        <f t="array" ref="N498">INDEX($H498:$K498,0,MATCH(N$469,$H$469:$K$469,0))*HLOOKUP(N$468,$J$465:$R$466,2)</f>
        <v>0</v>
      </c>
      <c r="O498" s="742" cm="1">
        <f t="array" ref="O498">INDEX($H498:$K498,0,MATCH(O$469,$H$469:$K$469,0))*HLOOKUP(O$468,$J$465:$R$466,2)</f>
        <v>0</v>
      </c>
      <c r="P498" s="742" cm="1">
        <f t="array" ref="P498">INDEX($H498:$K498,0,MATCH(P$469,$H$469:$K$469,0))*HLOOKUP(P$468,$J$465:$R$466,2)</f>
        <v>0</v>
      </c>
      <c r="Q498" s="742" cm="1">
        <f t="array" ref="Q498">INDEX($H498:$K498,0,MATCH(Q$469,$H$469:$K$469,0))*HLOOKUP(Q$468,$J$465:$R$466,2)</f>
        <v>0</v>
      </c>
      <c r="R498" s="742" cm="1">
        <f t="array" ref="R498">INDEX($H498:$K498,0,MATCH(R$469,$H$469:$K$469,0))*HLOOKUP(R$468,$J$465:$R$466,2)</f>
        <v>0</v>
      </c>
      <c r="S498" s="742" cm="1">
        <f t="array" ref="S498">INDEX($H498:$K498,0,MATCH(S$469,$H$469:$K$469,0))*HLOOKUP(S$468,$J$465:$R$466,2)</f>
        <v>0</v>
      </c>
      <c r="T498" s="742" cm="1">
        <f t="array" ref="T498">INDEX($H498:$K498,0,MATCH(T$469,$H$469:$K$469,0))*HLOOKUP(T$468,$J$465:$R$466,2)</f>
        <v>0</v>
      </c>
      <c r="U498" s="742" cm="1">
        <f t="array" ref="U498">INDEX($H498:$K498,0,MATCH(U$469,$H$469:$K$469,0))*HLOOKUP(U$468,$J$465:$R$466,2)</f>
        <v>0</v>
      </c>
      <c r="V498" s="742" cm="1">
        <f t="array" ref="V498">INDEX($H498:$K498,0,MATCH(V$469,$H$469:$K$469,0))*HLOOKUP(V$468,$J$465:$R$466,2)</f>
        <v>0</v>
      </c>
      <c r="W498" s="742" cm="1">
        <f t="array" ref="W498">INDEX($H498:$K498,0,MATCH(W$469,$H$469:$K$469,0))*HLOOKUP(W$468,$J$465:$R$466,2)</f>
        <v>0</v>
      </c>
      <c r="X498" s="742" cm="1">
        <f t="array" ref="X498">INDEX($H498:$K498,0,MATCH(X$469,$H$469:$K$469,0))*HLOOKUP(X$468,$J$465:$R$466,2)</f>
        <v>0</v>
      </c>
      <c r="Y498" s="742" cm="1">
        <f t="array" ref="Y498">INDEX($H498:$K498,0,MATCH(Y$469,$H$469:$K$469,0))*HLOOKUP(Y$468,$J$465:$R$466,2)</f>
        <v>0</v>
      </c>
      <c r="Z498" s="742" cm="1">
        <f t="array" ref="Z498">INDEX($H498:$K498,0,MATCH(Z$469,$H$469:$K$469,0))*HLOOKUP(Z$468,$J$465:$R$466,2)</f>
        <v>0</v>
      </c>
      <c r="AA498" s="742" cm="1">
        <f t="array" ref="AA498">INDEX($H498:$K498,0,MATCH(AA$469,$H$469:$K$469,0))*HLOOKUP(AA$468,$J$465:$R$466,2)</f>
        <v>0</v>
      </c>
      <c r="AB498" s="742" cm="1">
        <f t="array" ref="AB498">INDEX($H498:$K498,0,MATCH(AB$469,$H$469:$K$469,0))*HLOOKUP(AB$468,$J$465:$R$466,2)</f>
        <v>0</v>
      </c>
      <c r="AC498" s="742" cm="1">
        <f t="array" ref="AC498">INDEX($H498:$K498,0,MATCH(AC$469,$H$469:$K$469,0))*HLOOKUP(AC$468,$J$465:$R$466,2)</f>
        <v>0</v>
      </c>
      <c r="AD498" s="742" cm="1">
        <f t="array" ref="AD498">INDEX($H498:$K498,0,MATCH(AD$469,$H$469:$K$469,0))*HLOOKUP(AD$468,$J$465:$R$466,2)</f>
        <v>0</v>
      </c>
      <c r="AE498" s="742" cm="1">
        <f t="array" ref="AE498">INDEX($H498:$K498,0,MATCH(AE$469,$H$469:$K$469,0))*HLOOKUP(AE$468,$J$465:$R$466,2)</f>
        <v>0</v>
      </c>
      <c r="AF498" s="742" cm="1">
        <f t="array" ref="AF498">INDEX($H498:$K498,0,MATCH(AF$469,$H$469:$K$469,0))*HLOOKUP(AF$468,$J$465:$R$466,2)</f>
        <v>0</v>
      </c>
      <c r="AG498" s="742" cm="1">
        <f t="array" ref="AG498">INDEX($H498:$K498,0,MATCH(AG$469,$H$469:$K$469,0))*HLOOKUP(AG$468,$J$465:$R$466,2)</f>
        <v>0</v>
      </c>
      <c r="AH498" s="742" cm="1">
        <f t="array" ref="AH498">INDEX($H498:$K498,0,MATCH(AH$469,$H$469:$K$469,0))*HLOOKUP(AH$468,$J$465:$R$466,2)</f>
        <v>0</v>
      </c>
      <c r="AI498" s="742" cm="1">
        <f t="array" ref="AI498">INDEX($H498:$K498,0,MATCH(AI$469,$H$469:$K$469,0))*HLOOKUP(AI$468,$J$465:$R$466,2)</f>
        <v>0</v>
      </c>
      <c r="AJ498" s="742" cm="1">
        <f t="array" ref="AJ498">INDEX($H498:$K498,0,MATCH(AJ$469,$H$469:$K$469,0))*HLOOKUP(AJ$468,$J$465:$R$466,2)</f>
        <v>0</v>
      </c>
      <c r="AK498" s="742" cm="1">
        <f t="array" ref="AK498">INDEX($H498:$K498,0,MATCH(AK$469,$H$469:$K$469,0))*HLOOKUP(AK$468,$J$465:$R$466,2)</f>
        <v>0</v>
      </c>
      <c r="AL498" s="742" cm="1">
        <f t="array" ref="AL498">INDEX($H498:$K498,0,MATCH(AL$469,$H$469:$K$469,0))*HLOOKUP(AL$468,$J$465:$R$466,2)</f>
        <v>0</v>
      </c>
      <c r="AM498" s="742" cm="1">
        <f t="array" ref="AM498">INDEX($H498:$K498,0,MATCH(AM$469,$H$469:$K$469,0))*HLOOKUP(AM$468,$J$465:$R$466,2)</f>
        <v>0</v>
      </c>
      <c r="AN498" s="742" cm="1">
        <f t="array" ref="AN498">INDEX($H498:$K498,0,MATCH(AN$469,$H$469:$K$469,0))*HLOOKUP(AN$468,$J$465:$R$466,2)</f>
        <v>0</v>
      </c>
      <c r="AO498" s="742" cm="1">
        <f t="array" ref="AO498">INDEX($H498:$K498,0,MATCH(AO$469,$H$469:$K$469,0))*HLOOKUP(AO$468,$J$465:$R$466,2)</f>
        <v>0</v>
      </c>
      <c r="AP498" s="742" cm="1">
        <f t="array" ref="AP498">INDEX($H498:$K498,0,MATCH(AP$469,$H$469:$K$469,0))*HLOOKUP(AP$468,$J$465:$R$466,2)</f>
        <v>0</v>
      </c>
      <c r="AQ498" s="742" cm="1">
        <f t="array" ref="AQ498">INDEX($H498:$K498,0,MATCH(AQ$469,$H$469:$K$469,0))*HLOOKUP(AQ$468,$J$465:$R$466,2)</f>
        <v>0</v>
      </c>
      <c r="AR498" s="742" cm="1">
        <f t="array" ref="AR498">INDEX($H498:$K498,0,MATCH(AR$469,$H$469:$K$469,0))*HLOOKUP(AR$468,$J$465:$R$466,2)</f>
        <v>0</v>
      </c>
      <c r="AS498" s="742" cm="1">
        <f t="array" ref="AS498">INDEX($H498:$K498,0,MATCH(AS$469,$H$469:$K$469,0))*HLOOKUP(AS$468,$J$465:$R$466,2)</f>
        <v>0</v>
      </c>
      <c r="AT498" s="742" cm="1">
        <f t="array" ref="AT498">INDEX($H498:$K498,0,MATCH(AT$469,$H$469:$K$469,0))*HLOOKUP(AT$468,$J$465:$R$466,2)</f>
        <v>0</v>
      </c>
      <c r="AU498" s="742" cm="1">
        <f t="array" ref="AU498">INDEX($H498:$K498,0,MATCH(AU$469,$H$469:$K$469,0))*HLOOKUP(AU$468,$J$465:$R$466,2)</f>
        <v>0</v>
      </c>
      <c r="AV498" s="196"/>
      <c r="AW498" s="196"/>
      <c r="AX498" s="17"/>
      <c r="AY498" s="9"/>
      <c r="AZ498" s="9"/>
      <c r="BA498" s="9"/>
    </row>
    <row r="499" spans="1:53" ht="14.5" outlineLevel="1" x14ac:dyDescent="0.35">
      <c r="A499" s="7"/>
      <c r="B499" s="8"/>
      <c r="C499" s="18"/>
      <c r="D499" s="18"/>
      <c r="E499" s="18"/>
      <c r="F499" s="27"/>
      <c r="G499" s="27" t="str">
        <f t="shared" si="120"/>
        <v>YYOA2A1a</v>
      </c>
      <c r="H499" s="232">
        <v>0</v>
      </c>
      <c r="I499" s="232">
        <v>0</v>
      </c>
      <c r="J499" s="232">
        <v>0</v>
      </c>
      <c r="K499" s="232">
        <v>0</v>
      </c>
      <c r="L499" s="742" cm="1">
        <f t="array" ref="L499">INDEX($H499:$K499,0,MATCH(L$469,$H$469:$K$469,0))*HLOOKUP(L$468,$J$465:$R$466,2)</f>
        <v>0</v>
      </c>
      <c r="M499" s="742" cm="1">
        <f t="array" ref="M499">INDEX($H499:$K499,0,MATCH(M$469,$H$469:$K$469,0))*HLOOKUP(M$468,$J$465:$R$466,2)</f>
        <v>0</v>
      </c>
      <c r="N499" s="742" cm="1">
        <f t="array" ref="N499">INDEX($H499:$K499,0,MATCH(N$469,$H$469:$K$469,0))*HLOOKUP(N$468,$J$465:$R$466,2)</f>
        <v>0</v>
      </c>
      <c r="O499" s="742" cm="1">
        <f t="array" ref="O499">INDEX($H499:$K499,0,MATCH(O$469,$H$469:$K$469,0))*HLOOKUP(O$468,$J$465:$R$466,2)</f>
        <v>0</v>
      </c>
      <c r="P499" s="742" cm="1">
        <f t="array" ref="P499">INDEX($H499:$K499,0,MATCH(P$469,$H$469:$K$469,0))*HLOOKUP(P$468,$J$465:$R$466,2)</f>
        <v>0</v>
      </c>
      <c r="Q499" s="742" cm="1">
        <f t="array" ref="Q499">INDEX($H499:$K499,0,MATCH(Q$469,$H$469:$K$469,0))*HLOOKUP(Q$468,$J$465:$R$466,2)</f>
        <v>0</v>
      </c>
      <c r="R499" s="742" cm="1">
        <f t="array" ref="R499">INDEX($H499:$K499,0,MATCH(R$469,$H$469:$K$469,0))*HLOOKUP(R$468,$J$465:$R$466,2)</f>
        <v>0</v>
      </c>
      <c r="S499" s="742" cm="1">
        <f t="array" ref="S499">INDEX($H499:$K499,0,MATCH(S$469,$H$469:$K$469,0))*HLOOKUP(S$468,$J$465:$R$466,2)</f>
        <v>0</v>
      </c>
      <c r="T499" s="742" cm="1">
        <f t="array" ref="T499">INDEX($H499:$K499,0,MATCH(T$469,$H$469:$K$469,0))*HLOOKUP(T$468,$J$465:$R$466,2)</f>
        <v>0</v>
      </c>
      <c r="U499" s="742" cm="1">
        <f t="array" ref="U499">INDEX($H499:$K499,0,MATCH(U$469,$H$469:$K$469,0))*HLOOKUP(U$468,$J$465:$R$466,2)</f>
        <v>0</v>
      </c>
      <c r="V499" s="742" cm="1">
        <f t="array" ref="V499">INDEX($H499:$K499,0,MATCH(V$469,$H$469:$K$469,0))*HLOOKUP(V$468,$J$465:$R$466,2)</f>
        <v>0</v>
      </c>
      <c r="W499" s="742" cm="1">
        <f t="array" ref="W499">INDEX($H499:$K499,0,MATCH(W$469,$H$469:$K$469,0))*HLOOKUP(W$468,$J$465:$R$466,2)</f>
        <v>0</v>
      </c>
      <c r="X499" s="742" cm="1">
        <f t="array" ref="X499">INDEX($H499:$K499,0,MATCH(X$469,$H$469:$K$469,0))*HLOOKUP(X$468,$J$465:$R$466,2)</f>
        <v>0</v>
      </c>
      <c r="Y499" s="742" cm="1">
        <f t="array" ref="Y499">INDEX($H499:$K499,0,MATCH(Y$469,$H$469:$K$469,0))*HLOOKUP(Y$468,$J$465:$R$466,2)</f>
        <v>0</v>
      </c>
      <c r="Z499" s="742" cm="1">
        <f t="array" ref="Z499">INDEX($H499:$K499,0,MATCH(Z$469,$H$469:$K$469,0))*HLOOKUP(Z$468,$J$465:$R$466,2)</f>
        <v>0</v>
      </c>
      <c r="AA499" s="742" cm="1">
        <f t="array" ref="AA499">INDEX($H499:$K499,0,MATCH(AA$469,$H$469:$K$469,0))*HLOOKUP(AA$468,$J$465:$R$466,2)</f>
        <v>0</v>
      </c>
      <c r="AB499" s="742" cm="1">
        <f t="array" ref="AB499">INDEX($H499:$K499,0,MATCH(AB$469,$H$469:$K$469,0))*HLOOKUP(AB$468,$J$465:$R$466,2)</f>
        <v>0</v>
      </c>
      <c r="AC499" s="742" cm="1">
        <f t="array" ref="AC499">INDEX($H499:$K499,0,MATCH(AC$469,$H$469:$K$469,0))*HLOOKUP(AC$468,$J$465:$R$466,2)</f>
        <v>0</v>
      </c>
      <c r="AD499" s="742" cm="1">
        <f t="array" ref="AD499">INDEX($H499:$K499,0,MATCH(AD$469,$H$469:$K$469,0))*HLOOKUP(AD$468,$J$465:$R$466,2)</f>
        <v>0</v>
      </c>
      <c r="AE499" s="742" cm="1">
        <f t="array" ref="AE499">INDEX($H499:$K499,0,MATCH(AE$469,$H$469:$K$469,0))*HLOOKUP(AE$468,$J$465:$R$466,2)</f>
        <v>0</v>
      </c>
      <c r="AF499" s="742" cm="1">
        <f t="array" ref="AF499">INDEX($H499:$K499,0,MATCH(AF$469,$H$469:$K$469,0))*HLOOKUP(AF$468,$J$465:$R$466,2)</f>
        <v>0</v>
      </c>
      <c r="AG499" s="742" cm="1">
        <f t="array" ref="AG499">INDEX($H499:$K499,0,MATCH(AG$469,$H$469:$K$469,0))*HLOOKUP(AG$468,$J$465:$R$466,2)</f>
        <v>0</v>
      </c>
      <c r="AH499" s="742" cm="1">
        <f t="array" ref="AH499">INDEX($H499:$K499,0,MATCH(AH$469,$H$469:$K$469,0))*HLOOKUP(AH$468,$J$465:$R$466,2)</f>
        <v>0</v>
      </c>
      <c r="AI499" s="742" cm="1">
        <f t="array" ref="AI499">INDEX($H499:$K499,0,MATCH(AI$469,$H$469:$K$469,0))*HLOOKUP(AI$468,$J$465:$R$466,2)</f>
        <v>0</v>
      </c>
      <c r="AJ499" s="742" cm="1">
        <f t="array" ref="AJ499">INDEX($H499:$K499,0,MATCH(AJ$469,$H$469:$K$469,0))*HLOOKUP(AJ$468,$J$465:$R$466,2)</f>
        <v>0</v>
      </c>
      <c r="AK499" s="742" cm="1">
        <f t="array" ref="AK499">INDEX($H499:$K499,0,MATCH(AK$469,$H$469:$K$469,0))*HLOOKUP(AK$468,$J$465:$R$466,2)</f>
        <v>0</v>
      </c>
      <c r="AL499" s="742" cm="1">
        <f t="array" ref="AL499">INDEX($H499:$K499,0,MATCH(AL$469,$H$469:$K$469,0))*HLOOKUP(AL$468,$J$465:$R$466,2)</f>
        <v>0</v>
      </c>
      <c r="AM499" s="742" cm="1">
        <f t="array" ref="AM499">INDEX($H499:$K499,0,MATCH(AM$469,$H$469:$K$469,0))*HLOOKUP(AM$468,$J$465:$R$466,2)</f>
        <v>0</v>
      </c>
      <c r="AN499" s="742" cm="1">
        <f t="array" ref="AN499">INDEX($H499:$K499,0,MATCH(AN$469,$H$469:$K$469,0))*HLOOKUP(AN$468,$J$465:$R$466,2)</f>
        <v>0</v>
      </c>
      <c r="AO499" s="742" cm="1">
        <f t="array" ref="AO499">INDEX($H499:$K499,0,MATCH(AO$469,$H$469:$K$469,0))*HLOOKUP(AO$468,$J$465:$R$466,2)</f>
        <v>0</v>
      </c>
      <c r="AP499" s="742" cm="1">
        <f t="array" ref="AP499">INDEX($H499:$K499,0,MATCH(AP$469,$H$469:$K$469,0))*HLOOKUP(AP$468,$J$465:$R$466,2)</f>
        <v>0</v>
      </c>
      <c r="AQ499" s="742" cm="1">
        <f t="array" ref="AQ499">INDEX($H499:$K499,0,MATCH(AQ$469,$H$469:$K$469,0))*HLOOKUP(AQ$468,$J$465:$R$466,2)</f>
        <v>0</v>
      </c>
      <c r="AR499" s="742" cm="1">
        <f t="array" ref="AR499">INDEX($H499:$K499,0,MATCH(AR$469,$H$469:$K$469,0))*HLOOKUP(AR$468,$J$465:$R$466,2)</f>
        <v>0</v>
      </c>
      <c r="AS499" s="742" cm="1">
        <f t="array" ref="AS499">INDEX($H499:$K499,0,MATCH(AS$469,$H$469:$K$469,0))*HLOOKUP(AS$468,$J$465:$R$466,2)</f>
        <v>0</v>
      </c>
      <c r="AT499" s="742" cm="1">
        <f t="array" ref="AT499">INDEX($H499:$K499,0,MATCH(AT$469,$H$469:$K$469,0))*HLOOKUP(AT$468,$J$465:$R$466,2)</f>
        <v>0</v>
      </c>
      <c r="AU499" s="742" cm="1">
        <f t="array" ref="AU499">INDEX($H499:$K499,0,MATCH(AU$469,$H$469:$K$469,0))*HLOOKUP(AU$468,$J$465:$R$466,2)</f>
        <v>0</v>
      </c>
      <c r="AV499" s="196"/>
      <c r="AW499" s="196"/>
      <c r="AX499" s="17"/>
      <c r="AY499" s="9"/>
      <c r="AZ499" s="9"/>
      <c r="BA499" s="9"/>
    </row>
    <row r="500" spans="1:53" ht="14.5" outlineLevel="1" x14ac:dyDescent="0.35">
      <c r="A500" s="7"/>
      <c r="B500" s="8"/>
      <c r="C500" s="18"/>
      <c r="D500" s="18"/>
      <c r="E500" s="18"/>
      <c r="F500" s="27"/>
      <c r="G500" s="27" t="str">
        <f t="shared" si="120"/>
        <v>AYBOA1a</v>
      </c>
      <c r="H500" s="232">
        <v>0</v>
      </c>
      <c r="I500" s="232">
        <v>0</v>
      </c>
      <c r="J500" s="232">
        <v>0</v>
      </c>
      <c r="K500" s="232">
        <v>0</v>
      </c>
      <c r="L500" s="742" cm="1">
        <f t="array" ref="L500">INDEX($H500:$K500,0,MATCH(L$469,$H$469:$K$469,0))*HLOOKUP(L$468,$J$465:$R$466,2)</f>
        <v>0</v>
      </c>
      <c r="M500" s="742" cm="1">
        <f t="array" ref="M500">INDEX($H500:$K500,0,MATCH(M$469,$H$469:$K$469,0))*HLOOKUP(M$468,$J$465:$R$466,2)</f>
        <v>0</v>
      </c>
      <c r="N500" s="742" cm="1">
        <f t="array" ref="N500">INDEX($H500:$K500,0,MATCH(N$469,$H$469:$K$469,0))*HLOOKUP(N$468,$J$465:$R$466,2)</f>
        <v>0</v>
      </c>
      <c r="O500" s="742" cm="1">
        <f t="array" ref="O500">INDEX($H500:$K500,0,MATCH(O$469,$H$469:$K$469,0))*HLOOKUP(O$468,$J$465:$R$466,2)</f>
        <v>0</v>
      </c>
      <c r="P500" s="742" cm="1">
        <f t="array" ref="P500">INDEX($H500:$K500,0,MATCH(P$469,$H$469:$K$469,0))*HLOOKUP(P$468,$J$465:$R$466,2)</f>
        <v>0</v>
      </c>
      <c r="Q500" s="742" cm="1">
        <f t="array" ref="Q500">INDEX($H500:$K500,0,MATCH(Q$469,$H$469:$K$469,0))*HLOOKUP(Q$468,$J$465:$R$466,2)</f>
        <v>0</v>
      </c>
      <c r="R500" s="742" cm="1">
        <f t="array" ref="R500">INDEX($H500:$K500,0,MATCH(R$469,$H$469:$K$469,0))*HLOOKUP(R$468,$J$465:$R$466,2)</f>
        <v>0</v>
      </c>
      <c r="S500" s="742" cm="1">
        <f t="array" ref="S500">INDEX($H500:$K500,0,MATCH(S$469,$H$469:$K$469,0))*HLOOKUP(S$468,$J$465:$R$466,2)</f>
        <v>0</v>
      </c>
      <c r="T500" s="742" cm="1">
        <f t="array" ref="T500">INDEX($H500:$K500,0,MATCH(T$469,$H$469:$K$469,0))*HLOOKUP(T$468,$J$465:$R$466,2)</f>
        <v>0</v>
      </c>
      <c r="U500" s="742" cm="1">
        <f t="array" ref="U500">INDEX($H500:$K500,0,MATCH(U$469,$H$469:$K$469,0))*HLOOKUP(U$468,$J$465:$R$466,2)</f>
        <v>0</v>
      </c>
      <c r="V500" s="742" cm="1">
        <f t="array" ref="V500">INDEX($H500:$K500,0,MATCH(V$469,$H$469:$K$469,0))*HLOOKUP(V$468,$J$465:$R$466,2)</f>
        <v>0</v>
      </c>
      <c r="W500" s="742" cm="1">
        <f t="array" ref="W500">INDEX($H500:$K500,0,MATCH(W$469,$H$469:$K$469,0))*HLOOKUP(W$468,$J$465:$R$466,2)</f>
        <v>0</v>
      </c>
      <c r="X500" s="742" cm="1">
        <f t="array" ref="X500">INDEX($H500:$K500,0,MATCH(X$469,$H$469:$K$469,0))*HLOOKUP(X$468,$J$465:$R$466,2)</f>
        <v>0</v>
      </c>
      <c r="Y500" s="742" cm="1">
        <f t="array" ref="Y500">INDEX($H500:$K500,0,MATCH(Y$469,$H$469:$K$469,0))*HLOOKUP(Y$468,$J$465:$R$466,2)</f>
        <v>0</v>
      </c>
      <c r="Z500" s="742" cm="1">
        <f t="array" ref="Z500">INDEX($H500:$K500,0,MATCH(Z$469,$H$469:$K$469,0))*HLOOKUP(Z$468,$J$465:$R$466,2)</f>
        <v>0</v>
      </c>
      <c r="AA500" s="742" cm="1">
        <f t="array" ref="AA500">INDEX($H500:$K500,0,MATCH(AA$469,$H$469:$K$469,0))*HLOOKUP(AA$468,$J$465:$R$466,2)</f>
        <v>0</v>
      </c>
      <c r="AB500" s="742" cm="1">
        <f t="array" ref="AB500">INDEX($H500:$K500,0,MATCH(AB$469,$H$469:$K$469,0))*HLOOKUP(AB$468,$J$465:$R$466,2)</f>
        <v>0</v>
      </c>
      <c r="AC500" s="742" cm="1">
        <f t="array" ref="AC500">INDEX($H500:$K500,0,MATCH(AC$469,$H$469:$K$469,0))*HLOOKUP(AC$468,$J$465:$R$466,2)</f>
        <v>0</v>
      </c>
      <c r="AD500" s="742" cm="1">
        <f t="array" ref="AD500">INDEX($H500:$K500,0,MATCH(AD$469,$H$469:$K$469,0))*HLOOKUP(AD$468,$J$465:$R$466,2)</f>
        <v>0</v>
      </c>
      <c r="AE500" s="742" cm="1">
        <f t="array" ref="AE500">INDEX($H500:$K500,0,MATCH(AE$469,$H$469:$K$469,0))*HLOOKUP(AE$468,$J$465:$R$466,2)</f>
        <v>0</v>
      </c>
      <c r="AF500" s="742" cm="1">
        <f t="array" ref="AF500">INDEX($H500:$K500,0,MATCH(AF$469,$H$469:$K$469,0))*HLOOKUP(AF$468,$J$465:$R$466,2)</f>
        <v>0</v>
      </c>
      <c r="AG500" s="742" cm="1">
        <f t="array" ref="AG500">INDEX($H500:$K500,0,MATCH(AG$469,$H$469:$K$469,0))*HLOOKUP(AG$468,$J$465:$R$466,2)</f>
        <v>0</v>
      </c>
      <c r="AH500" s="742" cm="1">
        <f t="array" ref="AH500">INDEX($H500:$K500,0,MATCH(AH$469,$H$469:$K$469,0))*HLOOKUP(AH$468,$J$465:$R$466,2)</f>
        <v>0</v>
      </c>
      <c r="AI500" s="742" cm="1">
        <f t="array" ref="AI500">INDEX($H500:$K500,0,MATCH(AI$469,$H$469:$K$469,0))*HLOOKUP(AI$468,$J$465:$R$466,2)</f>
        <v>0</v>
      </c>
      <c r="AJ500" s="742" cm="1">
        <f t="array" ref="AJ500">INDEX($H500:$K500,0,MATCH(AJ$469,$H$469:$K$469,0))*HLOOKUP(AJ$468,$J$465:$R$466,2)</f>
        <v>0</v>
      </c>
      <c r="AK500" s="742" cm="1">
        <f t="array" ref="AK500">INDEX($H500:$K500,0,MATCH(AK$469,$H$469:$K$469,0))*HLOOKUP(AK$468,$J$465:$R$466,2)</f>
        <v>0</v>
      </c>
      <c r="AL500" s="742" cm="1">
        <f t="array" ref="AL500">INDEX($H500:$K500,0,MATCH(AL$469,$H$469:$K$469,0))*HLOOKUP(AL$468,$J$465:$R$466,2)</f>
        <v>0</v>
      </c>
      <c r="AM500" s="742" cm="1">
        <f t="array" ref="AM500">INDEX($H500:$K500,0,MATCH(AM$469,$H$469:$K$469,0))*HLOOKUP(AM$468,$J$465:$R$466,2)</f>
        <v>0</v>
      </c>
      <c r="AN500" s="742" cm="1">
        <f t="array" ref="AN500">INDEX($H500:$K500,0,MATCH(AN$469,$H$469:$K$469,0))*HLOOKUP(AN$468,$J$465:$R$466,2)</f>
        <v>0</v>
      </c>
      <c r="AO500" s="742" cm="1">
        <f t="array" ref="AO500">INDEX($H500:$K500,0,MATCH(AO$469,$H$469:$K$469,0))*HLOOKUP(AO$468,$J$465:$R$466,2)</f>
        <v>0</v>
      </c>
      <c r="AP500" s="742" cm="1">
        <f t="array" ref="AP500">INDEX($H500:$K500,0,MATCH(AP$469,$H$469:$K$469,0))*HLOOKUP(AP$468,$J$465:$R$466,2)</f>
        <v>0</v>
      </c>
      <c r="AQ500" s="742" cm="1">
        <f t="array" ref="AQ500">INDEX($H500:$K500,0,MATCH(AQ$469,$H$469:$K$469,0))*HLOOKUP(AQ$468,$J$465:$R$466,2)</f>
        <v>0</v>
      </c>
      <c r="AR500" s="742" cm="1">
        <f t="array" ref="AR500">INDEX($H500:$K500,0,MATCH(AR$469,$H$469:$K$469,0))*HLOOKUP(AR$468,$J$465:$R$466,2)</f>
        <v>0</v>
      </c>
      <c r="AS500" s="742" cm="1">
        <f t="array" ref="AS500">INDEX($H500:$K500,0,MATCH(AS$469,$H$469:$K$469,0))*HLOOKUP(AS$468,$J$465:$R$466,2)</f>
        <v>0</v>
      </c>
      <c r="AT500" s="742" cm="1">
        <f t="array" ref="AT500">INDEX($H500:$K500,0,MATCH(AT$469,$H$469:$K$469,0))*HLOOKUP(AT$468,$J$465:$R$466,2)</f>
        <v>0</v>
      </c>
      <c r="AU500" s="742" cm="1">
        <f t="array" ref="AU500">INDEX($H500:$K500,0,MATCH(AU$469,$H$469:$K$469,0))*HLOOKUP(AU$468,$J$465:$R$466,2)</f>
        <v>0</v>
      </c>
      <c r="AV500" s="196"/>
      <c r="AW500" s="196"/>
      <c r="AX500" s="17"/>
      <c r="AY500" s="9"/>
      <c r="AZ500" s="9"/>
      <c r="BA500" s="9"/>
    </row>
    <row r="501" spans="1:53" ht="14.5" outlineLevel="1" x14ac:dyDescent="0.35">
      <c r="A501" s="7"/>
      <c r="B501" s="8"/>
      <c r="C501" s="18"/>
      <c r="D501" s="18"/>
      <c r="E501" s="18"/>
      <c r="F501" s="27"/>
      <c r="G501" s="27" t="str">
        <f t="shared" si="120"/>
        <v>AANBOa</v>
      </c>
      <c r="H501" s="232">
        <v>0</v>
      </c>
      <c r="I501" s="232">
        <v>0</v>
      </c>
      <c r="J501" s="232">
        <v>0</v>
      </c>
      <c r="K501" s="232">
        <v>0</v>
      </c>
      <c r="L501" s="742" cm="1">
        <f t="array" ref="L501">INDEX($H501:$K501,0,MATCH(L$469,$H$469:$K$469,0))*HLOOKUP(L$468,$J$465:$R$466,2)</f>
        <v>0</v>
      </c>
      <c r="M501" s="742" cm="1">
        <f t="array" ref="M501">INDEX($H501:$K501,0,MATCH(M$469,$H$469:$K$469,0))*HLOOKUP(M$468,$J$465:$R$466,2)</f>
        <v>0</v>
      </c>
      <c r="N501" s="742" cm="1">
        <f t="array" ref="N501">INDEX($H501:$K501,0,MATCH(N$469,$H$469:$K$469,0))*HLOOKUP(N$468,$J$465:$R$466,2)</f>
        <v>0</v>
      </c>
      <c r="O501" s="742" cm="1">
        <f t="array" ref="O501">INDEX($H501:$K501,0,MATCH(O$469,$H$469:$K$469,0))*HLOOKUP(O$468,$J$465:$R$466,2)</f>
        <v>0</v>
      </c>
      <c r="P501" s="742" cm="1">
        <f t="array" ref="P501">INDEX($H501:$K501,0,MATCH(P$469,$H$469:$K$469,0))*HLOOKUP(P$468,$J$465:$R$466,2)</f>
        <v>0</v>
      </c>
      <c r="Q501" s="742" cm="1">
        <f t="array" ref="Q501">INDEX($H501:$K501,0,MATCH(Q$469,$H$469:$K$469,0))*HLOOKUP(Q$468,$J$465:$R$466,2)</f>
        <v>0</v>
      </c>
      <c r="R501" s="742" cm="1">
        <f t="array" ref="R501">INDEX($H501:$K501,0,MATCH(R$469,$H$469:$K$469,0))*HLOOKUP(R$468,$J$465:$R$466,2)</f>
        <v>0</v>
      </c>
      <c r="S501" s="742" cm="1">
        <f t="array" ref="S501">INDEX($H501:$K501,0,MATCH(S$469,$H$469:$K$469,0))*HLOOKUP(S$468,$J$465:$R$466,2)</f>
        <v>0</v>
      </c>
      <c r="T501" s="742" cm="1">
        <f t="array" ref="T501">INDEX($H501:$K501,0,MATCH(T$469,$H$469:$K$469,0))*HLOOKUP(T$468,$J$465:$R$466,2)</f>
        <v>0</v>
      </c>
      <c r="U501" s="742" cm="1">
        <f t="array" ref="U501">INDEX($H501:$K501,0,MATCH(U$469,$H$469:$K$469,0))*HLOOKUP(U$468,$J$465:$R$466,2)</f>
        <v>0</v>
      </c>
      <c r="V501" s="742" cm="1">
        <f t="array" ref="V501">INDEX($H501:$K501,0,MATCH(V$469,$H$469:$K$469,0))*HLOOKUP(V$468,$J$465:$R$466,2)</f>
        <v>0</v>
      </c>
      <c r="W501" s="742" cm="1">
        <f t="array" ref="W501">INDEX($H501:$K501,0,MATCH(W$469,$H$469:$K$469,0))*HLOOKUP(W$468,$J$465:$R$466,2)</f>
        <v>0</v>
      </c>
      <c r="X501" s="742" cm="1">
        <f t="array" ref="X501">INDEX($H501:$K501,0,MATCH(X$469,$H$469:$K$469,0))*HLOOKUP(X$468,$J$465:$R$466,2)</f>
        <v>0</v>
      </c>
      <c r="Y501" s="742" cm="1">
        <f t="array" ref="Y501">INDEX($H501:$K501,0,MATCH(Y$469,$H$469:$K$469,0))*HLOOKUP(Y$468,$J$465:$R$466,2)</f>
        <v>0</v>
      </c>
      <c r="Z501" s="742" cm="1">
        <f t="array" ref="Z501">INDEX($H501:$K501,0,MATCH(Z$469,$H$469:$K$469,0))*HLOOKUP(Z$468,$J$465:$R$466,2)</f>
        <v>0</v>
      </c>
      <c r="AA501" s="742" cm="1">
        <f t="array" ref="AA501">INDEX($H501:$K501,0,MATCH(AA$469,$H$469:$K$469,0))*HLOOKUP(AA$468,$J$465:$R$466,2)</f>
        <v>0</v>
      </c>
      <c r="AB501" s="742" cm="1">
        <f t="array" ref="AB501">INDEX($H501:$K501,0,MATCH(AB$469,$H$469:$K$469,0))*HLOOKUP(AB$468,$J$465:$R$466,2)</f>
        <v>0</v>
      </c>
      <c r="AC501" s="742" cm="1">
        <f t="array" ref="AC501">INDEX($H501:$K501,0,MATCH(AC$469,$H$469:$K$469,0))*HLOOKUP(AC$468,$J$465:$R$466,2)</f>
        <v>0</v>
      </c>
      <c r="AD501" s="742" cm="1">
        <f t="array" ref="AD501">INDEX($H501:$K501,0,MATCH(AD$469,$H$469:$K$469,0))*HLOOKUP(AD$468,$J$465:$R$466,2)</f>
        <v>0</v>
      </c>
      <c r="AE501" s="742" cm="1">
        <f t="array" ref="AE501">INDEX($H501:$K501,0,MATCH(AE$469,$H$469:$K$469,0))*HLOOKUP(AE$468,$J$465:$R$466,2)</f>
        <v>0</v>
      </c>
      <c r="AF501" s="742" cm="1">
        <f t="array" ref="AF501">INDEX($H501:$K501,0,MATCH(AF$469,$H$469:$K$469,0))*HLOOKUP(AF$468,$J$465:$R$466,2)</f>
        <v>0</v>
      </c>
      <c r="AG501" s="742" cm="1">
        <f t="array" ref="AG501">INDEX($H501:$K501,0,MATCH(AG$469,$H$469:$K$469,0))*HLOOKUP(AG$468,$J$465:$R$466,2)</f>
        <v>0</v>
      </c>
      <c r="AH501" s="742" cm="1">
        <f t="array" ref="AH501">INDEX($H501:$K501,0,MATCH(AH$469,$H$469:$K$469,0))*HLOOKUP(AH$468,$J$465:$R$466,2)</f>
        <v>0</v>
      </c>
      <c r="AI501" s="742" cm="1">
        <f t="array" ref="AI501">INDEX($H501:$K501,0,MATCH(AI$469,$H$469:$K$469,0))*HLOOKUP(AI$468,$J$465:$R$466,2)</f>
        <v>0</v>
      </c>
      <c r="AJ501" s="742" cm="1">
        <f t="array" ref="AJ501">INDEX($H501:$K501,0,MATCH(AJ$469,$H$469:$K$469,0))*HLOOKUP(AJ$468,$J$465:$R$466,2)</f>
        <v>0</v>
      </c>
      <c r="AK501" s="742" cm="1">
        <f t="array" ref="AK501">INDEX($H501:$K501,0,MATCH(AK$469,$H$469:$K$469,0))*HLOOKUP(AK$468,$J$465:$R$466,2)</f>
        <v>0</v>
      </c>
      <c r="AL501" s="742" cm="1">
        <f t="array" ref="AL501">INDEX($H501:$K501,0,MATCH(AL$469,$H$469:$K$469,0))*HLOOKUP(AL$468,$J$465:$R$466,2)</f>
        <v>0</v>
      </c>
      <c r="AM501" s="742" cm="1">
        <f t="array" ref="AM501">INDEX($H501:$K501,0,MATCH(AM$469,$H$469:$K$469,0))*HLOOKUP(AM$468,$J$465:$R$466,2)</f>
        <v>0</v>
      </c>
      <c r="AN501" s="742" cm="1">
        <f t="array" ref="AN501">INDEX($H501:$K501,0,MATCH(AN$469,$H$469:$K$469,0))*HLOOKUP(AN$468,$J$465:$R$466,2)</f>
        <v>0</v>
      </c>
      <c r="AO501" s="742" cm="1">
        <f t="array" ref="AO501">INDEX($H501:$K501,0,MATCH(AO$469,$H$469:$K$469,0))*HLOOKUP(AO$468,$J$465:$R$466,2)</f>
        <v>0</v>
      </c>
      <c r="AP501" s="742" cm="1">
        <f t="array" ref="AP501">INDEX($H501:$K501,0,MATCH(AP$469,$H$469:$K$469,0))*HLOOKUP(AP$468,$J$465:$R$466,2)</f>
        <v>0</v>
      </c>
      <c r="AQ501" s="742" cm="1">
        <f t="array" ref="AQ501">INDEX($H501:$K501,0,MATCH(AQ$469,$H$469:$K$469,0))*HLOOKUP(AQ$468,$J$465:$R$466,2)</f>
        <v>0</v>
      </c>
      <c r="AR501" s="742" cm="1">
        <f t="array" ref="AR501">INDEX($H501:$K501,0,MATCH(AR$469,$H$469:$K$469,0))*HLOOKUP(AR$468,$J$465:$R$466,2)</f>
        <v>0</v>
      </c>
      <c r="AS501" s="742" cm="1">
        <f t="array" ref="AS501">INDEX($H501:$K501,0,MATCH(AS$469,$H$469:$K$469,0))*HLOOKUP(AS$468,$J$465:$R$466,2)</f>
        <v>0</v>
      </c>
      <c r="AT501" s="742" cm="1">
        <f t="array" ref="AT501">INDEX($H501:$K501,0,MATCH(AT$469,$H$469:$K$469,0))*HLOOKUP(AT$468,$J$465:$R$466,2)</f>
        <v>0</v>
      </c>
      <c r="AU501" s="742" cm="1">
        <f t="array" ref="AU501">INDEX($H501:$K501,0,MATCH(AU$469,$H$469:$K$469,0))*HLOOKUP(AU$468,$J$465:$R$466,2)</f>
        <v>0</v>
      </c>
      <c r="AV501" s="196"/>
      <c r="AW501" s="196"/>
      <c r="AX501" s="17"/>
      <c r="AY501" s="9"/>
      <c r="AZ501" s="9"/>
      <c r="BA501" s="9"/>
    </row>
    <row r="502" spans="1:53" ht="14.5" outlineLevel="1" x14ac:dyDescent="0.35">
      <c r="A502" s="7"/>
      <c r="B502" s="8"/>
      <c r="C502" s="18"/>
      <c r="D502" s="18"/>
      <c r="E502" s="18"/>
      <c r="F502" s="27"/>
      <c r="G502" s="27" t="str">
        <f t="shared" ref="G502:G533" si="121">_xlfn.CONCAT(H210:M210)</f>
        <v>YABA2Ba</v>
      </c>
      <c r="H502" s="232">
        <v>0</v>
      </c>
      <c r="I502" s="232">
        <v>0</v>
      </c>
      <c r="J502" s="232">
        <v>0</v>
      </c>
      <c r="K502" s="232">
        <v>0</v>
      </c>
      <c r="L502" s="742" cm="1">
        <f t="array" ref="L502">INDEX($H502:$K502,0,MATCH(L$469,$H$469:$K$469,0))*HLOOKUP(L$468,$J$465:$R$466,2)</f>
        <v>0</v>
      </c>
      <c r="M502" s="742" cm="1">
        <f t="array" ref="M502">INDEX($H502:$K502,0,MATCH(M$469,$H$469:$K$469,0))*HLOOKUP(M$468,$J$465:$R$466,2)</f>
        <v>0</v>
      </c>
      <c r="N502" s="742" cm="1">
        <f t="array" ref="N502">INDEX($H502:$K502,0,MATCH(N$469,$H$469:$K$469,0))*HLOOKUP(N$468,$J$465:$R$466,2)</f>
        <v>0</v>
      </c>
      <c r="O502" s="742" cm="1">
        <f t="array" ref="O502">INDEX($H502:$K502,0,MATCH(O$469,$H$469:$K$469,0))*HLOOKUP(O$468,$J$465:$R$466,2)</f>
        <v>0</v>
      </c>
      <c r="P502" s="742" cm="1">
        <f t="array" ref="P502">INDEX($H502:$K502,0,MATCH(P$469,$H$469:$K$469,0))*HLOOKUP(P$468,$J$465:$R$466,2)</f>
        <v>0</v>
      </c>
      <c r="Q502" s="742" cm="1">
        <f t="array" ref="Q502">INDEX($H502:$K502,0,MATCH(Q$469,$H$469:$K$469,0))*HLOOKUP(Q$468,$J$465:$R$466,2)</f>
        <v>0</v>
      </c>
      <c r="R502" s="742" cm="1">
        <f t="array" ref="R502">INDEX($H502:$K502,0,MATCH(R$469,$H$469:$K$469,0))*HLOOKUP(R$468,$J$465:$R$466,2)</f>
        <v>0</v>
      </c>
      <c r="S502" s="742" cm="1">
        <f t="array" ref="S502">INDEX($H502:$K502,0,MATCH(S$469,$H$469:$K$469,0))*HLOOKUP(S$468,$J$465:$R$466,2)</f>
        <v>0</v>
      </c>
      <c r="T502" s="742" cm="1">
        <f t="array" ref="T502">INDEX($H502:$K502,0,MATCH(T$469,$H$469:$K$469,0))*HLOOKUP(T$468,$J$465:$R$466,2)</f>
        <v>0</v>
      </c>
      <c r="U502" s="742" cm="1">
        <f t="array" ref="U502">INDEX($H502:$K502,0,MATCH(U$469,$H$469:$K$469,0))*HLOOKUP(U$468,$J$465:$R$466,2)</f>
        <v>0</v>
      </c>
      <c r="V502" s="742" cm="1">
        <f t="array" ref="V502">INDEX($H502:$K502,0,MATCH(V$469,$H$469:$K$469,0))*HLOOKUP(V$468,$J$465:$R$466,2)</f>
        <v>0</v>
      </c>
      <c r="W502" s="742" cm="1">
        <f t="array" ref="W502">INDEX($H502:$K502,0,MATCH(W$469,$H$469:$K$469,0))*HLOOKUP(W$468,$J$465:$R$466,2)</f>
        <v>0</v>
      </c>
      <c r="X502" s="742" cm="1">
        <f t="array" ref="X502">INDEX($H502:$K502,0,MATCH(X$469,$H$469:$K$469,0))*HLOOKUP(X$468,$J$465:$R$466,2)</f>
        <v>0</v>
      </c>
      <c r="Y502" s="742" cm="1">
        <f t="array" ref="Y502">INDEX($H502:$K502,0,MATCH(Y$469,$H$469:$K$469,0))*HLOOKUP(Y$468,$J$465:$R$466,2)</f>
        <v>0</v>
      </c>
      <c r="Z502" s="742" cm="1">
        <f t="array" ref="Z502">INDEX($H502:$K502,0,MATCH(Z$469,$H$469:$K$469,0))*HLOOKUP(Z$468,$J$465:$R$466,2)</f>
        <v>0</v>
      </c>
      <c r="AA502" s="742" cm="1">
        <f t="array" ref="AA502">INDEX($H502:$K502,0,MATCH(AA$469,$H$469:$K$469,0))*HLOOKUP(AA$468,$J$465:$R$466,2)</f>
        <v>0</v>
      </c>
      <c r="AB502" s="742" cm="1">
        <f t="array" ref="AB502">INDEX($H502:$K502,0,MATCH(AB$469,$H$469:$K$469,0))*HLOOKUP(AB$468,$J$465:$R$466,2)</f>
        <v>0</v>
      </c>
      <c r="AC502" s="742" cm="1">
        <f t="array" ref="AC502">INDEX($H502:$K502,0,MATCH(AC$469,$H$469:$K$469,0))*HLOOKUP(AC$468,$J$465:$R$466,2)</f>
        <v>0</v>
      </c>
      <c r="AD502" s="742" cm="1">
        <f t="array" ref="AD502">INDEX($H502:$K502,0,MATCH(AD$469,$H$469:$K$469,0))*HLOOKUP(AD$468,$J$465:$R$466,2)</f>
        <v>0</v>
      </c>
      <c r="AE502" s="742" cm="1">
        <f t="array" ref="AE502">INDEX($H502:$K502,0,MATCH(AE$469,$H$469:$K$469,0))*HLOOKUP(AE$468,$J$465:$R$466,2)</f>
        <v>0</v>
      </c>
      <c r="AF502" s="742" cm="1">
        <f t="array" ref="AF502">INDEX($H502:$K502,0,MATCH(AF$469,$H$469:$K$469,0))*HLOOKUP(AF$468,$J$465:$R$466,2)</f>
        <v>0</v>
      </c>
      <c r="AG502" s="742" cm="1">
        <f t="array" ref="AG502">INDEX($H502:$K502,0,MATCH(AG$469,$H$469:$K$469,0))*HLOOKUP(AG$468,$J$465:$R$466,2)</f>
        <v>0</v>
      </c>
      <c r="AH502" s="742" cm="1">
        <f t="array" ref="AH502">INDEX($H502:$K502,0,MATCH(AH$469,$H$469:$K$469,0))*HLOOKUP(AH$468,$J$465:$R$466,2)</f>
        <v>0</v>
      </c>
      <c r="AI502" s="742" cm="1">
        <f t="array" ref="AI502">INDEX($H502:$K502,0,MATCH(AI$469,$H$469:$K$469,0))*HLOOKUP(AI$468,$J$465:$R$466,2)</f>
        <v>0</v>
      </c>
      <c r="AJ502" s="742" cm="1">
        <f t="array" ref="AJ502">INDEX($H502:$K502,0,MATCH(AJ$469,$H$469:$K$469,0))*HLOOKUP(AJ$468,$J$465:$R$466,2)</f>
        <v>0</v>
      </c>
      <c r="AK502" s="742" cm="1">
        <f t="array" ref="AK502">INDEX($H502:$K502,0,MATCH(AK$469,$H$469:$K$469,0))*HLOOKUP(AK$468,$J$465:$R$466,2)</f>
        <v>0</v>
      </c>
      <c r="AL502" s="742" cm="1">
        <f t="array" ref="AL502">INDEX($H502:$K502,0,MATCH(AL$469,$H$469:$K$469,0))*HLOOKUP(AL$468,$J$465:$R$466,2)</f>
        <v>0</v>
      </c>
      <c r="AM502" s="742" cm="1">
        <f t="array" ref="AM502">INDEX($H502:$K502,0,MATCH(AM$469,$H$469:$K$469,0))*HLOOKUP(AM$468,$J$465:$R$466,2)</f>
        <v>0</v>
      </c>
      <c r="AN502" s="742" cm="1">
        <f t="array" ref="AN502">INDEX($H502:$K502,0,MATCH(AN$469,$H$469:$K$469,0))*HLOOKUP(AN$468,$J$465:$R$466,2)</f>
        <v>0</v>
      </c>
      <c r="AO502" s="742" cm="1">
        <f t="array" ref="AO502">INDEX($H502:$K502,0,MATCH(AO$469,$H$469:$K$469,0))*HLOOKUP(AO$468,$J$465:$R$466,2)</f>
        <v>0</v>
      </c>
      <c r="AP502" s="742" cm="1">
        <f t="array" ref="AP502">INDEX($H502:$K502,0,MATCH(AP$469,$H$469:$K$469,0))*HLOOKUP(AP$468,$J$465:$R$466,2)</f>
        <v>0</v>
      </c>
      <c r="AQ502" s="742" cm="1">
        <f t="array" ref="AQ502">INDEX($H502:$K502,0,MATCH(AQ$469,$H$469:$K$469,0))*HLOOKUP(AQ$468,$J$465:$R$466,2)</f>
        <v>0</v>
      </c>
      <c r="AR502" s="742" cm="1">
        <f t="array" ref="AR502">INDEX($H502:$K502,0,MATCH(AR$469,$H$469:$K$469,0))*HLOOKUP(AR$468,$J$465:$R$466,2)</f>
        <v>0</v>
      </c>
      <c r="AS502" s="742" cm="1">
        <f t="array" ref="AS502">INDEX($H502:$K502,0,MATCH(AS$469,$H$469:$K$469,0))*HLOOKUP(AS$468,$J$465:$R$466,2)</f>
        <v>0</v>
      </c>
      <c r="AT502" s="742" cm="1">
        <f t="array" ref="AT502">INDEX($H502:$K502,0,MATCH(AT$469,$H$469:$K$469,0))*HLOOKUP(AT$468,$J$465:$R$466,2)</f>
        <v>0</v>
      </c>
      <c r="AU502" s="742" cm="1">
        <f t="array" ref="AU502">INDEX($H502:$K502,0,MATCH(AU$469,$H$469:$K$469,0))*HLOOKUP(AU$468,$J$465:$R$466,2)</f>
        <v>0</v>
      </c>
      <c r="AV502" s="196"/>
      <c r="AW502" s="196"/>
      <c r="AX502" s="17"/>
      <c r="AY502" s="9"/>
      <c r="AZ502" s="9"/>
      <c r="BA502" s="9"/>
    </row>
    <row r="503" spans="1:53" ht="14.5" outlineLevel="1" x14ac:dyDescent="0.35">
      <c r="A503" s="7"/>
      <c r="B503" s="8"/>
      <c r="C503" s="18"/>
      <c r="D503" s="18"/>
      <c r="E503" s="18"/>
      <c r="F503" s="27"/>
      <c r="G503" s="27" t="str">
        <f t="shared" si="121"/>
        <v>AYABA1b</v>
      </c>
      <c r="H503" s="232">
        <v>120</v>
      </c>
      <c r="I503" s="232">
        <v>150</v>
      </c>
      <c r="J503" s="232">
        <v>150</v>
      </c>
      <c r="K503" s="232">
        <v>0</v>
      </c>
      <c r="L503" s="742" cm="1">
        <f t="array" ref="L503">INDEX($H503:$K503,0,MATCH(L$469,$H$469:$K$469,0))*HLOOKUP(L$468,$J$465:$R$466,2)</f>
        <v>120</v>
      </c>
      <c r="M503" s="742" cm="1">
        <f t="array" ref="M503">INDEX($H503:$K503,0,MATCH(M$469,$H$469:$K$469,0))*HLOOKUP(M$468,$J$465:$R$466,2)</f>
        <v>150</v>
      </c>
      <c r="N503" s="742" cm="1">
        <f t="array" ref="N503">INDEX($H503:$K503,0,MATCH(N$469,$H$469:$K$469,0))*HLOOKUP(N$468,$J$465:$R$466,2)</f>
        <v>150</v>
      </c>
      <c r="O503" s="742" cm="1">
        <f t="array" ref="O503">INDEX($H503:$K503,0,MATCH(O$469,$H$469:$K$469,0))*HLOOKUP(O$468,$J$465:$R$466,2)</f>
        <v>0</v>
      </c>
      <c r="P503" s="742" cm="1">
        <f t="array" ref="P503">INDEX($H503:$K503,0,MATCH(P$469,$H$469:$K$469,0))*HLOOKUP(P$468,$J$465:$R$466,2)</f>
        <v>120</v>
      </c>
      <c r="Q503" s="742" cm="1">
        <f t="array" ref="Q503">INDEX($H503:$K503,0,MATCH(Q$469,$H$469:$K$469,0))*HLOOKUP(Q$468,$J$465:$R$466,2)</f>
        <v>150</v>
      </c>
      <c r="R503" s="742" cm="1">
        <f t="array" ref="R503">INDEX($H503:$K503,0,MATCH(R$469,$H$469:$K$469,0))*HLOOKUP(R$468,$J$465:$R$466,2)</f>
        <v>150</v>
      </c>
      <c r="S503" s="742" cm="1">
        <f t="array" ref="S503">INDEX($H503:$K503,0,MATCH(S$469,$H$469:$K$469,0))*HLOOKUP(S$468,$J$465:$R$466,2)</f>
        <v>0</v>
      </c>
      <c r="T503" s="742" cm="1">
        <f t="array" ref="T503">INDEX($H503:$K503,0,MATCH(T$469,$H$469:$K$469,0))*HLOOKUP(T$468,$J$465:$R$466,2)</f>
        <v>120</v>
      </c>
      <c r="U503" s="742" cm="1">
        <f t="array" ref="U503">INDEX($H503:$K503,0,MATCH(U$469,$H$469:$K$469,0))*HLOOKUP(U$468,$J$465:$R$466,2)</f>
        <v>150</v>
      </c>
      <c r="V503" s="742" cm="1">
        <f t="array" ref="V503">INDEX($H503:$K503,0,MATCH(V$469,$H$469:$K$469,0))*HLOOKUP(V$468,$J$465:$R$466,2)</f>
        <v>150</v>
      </c>
      <c r="W503" s="742" cm="1">
        <f t="array" ref="W503">INDEX($H503:$K503,0,MATCH(W$469,$H$469:$K$469,0))*HLOOKUP(W$468,$J$465:$R$466,2)</f>
        <v>0</v>
      </c>
      <c r="X503" s="742" cm="1">
        <f t="array" ref="X503">INDEX($H503:$K503,0,MATCH(X$469,$H$469:$K$469,0))*HLOOKUP(X$468,$J$465:$R$466,2)</f>
        <v>120</v>
      </c>
      <c r="Y503" s="742" cm="1">
        <f t="array" ref="Y503">INDEX($H503:$K503,0,MATCH(Y$469,$H$469:$K$469,0))*HLOOKUP(Y$468,$J$465:$R$466,2)</f>
        <v>150</v>
      </c>
      <c r="Z503" s="742" cm="1">
        <f t="array" ref="Z503">INDEX($H503:$K503,0,MATCH(Z$469,$H$469:$K$469,0))*HLOOKUP(Z$468,$J$465:$R$466,2)</f>
        <v>150</v>
      </c>
      <c r="AA503" s="742" cm="1">
        <f t="array" ref="AA503">INDEX($H503:$K503,0,MATCH(AA$469,$H$469:$K$469,0))*HLOOKUP(AA$468,$J$465:$R$466,2)</f>
        <v>0</v>
      </c>
      <c r="AB503" s="742" cm="1">
        <f t="array" ref="AB503">INDEX($H503:$K503,0,MATCH(AB$469,$H$469:$K$469,0))*HLOOKUP(AB$468,$J$465:$R$466,2)</f>
        <v>120</v>
      </c>
      <c r="AC503" s="742" cm="1">
        <f t="array" ref="AC503">INDEX($H503:$K503,0,MATCH(AC$469,$H$469:$K$469,0))*HLOOKUP(AC$468,$J$465:$R$466,2)</f>
        <v>150</v>
      </c>
      <c r="AD503" s="742" cm="1">
        <f t="array" ref="AD503">INDEX($H503:$K503,0,MATCH(AD$469,$H$469:$K$469,0))*HLOOKUP(AD$468,$J$465:$R$466,2)</f>
        <v>150</v>
      </c>
      <c r="AE503" s="742" cm="1">
        <f t="array" ref="AE503">INDEX($H503:$K503,0,MATCH(AE$469,$H$469:$K$469,0))*HLOOKUP(AE$468,$J$465:$R$466,2)</f>
        <v>0</v>
      </c>
      <c r="AF503" s="742" cm="1">
        <f t="array" ref="AF503">INDEX($H503:$K503,0,MATCH(AF$469,$H$469:$K$469,0))*HLOOKUP(AF$468,$J$465:$R$466,2)</f>
        <v>120</v>
      </c>
      <c r="AG503" s="742" cm="1">
        <f t="array" ref="AG503">INDEX($H503:$K503,0,MATCH(AG$469,$H$469:$K$469,0))*HLOOKUP(AG$468,$J$465:$R$466,2)</f>
        <v>150</v>
      </c>
      <c r="AH503" s="742" cm="1">
        <f t="array" ref="AH503">INDEX($H503:$K503,0,MATCH(AH$469,$H$469:$K$469,0))*HLOOKUP(AH$468,$J$465:$R$466,2)</f>
        <v>150</v>
      </c>
      <c r="AI503" s="742" cm="1">
        <f t="array" ref="AI503">INDEX($H503:$K503,0,MATCH(AI$469,$H$469:$K$469,0))*HLOOKUP(AI$468,$J$465:$R$466,2)</f>
        <v>0</v>
      </c>
      <c r="AJ503" s="742" cm="1">
        <f t="array" ref="AJ503">INDEX($H503:$K503,0,MATCH(AJ$469,$H$469:$K$469,0))*HLOOKUP(AJ$468,$J$465:$R$466,2)</f>
        <v>120</v>
      </c>
      <c r="AK503" s="742" cm="1">
        <f t="array" ref="AK503">INDEX($H503:$K503,0,MATCH(AK$469,$H$469:$K$469,0))*HLOOKUP(AK$468,$J$465:$R$466,2)</f>
        <v>150</v>
      </c>
      <c r="AL503" s="742" cm="1">
        <f t="array" ref="AL503">INDEX($H503:$K503,0,MATCH(AL$469,$H$469:$K$469,0))*HLOOKUP(AL$468,$J$465:$R$466,2)</f>
        <v>150</v>
      </c>
      <c r="AM503" s="742" cm="1">
        <f t="array" ref="AM503">INDEX($H503:$K503,0,MATCH(AM$469,$H$469:$K$469,0))*HLOOKUP(AM$468,$J$465:$R$466,2)</f>
        <v>0</v>
      </c>
      <c r="AN503" s="742" cm="1">
        <f t="array" ref="AN503">INDEX($H503:$K503,0,MATCH(AN$469,$H$469:$K$469,0))*HLOOKUP(AN$468,$J$465:$R$466,2)</f>
        <v>120</v>
      </c>
      <c r="AO503" s="742" cm="1">
        <f t="array" ref="AO503">INDEX($H503:$K503,0,MATCH(AO$469,$H$469:$K$469,0))*HLOOKUP(AO$468,$J$465:$R$466,2)</f>
        <v>150</v>
      </c>
      <c r="AP503" s="742" cm="1">
        <f t="array" ref="AP503">INDEX($H503:$K503,0,MATCH(AP$469,$H$469:$K$469,0))*HLOOKUP(AP$468,$J$465:$R$466,2)</f>
        <v>150</v>
      </c>
      <c r="AQ503" s="742" cm="1">
        <f t="array" ref="AQ503">INDEX($H503:$K503,0,MATCH(AQ$469,$H$469:$K$469,0))*HLOOKUP(AQ$468,$J$465:$R$466,2)</f>
        <v>0</v>
      </c>
      <c r="AR503" s="742" cm="1">
        <f t="array" ref="AR503">INDEX($H503:$K503,0,MATCH(AR$469,$H$469:$K$469,0))*HLOOKUP(AR$468,$J$465:$R$466,2)</f>
        <v>120</v>
      </c>
      <c r="AS503" s="742" cm="1">
        <f t="array" ref="AS503">INDEX($H503:$K503,0,MATCH(AS$469,$H$469:$K$469,0))*HLOOKUP(AS$468,$J$465:$R$466,2)</f>
        <v>150</v>
      </c>
      <c r="AT503" s="742" cm="1">
        <f t="array" ref="AT503">INDEX($H503:$K503,0,MATCH(AT$469,$H$469:$K$469,0))*HLOOKUP(AT$468,$J$465:$R$466,2)</f>
        <v>150</v>
      </c>
      <c r="AU503" s="742" cm="1">
        <f t="array" ref="AU503">INDEX($H503:$K503,0,MATCH(AU$469,$H$469:$K$469,0))*HLOOKUP(AU$468,$J$465:$R$466,2)</f>
        <v>0</v>
      </c>
      <c r="AV503" s="196"/>
      <c r="AW503" s="196"/>
      <c r="AX503" s="17"/>
      <c r="AY503" s="9"/>
      <c r="AZ503" s="9"/>
      <c r="BA503" s="9"/>
    </row>
    <row r="504" spans="1:53" ht="14.5" outlineLevel="1" x14ac:dyDescent="0.35">
      <c r="A504" s="7"/>
      <c r="B504" s="8"/>
      <c r="C504" s="18"/>
      <c r="D504" s="18"/>
      <c r="E504" s="18"/>
      <c r="F504" s="27"/>
      <c r="G504" s="27" t="str">
        <f t="shared" si="121"/>
        <v>YAOA2OFa</v>
      </c>
      <c r="H504" s="232">
        <v>0</v>
      </c>
      <c r="I504" s="232">
        <v>0</v>
      </c>
      <c r="J504" s="232">
        <v>0</v>
      </c>
      <c r="K504" s="232">
        <v>0</v>
      </c>
      <c r="L504" s="742" cm="1">
        <f t="array" ref="L504">INDEX($H504:$K504,0,MATCH(L$469,$H$469:$K$469,0))*HLOOKUP(L$468,$J$465:$R$466,2)</f>
        <v>0</v>
      </c>
      <c r="M504" s="742" cm="1">
        <f t="array" ref="M504">INDEX($H504:$K504,0,MATCH(M$469,$H$469:$K$469,0))*HLOOKUP(M$468,$J$465:$R$466,2)</f>
        <v>0</v>
      </c>
      <c r="N504" s="742" cm="1">
        <f t="array" ref="N504">INDEX($H504:$K504,0,MATCH(N$469,$H$469:$K$469,0))*HLOOKUP(N$468,$J$465:$R$466,2)</f>
        <v>0</v>
      </c>
      <c r="O504" s="742" cm="1">
        <f t="array" ref="O504">INDEX($H504:$K504,0,MATCH(O$469,$H$469:$K$469,0))*HLOOKUP(O$468,$J$465:$R$466,2)</f>
        <v>0</v>
      </c>
      <c r="P504" s="742" cm="1">
        <f t="array" ref="P504">INDEX($H504:$K504,0,MATCH(P$469,$H$469:$K$469,0))*HLOOKUP(P$468,$J$465:$R$466,2)</f>
        <v>0</v>
      </c>
      <c r="Q504" s="742" cm="1">
        <f t="array" ref="Q504">INDEX($H504:$K504,0,MATCH(Q$469,$H$469:$K$469,0))*HLOOKUP(Q$468,$J$465:$R$466,2)</f>
        <v>0</v>
      </c>
      <c r="R504" s="742" cm="1">
        <f t="array" ref="R504">INDEX($H504:$K504,0,MATCH(R$469,$H$469:$K$469,0))*HLOOKUP(R$468,$J$465:$R$466,2)</f>
        <v>0</v>
      </c>
      <c r="S504" s="742" cm="1">
        <f t="array" ref="S504">INDEX($H504:$K504,0,MATCH(S$469,$H$469:$K$469,0))*HLOOKUP(S$468,$J$465:$R$466,2)</f>
        <v>0</v>
      </c>
      <c r="T504" s="742" cm="1">
        <f t="array" ref="T504">INDEX($H504:$K504,0,MATCH(T$469,$H$469:$K$469,0))*HLOOKUP(T$468,$J$465:$R$466,2)</f>
        <v>0</v>
      </c>
      <c r="U504" s="742" cm="1">
        <f t="array" ref="U504">INDEX($H504:$K504,0,MATCH(U$469,$H$469:$K$469,0))*HLOOKUP(U$468,$J$465:$R$466,2)</f>
        <v>0</v>
      </c>
      <c r="V504" s="742" cm="1">
        <f t="array" ref="V504">INDEX($H504:$K504,0,MATCH(V$469,$H$469:$K$469,0))*HLOOKUP(V$468,$J$465:$R$466,2)</f>
        <v>0</v>
      </c>
      <c r="W504" s="742" cm="1">
        <f t="array" ref="W504">INDEX($H504:$K504,0,MATCH(W$469,$H$469:$K$469,0))*HLOOKUP(W$468,$J$465:$R$466,2)</f>
        <v>0</v>
      </c>
      <c r="X504" s="742" cm="1">
        <f t="array" ref="X504">INDEX($H504:$K504,0,MATCH(X$469,$H$469:$K$469,0))*HLOOKUP(X$468,$J$465:$R$466,2)</f>
        <v>0</v>
      </c>
      <c r="Y504" s="742" cm="1">
        <f t="array" ref="Y504">INDEX($H504:$K504,0,MATCH(Y$469,$H$469:$K$469,0))*HLOOKUP(Y$468,$J$465:$R$466,2)</f>
        <v>0</v>
      </c>
      <c r="Z504" s="742" cm="1">
        <f t="array" ref="Z504">INDEX($H504:$K504,0,MATCH(Z$469,$H$469:$K$469,0))*HLOOKUP(Z$468,$J$465:$R$466,2)</f>
        <v>0</v>
      </c>
      <c r="AA504" s="742" cm="1">
        <f t="array" ref="AA504">INDEX($H504:$K504,0,MATCH(AA$469,$H$469:$K$469,0))*HLOOKUP(AA$468,$J$465:$R$466,2)</f>
        <v>0</v>
      </c>
      <c r="AB504" s="742" cm="1">
        <f t="array" ref="AB504">INDEX($H504:$K504,0,MATCH(AB$469,$H$469:$K$469,0))*HLOOKUP(AB$468,$J$465:$R$466,2)</f>
        <v>0</v>
      </c>
      <c r="AC504" s="742" cm="1">
        <f t="array" ref="AC504">INDEX($H504:$K504,0,MATCH(AC$469,$H$469:$K$469,0))*HLOOKUP(AC$468,$J$465:$R$466,2)</f>
        <v>0</v>
      </c>
      <c r="AD504" s="742" cm="1">
        <f t="array" ref="AD504">INDEX($H504:$K504,0,MATCH(AD$469,$H$469:$K$469,0))*HLOOKUP(AD$468,$J$465:$R$466,2)</f>
        <v>0</v>
      </c>
      <c r="AE504" s="742" cm="1">
        <f t="array" ref="AE504">INDEX($H504:$K504,0,MATCH(AE$469,$H$469:$K$469,0))*HLOOKUP(AE$468,$J$465:$R$466,2)</f>
        <v>0</v>
      </c>
      <c r="AF504" s="742" cm="1">
        <f t="array" ref="AF504">INDEX($H504:$K504,0,MATCH(AF$469,$H$469:$K$469,0))*HLOOKUP(AF$468,$J$465:$R$466,2)</f>
        <v>0</v>
      </c>
      <c r="AG504" s="742" cm="1">
        <f t="array" ref="AG504">INDEX($H504:$K504,0,MATCH(AG$469,$H$469:$K$469,0))*HLOOKUP(AG$468,$J$465:$R$466,2)</f>
        <v>0</v>
      </c>
      <c r="AH504" s="742" cm="1">
        <f t="array" ref="AH504">INDEX($H504:$K504,0,MATCH(AH$469,$H$469:$K$469,0))*HLOOKUP(AH$468,$J$465:$R$466,2)</f>
        <v>0</v>
      </c>
      <c r="AI504" s="742" cm="1">
        <f t="array" ref="AI504">INDEX($H504:$K504,0,MATCH(AI$469,$H$469:$K$469,0))*HLOOKUP(AI$468,$J$465:$R$466,2)</f>
        <v>0</v>
      </c>
      <c r="AJ504" s="742" cm="1">
        <f t="array" ref="AJ504">INDEX($H504:$K504,0,MATCH(AJ$469,$H$469:$K$469,0))*HLOOKUP(AJ$468,$J$465:$R$466,2)</f>
        <v>0</v>
      </c>
      <c r="AK504" s="742" cm="1">
        <f t="array" ref="AK504">INDEX($H504:$K504,0,MATCH(AK$469,$H$469:$K$469,0))*HLOOKUP(AK$468,$J$465:$R$466,2)</f>
        <v>0</v>
      </c>
      <c r="AL504" s="742" cm="1">
        <f t="array" ref="AL504">INDEX($H504:$K504,0,MATCH(AL$469,$H$469:$K$469,0))*HLOOKUP(AL$468,$J$465:$R$466,2)</f>
        <v>0</v>
      </c>
      <c r="AM504" s="742" cm="1">
        <f t="array" ref="AM504">INDEX($H504:$K504,0,MATCH(AM$469,$H$469:$K$469,0))*HLOOKUP(AM$468,$J$465:$R$466,2)</f>
        <v>0</v>
      </c>
      <c r="AN504" s="742" cm="1">
        <f t="array" ref="AN504">INDEX($H504:$K504,0,MATCH(AN$469,$H$469:$K$469,0))*HLOOKUP(AN$468,$J$465:$R$466,2)</f>
        <v>0</v>
      </c>
      <c r="AO504" s="742" cm="1">
        <f t="array" ref="AO504">INDEX($H504:$K504,0,MATCH(AO$469,$H$469:$K$469,0))*HLOOKUP(AO$468,$J$465:$R$466,2)</f>
        <v>0</v>
      </c>
      <c r="AP504" s="742" cm="1">
        <f t="array" ref="AP504">INDEX($H504:$K504,0,MATCH(AP$469,$H$469:$K$469,0))*HLOOKUP(AP$468,$J$465:$R$466,2)</f>
        <v>0</v>
      </c>
      <c r="AQ504" s="742" cm="1">
        <f t="array" ref="AQ504">INDEX($H504:$K504,0,MATCH(AQ$469,$H$469:$K$469,0))*HLOOKUP(AQ$468,$J$465:$R$466,2)</f>
        <v>0</v>
      </c>
      <c r="AR504" s="742" cm="1">
        <f t="array" ref="AR504">INDEX($H504:$K504,0,MATCH(AR$469,$H$469:$K$469,0))*HLOOKUP(AR$468,$J$465:$R$466,2)</f>
        <v>0</v>
      </c>
      <c r="AS504" s="742" cm="1">
        <f t="array" ref="AS504">INDEX($H504:$K504,0,MATCH(AS$469,$H$469:$K$469,0))*HLOOKUP(AS$468,$J$465:$R$466,2)</f>
        <v>0</v>
      </c>
      <c r="AT504" s="742" cm="1">
        <f t="array" ref="AT504">INDEX($H504:$K504,0,MATCH(AT$469,$H$469:$K$469,0))*HLOOKUP(AT$468,$J$465:$R$466,2)</f>
        <v>0</v>
      </c>
      <c r="AU504" s="742" cm="1">
        <f t="array" ref="AU504">INDEX($H504:$K504,0,MATCH(AU$469,$H$469:$K$469,0))*HLOOKUP(AU$468,$J$465:$R$466,2)</f>
        <v>0</v>
      </c>
      <c r="AV504" s="196"/>
      <c r="AW504" s="196"/>
      <c r="AX504" s="17"/>
      <c r="AY504" s="9"/>
      <c r="AZ504" s="9"/>
      <c r="BA504" s="9"/>
    </row>
    <row r="505" spans="1:53" ht="14.5" outlineLevel="1" x14ac:dyDescent="0.35">
      <c r="A505" s="7"/>
      <c r="B505" s="8"/>
      <c r="C505" s="18"/>
      <c r="D505" s="18"/>
      <c r="E505" s="18"/>
      <c r="F505" s="27"/>
      <c r="G505" s="27" t="str">
        <f t="shared" si="121"/>
        <v>AYAOA1of</v>
      </c>
      <c r="H505" s="232">
        <v>120</v>
      </c>
      <c r="I505" s="232">
        <v>150</v>
      </c>
      <c r="J505" s="232">
        <v>150</v>
      </c>
      <c r="K505" s="232">
        <v>0</v>
      </c>
      <c r="L505" s="742" cm="1">
        <f t="array" ref="L505">INDEX($H505:$K505,0,MATCH(L$469,$H$469:$K$469,0))*HLOOKUP(L$468,$J$465:$R$466,2)</f>
        <v>120</v>
      </c>
      <c r="M505" s="742" cm="1">
        <f t="array" ref="M505">INDEX($H505:$K505,0,MATCH(M$469,$H$469:$K$469,0))*HLOOKUP(M$468,$J$465:$R$466,2)</f>
        <v>150</v>
      </c>
      <c r="N505" s="742" cm="1">
        <f t="array" ref="N505">INDEX($H505:$K505,0,MATCH(N$469,$H$469:$K$469,0))*HLOOKUP(N$468,$J$465:$R$466,2)</f>
        <v>150</v>
      </c>
      <c r="O505" s="742" cm="1">
        <f t="array" ref="O505">INDEX($H505:$K505,0,MATCH(O$469,$H$469:$K$469,0))*HLOOKUP(O$468,$J$465:$R$466,2)</f>
        <v>0</v>
      </c>
      <c r="P505" s="742" cm="1">
        <f t="array" ref="P505">INDEX($H505:$K505,0,MATCH(P$469,$H$469:$K$469,0))*HLOOKUP(P$468,$J$465:$R$466,2)</f>
        <v>120</v>
      </c>
      <c r="Q505" s="742" cm="1">
        <f t="array" ref="Q505">INDEX($H505:$K505,0,MATCH(Q$469,$H$469:$K$469,0))*HLOOKUP(Q$468,$J$465:$R$466,2)</f>
        <v>150</v>
      </c>
      <c r="R505" s="742" cm="1">
        <f t="array" ref="R505">INDEX($H505:$K505,0,MATCH(R$469,$H$469:$K$469,0))*HLOOKUP(R$468,$J$465:$R$466,2)</f>
        <v>150</v>
      </c>
      <c r="S505" s="742" cm="1">
        <f t="array" ref="S505">INDEX($H505:$K505,0,MATCH(S$469,$H$469:$K$469,0))*HLOOKUP(S$468,$J$465:$R$466,2)</f>
        <v>0</v>
      </c>
      <c r="T505" s="742" cm="1">
        <f t="array" ref="T505">INDEX($H505:$K505,0,MATCH(T$469,$H$469:$K$469,0))*HLOOKUP(T$468,$J$465:$R$466,2)</f>
        <v>120</v>
      </c>
      <c r="U505" s="742" cm="1">
        <f t="array" ref="U505">INDEX($H505:$K505,0,MATCH(U$469,$H$469:$K$469,0))*HLOOKUP(U$468,$J$465:$R$466,2)</f>
        <v>150</v>
      </c>
      <c r="V505" s="742" cm="1">
        <f t="array" ref="V505">INDEX($H505:$K505,0,MATCH(V$469,$H$469:$K$469,0))*HLOOKUP(V$468,$J$465:$R$466,2)</f>
        <v>150</v>
      </c>
      <c r="W505" s="742" cm="1">
        <f t="array" ref="W505">INDEX($H505:$K505,0,MATCH(W$469,$H$469:$K$469,0))*HLOOKUP(W$468,$J$465:$R$466,2)</f>
        <v>0</v>
      </c>
      <c r="X505" s="742" cm="1">
        <f t="array" ref="X505">INDEX($H505:$K505,0,MATCH(X$469,$H$469:$K$469,0))*HLOOKUP(X$468,$J$465:$R$466,2)</f>
        <v>120</v>
      </c>
      <c r="Y505" s="742" cm="1">
        <f t="array" ref="Y505">INDEX($H505:$K505,0,MATCH(Y$469,$H$469:$K$469,0))*HLOOKUP(Y$468,$J$465:$R$466,2)</f>
        <v>150</v>
      </c>
      <c r="Z505" s="742" cm="1">
        <f t="array" ref="Z505">INDEX($H505:$K505,0,MATCH(Z$469,$H$469:$K$469,0))*HLOOKUP(Z$468,$J$465:$R$466,2)</f>
        <v>150</v>
      </c>
      <c r="AA505" s="742" cm="1">
        <f t="array" ref="AA505">INDEX($H505:$K505,0,MATCH(AA$469,$H$469:$K$469,0))*HLOOKUP(AA$468,$J$465:$R$466,2)</f>
        <v>0</v>
      </c>
      <c r="AB505" s="742" cm="1">
        <f t="array" ref="AB505">INDEX($H505:$K505,0,MATCH(AB$469,$H$469:$K$469,0))*HLOOKUP(AB$468,$J$465:$R$466,2)</f>
        <v>120</v>
      </c>
      <c r="AC505" s="742" cm="1">
        <f t="array" ref="AC505">INDEX($H505:$K505,0,MATCH(AC$469,$H$469:$K$469,0))*HLOOKUP(AC$468,$J$465:$R$466,2)</f>
        <v>150</v>
      </c>
      <c r="AD505" s="742" cm="1">
        <f t="array" ref="AD505">INDEX($H505:$K505,0,MATCH(AD$469,$H$469:$K$469,0))*HLOOKUP(AD$468,$J$465:$R$466,2)</f>
        <v>150</v>
      </c>
      <c r="AE505" s="742" cm="1">
        <f t="array" ref="AE505">INDEX($H505:$K505,0,MATCH(AE$469,$H$469:$K$469,0))*HLOOKUP(AE$468,$J$465:$R$466,2)</f>
        <v>0</v>
      </c>
      <c r="AF505" s="742" cm="1">
        <f t="array" ref="AF505">INDEX($H505:$K505,0,MATCH(AF$469,$H$469:$K$469,0))*HLOOKUP(AF$468,$J$465:$R$466,2)</f>
        <v>120</v>
      </c>
      <c r="AG505" s="742" cm="1">
        <f t="array" ref="AG505">INDEX($H505:$K505,0,MATCH(AG$469,$H$469:$K$469,0))*HLOOKUP(AG$468,$J$465:$R$466,2)</f>
        <v>150</v>
      </c>
      <c r="AH505" s="742" cm="1">
        <f t="array" ref="AH505">INDEX($H505:$K505,0,MATCH(AH$469,$H$469:$K$469,0))*HLOOKUP(AH$468,$J$465:$R$466,2)</f>
        <v>150</v>
      </c>
      <c r="AI505" s="742" cm="1">
        <f t="array" ref="AI505">INDEX($H505:$K505,0,MATCH(AI$469,$H$469:$K$469,0))*HLOOKUP(AI$468,$J$465:$R$466,2)</f>
        <v>0</v>
      </c>
      <c r="AJ505" s="742" cm="1">
        <f t="array" ref="AJ505">INDEX($H505:$K505,0,MATCH(AJ$469,$H$469:$K$469,0))*HLOOKUP(AJ$468,$J$465:$R$466,2)</f>
        <v>120</v>
      </c>
      <c r="AK505" s="742" cm="1">
        <f t="array" ref="AK505">INDEX($H505:$K505,0,MATCH(AK$469,$H$469:$K$469,0))*HLOOKUP(AK$468,$J$465:$R$466,2)</f>
        <v>150</v>
      </c>
      <c r="AL505" s="742" cm="1">
        <f t="array" ref="AL505">INDEX($H505:$K505,0,MATCH(AL$469,$H$469:$K$469,0))*HLOOKUP(AL$468,$J$465:$R$466,2)</f>
        <v>150</v>
      </c>
      <c r="AM505" s="742" cm="1">
        <f t="array" ref="AM505">INDEX($H505:$K505,0,MATCH(AM$469,$H$469:$K$469,0))*HLOOKUP(AM$468,$J$465:$R$466,2)</f>
        <v>0</v>
      </c>
      <c r="AN505" s="742" cm="1">
        <f t="array" ref="AN505">INDEX($H505:$K505,0,MATCH(AN$469,$H$469:$K$469,0))*HLOOKUP(AN$468,$J$465:$R$466,2)</f>
        <v>120</v>
      </c>
      <c r="AO505" s="742" cm="1">
        <f t="array" ref="AO505">INDEX($H505:$K505,0,MATCH(AO$469,$H$469:$K$469,0))*HLOOKUP(AO$468,$J$465:$R$466,2)</f>
        <v>150</v>
      </c>
      <c r="AP505" s="742" cm="1">
        <f t="array" ref="AP505">INDEX($H505:$K505,0,MATCH(AP$469,$H$469:$K$469,0))*HLOOKUP(AP$468,$J$465:$R$466,2)</f>
        <v>150</v>
      </c>
      <c r="AQ505" s="742" cm="1">
        <f t="array" ref="AQ505">INDEX($H505:$K505,0,MATCH(AQ$469,$H$469:$K$469,0))*HLOOKUP(AQ$468,$J$465:$R$466,2)</f>
        <v>0</v>
      </c>
      <c r="AR505" s="742" cm="1">
        <f t="array" ref="AR505">INDEX($H505:$K505,0,MATCH(AR$469,$H$469:$K$469,0))*HLOOKUP(AR$468,$J$465:$R$466,2)</f>
        <v>120</v>
      </c>
      <c r="AS505" s="742" cm="1">
        <f t="array" ref="AS505">INDEX($H505:$K505,0,MATCH(AS$469,$H$469:$K$469,0))*HLOOKUP(AS$468,$J$465:$R$466,2)</f>
        <v>150</v>
      </c>
      <c r="AT505" s="742" cm="1">
        <f t="array" ref="AT505">INDEX($H505:$K505,0,MATCH(AT$469,$H$469:$K$469,0))*HLOOKUP(AT$468,$J$465:$R$466,2)</f>
        <v>150</v>
      </c>
      <c r="AU505" s="742" cm="1">
        <f t="array" ref="AU505">INDEX($H505:$K505,0,MATCH(AU$469,$H$469:$K$469,0))*HLOOKUP(AU$468,$J$465:$R$466,2)</f>
        <v>0</v>
      </c>
      <c r="AV505" s="196"/>
      <c r="AW505" s="196"/>
      <c r="AX505" s="17"/>
      <c r="AY505" s="9"/>
      <c r="AZ505" s="9"/>
      <c r="BA505" s="9"/>
    </row>
    <row r="506" spans="1:53" ht="14.5" outlineLevel="1" x14ac:dyDescent="0.35">
      <c r="A506" s="7"/>
      <c r="B506" s="8"/>
      <c r="C506" s="18"/>
      <c r="D506" s="18"/>
      <c r="E506" s="18"/>
      <c r="F506" s="27"/>
      <c r="G506" s="27" t="str">
        <f t="shared" si="121"/>
        <v>YYNBNb</v>
      </c>
      <c r="H506" s="232">
        <v>120</v>
      </c>
      <c r="I506" s="232">
        <v>150</v>
      </c>
      <c r="J506" s="232">
        <v>150</v>
      </c>
      <c r="K506" s="232">
        <v>0</v>
      </c>
      <c r="L506" s="742" cm="1">
        <f t="array" ref="L506">INDEX($H506:$K506,0,MATCH(L$469,$H$469:$K$469,0))*HLOOKUP(L$468,$J$465:$R$466,2)</f>
        <v>120</v>
      </c>
      <c r="M506" s="742" cm="1">
        <f t="array" ref="M506">INDEX($H506:$K506,0,MATCH(M$469,$H$469:$K$469,0))*HLOOKUP(M$468,$J$465:$R$466,2)</f>
        <v>150</v>
      </c>
      <c r="N506" s="742" cm="1">
        <f t="array" ref="N506">INDEX($H506:$K506,0,MATCH(N$469,$H$469:$K$469,0))*HLOOKUP(N$468,$J$465:$R$466,2)</f>
        <v>150</v>
      </c>
      <c r="O506" s="742" cm="1">
        <f t="array" ref="O506">INDEX($H506:$K506,0,MATCH(O$469,$H$469:$K$469,0))*HLOOKUP(O$468,$J$465:$R$466,2)</f>
        <v>0</v>
      </c>
      <c r="P506" s="742" cm="1">
        <f t="array" ref="P506">INDEX($H506:$K506,0,MATCH(P$469,$H$469:$K$469,0))*HLOOKUP(P$468,$J$465:$R$466,2)</f>
        <v>120</v>
      </c>
      <c r="Q506" s="742" cm="1">
        <f t="array" ref="Q506">INDEX($H506:$K506,0,MATCH(Q$469,$H$469:$K$469,0))*HLOOKUP(Q$468,$J$465:$R$466,2)</f>
        <v>150</v>
      </c>
      <c r="R506" s="742" cm="1">
        <f t="array" ref="R506">INDEX($H506:$K506,0,MATCH(R$469,$H$469:$K$469,0))*HLOOKUP(R$468,$J$465:$R$466,2)</f>
        <v>150</v>
      </c>
      <c r="S506" s="742" cm="1">
        <f t="array" ref="S506">INDEX($H506:$K506,0,MATCH(S$469,$H$469:$K$469,0))*HLOOKUP(S$468,$J$465:$R$466,2)</f>
        <v>0</v>
      </c>
      <c r="T506" s="742" cm="1">
        <f t="array" ref="T506">INDEX($H506:$K506,0,MATCH(T$469,$H$469:$K$469,0))*HLOOKUP(T$468,$J$465:$R$466,2)</f>
        <v>120</v>
      </c>
      <c r="U506" s="742" cm="1">
        <f t="array" ref="U506">INDEX($H506:$K506,0,MATCH(U$469,$H$469:$K$469,0))*HLOOKUP(U$468,$J$465:$R$466,2)</f>
        <v>150</v>
      </c>
      <c r="V506" s="742" cm="1">
        <f t="array" ref="V506">INDEX($H506:$K506,0,MATCH(V$469,$H$469:$K$469,0))*HLOOKUP(V$468,$J$465:$R$466,2)</f>
        <v>150</v>
      </c>
      <c r="W506" s="742" cm="1">
        <f t="array" ref="W506">INDEX($H506:$K506,0,MATCH(W$469,$H$469:$K$469,0))*HLOOKUP(W$468,$J$465:$R$466,2)</f>
        <v>0</v>
      </c>
      <c r="X506" s="742" cm="1">
        <f t="array" ref="X506">INDEX($H506:$K506,0,MATCH(X$469,$H$469:$K$469,0))*HLOOKUP(X$468,$J$465:$R$466,2)</f>
        <v>120</v>
      </c>
      <c r="Y506" s="742" cm="1">
        <f t="array" ref="Y506">INDEX($H506:$K506,0,MATCH(Y$469,$H$469:$K$469,0))*HLOOKUP(Y$468,$J$465:$R$466,2)</f>
        <v>150</v>
      </c>
      <c r="Z506" s="742" cm="1">
        <f t="array" ref="Z506">INDEX($H506:$K506,0,MATCH(Z$469,$H$469:$K$469,0))*HLOOKUP(Z$468,$J$465:$R$466,2)</f>
        <v>150</v>
      </c>
      <c r="AA506" s="742" cm="1">
        <f t="array" ref="AA506">INDEX($H506:$K506,0,MATCH(AA$469,$H$469:$K$469,0))*HLOOKUP(AA$468,$J$465:$R$466,2)</f>
        <v>0</v>
      </c>
      <c r="AB506" s="742" cm="1">
        <f t="array" ref="AB506">INDEX($H506:$K506,0,MATCH(AB$469,$H$469:$K$469,0))*HLOOKUP(AB$468,$J$465:$R$466,2)</f>
        <v>120</v>
      </c>
      <c r="AC506" s="742" cm="1">
        <f t="array" ref="AC506">INDEX($H506:$K506,0,MATCH(AC$469,$H$469:$K$469,0))*HLOOKUP(AC$468,$J$465:$R$466,2)</f>
        <v>150</v>
      </c>
      <c r="AD506" s="742" cm="1">
        <f t="array" ref="AD506">INDEX($H506:$K506,0,MATCH(AD$469,$H$469:$K$469,0))*HLOOKUP(AD$468,$J$465:$R$466,2)</f>
        <v>150</v>
      </c>
      <c r="AE506" s="742" cm="1">
        <f t="array" ref="AE506">INDEX($H506:$K506,0,MATCH(AE$469,$H$469:$K$469,0))*HLOOKUP(AE$468,$J$465:$R$466,2)</f>
        <v>0</v>
      </c>
      <c r="AF506" s="742" cm="1">
        <f t="array" ref="AF506">INDEX($H506:$K506,0,MATCH(AF$469,$H$469:$K$469,0))*HLOOKUP(AF$468,$J$465:$R$466,2)</f>
        <v>120</v>
      </c>
      <c r="AG506" s="742" cm="1">
        <f t="array" ref="AG506">INDEX($H506:$K506,0,MATCH(AG$469,$H$469:$K$469,0))*HLOOKUP(AG$468,$J$465:$R$466,2)</f>
        <v>150</v>
      </c>
      <c r="AH506" s="742" cm="1">
        <f t="array" ref="AH506">INDEX($H506:$K506,0,MATCH(AH$469,$H$469:$K$469,0))*HLOOKUP(AH$468,$J$465:$R$466,2)</f>
        <v>150</v>
      </c>
      <c r="AI506" s="742" cm="1">
        <f t="array" ref="AI506">INDEX($H506:$K506,0,MATCH(AI$469,$H$469:$K$469,0))*HLOOKUP(AI$468,$J$465:$R$466,2)</f>
        <v>0</v>
      </c>
      <c r="AJ506" s="742" cm="1">
        <f t="array" ref="AJ506">INDEX($H506:$K506,0,MATCH(AJ$469,$H$469:$K$469,0))*HLOOKUP(AJ$468,$J$465:$R$466,2)</f>
        <v>120</v>
      </c>
      <c r="AK506" s="742" cm="1">
        <f t="array" ref="AK506">INDEX($H506:$K506,0,MATCH(AK$469,$H$469:$K$469,0))*HLOOKUP(AK$468,$J$465:$R$466,2)</f>
        <v>150</v>
      </c>
      <c r="AL506" s="742" cm="1">
        <f t="array" ref="AL506">INDEX($H506:$K506,0,MATCH(AL$469,$H$469:$K$469,0))*HLOOKUP(AL$468,$J$465:$R$466,2)</f>
        <v>150</v>
      </c>
      <c r="AM506" s="742" cm="1">
        <f t="array" ref="AM506">INDEX($H506:$K506,0,MATCH(AM$469,$H$469:$K$469,0))*HLOOKUP(AM$468,$J$465:$R$466,2)</f>
        <v>0</v>
      </c>
      <c r="AN506" s="742" cm="1">
        <f t="array" ref="AN506">INDEX($H506:$K506,0,MATCH(AN$469,$H$469:$K$469,0))*HLOOKUP(AN$468,$J$465:$R$466,2)</f>
        <v>120</v>
      </c>
      <c r="AO506" s="742" cm="1">
        <f t="array" ref="AO506">INDEX($H506:$K506,0,MATCH(AO$469,$H$469:$K$469,0))*HLOOKUP(AO$468,$J$465:$R$466,2)</f>
        <v>150</v>
      </c>
      <c r="AP506" s="742" cm="1">
        <f t="array" ref="AP506">INDEX($H506:$K506,0,MATCH(AP$469,$H$469:$K$469,0))*HLOOKUP(AP$468,$J$465:$R$466,2)</f>
        <v>150</v>
      </c>
      <c r="AQ506" s="742" cm="1">
        <f t="array" ref="AQ506">INDEX($H506:$K506,0,MATCH(AQ$469,$H$469:$K$469,0))*HLOOKUP(AQ$468,$J$465:$R$466,2)</f>
        <v>0</v>
      </c>
      <c r="AR506" s="742" cm="1">
        <f t="array" ref="AR506">INDEX($H506:$K506,0,MATCH(AR$469,$H$469:$K$469,0))*HLOOKUP(AR$468,$J$465:$R$466,2)</f>
        <v>120</v>
      </c>
      <c r="AS506" s="742" cm="1">
        <f t="array" ref="AS506">INDEX($H506:$K506,0,MATCH(AS$469,$H$469:$K$469,0))*HLOOKUP(AS$468,$J$465:$R$466,2)</f>
        <v>150</v>
      </c>
      <c r="AT506" s="742" cm="1">
        <f t="array" ref="AT506">INDEX($H506:$K506,0,MATCH(AT$469,$H$469:$K$469,0))*HLOOKUP(AT$468,$J$465:$R$466,2)</f>
        <v>150</v>
      </c>
      <c r="AU506" s="742" cm="1">
        <f t="array" ref="AU506">INDEX($H506:$K506,0,MATCH(AU$469,$H$469:$K$469,0))*HLOOKUP(AU$468,$J$465:$R$466,2)</f>
        <v>0</v>
      </c>
      <c r="AV506" s="196"/>
      <c r="AW506" s="196"/>
      <c r="AX506" s="17"/>
      <c r="AY506" s="9"/>
      <c r="AZ506" s="9"/>
      <c r="BA506" s="9"/>
    </row>
    <row r="507" spans="1:53" ht="14.5" outlineLevel="1" x14ac:dyDescent="0.35">
      <c r="A507" s="7"/>
      <c r="B507" s="8"/>
      <c r="C507" s="18"/>
      <c r="D507" s="18"/>
      <c r="E507" s="18"/>
      <c r="F507" s="27"/>
      <c r="G507" s="27" t="str">
        <f t="shared" si="121"/>
        <v>YYNBNbd</v>
      </c>
      <c r="H507" s="232">
        <v>120</v>
      </c>
      <c r="I507" s="232">
        <v>150</v>
      </c>
      <c r="J507" s="232">
        <v>150</v>
      </c>
      <c r="K507" s="232">
        <v>0</v>
      </c>
      <c r="L507" s="742" cm="1">
        <f t="array" ref="L507">INDEX($H507:$K507,0,MATCH(L$469,$H$469:$K$469,0))*HLOOKUP(L$468,$J$465:$R$466,2)</f>
        <v>120</v>
      </c>
      <c r="M507" s="742" cm="1">
        <f t="array" ref="M507">INDEX($H507:$K507,0,MATCH(M$469,$H$469:$K$469,0))*HLOOKUP(M$468,$J$465:$R$466,2)</f>
        <v>150</v>
      </c>
      <c r="N507" s="742" cm="1">
        <f t="array" ref="N507">INDEX($H507:$K507,0,MATCH(N$469,$H$469:$K$469,0))*HLOOKUP(N$468,$J$465:$R$466,2)</f>
        <v>150</v>
      </c>
      <c r="O507" s="742" cm="1">
        <f t="array" ref="O507">INDEX($H507:$K507,0,MATCH(O$469,$H$469:$K$469,0))*HLOOKUP(O$468,$J$465:$R$466,2)</f>
        <v>0</v>
      </c>
      <c r="P507" s="742" cm="1">
        <f t="array" ref="P507">INDEX($H507:$K507,0,MATCH(P$469,$H$469:$K$469,0))*HLOOKUP(P$468,$J$465:$R$466,2)</f>
        <v>120</v>
      </c>
      <c r="Q507" s="742" cm="1">
        <f t="array" ref="Q507">INDEX($H507:$K507,0,MATCH(Q$469,$H$469:$K$469,0))*HLOOKUP(Q$468,$J$465:$R$466,2)</f>
        <v>150</v>
      </c>
      <c r="R507" s="742" cm="1">
        <f t="array" ref="R507">INDEX($H507:$K507,0,MATCH(R$469,$H$469:$K$469,0))*HLOOKUP(R$468,$J$465:$R$466,2)</f>
        <v>150</v>
      </c>
      <c r="S507" s="742" cm="1">
        <f t="array" ref="S507">INDEX($H507:$K507,0,MATCH(S$469,$H$469:$K$469,0))*HLOOKUP(S$468,$J$465:$R$466,2)</f>
        <v>0</v>
      </c>
      <c r="T507" s="742" cm="1">
        <f t="array" ref="T507">INDEX($H507:$K507,0,MATCH(T$469,$H$469:$K$469,0))*HLOOKUP(T$468,$J$465:$R$466,2)</f>
        <v>120</v>
      </c>
      <c r="U507" s="742" cm="1">
        <f t="array" ref="U507">INDEX($H507:$K507,0,MATCH(U$469,$H$469:$K$469,0))*HLOOKUP(U$468,$J$465:$R$466,2)</f>
        <v>150</v>
      </c>
      <c r="V507" s="742" cm="1">
        <f t="array" ref="V507">INDEX($H507:$K507,0,MATCH(V$469,$H$469:$K$469,0))*HLOOKUP(V$468,$J$465:$R$466,2)</f>
        <v>150</v>
      </c>
      <c r="W507" s="742" cm="1">
        <f t="array" ref="W507">INDEX($H507:$K507,0,MATCH(W$469,$H$469:$K$469,0))*HLOOKUP(W$468,$J$465:$R$466,2)</f>
        <v>0</v>
      </c>
      <c r="X507" s="742" cm="1">
        <f t="array" ref="X507">INDEX($H507:$K507,0,MATCH(X$469,$H$469:$K$469,0))*HLOOKUP(X$468,$J$465:$R$466,2)</f>
        <v>120</v>
      </c>
      <c r="Y507" s="742" cm="1">
        <f t="array" ref="Y507">INDEX($H507:$K507,0,MATCH(Y$469,$H$469:$K$469,0))*HLOOKUP(Y$468,$J$465:$R$466,2)</f>
        <v>150</v>
      </c>
      <c r="Z507" s="742" cm="1">
        <f t="array" ref="Z507">INDEX($H507:$K507,0,MATCH(Z$469,$H$469:$K$469,0))*HLOOKUP(Z$468,$J$465:$R$466,2)</f>
        <v>150</v>
      </c>
      <c r="AA507" s="742" cm="1">
        <f t="array" ref="AA507">INDEX($H507:$K507,0,MATCH(AA$469,$H$469:$K$469,0))*HLOOKUP(AA$468,$J$465:$R$466,2)</f>
        <v>0</v>
      </c>
      <c r="AB507" s="742" cm="1">
        <f t="array" ref="AB507">INDEX($H507:$K507,0,MATCH(AB$469,$H$469:$K$469,0))*HLOOKUP(AB$468,$J$465:$R$466,2)</f>
        <v>120</v>
      </c>
      <c r="AC507" s="742" cm="1">
        <f t="array" ref="AC507">INDEX($H507:$K507,0,MATCH(AC$469,$H$469:$K$469,0))*HLOOKUP(AC$468,$J$465:$R$466,2)</f>
        <v>150</v>
      </c>
      <c r="AD507" s="742" cm="1">
        <f t="array" ref="AD507">INDEX($H507:$K507,0,MATCH(AD$469,$H$469:$K$469,0))*HLOOKUP(AD$468,$J$465:$R$466,2)</f>
        <v>150</v>
      </c>
      <c r="AE507" s="742" cm="1">
        <f t="array" ref="AE507">INDEX($H507:$K507,0,MATCH(AE$469,$H$469:$K$469,0))*HLOOKUP(AE$468,$J$465:$R$466,2)</f>
        <v>0</v>
      </c>
      <c r="AF507" s="742" cm="1">
        <f t="array" ref="AF507">INDEX($H507:$K507,0,MATCH(AF$469,$H$469:$K$469,0))*HLOOKUP(AF$468,$J$465:$R$466,2)</f>
        <v>120</v>
      </c>
      <c r="AG507" s="742" cm="1">
        <f t="array" ref="AG507">INDEX($H507:$K507,0,MATCH(AG$469,$H$469:$K$469,0))*HLOOKUP(AG$468,$J$465:$R$466,2)</f>
        <v>150</v>
      </c>
      <c r="AH507" s="742" cm="1">
        <f t="array" ref="AH507">INDEX($H507:$K507,0,MATCH(AH$469,$H$469:$K$469,0))*HLOOKUP(AH$468,$J$465:$R$466,2)</f>
        <v>150</v>
      </c>
      <c r="AI507" s="742" cm="1">
        <f t="array" ref="AI507">INDEX($H507:$K507,0,MATCH(AI$469,$H$469:$K$469,0))*HLOOKUP(AI$468,$J$465:$R$466,2)</f>
        <v>0</v>
      </c>
      <c r="AJ507" s="742" cm="1">
        <f t="array" ref="AJ507">INDEX($H507:$K507,0,MATCH(AJ$469,$H$469:$K$469,0))*HLOOKUP(AJ$468,$J$465:$R$466,2)</f>
        <v>120</v>
      </c>
      <c r="AK507" s="742" cm="1">
        <f t="array" ref="AK507">INDEX($H507:$K507,0,MATCH(AK$469,$H$469:$K$469,0))*HLOOKUP(AK$468,$J$465:$R$466,2)</f>
        <v>150</v>
      </c>
      <c r="AL507" s="742" cm="1">
        <f t="array" ref="AL507">INDEX($H507:$K507,0,MATCH(AL$469,$H$469:$K$469,0))*HLOOKUP(AL$468,$J$465:$R$466,2)</f>
        <v>150</v>
      </c>
      <c r="AM507" s="742" cm="1">
        <f t="array" ref="AM507">INDEX($H507:$K507,0,MATCH(AM$469,$H$469:$K$469,0))*HLOOKUP(AM$468,$J$465:$R$466,2)</f>
        <v>0</v>
      </c>
      <c r="AN507" s="742" cm="1">
        <f t="array" ref="AN507">INDEX($H507:$K507,0,MATCH(AN$469,$H$469:$K$469,0))*HLOOKUP(AN$468,$J$465:$R$466,2)</f>
        <v>120</v>
      </c>
      <c r="AO507" s="742" cm="1">
        <f t="array" ref="AO507">INDEX($H507:$K507,0,MATCH(AO$469,$H$469:$K$469,0))*HLOOKUP(AO$468,$J$465:$R$466,2)</f>
        <v>150</v>
      </c>
      <c r="AP507" s="742" cm="1">
        <f t="array" ref="AP507">INDEX($H507:$K507,0,MATCH(AP$469,$H$469:$K$469,0))*HLOOKUP(AP$468,$J$465:$R$466,2)</f>
        <v>150</v>
      </c>
      <c r="AQ507" s="742" cm="1">
        <f t="array" ref="AQ507">INDEX($H507:$K507,0,MATCH(AQ$469,$H$469:$K$469,0))*HLOOKUP(AQ$468,$J$465:$R$466,2)</f>
        <v>0</v>
      </c>
      <c r="AR507" s="742" cm="1">
        <f t="array" ref="AR507">INDEX($H507:$K507,0,MATCH(AR$469,$H$469:$K$469,0))*HLOOKUP(AR$468,$J$465:$R$466,2)</f>
        <v>120</v>
      </c>
      <c r="AS507" s="742" cm="1">
        <f t="array" ref="AS507">INDEX($H507:$K507,0,MATCH(AS$469,$H$469:$K$469,0))*HLOOKUP(AS$468,$J$465:$R$466,2)</f>
        <v>150</v>
      </c>
      <c r="AT507" s="742" cm="1">
        <f t="array" ref="AT507">INDEX($H507:$K507,0,MATCH(AT$469,$H$469:$K$469,0))*HLOOKUP(AT$468,$J$465:$R$466,2)</f>
        <v>150</v>
      </c>
      <c r="AU507" s="742" cm="1">
        <f t="array" ref="AU507">INDEX($H507:$K507,0,MATCH(AU$469,$H$469:$K$469,0))*HLOOKUP(AU$468,$J$465:$R$466,2)</f>
        <v>0</v>
      </c>
      <c r="AV507" s="196"/>
      <c r="AW507" s="196"/>
      <c r="AX507" s="17"/>
      <c r="AY507" s="9"/>
      <c r="AZ507" s="9"/>
      <c r="BA507" s="9"/>
    </row>
    <row r="508" spans="1:53" ht="14.5" outlineLevel="1" x14ac:dyDescent="0.35">
      <c r="A508" s="7"/>
      <c r="B508" s="8"/>
      <c r="C508" s="18"/>
      <c r="D508" s="18"/>
      <c r="E508" s="18"/>
      <c r="F508" s="27"/>
      <c r="G508" s="27" t="str">
        <f t="shared" si="121"/>
        <v>YYBNBz</v>
      </c>
      <c r="H508" s="232">
        <v>50</v>
      </c>
      <c r="I508" s="232">
        <v>150</v>
      </c>
      <c r="J508" s="232">
        <v>0</v>
      </c>
      <c r="K508" s="232">
        <v>150</v>
      </c>
      <c r="L508" s="742" cm="1">
        <f t="array" ref="L508">INDEX($H508:$K508,0,MATCH(L$469,$H$469:$K$469,0))*HLOOKUP(L$468,$J$465:$R$466,2)</f>
        <v>50</v>
      </c>
      <c r="M508" s="742" cm="1">
        <f t="array" ref="M508">INDEX($H508:$K508,0,MATCH(M$469,$H$469:$K$469,0))*HLOOKUP(M$468,$J$465:$R$466,2)</f>
        <v>150</v>
      </c>
      <c r="N508" s="742" cm="1">
        <f t="array" ref="N508">INDEX($H508:$K508,0,MATCH(N$469,$H$469:$K$469,0))*HLOOKUP(N$468,$J$465:$R$466,2)</f>
        <v>0</v>
      </c>
      <c r="O508" s="742" cm="1">
        <f t="array" ref="O508">INDEX($H508:$K508,0,MATCH(O$469,$H$469:$K$469,0))*HLOOKUP(O$468,$J$465:$R$466,2)</f>
        <v>150</v>
      </c>
      <c r="P508" s="742" cm="1">
        <f t="array" ref="P508">INDEX($H508:$K508,0,MATCH(P$469,$H$469:$K$469,0))*HLOOKUP(P$468,$J$465:$R$466,2)</f>
        <v>50</v>
      </c>
      <c r="Q508" s="742" cm="1">
        <f t="array" ref="Q508">INDEX($H508:$K508,0,MATCH(Q$469,$H$469:$K$469,0))*HLOOKUP(Q$468,$J$465:$R$466,2)</f>
        <v>150</v>
      </c>
      <c r="R508" s="742" cm="1">
        <f t="array" ref="R508">INDEX($H508:$K508,0,MATCH(R$469,$H$469:$K$469,0))*HLOOKUP(R$468,$J$465:$R$466,2)</f>
        <v>0</v>
      </c>
      <c r="S508" s="742" cm="1">
        <f t="array" ref="S508">INDEX($H508:$K508,0,MATCH(S$469,$H$469:$K$469,0))*HLOOKUP(S$468,$J$465:$R$466,2)</f>
        <v>150</v>
      </c>
      <c r="T508" s="742" cm="1">
        <f t="array" ref="T508">INDEX($H508:$K508,0,MATCH(T$469,$H$469:$K$469,0))*HLOOKUP(T$468,$J$465:$R$466,2)</f>
        <v>50</v>
      </c>
      <c r="U508" s="742" cm="1">
        <f t="array" ref="U508">INDEX($H508:$K508,0,MATCH(U$469,$H$469:$K$469,0))*HLOOKUP(U$468,$J$465:$R$466,2)</f>
        <v>150</v>
      </c>
      <c r="V508" s="742" cm="1">
        <f t="array" ref="V508">INDEX($H508:$K508,0,MATCH(V$469,$H$469:$K$469,0))*HLOOKUP(V$468,$J$465:$R$466,2)</f>
        <v>0</v>
      </c>
      <c r="W508" s="742" cm="1">
        <f t="array" ref="W508">INDEX($H508:$K508,0,MATCH(W$469,$H$469:$K$469,0))*HLOOKUP(W$468,$J$465:$R$466,2)</f>
        <v>150</v>
      </c>
      <c r="X508" s="742" cm="1">
        <f t="array" ref="X508">INDEX($H508:$K508,0,MATCH(X$469,$H$469:$K$469,0))*HLOOKUP(X$468,$J$465:$R$466,2)</f>
        <v>50</v>
      </c>
      <c r="Y508" s="742" cm="1">
        <f t="array" ref="Y508">INDEX($H508:$K508,0,MATCH(Y$469,$H$469:$K$469,0))*HLOOKUP(Y$468,$J$465:$R$466,2)</f>
        <v>150</v>
      </c>
      <c r="Z508" s="742" cm="1">
        <f t="array" ref="Z508">INDEX($H508:$K508,0,MATCH(Z$469,$H$469:$K$469,0))*HLOOKUP(Z$468,$J$465:$R$466,2)</f>
        <v>0</v>
      </c>
      <c r="AA508" s="742" cm="1">
        <f t="array" ref="AA508">INDEX($H508:$K508,0,MATCH(AA$469,$H$469:$K$469,0))*HLOOKUP(AA$468,$J$465:$R$466,2)</f>
        <v>150</v>
      </c>
      <c r="AB508" s="742" cm="1">
        <f t="array" ref="AB508">INDEX($H508:$K508,0,MATCH(AB$469,$H$469:$K$469,0))*HLOOKUP(AB$468,$J$465:$R$466,2)</f>
        <v>50</v>
      </c>
      <c r="AC508" s="742" cm="1">
        <f t="array" ref="AC508">INDEX($H508:$K508,0,MATCH(AC$469,$H$469:$K$469,0))*HLOOKUP(AC$468,$J$465:$R$466,2)</f>
        <v>150</v>
      </c>
      <c r="AD508" s="742" cm="1">
        <f t="array" ref="AD508">INDEX($H508:$K508,0,MATCH(AD$469,$H$469:$K$469,0))*HLOOKUP(AD$468,$J$465:$R$466,2)</f>
        <v>0</v>
      </c>
      <c r="AE508" s="742" cm="1">
        <f t="array" ref="AE508">INDEX($H508:$K508,0,MATCH(AE$469,$H$469:$K$469,0))*HLOOKUP(AE$468,$J$465:$R$466,2)</f>
        <v>150</v>
      </c>
      <c r="AF508" s="742" cm="1">
        <f t="array" ref="AF508">INDEX($H508:$K508,0,MATCH(AF$469,$H$469:$K$469,0))*HLOOKUP(AF$468,$J$465:$R$466,2)</f>
        <v>50</v>
      </c>
      <c r="AG508" s="742" cm="1">
        <f t="array" ref="AG508">INDEX($H508:$K508,0,MATCH(AG$469,$H$469:$K$469,0))*HLOOKUP(AG$468,$J$465:$R$466,2)</f>
        <v>150</v>
      </c>
      <c r="AH508" s="742" cm="1">
        <f t="array" ref="AH508">INDEX($H508:$K508,0,MATCH(AH$469,$H$469:$K$469,0))*HLOOKUP(AH$468,$J$465:$R$466,2)</f>
        <v>0</v>
      </c>
      <c r="AI508" s="742" cm="1">
        <f t="array" ref="AI508">INDEX($H508:$K508,0,MATCH(AI$469,$H$469:$K$469,0))*HLOOKUP(AI$468,$J$465:$R$466,2)</f>
        <v>150</v>
      </c>
      <c r="AJ508" s="742" cm="1">
        <f t="array" ref="AJ508">INDEX($H508:$K508,0,MATCH(AJ$469,$H$469:$K$469,0))*HLOOKUP(AJ$468,$J$465:$R$466,2)</f>
        <v>50</v>
      </c>
      <c r="AK508" s="742" cm="1">
        <f t="array" ref="AK508">INDEX($H508:$K508,0,MATCH(AK$469,$H$469:$K$469,0))*HLOOKUP(AK$468,$J$465:$R$466,2)</f>
        <v>150</v>
      </c>
      <c r="AL508" s="742" cm="1">
        <f t="array" ref="AL508">INDEX($H508:$K508,0,MATCH(AL$469,$H$469:$K$469,0))*HLOOKUP(AL$468,$J$465:$R$466,2)</f>
        <v>0</v>
      </c>
      <c r="AM508" s="742" cm="1">
        <f t="array" ref="AM508">INDEX($H508:$K508,0,MATCH(AM$469,$H$469:$K$469,0))*HLOOKUP(AM$468,$J$465:$R$466,2)</f>
        <v>150</v>
      </c>
      <c r="AN508" s="742" cm="1">
        <f t="array" ref="AN508">INDEX($H508:$K508,0,MATCH(AN$469,$H$469:$K$469,0))*HLOOKUP(AN$468,$J$465:$R$466,2)</f>
        <v>50</v>
      </c>
      <c r="AO508" s="742" cm="1">
        <f t="array" ref="AO508">INDEX($H508:$K508,0,MATCH(AO$469,$H$469:$K$469,0))*HLOOKUP(AO$468,$J$465:$R$466,2)</f>
        <v>150</v>
      </c>
      <c r="AP508" s="742" cm="1">
        <f t="array" ref="AP508">INDEX($H508:$K508,0,MATCH(AP$469,$H$469:$K$469,0))*HLOOKUP(AP$468,$J$465:$R$466,2)</f>
        <v>0</v>
      </c>
      <c r="AQ508" s="742" cm="1">
        <f t="array" ref="AQ508">INDEX($H508:$K508,0,MATCH(AQ$469,$H$469:$K$469,0))*HLOOKUP(AQ$468,$J$465:$R$466,2)</f>
        <v>150</v>
      </c>
      <c r="AR508" s="742" cm="1">
        <f t="array" ref="AR508">INDEX($H508:$K508,0,MATCH(AR$469,$H$469:$K$469,0))*HLOOKUP(AR$468,$J$465:$R$466,2)</f>
        <v>50</v>
      </c>
      <c r="AS508" s="742" cm="1">
        <f t="array" ref="AS508">INDEX($H508:$K508,0,MATCH(AS$469,$H$469:$K$469,0))*HLOOKUP(AS$468,$J$465:$R$466,2)</f>
        <v>150</v>
      </c>
      <c r="AT508" s="742" cm="1">
        <f t="array" ref="AT508">INDEX($H508:$K508,0,MATCH(AT$469,$H$469:$K$469,0))*HLOOKUP(AT$468,$J$465:$R$466,2)</f>
        <v>0</v>
      </c>
      <c r="AU508" s="742" cm="1">
        <f t="array" ref="AU508">INDEX($H508:$K508,0,MATCH(AU$469,$H$469:$K$469,0))*HLOOKUP(AU$468,$J$465:$R$466,2)</f>
        <v>150</v>
      </c>
      <c r="AV508" s="196"/>
      <c r="AW508" s="196"/>
      <c r="AX508" s="17"/>
      <c r="AY508" s="9"/>
      <c r="AZ508" s="9"/>
      <c r="BA508" s="9"/>
    </row>
    <row r="509" spans="1:53" ht="14.5" outlineLevel="1" x14ac:dyDescent="0.35">
      <c r="A509" s="7"/>
      <c r="B509" s="8"/>
      <c r="C509" s="18"/>
      <c r="D509" s="18"/>
      <c r="E509" s="18"/>
      <c r="F509" s="27"/>
      <c r="G509" s="27" t="str">
        <f t="shared" si="121"/>
        <v>YYBNBzd</v>
      </c>
      <c r="H509" s="232">
        <v>50</v>
      </c>
      <c r="I509" s="232">
        <v>150</v>
      </c>
      <c r="J509" s="232">
        <v>0</v>
      </c>
      <c r="K509" s="232">
        <v>150</v>
      </c>
      <c r="L509" s="742" cm="1">
        <f t="array" ref="L509">INDEX($H509:$K509,0,MATCH(L$469,$H$469:$K$469,0))*HLOOKUP(L$468,$J$465:$R$466,2)</f>
        <v>50</v>
      </c>
      <c r="M509" s="742" cm="1">
        <f t="array" ref="M509">INDEX($H509:$K509,0,MATCH(M$469,$H$469:$K$469,0))*HLOOKUP(M$468,$J$465:$R$466,2)</f>
        <v>150</v>
      </c>
      <c r="N509" s="742" cm="1">
        <f t="array" ref="N509">INDEX($H509:$K509,0,MATCH(N$469,$H$469:$K$469,0))*HLOOKUP(N$468,$J$465:$R$466,2)</f>
        <v>0</v>
      </c>
      <c r="O509" s="742" cm="1">
        <f t="array" ref="O509">INDEX($H509:$K509,0,MATCH(O$469,$H$469:$K$469,0))*HLOOKUP(O$468,$J$465:$R$466,2)</f>
        <v>150</v>
      </c>
      <c r="P509" s="742" cm="1">
        <f t="array" ref="P509">INDEX($H509:$K509,0,MATCH(P$469,$H$469:$K$469,0))*HLOOKUP(P$468,$J$465:$R$466,2)</f>
        <v>50</v>
      </c>
      <c r="Q509" s="742" cm="1">
        <f t="array" ref="Q509">INDEX($H509:$K509,0,MATCH(Q$469,$H$469:$K$469,0))*HLOOKUP(Q$468,$J$465:$R$466,2)</f>
        <v>150</v>
      </c>
      <c r="R509" s="742" cm="1">
        <f t="array" ref="R509">INDEX($H509:$K509,0,MATCH(R$469,$H$469:$K$469,0))*HLOOKUP(R$468,$J$465:$R$466,2)</f>
        <v>0</v>
      </c>
      <c r="S509" s="742" cm="1">
        <f t="array" ref="S509">INDEX($H509:$K509,0,MATCH(S$469,$H$469:$K$469,0))*HLOOKUP(S$468,$J$465:$R$466,2)</f>
        <v>150</v>
      </c>
      <c r="T509" s="742" cm="1">
        <f t="array" ref="T509">INDEX($H509:$K509,0,MATCH(T$469,$H$469:$K$469,0))*HLOOKUP(T$468,$J$465:$R$466,2)</f>
        <v>50</v>
      </c>
      <c r="U509" s="742" cm="1">
        <f t="array" ref="U509">INDEX($H509:$K509,0,MATCH(U$469,$H$469:$K$469,0))*HLOOKUP(U$468,$J$465:$R$466,2)</f>
        <v>150</v>
      </c>
      <c r="V509" s="742" cm="1">
        <f t="array" ref="V509">INDEX($H509:$K509,0,MATCH(V$469,$H$469:$K$469,0))*HLOOKUP(V$468,$J$465:$R$466,2)</f>
        <v>0</v>
      </c>
      <c r="W509" s="742" cm="1">
        <f t="array" ref="W509">INDEX($H509:$K509,0,MATCH(W$469,$H$469:$K$469,0))*HLOOKUP(W$468,$J$465:$R$466,2)</f>
        <v>150</v>
      </c>
      <c r="X509" s="742" cm="1">
        <f t="array" ref="X509">INDEX($H509:$K509,0,MATCH(X$469,$H$469:$K$469,0))*HLOOKUP(X$468,$J$465:$R$466,2)</f>
        <v>50</v>
      </c>
      <c r="Y509" s="742" cm="1">
        <f t="array" ref="Y509">INDEX($H509:$K509,0,MATCH(Y$469,$H$469:$K$469,0))*HLOOKUP(Y$468,$J$465:$R$466,2)</f>
        <v>150</v>
      </c>
      <c r="Z509" s="742" cm="1">
        <f t="array" ref="Z509">INDEX($H509:$K509,0,MATCH(Z$469,$H$469:$K$469,0))*HLOOKUP(Z$468,$J$465:$R$466,2)</f>
        <v>0</v>
      </c>
      <c r="AA509" s="742" cm="1">
        <f t="array" ref="AA509">INDEX($H509:$K509,0,MATCH(AA$469,$H$469:$K$469,0))*HLOOKUP(AA$468,$J$465:$R$466,2)</f>
        <v>150</v>
      </c>
      <c r="AB509" s="742" cm="1">
        <f t="array" ref="AB509">INDEX($H509:$K509,0,MATCH(AB$469,$H$469:$K$469,0))*HLOOKUP(AB$468,$J$465:$R$466,2)</f>
        <v>50</v>
      </c>
      <c r="AC509" s="742" cm="1">
        <f t="array" ref="AC509">INDEX($H509:$K509,0,MATCH(AC$469,$H$469:$K$469,0))*HLOOKUP(AC$468,$J$465:$R$466,2)</f>
        <v>150</v>
      </c>
      <c r="AD509" s="742" cm="1">
        <f t="array" ref="AD509">INDEX($H509:$K509,0,MATCH(AD$469,$H$469:$K$469,0))*HLOOKUP(AD$468,$J$465:$R$466,2)</f>
        <v>0</v>
      </c>
      <c r="AE509" s="742" cm="1">
        <f t="array" ref="AE509">INDEX($H509:$K509,0,MATCH(AE$469,$H$469:$K$469,0))*HLOOKUP(AE$468,$J$465:$R$466,2)</f>
        <v>150</v>
      </c>
      <c r="AF509" s="742" cm="1">
        <f t="array" ref="AF509">INDEX($H509:$K509,0,MATCH(AF$469,$H$469:$K$469,0))*HLOOKUP(AF$468,$J$465:$R$466,2)</f>
        <v>50</v>
      </c>
      <c r="AG509" s="742" cm="1">
        <f t="array" ref="AG509">INDEX($H509:$K509,0,MATCH(AG$469,$H$469:$K$469,0))*HLOOKUP(AG$468,$J$465:$R$466,2)</f>
        <v>150</v>
      </c>
      <c r="AH509" s="742" cm="1">
        <f t="array" ref="AH509">INDEX($H509:$K509,0,MATCH(AH$469,$H$469:$K$469,0))*HLOOKUP(AH$468,$J$465:$R$466,2)</f>
        <v>0</v>
      </c>
      <c r="AI509" s="742" cm="1">
        <f t="array" ref="AI509">INDEX($H509:$K509,0,MATCH(AI$469,$H$469:$K$469,0))*HLOOKUP(AI$468,$J$465:$R$466,2)</f>
        <v>150</v>
      </c>
      <c r="AJ509" s="742" cm="1">
        <f t="array" ref="AJ509">INDEX($H509:$K509,0,MATCH(AJ$469,$H$469:$K$469,0))*HLOOKUP(AJ$468,$J$465:$R$466,2)</f>
        <v>50</v>
      </c>
      <c r="AK509" s="742" cm="1">
        <f t="array" ref="AK509">INDEX($H509:$K509,0,MATCH(AK$469,$H$469:$K$469,0))*HLOOKUP(AK$468,$J$465:$R$466,2)</f>
        <v>150</v>
      </c>
      <c r="AL509" s="742" cm="1">
        <f t="array" ref="AL509">INDEX($H509:$K509,0,MATCH(AL$469,$H$469:$K$469,0))*HLOOKUP(AL$468,$J$465:$R$466,2)</f>
        <v>0</v>
      </c>
      <c r="AM509" s="742" cm="1">
        <f t="array" ref="AM509">INDEX($H509:$K509,0,MATCH(AM$469,$H$469:$K$469,0))*HLOOKUP(AM$468,$J$465:$R$466,2)</f>
        <v>150</v>
      </c>
      <c r="AN509" s="742" cm="1">
        <f t="array" ref="AN509">INDEX($H509:$K509,0,MATCH(AN$469,$H$469:$K$469,0))*HLOOKUP(AN$468,$J$465:$R$466,2)</f>
        <v>50</v>
      </c>
      <c r="AO509" s="742" cm="1">
        <f t="array" ref="AO509">INDEX($H509:$K509,0,MATCH(AO$469,$H$469:$K$469,0))*HLOOKUP(AO$468,$J$465:$R$466,2)</f>
        <v>150</v>
      </c>
      <c r="AP509" s="742" cm="1">
        <f t="array" ref="AP509">INDEX($H509:$K509,0,MATCH(AP$469,$H$469:$K$469,0))*HLOOKUP(AP$468,$J$465:$R$466,2)</f>
        <v>0</v>
      </c>
      <c r="AQ509" s="742" cm="1">
        <f t="array" ref="AQ509">INDEX($H509:$K509,0,MATCH(AQ$469,$H$469:$K$469,0))*HLOOKUP(AQ$468,$J$465:$R$466,2)</f>
        <v>150</v>
      </c>
      <c r="AR509" s="742" cm="1">
        <f t="array" ref="AR509">INDEX($H509:$K509,0,MATCH(AR$469,$H$469:$K$469,0))*HLOOKUP(AR$468,$J$465:$R$466,2)</f>
        <v>50</v>
      </c>
      <c r="AS509" s="742" cm="1">
        <f t="array" ref="AS509">INDEX($H509:$K509,0,MATCH(AS$469,$H$469:$K$469,0))*HLOOKUP(AS$468,$J$465:$R$466,2)</f>
        <v>150</v>
      </c>
      <c r="AT509" s="742" cm="1">
        <f t="array" ref="AT509">INDEX($H509:$K509,0,MATCH(AT$469,$H$469:$K$469,0))*HLOOKUP(AT$468,$J$465:$R$466,2)</f>
        <v>0</v>
      </c>
      <c r="AU509" s="742" cm="1">
        <f t="array" ref="AU509">INDEX($H509:$K509,0,MATCH(AU$469,$H$469:$K$469,0))*HLOOKUP(AU$468,$J$465:$R$466,2)</f>
        <v>150</v>
      </c>
      <c r="AV509" s="196"/>
      <c r="AW509" s="196"/>
      <c r="AX509" s="17"/>
      <c r="AY509" s="9"/>
      <c r="AZ509" s="9"/>
      <c r="BA509" s="9"/>
    </row>
    <row r="510" spans="1:53" ht="14.5" outlineLevel="1" x14ac:dyDescent="0.35">
      <c r="A510" s="7"/>
      <c r="B510" s="8"/>
      <c r="C510" s="18"/>
      <c r="D510" s="18"/>
      <c r="E510" s="18"/>
      <c r="F510" s="27"/>
      <c r="G510" s="27" t="str">
        <f t="shared" si="121"/>
        <v>YYBNBr</v>
      </c>
      <c r="H510" s="232">
        <v>50</v>
      </c>
      <c r="I510" s="232">
        <v>150</v>
      </c>
      <c r="J510" s="232">
        <v>0</v>
      </c>
      <c r="K510" s="232">
        <v>150</v>
      </c>
      <c r="L510" s="742" cm="1">
        <f t="array" ref="L510">INDEX($H510:$K510,0,MATCH(L$469,$H$469:$K$469,0))*HLOOKUP(L$468,$J$465:$R$466,2)</f>
        <v>50</v>
      </c>
      <c r="M510" s="742" cm="1">
        <f t="array" ref="M510">INDEX($H510:$K510,0,MATCH(M$469,$H$469:$K$469,0))*HLOOKUP(M$468,$J$465:$R$466,2)</f>
        <v>150</v>
      </c>
      <c r="N510" s="742" cm="1">
        <f t="array" ref="N510">INDEX($H510:$K510,0,MATCH(N$469,$H$469:$K$469,0))*HLOOKUP(N$468,$J$465:$R$466,2)</f>
        <v>0</v>
      </c>
      <c r="O510" s="742" cm="1">
        <f t="array" ref="O510">INDEX($H510:$K510,0,MATCH(O$469,$H$469:$K$469,0))*HLOOKUP(O$468,$J$465:$R$466,2)</f>
        <v>150</v>
      </c>
      <c r="P510" s="742" cm="1">
        <f t="array" ref="P510">INDEX($H510:$K510,0,MATCH(P$469,$H$469:$K$469,0))*HLOOKUP(P$468,$J$465:$R$466,2)</f>
        <v>50</v>
      </c>
      <c r="Q510" s="742" cm="1">
        <f t="array" ref="Q510">INDEX($H510:$K510,0,MATCH(Q$469,$H$469:$K$469,0))*HLOOKUP(Q$468,$J$465:$R$466,2)</f>
        <v>150</v>
      </c>
      <c r="R510" s="742" cm="1">
        <f t="array" ref="R510">INDEX($H510:$K510,0,MATCH(R$469,$H$469:$K$469,0))*HLOOKUP(R$468,$J$465:$R$466,2)</f>
        <v>0</v>
      </c>
      <c r="S510" s="742" cm="1">
        <f t="array" ref="S510">INDEX($H510:$K510,0,MATCH(S$469,$H$469:$K$469,0))*HLOOKUP(S$468,$J$465:$R$466,2)</f>
        <v>150</v>
      </c>
      <c r="T510" s="742" cm="1">
        <f t="array" ref="T510">INDEX($H510:$K510,0,MATCH(T$469,$H$469:$K$469,0))*HLOOKUP(T$468,$J$465:$R$466,2)</f>
        <v>50</v>
      </c>
      <c r="U510" s="742" cm="1">
        <f t="array" ref="U510">INDEX($H510:$K510,0,MATCH(U$469,$H$469:$K$469,0))*HLOOKUP(U$468,$J$465:$R$466,2)</f>
        <v>150</v>
      </c>
      <c r="V510" s="742" cm="1">
        <f t="array" ref="V510">INDEX($H510:$K510,0,MATCH(V$469,$H$469:$K$469,0))*HLOOKUP(V$468,$J$465:$R$466,2)</f>
        <v>0</v>
      </c>
      <c r="W510" s="742" cm="1">
        <f t="array" ref="W510">INDEX($H510:$K510,0,MATCH(W$469,$H$469:$K$469,0))*HLOOKUP(W$468,$J$465:$R$466,2)</f>
        <v>150</v>
      </c>
      <c r="X510" s="742" cm="1">
        <f t="array" ref="X510">INDEX($H510:$K510,0,MATCH(X$469,$H$469:$K$469,0))*HLOOKUP(X$468,$J$465:$R$466,2)</f>
        <v>50</v>
      </c>
      <c r="Y510" s="742" cm="1">
        <f t="array" ref="Y510">INDEX($H510:$K510,0,MATCH(Y$469,$H$469:$K$469,0))*HLOOKUP(Y$468,$J$465:$R$466,2)</f>
        <v>150</v>
      </c>
      <c r="Z510" s="742" cm="1">
        <f t="array" ref="Z510">INDEX($H510:$K510,0,MATCH(Z$469,$H$469:$K$469,0))*HLOOKUP(Z$468,$J$465:$R$466,2)</f>
        <v>0</v>
      </c>
      <c r="AA510" s="742" cm="1">
        <f t="array" ref="AA510">INDEX($H510:$K510,0,MATCH(AA$469,$H$469:$K$469,0))*HLOOKUP(AA$468,$J$465:$R$466,2)</f>
        <v>150</v>
      </c>
      <c r="AB510" s="742" cm="1">
        <f t="array" ref="AB510">INDEX($H510:$K510,0,MATCH(AB$469,$H$469:$K$469,0))*HLOOKUP(AB$468,$J$465:$R$466,2)</f>
        <v>50</v>
      </c>
      <c r="AC510" s="742" cm="1">
        <f t="array" ref="AC510">INDEX($H510:$K510,0,MATCH(AC$469,$H$469:$K$469,0))*HLOOKUP(AC$468,$J$465:$R$466,2)</f>
        <v>150</v>
      </c>
      <c r="AD510" s="742" cm="1">
        <f t="array" ref="AD510">INDEX($H510:$K510,0,MATCH(AD$469,$H$469:$K$469,0))*HLOOKUP(AD$468,$J$465:$R$466,2)</f>
        <v>0</v>
      </c>
      <c r="AE510" s="742" cm="1">
        <f t="array" ref="AE510">INDEX($H510:$K510,0,MATCH(AE$469,$H$469:$K$469,0))*HLOOKUP(AE$468,$J$465:$R$466,2)</f>
        <v>150</v>
      </c>
      <c r="AF510" s="742" cm="1">
        <f t="array" ref="AF510">INDEX($H510:$K510,0,MATCH(AF$469,$H$469:$K$469,0))*HLOOKUP(AF$468,$J$465:$R$466,2)</f>
        <v>50</v>
      </c>
      <c r="AG510" s="742" cm="1">
        <f t="array" ref="AG510">INDEX($H510:$K510,0,MATCH(AG$469,$H$469:$K$469,0))*HLOOKUP(AG$468,$J$465:$R$466,2)</f>
        <v>150</v>
      </c>
      <c r="AH510" s="742" cm="1">
        <f t="array" ref="AH510">INDEX($H510:$K510,0,MATCH(AH$469,$H$469:$K$469,0))*HLOOKUP(AH$468,$J$465:$R$466,2)</f>
        <v>0</v>
      </c>
      <c r="AI510" s="742" cm="1">
        <f t="array" ref="AI510">INDEX($H510:$K510,0,MATCH(AI$469,$H$469:$K$469,0))*HLOOKUP(AI$468,$J$465:$R$466,2)</f>
        <v>150</v>
      </c>
      <c r="AJ510" s="742" cm="1">
        <f t="array" ref="AJ510">INDEX($H510:$K510,0,MATCH(AJ$469,$H$469:$K$469,0))*HLOOKUP(AJ$468,$J$465:$R$466,2)</f>
        <v>50</v>
      </c>
      <c r="AK510" s="742" cm="1">
        <f t="array" ref="AK510">INDEX($H510:$K510,0,MATCH(AK$469,$H$469:$K$469,0))*HLOOKUP(AK$468,$J$465:$R$466,2)</f>
        <v>150</v>
      </c>
      <c r="AL510" s="742" cm="1">
        <f t="array" ref="AL510">INDEX($H510:$K510,0,MATCH(AL$469,$H$469:$K$469,0))*HLOOKUP(AL$468,$J$465:$R$466,2)</f>
        <v>0</v>
      </c>
      <c r="AM510" s="742" cm="1">
        <f t="array" ref="AM510">INDEX($H510:$K510,0,MATCH(AM$469,$H$469:$K$469,0))*HLOOKUP(AM$468,$J$465:$R$466,2)</f>
        <v>150</v>
      </c>
      <c r="AN510" s="742" cm="1">
        <f t="array" ref="AN510">INDEX($H510:$K510,0,MATCH(AN$469,$H$469:$K$469,0))*HLOOKUP(AN$468,$J$465:$R$466,2)</f>
        <v>50</v>
      </c>
      <c r="AO510" s="742" cm="1">
        <f t="array" ref="AO510">INDEX($H510:$K510,0,MATCH(AO$469,$H$469:$K$469,0))*HLOOKUP(AO$468,$J$465:$R$466,2)</f>
        <v>150</v>
      </c>
      <c r="AP510" s="742" cm="1">
        <f t="array" ref="AP510">INDEX($H510:$K510,0,MATCH(AP$469,$H$469:$K$469,0))*HLOOKUP(AP$468,$J$465:$R$466,2)</f>
        <v>0</v>
      </c>
      <c r="AQ510" s="742" cm="1">
        <f t="array" ref="AQ510">INDEX($H510:$K510,0,MATCH(AQ$469,$H$469:$K$469,0))*HLOOKUP(AQ$468,$J$465:$R$466,2)</f>
        <v>150</v>
      </c>
      <c r="AR510" s="742" cm="1">
        <f t="array" ref="AR510">INDEX($H510:$K510,0,MATCH(AR$469,$H$469:$K$469,0))*HLOOKUP(AR$468,$J$465:$R$466,2)</f>
        <v>50</v>
      </c>
      <c r="AS510" s="742" cm="1">
        <f t="array" ref="AS510">INDEX($H510:$K510,0,MATCH(AS$469,$H$469:$K$469,0))*HLOOKUP(AS$468,$J$465:$R$466,2)</f>
        <v>150</v>
      </c>
      <c r="AT510" s="742" cm="1">
        <f t="array" ref="AT510">INDEX($H510:$K510,0,MATCH(AT$469,$H$469:$K$469,0))*HLOOKUP(AT$468,$J$465:$R$466,2)</f>
        <v>0</v>
      </c>
      <c r="AU510" s="742" cm="1">
        <f t="array" ref="AU510">INDEX($H510:$K510,0,MATCH(AU$469,$H$469:$K$469,0))*HLOOKUP(AU$468,$J$465:$R$466,2)</f>
        <v>150</v>
      </c>
      <c r="AV510" s="196"/>
      <c r="AW510" s="196"/>
      <c r="AX510" s="17"/>
      <c r="AY510" s="9"/>
      <c r="AZ510" s="9"/>
      <c r="BA510" s="9"/>
    </row>
    <row r="511" spans="1:53" ht="14.5" outlineLevel="1" x14ac:dyDescent="0.35">
      <c r="A511" s="7"/>
      <c r="B511" s="8"/>
      <c r="C511" s="18"/>
      <c r="D511" s="18"/>
      <c r="E511" s="18"/>
      <c r="F511" s="27"/>
      <c r="G511" s="27" t="str">
        <f t="shared" si="121"/>
        <v>YYBNBrd</v>
      </c>
      <c r="H511" s="232">
        <v>50</v>
      </c>
      <c r="I511" s="232">
        <v>150</v>
      </c>
      <c r="J511" s="232">
        <v>0</v>
      </c>
      <c r="K511" s="232">
        <v>150</v>
      </c>
      <c r="L511" s="742" cm="1">
        <f t="array" ref="L511">INDEX($H511:$K511,0,MATCH(L$469,$H$469:$K$469,0))*HLOOKUP(L$468,$J$465:$R$466,2)</f>
        <v>50</v>
      </c>
      <c r="M511" s="742" cm="1">
        <f t="array" ref="M511">INDEX($H511:$K511,0,MATCH(M$469,$H$469:$K$469,0))*HLOOKUP(M$468,$J$465:$R$466,2)</f>
        <v>150</v>
      </c>
      <c r="N511" s="742" cm="1">
        <f t="array" ref="N511">INDEX($H511:$K511,0,MATCH(N$469,$H$469:$K$469,0))*HLOOKUP(N$468,$J$465:$R$466,2)</f>
        <v>0</v>
      </c>
      <c r="O511" s="742" cm="1">
        <f t="array" ref="O511">INDEX($H511:$K511,0,MATCH(O$469,$H$469:$K$469,0))*HLOOKUP(O$468,$J$465:$R$466,2)</f>
        <v>150</v>
      </c>
      <c r="P511" s="742" cm="1">
        <f t="array" ref="P511">INDEX($H511:$K511,0,MATCH(P$469,$H$469:$K$469,0))*HLOOKUP(P$468,$J$465:$R$466,2)</f>
        <v>50</v>
      </c>
      <c r="Q511" s="742" cm="1">
        <f t="array" ref="Q511">INDEX($H511:$K511,0,MATCH(Q$469,$H$469:$K$469,0))*HLOOKUP(Q$468,$J$465:$R$466,2)</f>
        <v>150</v>
      </c>
      <c r="R511" s="742" cm="1">
        <f t="array" ref="R511">INDEX($H511:$K511,0,MATCH(R$469,$H$469:$K$469,0))*HLOOKUP(R$468,$J$465:$R$466,2)</f>
        <v>0</v>
      </c>
      <c r="S511" s="742" cm="1">
        <f t="array" ref="S511">INDEX($H511:$K511,0,MATCH(S$469,$H$469:$K$469,0))*HLOOKUP(S$468,$J$465:$R$466,2)</f>
        <v>150</v>
      </c>
      <c r="T511" s="742" cm="1">
        <f t="array" ref="T511">INDEX($H511:$K511,0,MATCH(T$469,$H$469:$K$469,0))*HLOOKUP(T$468,$J$465:$R$466,2)</f>
        <v>50</v>
      </c>
      <c r="U511" s="742" cm="1">
        <f t="array" ref="U511">INDEX($H511:$K511,0,MATCH(U$469,$H$469:$K$469,0))*HLOOKUP(U$468,$J$465:$R$466,2)</f>
        <v>150</v>
      </c>
      <c r="V511" s="742" cm="1">
        <f t="array" ref="V511">INDEX($H511:$K511,0,MATCH(V$469,$H$469:$K$469,0))*HLOOKUP(V$468,$J$465:$R$466,2)</f>
        <v>0</v>
      </c>
      <c r="W511" s="742" cm="1">
        <f t="array" ref="W511">INDEX($H511:$K511,0,MATCH(W$469,$H$469:$K$469,0))*HLOOKUP(W$468,$J$465:$R$466,2)</f>
        <v>150</v>
      </c>
      <c r="X511" s="742" cm="1">
        <f t="array" ref="X511">INDEX($H511:$K511,0,MATCH(X$469,$H$469:$K$469,0))*HLOOKUP(X$468,$J$465:$R$466,2)</f>
        <v>50</v>
      </c>
      <c r="Y511" s="742" cm="1">
        <f t="array" ref="Y511">INDEX($H511:$K511,0,MATCH(Y$469,$H$469:$K$469,0))*HLOOKUP(Y$468,$J$465:$R$466,2)</f>
        <v>150</v>
      </c>
      <c r="Z511" s="742" cm="1">
        <f t="array" ref="Z511">INDEX($H511:$K511,0,MATCH(Z$469,$H$469:$K$469,0))*HLOOKUP(Z$468,$J$465:$R$466,2)</f>
        <v>0</v>
      </c>
      <c r="AA511" s="742" cm="1">
        <f t="array" ref="AA511">INDEX($H511:$K511,0,MATCH(AA$469,$H$469:$K$469,0))*HLOOKUP(AA$468,$J$465:$R$466,2)</f>
        <v>150</v>
      </c>
      <c r="AB511" s="742" cm="1">
        <f t="array" ref="AB511">INDEX($H511:$K511,0,MATCH(AB$469,$H$469:$K$469,0))*HLOOKUP(AB$468,$J$465:$R$466,2)</f>
        <v>50</v>
      </c>
      <c r="AC511" s="742" cm="1">
        <f t="array" ref="AC511">INDEX($H511:$K511,0,MATCH(AC$469,$H$469:$K$469,0))*HLOOKUP(AC$468,$J$465:$R$466,2)</f>
        <v>150</v>
      </c>
      <c r="AD511" s="742" cm="1">
        <f t="array" ref="AD511">INDEX($H511:$K511,0,MATCH(AD$469,$H$469:$K$469,0))*HLOOKUP(AD$468,$J$465:$R$466,2)</f>
        <v>0</v>
      </c>
      <c r="AE511" s="742" cm="1">
        <f t="array" ref="AE511">INDEX($H511:$K511,0,MATCH(AE$469,$H$469:$K$469,0))*HLOOKUP(AE$468,$J$465:$R$466,2)</f>
        <v>150</v>
      </c>
      <c r="AF511" s="742" cm="1">
        <f t="array" ref="AF511">INDEX($H511:$K511,0,MATCH(AF$469,$H$469:$K$469,0))*HLOOKUP(AF$468,$J$465:$R$466,2)</f>
        <v>50</v>
      </c>
      <c r="AG511" s="742" cm="1">
        <f t="array" ref="AG511">INDEX($H511:$K511,0,MATCH(AG$469,$H$469:$K$469,0))*HLOOKUP(AG$468,$J$465:$R$466,2)</f>
        <v>150</v>
      </c>
      <c r="AH511" s="742" cm="1">
        <f t="array" ref="AH511">INDEX($H511:$K511,0,MATCH(AH$469,$H$469:$K$469,0))*HLOOKUP(AH$468,$J$465:$R$466,2)</f>
        <v>0</v>
      </c>
      <c r="AI511" s="742" cm="1">
        <f t="array" ref="AI511">INDEX($H511:$K511,0,MATCH(AI$469,$H$469:$K$469,0))*HLOOKUP(AI$468,$J$465:$R$466,2)</f>
        <v>150</v>
      </c>
      <c r="AJ511" s="742" cm="1">
        <f t="array" ref="AJ511">INDEX($H511:$K511,0,MATCH(AJ$469,$H$469:$K$469,0))*HLOOKUP(AJ$468,$J$465:$R$466,2)</f>
        <v>50</v>
      </c>
      <c r="AK511" s="742" cm="1">
        <f t="array" ref="AK511">INDEX($H511:$K511,0,MATCH(AK$469,$H$469:$K$469,0))*HLOOKUP(AK$468,$J$465:$R$466,2)</f>
        <v>150</v>
      </c>
      <c r="AL511" s="742" cm="1">
        <f t="array" ref="AL511">INDEX($H511:$K511,0,MATCH(AL$469,$H$469:$K$469,0))*HLOOKUP(AL$468,$J$465:$R$466,2)</f>
        <v>0</v>
      </c>
      <c r="AM511" s="742" cm="1">
        <f t="array" ref="AM511">INDEX($H511:$K511,0,MATCH(AM$469,$H$469:$K$469,0))*HLOOKUP(AM$468,$J$465:$R$466,2)</f>
        <v>150</v>
      </c>
      <c r="AN511" s="742" cm="1">
        <f t="array" ref="AN511">INDEX($H511:$K511,0,MATCH(AN$469,$H$469:$K$469,0))*HLOOKUP(AN$468,$J$465:$R$466,2)</f>
        <v>50</v>
      </c>
      <c r="AO511" s="742" cm="1">
        <f t="array" ref="AO511">INDEX($H511:$K511,0,MATCH(AO$469,$H$469:$K$469,0))*HLOOKUP(AO$468,$J$465:$R$466,2)</f>
        <v>150</v>
      </c>
      <c r="AP511" s="742" cm="1">
        <f t="array" ref="AP511">INDEX($H511:$K511,0,MATCH(AP$469,$H$469:$K$469,0))*HLOOKUP(AP$468,$J$465:$R$466,2)</f>
        <v>0</v>
      </c>
      <c r="AQ511" s="742" cm="1">
        <f t="array" ref="AQ511">INDEX($H511:$K511,0,MATCH(AQ$469,$H$469:$K$469,0))*HLOOKUP(AQ$468,$J$465:$R$466,2)</f>
        <v>150</v>
      </c>
      <c r="AR511" s="742" cm="1">
        <f t="array" ref="AR511">INDEX($H511:$K511,0,MATCH(AR$469,$H$469:$K$469,0))*HLOOKUP(AR$468,$J$465:$R$466,2)</f>
        <v>50</v>
      </c>
      <c r="AS511" s="742" cm="1">
        <f t="array" ref="AS511">INDEX($H511:$K511,0,MATCH(AS$469,$H$469:$K$469,0))*HLOOKUP(AS$468,$J$465:$R$466,2)</f>
        <v>150</v>
      </c>
      <c r="AT511" s="742" cm="1">
        <f t="array" ref="AT511">INDEX($H511:$K511,0,MATCH(AT$469,$H$469:$K$469,0))*HLOOKUP(AT$468,$J$465:$R$466,2)</f>
        <v>0</v>
      </c>
      <c r="AU511" s="742" cm="1">
        <f t="array" ref="AU511">INDEX($H511:$K511,0,MATCH(AU$469,$H$469:$K$469,0))*HLOOKUP(AU$468,$J$465:$R$466,2)</f>
        <v>150</v>
      </c>
      <c r="AV511" s="196"/>
      <c r="AW511" s="196"/>
      <c r="AX511" s="17"/>
      <c r="AY511" s="9"/>
      <c r="AZ511" s="9"/>
      <c r="BA511" s="9"/>
    </row>
    <row r="512" spans="1:53" ht="14.5" outlineLevel="1" x14ac:dyDescent="0.35">
      <c r="A512" s="7"/>
      <c r="B512" s="8"/>
      <c r="C512" s="18"/>
      <c r="D512" s="18"/>
      <c r="E512" s="18"/>
      <c r="F512" s="27"/>
      <c r="G512" s="27" t="str">
        <f t="shared" si="121"/>
        <v>YYNWNw</v>
      </c>
      <c r="H512" s="232">
        <v>120</v>
      </c>
      <c r="I512" s="232">
        <v>150</v>
      </c>
      <c r="J512" s="232">
        <v>150</v>
      </c>
      <c r="K512" s="232">
        <v>0</v>
      </c>
      <c r="L512" s="742" cm="1">
        <f t="array" ref="L512">INDEX($H512:$K512,0,MATCH(L$469,$H$469:$K$469,0))*HLOOKUP(L$468,$J$465:$R$466,2)</f>
        <v>120</v>
      </c>
      <c r="M512" s="742" cm="1">
        <f t="array" ref="M512">INDEX($H512:$K512,0,MATCH(M$469,$H$469:$K$469,0))*HLOOKUP(M$468,$J$465:$R$466,2)</f>
        <v>150</v>
      </c>
      <c r="N512" s="742" cm="1">
        <f t="array" ref="N512">INDEX($H512:$K512,0,MATCH(N$469,$H$469:$K$469,0))*HLOOKUP(N$468,$J$465:$R$466,2)</f>
        <v>150</v>
      </c>
      <c r="O512" s="742" cm="1">
        <f t="array" ref="O512">INDEX($H512:$K512,0,MATCH(O$469,$H$469:$K$469,0))*HLOOKUP(O$468,$J$465:$R$466,2)</f>
        <v>0</v>
      </c>
      <c r="P512" s="742" cm="1">
        <f t="array" ref="P512">INDEX($H512:$K512,0,MATCH(P$469,$H$469:$K$469,0))*HLOOKUP(P$468,$J$465:$R$466,2)</f>
        <v>120</v>
      </c>
      <c r="Q512" s="742" cm="1">
        <f t="array" ref="Q512">INDEX($H512:$K512,0,MATCH(Q$469,$H$469:$K$469,0))*HLOOKUP(Q$468,$J$465:$R$466,2)</f>
        <v>150</v>
      </c>
      <c r="R512" s="742" cm="1">
        <f t="array" ref="R512">INDEX($H512:$K512,0,MATCH(R$469,$H$469:$K$469,0))*HLOOKUP(R$468,$J$465:$R$466,2)</f>
        <v>150</v>
      </c>
      <c r="S512" s="742" cm="1">
        <f t="array" ref="S512">INDEX($H512:$K512,0,MATCH(S$469,$H$469:$K$469,0))*HLOOKUP(S$468,$J$465:$R$466,2)</f>
        <v>0</v>
      </c>
      <c r="T512" s="742" cm="1">
        <f t="array" ref="T512">INDEX($H512:$K512,0,MATCH(T$469,$H$469:$K$469,0))*HLOOKUP(T$468,$J$465:$R$466,2)</f>
        <v>120</v>
      </c>
      <c r="U512" s="742" cm="1">
        <f t="array" ref="U512">INDEX($H512:$K512,0,MATCH(U$469,$H$469:$K$469,0))*HLOOKUP(U$468,$J$465:$R$466,2)</f>
        <v>150</v>
      </c>
      <c r="V512" s="742" cm="1">
        <f t="array" ref="V512">INDEX($H512:$K512,0,MATCH(V$469,$H$469:$K$469,0))*HLOOKUP(V$468,$J$465:$R$466,2)</f>
        <v>150</v>
      </c>
      <c r="W512" s="742" cm="1">
        <f t="array" ref="W512">INDEX($H512:$K512,0,MATCH(W$469,$H$469:$K$469,0))*HLOOKUP(W$468,$J$465:$R$466,2)</f>
        <v>0</v>
      </c>
      <c r="X512" s="742" cm="1">
        <f t="array" ref="X512">INDEX($H512:$K512,0,MATCH(X$469,$H$469:$K$469,0))*HLOOKUP(X$468,$J$465:$R$466,2)</f>
        <v>120</v>
      </c>
      <c r="Y512" s="742" cm="1">
        <f t="array" ref="Y512">INDEX($H512:$K512,0,MATCH(Y$469,$H$469:$K$469,0))*HLOOKUP(Y$468,$J$465:$R$466,2)</f>
        <v>150</v>
      </c>
      <c r="Z512" s="742" cm="1">
        <f t="array" ref="Z512">INDEX($H512:$K512,0,MATCH(Z$469,$H$469:$K$469,0))*HLOOKUP(Z$468,$J$465:$R$466,2)</f>
        <v>150</v>
      </c>
      <c r="AA512" s="742" cm="1">
        <f t="array" ref="AA512">INDEX($H512:$K512,0,MATCH(AA$469,$H$469:$K$469,0))*HLOOKUP(AA$468,$J$465:$R$466,2)</f>
        <v>0</v>
      </c>
      <c r="AB512" s="742" cm="1">
        <f t="array" ref="AB512">INDEX($H512:$K512,0,MATCH(AB$469,$H$469:$K$469,0))*HLOOKUP(AB$468,$J$465:$R$466,2)</f>
        <v>120</v>
      </c>
      <c r="AC512" s="742" cm="1">
        <f t="array" ref="AC512">INDEX($H512:$K512,0,MATCH(AC$469,$H$469:$K$469,0))*HLOOKUP(AC$468,$J$465:$R$466,2)</f>
        <v>150</v>
      </c>
      <c r="AD512" s="742" cm="1">
        <f t="array" ref="AD512">INDEX($H512:$K512,0,MATCH(AD$469,$H$469:$K$469,0))*HLOOKUP(AD$468,$J$465:$R$466,2)</f>
        <v>150</v>
      </c>
      <c r="AE512" s="742" cm="1">
        <f t="array" ref="AE512">INDEX($H512:$K512,0,MATCH(AE$469,$H$469:$K$469,0))*HLOOKUP(AE$468,$J$465:$R$466,2)</f>
        <v>0</v>
      </c>
      <c r="AF512" s="742" cm="1">
        <f t="array" ref="AF512">INDEX($H512:$K512,0,MATCH(AF$469,$H$469:$K$469,0))*HLOOKUP(AF$468,$J$465:$R$466,2)</f>
        <v>120</v>
      </c>
      <c r="AG512" s="742" cm="1">
        <f t="array" ref="AG512">INDEX($H512:$K512,0,MATCH(AG$469,$H$469:$K$469,0))*HLOOKUP(AG$468,$J$465:$R$466,2)</f>
        <v>150</v>
      </c>
      <c r="AH512" s="742" cm="1">
        <f t="array" ref="AH512">INDEX($H512:$K512,0,MATCH(AH$469,$H$469:$K$469,0))*HLOOKUP(AH$468,$J$465:$R$466,2)</f>
        <v>150</v>
      </c>
      <c r="AI512" s="742" cm="1">
        <f t="array" ref="AI512">INDEX($H512:$K512,0,MATCH(AI$469,$H$469:$K$469,0))*HLOOKUP(AI$468,$J$465:$R$466,2)</f>
        <v>0</v>
      </c>
      <c r="AJ512" s="742" cm="1">
        <f t="array" ref="AJ512">INDEX($H512:$K512,0,MATCH(AJ$469,$H$469:$K$469,0))*HLOOKUP(AJ$468,$J$465:$R$466,2)</f>
        <v>120</v>
      </c>
      <c r="AK512" s="742" cm="1">
        <f t="array" ref="AK512">INDEX($H512:$K512,0,MATCH(AK$469,$H$469:$K$469,0))*HLOOKUP(AK$468,$J$465:$R$466,2)</f>
        <v>150</v>
      </c>
      <c r="AL512" s="742" cm="1">
        <f t="array" ref="AL512">INDEX($H512:$K512,0,MATCH(AL$469,$H$469:$K$469,0))*HLOOKUP(AL$468,$J$465:$R$466,2)</f>
        <v>150</v>
      </c>
      <c r="AM512" s="742" cm="1">
        <f t="array" ref="AM512">INDEX($H512:$K512,0,MATCH(AM$469,$H$469:$K$469,0))*HLOOKUP(AM$468,$J$465:$R$466,2)</f>
        <v>0</v>
      </c>
      <c r="AN512" s="742" cm="1">
        <f t="array" ref="AN512">INDEX($H512:$K512,0,MATCH(AN$469,$H$469:$K$469,0))*HLOOKUP(AN$468,$J$465:$R$466,2)</f>
        <v>120</v>
      </c>
      <c r="AO512" s="742" cm="1">
        <f t="array" ref="AO512">INDEX($H512:$K512,0,MATCH(AO$469,$H$469:$K$469,0))*HLOOKUP(AO$468,$J$465:$R$466,2)</f>
        <v>150</v>
      </c>
      <c r="AP512" s="742" cm="1">
        <f t="array" ref="AP512">INDEX($H512:$K512,0,MATCH(AP$469,$H$469:$K$469,0))*HLOOKUP(AP$468,$J$465:$R$466,2)</f>
        <v>150</v>
      </c>
      <c r="AQ512" s="742" cm="1">
        <f t="array" ref="AQ512">INDEX($H512:$K512,0,MATCH(AQ$469,$H$469:$K$469,0))*HLOOKUP(AQ$468,$J$465:$R$466,2)</f>
        <v>0</v>
      </c>
      <c r="AR512" s="742" cm="1">
        <f t="array" ref="AR512">INDEX($H512:$K512,0,MATCH(AR$469,$H$469:$K$469,0))*HLOOKUP(AR$468,$J$465:$R$466,2)</f>
        <v>120</v>
      </c>
      <c r="AS512" s="742" cm="1">
        <f t="array" ref="AS512">INDEX($H512:$K512,0,MATCH(AS$469,$H$469:$K$469,0))*HLOOKUP(AS$468,$J$465:$R$466,2)</f>
        <v>150</v>
      </c>
      <c r="AT512" s="742" cm="1">
        <f t="array" ref="AT512">INDEX($H512:$K512,0,MATCH(AT$469,$H$469:$K$469,0))*HLOOKUP(AT$468,$J$465:$R$466,2)</f>
        <v>150</v>
      </c>
      <c r="AU512" s="742" cm="1">
        <f t="array" ref="AU512">INDEX($H512:$K512,0,MATCH(AU$469,$H$469:$K$469,0))*HLOOKUP(AU$468,$J$465:$R$466,2)</f>
        <v>0</v>
      </c>
      <c r="AV512" s="196"/>
      <c r="AW512" s="196"/>
      <c r="AX512" s="17"/>
      <c r="AY512" s="9"/>
      <c r="AZ512" s="9"/>
      <c r="BA512" s="9"/>
    </row>
    <row r="513" spans="1:53" ht="14.5" outlineLevel="1" x14ac:dyDescent="0.35">
      <c r="A513" s="7"/>
      <c r="B513" s="8"/>
      <c r="C513" s="18"/>
      <c r="D513" s="18"/>
      <c r="E513" s="18"/>
      <c r="F513" s="27"/>
      <c r="G513" s="27" t="str">
        <f t="shared" si="121"/>
        <v>YYNWNwd</v>
      </c>
      <c r="H513" s="232">
        <v>120</v>
      </c>
      <c r="I513" s="232">
        <v>150</v>
      </c>
      <c r="J513" s="232">
        <v>150</v>
      </c>
      <c r="K513" s="232">
        <v>0</v>
      </c>
      <c r="L513" s="742" cm="1">
        <f t="array" ref="L513">INDEX($H513:$K513,0,MATCH(L$469,$H$469:$K$469,0))*HLOOKUP(L$468,$J$465:$R$466,2)</f>
        <v>120</v>
      </c>
      <c r="M513" s="742" cm="1">
        <f t="array" ref="M513">INDEX($H513:$K513,0,MATCH(M$469,$H$469:$K$469,0))*HLOOKUP(M$468,$J$465:$R$466,2)</f>
        <v>150</v>
      </c>
      <c r="N513" s="742" cm="1">
        <f t="array" ref="N513">INDEX($H513:$K513,0,MATCH(N$469,$H$469:$K$469,0))*HLOOKUP(N$468,$J$465:$R$466,2)</f>
        <v>150</v>
      </c>
      <c r="O513" s="742" cm="1">
        <f t="array" ref="O513">INDEX($H513:$K513,0,MATCH(O$469,$H$469:$K$469,0))*HLOOKUP(O$468,$J$465:$R$466,2)</f>
        <v>0</v>
      </c>
      <c r="P513" s="742" cm="1">
        <f t="array" ref="P513">INDEX($H513:$K513,0,MATCH(P$469,$H$469:$K$469,0))*HLOOKUP(P$468,$J$465:$R$466,2)</f>
        <v>120</v>
      </c>
      <c r="Q513" s="742" cm="1">
        <f t="array" ref="Q513">INDEX($H513:$K513,0,MATCH(Q$469,$H$469:$K$469,0))*HLOOKUP(Q$468,$J$465:$R$466,2)</f>
        <v>150</v>
      </c>
      <c r="R513" s="742" cm="1">
        <f t="array" ref="R513">INDEX($H513:$K513,0,MATCH(R$469,$H$469:$K$469,0))*HLOOKUP(R$468,$J$465:$R$466,2)</f>
        <v>150</v>
      </c>
      <c r="S513" s="742" cm="1">
        <f t="array" ref="S513">INDEX($H513:$K513,0,MATCH(S$469,$H$469:$K$469,0))*HLOOKUP(S$468,$J$465:$R$466,2)</f>
        <v>0</v>
      </c>
      <c r="T513" s="742" cm="1">
        <f t="array" ref="T513">INDEX($H513:$K513,0,MATCH(T$469,$H$469:$K$469,0))*HLOOKUP(T$468,$J$465:$R$466,2)</f>
        <v>120</v>
      </c>
      <c r="U513" s="742" cm="1">
        <f t="array" ref="U513">INDEX($H513:$K513,0,MATCH(U$469,$H$469:$K$469,0))*HLOOKUP(U$468,$J$465:$R$466,2)</f>
        <v>150</v>
      </c>
      <c r="V513" s="742" cm="1">
        <f t="array" ref="V513">INDEX($H513:$K513,0,MATCH(V$469,$H$469:$K$469,0))*HLOOKUP(V$468,$J$465:$R$466,2)</f>
        <v>150</v>
      </c>
      <c r="W513" s="742" cm="1">
        <f t="array" ref="W513">INDEX($H513:$K513,0,MATCH(W$469,$H$469:$K$469,0))*HLOOKUP(W$468,$J$465:$R$466,2)</f>
        <v>0</v>
      </c>
      <c r="X513" s="742" cm="1">
        <f t="array" ref="X513">INDEX($H513:$K513,0,MATCH(X$469,$H$469:$K$469,0))*HLOOKUP(X$468,$J$465:$R$466,2)</f>
        <v>120</v>
      </c>
      <c r="Y513" s="742" cm="1">
        <f t="array" ref="Y513">INDEX($H513:$K513,0,MATCH(Y$469,$H$469:$K$469,0))*HLOOKUP(Y$468,$J$465:$R$466,2)</f>
        <v>150</v>
      </c>
      <c r="Z513" s="742" cm="1">
        <f t="array" ref="Z513">INDEX($H513:$K513,0,MATCH(Z$469,$H$469:$K$469,0))*HLOOKUP(Z$468,$J$465:$R$466,2)</f>
        <v>150</v>
      </c>
      <c r="AA513" s="742" cm="1">
        <f t="array" ref="AA513">INDEX($H513:$K513,0,MATCH(AA$469,$H$469:$K$469,0))*HLOOKUP(AA$468,$J$465:$R$466,2)</f>
        <v>0</v>
      </c>
      <c r="AB513" s="742" cm="1">
        <f t="array" ref="AB513">INDEX($H513:$K513,0,MATCH(AB$469,$H$469:$K$469,0))*HLOOKUP(AB$468,$J$465:$R$466,2)</f>
        <v>120</v>
      </c>
      <c r="AC513" s="742" cm="1">
        <f t="array" ref="AC513">INDEX($H513:$K513,0,MATCH(AC$469,$H$469:$K$469,0))*HLOOKUP(AC$468,$J$465:$R$466,2)</f>
        <v>150</v>
      </c>
      <c r="AD513" s="742" cm="1">
        <f t="array" ref="AD513">INDEX($H513:$K513,0,MATCH(AD$469,$H$469:$K$469,0))*HLOOKUP(AD$468,$J$465:$R$466,2)</f>
        <v>150</v>
      </c>
      <c r="AE513" s="742" cm="1">
        <f t="array" ref="AE513">INDEX($H513:$K513,0,MATCH(AE$469,$H$469:$K$469,0))*HLOOKUP(AE$468,$J$465:$R$466,2)</f>
        <v>0</v>
      </c>
      <c r="AF513" s="742" cm="1">
        <f t="array" ref="AF513">INDEX($H513:$K513,0,MATCH(AF$469,$H$469:$K$469,0))*HLOOKUP(AF$468,$J$465:$R$466,2)</f>
        <v>120</v>
      </c>
      <c r="AG513" s="742" cm="1">
        <f t="array" ref="AG513">INDEX($H513:$K513,0,MATCH(AG$469,$H$469:$K$469,0))*HLOOKUP(AG$468,$J$465:$R$466,2)</f>
        <v>150</v>
      </c>
      <c r="AH513" s="742" cm="1">
        <f t="array" ref="AH513">INDEX($H513:$K513,0,MATCH(AH$469,$H$469:$K$469,0))*HLOOKUP(AH$468,$J$465:$R$466,2)</f>
        <v>150</v>
      </c>
      <c r="AI513" s="742" cm="1">
        <f t="array" ref="AI513">INDEX($H513:$K513,0,MATCH(AI$469,$H$469:$K$469,0))*HLOOKUP(AI$468,$J$465:$R$466,2)</f>
        <v>0</v>
      </c>
      <c r="AJ513" s="742" cm="1">
        <f t="array" ref="AJ513">INDEX($H513:$K513,0,MATCH(AJ$469,$H$469:$K$469,0))*HLOOKUP(AJ$468,$J$465:$R$466,2)</f>
        <v>120</v>
      </c>
      <c r="AK513" s="742" cm="1">
        <f t="array" ref="AK513">INDEX($H513:$K513,0,MATCH(AK$469,$H$469:$K$469,0))*HLOOKUP(AK$468,$J$465:$R$466,2)</f>
        <v>150</v>
      </c>
      <c r="AL513" s="742" cm="1">
        <f t="array" ref="AL513">INDEX($H513:$K513,0,MATCH(AL$469,$H$469:$K$469,0))*HLOOKUP(AL$468,$J$465:$R$466,2)</f>
        <v>150</v>
      </c>
      <c r="AM513" s="742" cm="1">
        <f t="array" ref="AM513">INDEX($H513:$K513,0,MATCH(AM$469,$H$469:$K$469,0))*HLOOKUP(AM$468,$J$465:$R$466,2)</f>
        <v>0</v>
      </c>
      <c r="AN513" s="742" cm="1">
        <f t="array" ref="AN513">INDEX($H513:$K513,0,MATCH(AN$469,$H$469:$K$469,0))*HLOOKUP(AN$468,$J$465:$R$466,2)</f>
        <v>120</v>
      </c>
      <c r="AO513" s="742" cm="1">
        <f t="array" ref="AO513">INDEX($H513:$K513,0,MATCH(AO$469,$H$469:$K$469,0))*HLOOKUP(AO$468,$J$465:$R$466,2)</f>
        <v>150</v>
      </c>
      <c r="AP513" s="742" cm="1">
        <f t="array" ref="AP513">INDEX($H513:$K513,0,MATCH(AP$469,$H$469:$K$469,0))*HLOOKUP(AP$468,$J$465:$R$466,2)</f>
        <v>150</v>
      </c>
      <c r="AQ513" s="742" cm="1">
        <f t="array" ref="AQ513">INDEX($H513:$K513,0,MATCH(AQ$469,$H$469:$K$469,0))*HLOOKUP(AQ$468,$J$465:$R$466,2)</f>
        <v>0</v>
      </c>
      <c r="AR513" s="742" cm="1">
        <f t="array" ref="AR513">INDEX($H513:$K513,0,MATCH(AR$469,$H$469:$K$469,0))*HLOOKUP(AR$468,$J$465:$R$466,2)</f>
        <v>120</v>
      </c>
      <c r="AS513" s="742" cm="1">
        <f t="array" ref="AS513">INDEX($H513:$K513,0,MATCH(AS$469,$H$469:$K$469,0))*HLOOKUP(AS$468,$J$465:$R$466,2)</f>
        <v>150</v>
      </c>
      <c r="AT513" s="742" cm="1">
        <f t="array" ref="AT513">INDEX($H513:$K513,0,MATCH(AT$469,$H$469:$K$469,0))*HLOOKUP(AT$468,$J$465:$R$466,2)</f>
        <v>150</v>
      </c>
      <c r="AU513" s="742" cm="1">
        <f t="array" ref="AU513">INDEX($H513:$K513,0,MATCH(AU$469,$H$469:$K$469,0))*HLOOKUP(AU$468,$J$465:$R$466,2)</f>
        <v>0</v>
      </c>
      <c r="AV513" s="196"/>
      <c r="AW513" s="196"/>
      <c r="AX513" s="17"/>
      <c r="AY513" s="9"/>
      <c r="AZ513" s="9"/>
      <c r="BA513" s="9"/>
    </row>
    <row r="514" spans="1:53" ht="14.5" outlineLevel="1" x14ac:dyDescent="0.35">
      <c r="A514" s="7"/>
      <c r="B514" s="8"/>
      <c r="C514" s="18"/>
      <c r="D514" s="18"/>
      <c r="E514" s="18"/>
      <c r="F514" s="27"/>
      <c r="G514" s="27" t="str">
        <f t="shared" si="121"/>
        <v>YYWNWz</v>
      </c>
      <c r="H514" s="232">
        <v>50</v>
      </c>
      <c r="I514" s="232">
        <v>150</v>
      </c>
      <c r="J514" s="232">
        <v>0</v>
      </c>
      <c r="K514" s="232">
        <v>150</v>
      </c>
      <c r="L514" s="742" cm="1">
        <f t="array" ref="L514">INDEX($H514:$K514,0,MATCH(L$469,$H$469:$K$469,0))*HLOOKUP(L$468,$J$465:$R$466,2)</f>
        <v>50</v>
      </c>
      <c r="M514" s="742" cm="1">
        <f t="array" ref="M514">INDEX($H514:$K514,0,MATCH(M$469,$H$469:$K$469,0))*HLOOKUP(M$468,$J$465:$R$466,2)</f>
        <v>150</v>
      </c>
      <c r="N514" s="742" cm="1">
        <f t="array" ref="N514">INDEX($H514:$K514,0,MATCH(N$469,$H$469:$K$469,0))*HLOOKUP(N$468,$J$465:$R$466,2)</f>
        <v>0</v>
      </c>
      <c r="O514" s="742" cm="1">
        <f t="array" ref="O514">INDEX($H514:$K514,0,MATCH(O$469,$H$469:$K$469,0))*HLOOKUP(O$468,$J$465:$R$466,2)</f>
        <v>150</v>
      </c>
      <c r="P514" s="742" cm="1">
        <f t="array" ref="P514">INDEX($H514:$K514,0,MATCH(P$469,$H$469:$K$469,0))*HLOOKUP(P$468,$J$465:$R$466,2)</f>
        <v>50</v>
      </c>
      <c r="Q514" s="742" cm="1">
        <f t="array" ref="Q514">INDEX($H514:$K514,0,MATCH(Q$469,$H$469:$K$469,0))*HLOOKUP(Q$468,$J$465:$R$466,2)</f>
        <v>150</v>
      </c>
      <c r="R514" s="742" cm="1">
        <f t="array" ref="R514">INDEX($H514:$K514,0,MATCH(R$469,$H$469:$K$469,0))*HLOOKUP(R$468,$J$465:$R$466,2)</f>
        <v>0</v>
      </c>
      <c r="S514" s="742" cm="1">
        <f t="array" ref="S514">INDEX($H514:$K514,0,MATCH(S$469,$H$469:$K$469,0))*HLOOKUP(S$468,$J$465:$R$466,2)</f>
        <v>150</v>
      </c>
      <c r="T514" s="742" cm="1">
        <f t="array" ref="T514">INDEX($H514:$K514,0,MATCH(T$469,$H$469:$K$469,0))*HLOOKUP(T$468,$J$465:$R$466,2)</f>
        <v>50</v>
      </c>
      <c r="U514" s="742" cm="1">
        <f t="array" ref="U514">INDEX($H514:$K514,0,MATCH(U$469,$H$469:$K$469,0))*HLOOKUP(U$468,$J$465:$R$466,2)</f>
        <v>150</v>
      </c>
      <c r="V514" s="742" cm="1">
        <f t="array" ref="V514">INDEX($H514:$K514,0,MATCH(V$469,$H$469:$K$469,0))*HLOOKUP(V$468,$J$465:$R$466,2)</f>
        <v>0</v>
      </c>
      <c r="W514" s="742" cm="1">
        <f t="array" ref="W514">INDEX($H514:$K514,0,MATCH(W$469,$H$469:$K$469,0))*HLOOKUP(W$468,$J$465:$R$466,2)</f>
        <v>150</v>
      </c>
      <c r="X514" s="742" cm="1">
        <f t="array" ref="X514">INDEX($H514:$K514,0,MATCH(X$469,$H$469:$K$469,0))*HLOOKUP(X$468,$J$465:$R$466,2)</f>
        <v>50</v>
      </c>
      <c r="Y514" s="742" cm="1">
        <f t="array" ref="Y514">INDEX($H514:$K514,0,MATCH(Y$469,$H$469:$K$469,0))*HLOOKUP(Y$468,$J$465:$R$466,2)</f>
        <v>150</v>
      </c>
      <c r="Z514" s="742" cm="1">
        <f t="array" ref="Z514">INDEX($H514:$K514,0,MATCH(Z$469,$H$469:$K$469,0))*HLOOKUP(Z$468,$J$465:$R$466,2)</f>
        <v>0</v>
      </c>
      <c r="AA514" s="742" cm="1">
        <f t="array" ref="AA514">INDEX($H514:$K514,0,MATCH(AA$469,$H$469:$K$469,0))*HLOOKUP(AA$468,$J$465:$R$466,2)</f>
        <v>150</v>
      </c>
      <c r="AB514" s="742" cm="1">
        <f t="array" ref="AB514">INDEX($H514:$K514,0,MATCH(AB$469,$H$469:$K$469,0))*HLOOKUP(AB$468,$J$465:$R$466,2)</f>
        <v>50</v>
      </c>
      <c r="AC514" s="742" cm="1">
        <f t="array" ref="AC514">INDEX($H514:$K514,0,MATCH(AC$469,$H$469:$K$469,0))*HLOOKUP(AC$468,$J$465:$R$466,2)</f>
        <v>150</v>
      </c>
      <c r="AD514" s="742" cm="1">
        <f t="array" ref="AD514">INDEX($H514:$K514,0,MATCH(AD$469,$H$469:$K$469,0))*HLOOKUP(AD$468,$J$465:$R$466,2)</f>
        <v>0</v>
      </c>
      <c r="AE514" s="742" cm="1">
        <f t="array" ref="AE514">INDEX($H514:$K514,0,MATCH(AE$469,$H$469:$K$469,0))*HLOOKUP(AE$468,$J$465:$R$466,2)</f>
        <v>150</v>
      </c>
      <c r="AF514" s="742" cm="1">
        <f t="array" ref="AF514">INDEX($H514:$K514,0,MATCH(AF$469,$H$469:$K$469,0))*HLOOKUP(AF$468,$J$465:$R$466,2)</f>
        <v>50</v>
      </c>
      <c r="AG514" s="742" cm="1">
        <f t="array" ref="AG514">INDEX($H514:$K514,0,MATCH(AG$469,$H$469:$K$469,0))*HLOOKUP(AG$468,$J$465:$R$466,2)</f>
        <v>150</v>
      </c>
      <c r="AH514" s="742" cm="1">
        <f t="array" ref="AH514">INDEX($H514:$K514,0,MATCH(AH$469,$H$469:$K$469,0))*HLOOKUP(AH$468,$J$465:$R$466,2)</f>
        <v>0</v>
      </c>
      <c r="AI514" s="742" cm="1">
        <f t="array" ref="AI514">INDEX($H514:$K514,0,MATCH(AI$469,$H$469:$K$469,0))*HLOOKUP(AI$468,$J$465:$R$466,2)</f>
        <v>150</v>
      </c>
      <c r="AJ514" s="742" cm="1">
        <f t="array" ref="AJ514">INDEX($H514:$K514,0,MATCH(AJ$469,$H$469:$K$469,0))*HLOOKUP(AJ$468,$J$465:$R$466,2)</f>
        <v>50</v>
      </c>
      <c r="AK514" s="742" cm="1">
        <f t="array" ref="AK514">INDEX($H514:$K514,0,MATCH(AK$469,$H$469:$K$469,0))*HLOOKUP(AK$468,$J$465:$R$466,2)</f>
        <v>150</v>
      </c>
      <c r="AL514" s="742" cm="1">
        <f t="array" ref="AL514">INDEX($H514:$K514,0,MATCH(AL$469,$H$469:$K$469,0))*HLOOKUP(AL$468,$J$465:$R$466,2)</f>
        <v>0</v>
      </c>
      <c r="AM514" s="742" cm="1">
        <f t="array" ref="AM514">INDEX($H514:$K514,0,MATCH(AM$469,$H$469:$K$469,0))*HLOOKUP(AM$468,$J$465:$R$466,2)</f>
        <v>150</v>
      </c>
      <c r="AN514" s="742" cm="1">
        <f t="array" ref="AN514">INDEX($H514:$K514,0,MATCH(AN$469,$H$469:$K$469,0))*HLOOKUP(AN$468,$J$465:$R$466,2)</f>
        <v>50</v>
      </c>
      <c r="AO514" s="742" cm="1">
        <f t="array" ref="AO514">INDEX($H514:$K514,0,MATCH(AO$469,$H$469:$K$469,0))*HLOOKUP(AO$468,$J$465:$R$466,2)</f>
        <v>150</v>
      </c>
      <c r="AP514" s="742" cm="1">
        <f t="array" ref="AP514">INDEX($H514:$K514,0,MATCH(AP$469,$H$469:$K$469,0))*HLOOKUP(AP$468,$J$465:$R$466,2)</f>
        <v>0</v>
      </c>
      <c r="AQ514" s="742" cm="1">
        <f t="array" ref="AQ514">INDEX($H514:$K514,0,MATCH(AQ$469,$H$469:$K$469,0))*HLOOKUP(AQ$468,$J$465:$R$466,2)</f>
        <v>150</v>
      </c>
      <c r="AR514" s="742" cm="1">
        <f t="array" ref="AR514">INDEX($H514:$K514,0,MATCH(AR$469,$H$469:$K$469,0))*HLOOKUP(AR$468,$J$465:$R$466,2)</f>
        <v>50</v>
      </c>
      <c r="AS514" s="742" cm="1">
        <f t="array" ref="AS514">INDEX($H514:$K514,0,MATCH(AS$469,$H$469:$K$469,0))*HLOOKUP(AS$468,$J$465:$R$466,2)</f>
        <v>150</v>
      </c>
      <c r="AT514" s="742" cm="1">
        <f t="array" ref="AT514">INDEX($H514:$K514,0,MATCH(AT$469,$H$469:$K$469,0))*HLOOKUP(AT$468,$J$465:$R$466,2)</f>
        <v>0</v>
      </c>
      <c r="AU514" s="742" cm="1">
        <f t="array" ref="AU514">INDEX($H514:$K514,0,MATCH(AU$469,$H$469:$K$469,0))*HLOOKUP(AU$468,$J$465:$R$466,2)</f>
        <v>150</v>
      </c>
      <c r="AV514" s="196"/>
      <c r="AW514" s="196"/>
      <c r="AX514" s="17"/>
      <c r="AY514" s="9"/>
      <c r="AZ514" s="9"/>
      <c r="BA514" s="9"/>
    </row>
    <row r="515" spans="1:53" ht="14.5" outlineLevel="1" x14ac:dyDescent="0.35">
      <c r="A515" s="7"/>
      <c r="B515" s="8"/>
      <c r="C515" s="18"/>
      <c r="D515" s="18"/>
      <c r="E515" s="18"/>
      <c r="F515" s="27"/>
      <c r="G515" s="27" t="str">
        <f t="shared" si="121"/>
        <v>YYWNWzd</v>
      </c>
      <c r="H515" s="232">
        <v>50</v>
      </c>
      <c r="I515" s="232">
        <v>150</v>
      </c>
      <c r="J515" s="232">
        <v>0</v>
      </c>
      <c r="K515" s="232">
        <v>150</v>
      </c>
      <c r="L515" s="742" cm="1">
        <f t="array" ref="L515">INDEX($H515:$K515,0,MATCH(L$469,$H$469:$K$469,0))*HLOOKUP(L$468,$J$465:$R$466,2)</f>
        <v>50</v>
      </c>
      <c r="M515" s="742" cm="1">
        <f t="array" ref="M515">INDEX($H515:$K515,0,MATCH(M$469,$H$469:$K$469,0))*HLOOKUP(M$468,$J$465:$R$466,2)</f>
        <v>150</v>
      </c>
      <c r="N515" s="742" cm="1">
        <f t="array" ref="N515">INDEX($H515:$K515,0,MATCH(N$469,$H$469:$K$469,0))*HLOOKUP(N$468,$J$465:$R$466,2)</f>
        <v>0</v>
      </c>
      <c r="O515" s="742" cm="1">
        <f t="array" ref="O515">INDEX($H515:$K515,0,MATCH(O$469,$H$469:$K$469,0))*HLOOKUP(O$468,$J$465:$R$466,2)</f>
        <v>150</v>
      </c>
      <c r="P515" s="742" cm="1">
        <f t="array" ref="P515">INDEX($H515:$K515,0,MATCH(P$469,$H$469:$K$469,0))*HLOOKUP(P$468,$J$465:$R$466,2)</f>
        <v>50</v>
      </c>
      <c r="Q515" s="742" cm="1">
        <f t="array" ref="Q515">INDEX($H515:$K515,0,MATCH(Q$469,$H$469:$K$469,0))*HLOOKUP(Q$468,$J$465:$R$466,2)</f>
        <v>150</v>
      </c>
      <c r="R515" s="742" cm="1">
        <f t="array" ref="R515">INDEX($H515:$K515,0,MATCH(R$469,$H$469:$K$469,0))*HLOOKUP(R$468,$J$465:$R$466,2)</f>
        <v>0</v>
      </c>
      <c r="S515" s="742" cm="1">
        <f t="array" ref="S515">INDEX($H515:$K515,0,MATCH(S$469,$H$469:$K$469,0))*HLOOKUP(S$468,$J$465:$R$466,2)</f>
        <v>150</v>
      </c>
      <c r="T515" s="742" cm="1">
        <f t="array" ref="T515">INDEX($H515:$K515,0,MATCH(T$469,$H$469:$K$469,0))*HLOOKUP(T$468,$J$465:$R$466,2)</f>
        <v>50</v>
      </c>
      <c r="U515" s="742" cm="1">
        <f t="array" ref="U515">INDEX($H515:$K515,0,MATCH(U$469,$H$469:$K$469,0))*HLOOKUP(U$468,$J$465:$R$466,2)</f>
        <v>150</v>
      </c>
      <c r="V515" s="742" cm="1">
        <f t="array" ref="V515">INDEX($H515:$K515,0,MATCH(V$469,$H$469:$K$469,0))*HLOOKUP(V$468,$J$465:$R$466,2)</f>
        <v>0</v>
      </c>
      <c r="W515" s="742" cm="1">
        <f t="array" ref="W515">INDEX($H515:$K515,0,MATCH(W$469,$H$469:$K$469,0))*HLOOKUP(W$468,$J$465:$R$466,2)</f>
        <v>150</v>
      </c>
      <c r="X515" s="742" cm="1">
        <f t="array" ref="X515">INDEX($H515:$K515,0,MATCH(X$469,$H$469:$K$469,0))*HLOOKUP(X$468,$J$465:$R$466,2)</f>
        <v>50</v>
      </c>
      <c r="Y515" s="742" cm="1">
        <f t="array" ref="Y515">INDEX($H515:$K515,0,MATCH(Y$469,$H$469:$K$469,0))*HLOOKUP(Y$468,$J$465:$R$466,2)</f>
        <v>150</v>
      </c>
      <c r="Z515" s="742" cm="1">
        <f t="array" ref="Z515">INDEX($H515:$K515,0,MATCH(Z$469,$H$469:$K$469,0))*HLOOKUP(Z$468,$J$465:$R$466,2)</f>
        <v>0</v>
      </c>
      <c r="AA515" s="742" cm="1">
        <f t="array" ref="AA515">INDEX($H515:$K515,0,MATCH(AA$469,$H$469:$K$469,0))*HLOOKUP(AA$468,$J$465:$R$466,2)</f>
        <v>150</v>
      </c>
      <c r="AB515" s="742" cm="1">
        <f t="array" ref="AB515">INDEX($H515:$K515,0,MATCH(AB$469,$H$469:$K$469,0))*HLOOKUP(AB$468,$J$465:$R$466,2)</f>
        <v>50</v>
      </c>
      <c r="AC515" s="742" cm="1">
        <f t="array" ref="AC515">INDEX($H515:$K515,0,MATCH(AC$469,$H$469:$K$469,0))*HLOOKUP(AC$468,$J$465:$R$466,2)</f>
        <v>150</v>
      </c>
      <c r="AD515" s="742" cm="1">
        <f t="array" ref="AD515">INDEX($H515:$K515,0,MATCH(AD$469,$H$469:$K$469,0))*HLOOKUP(AD$468,$J$465:$R$466,2)</f>
        <v>0</v>
      </c>
      <c r="AE515" s="742" cm="1">
        <f t="array" ref="AE515">INDEX($H515:$K515,0,MATCH(AE$469,$H$469:$K$469,0))*HLOOKUP(AE$468,$J$465:$R$466,2)</f>
        <v>150</v>
      </c>
      <c r="AF515" s="742" cm="1">
        <f t="array" ref="AF515">INDEX($H515:$K515,0,MATCH(AF$469,$H$469:$K$469,0))*HLOOKUP(AF$468,$J$465:$R$466,2)</f>
        <v>50</v>
      </c>
      <c r="AG515" s="742" cm="1">
        <f t="array" ref="AG515">INDEX($H515:$K515,0,MATCH(AG$469,$H$469:$K$469,0))*HLOOKUP(AG$468,$J$465:$R$466,2)</f>
        <v>150</v>
      </c>
      <c r="AH515" s="742" cm="1">
        <f t="array" ref="AH515">INDEX($H515:$K515,0,MATCH(AH$469,$H$469:$K$469,0))*HLOOKUP(AH$468,$J$465:$R$466,2)</f>
        <v>0</v>
      </c>
      <c r="AI515" s="742" cm="1">
        <f t="array" ref="AI515">INDEX($H515:$K515,0,MATCH(AI$469,$H$469:$K$469,0))*HLOOKUP(AI$468,$J$465:$R$466,2)</f>
        <v>150</v>
      </c>
      <c r="AJ515" s="742" cm="1">
        <f t="array" ref="AJ515">INDEX($H515:$K515,0,MATCH(AJ$469,$H$469:$K$469,0))*HLOOKUP(AJ$468,$J$465:$R$466,2)</f>
        <v>50</v>
      </c>
      <c r="AK515" s="742" cm="1">
        <f t="array" ref="AK515">INDEX($H515:$K515,0,MATCH(AK$469,$H$469:$K$469,0))*HLOOKUP(AK$468,$J$465:$R$466,2)</f>
        <v>150</v>
      </c>
      <c r="AL515" s="742" cm="1">
        <f t="array" ref="AL515">INDEX($H515:$K515,0,MATCH(AL$469,$H$469:$K$469,0))*HLOOKUP(AL$468,$J$465:$R$466,2)</f>
        <v>0</v>
      </c>
      <c r="AM515" s="742" cm="1">
        <f t="array" ref="AM515">INDEX($H515:$K515,0,MATCH(AM$469,$H$469:$K$469,0))*HLOOKUP(AM$468,$J$465:$R$466,2)</f>
        <v>150</v>
      </c>
      <c r="AN515" s="742" cm="1">
        <f t="array" ref="AN515">INDEX($H515:$K515,0,MATCH(AN$469,$H$469:$K$469,0))*HLOOKUP(AN$468,$J$465:$R$466,2)</f>
        <v>50</v>
      </c>
      <c r="AO515" s="742" cm="1">
        <f t="array" ref="AO515">INDEX($H515:$K515,0,MATCH(AO$469,$H$469:$K$469,0))*HLOOKUP(AO$468,$J$465:$R$466,2)</f>
        <v>150</v>
      </c>
      <c r="AP515" s="742" cm="1">
        <f t="array" ref="AP515">INDEX($H515:$K515,0,MATCH(AP$469,$H$469:$K$469,0))*HLOOKUP(AP$468,$J$465:$R$466,2)</f>
        <v>0</v>
      </c>
      <c r="AQ515" s="742" cm="1">
        <f t="array" ref="AQ515">INDEX($H515:$K515,0,MATCH(AQ$469,$H$469:$K$469,0))*HLOOKUP(AQ$468,$J$465:$R$466,2)</f>
        <v>150</v>
      </c>
      <c r="AR515" s="742" cm="1">
        <f t="array" ref="AR515">INDEX($H515:$K515,0,MATCH(AR$469,$H$469:$K$469,0))*HLOOKUP(AR$468,$J$465:$R$466,2)</f>
        <v>50</v>
      </c>
      <c r="AS515" s="742" cm="1">
        <f t="array" ref="AS515">INDEX($H515:$K515,0,MATCH(AS$469,$H$469:$K$469,0))*HLOOKUP(AS$468,$J$465:$R$466,2)</f>
        <v>150</v>
      </c>
      <c r="AT515" s="742" cm="1">
        <f t="array" ref="AT515">INDEX($H515:$K515,0,MATCH(AT$469,$H$469:$K$469,0))*HLOOKUP(AT$468,$J$465:$R$466,2)</f>
        <v>0</v>
      </c>
      <c r="AU515" s="742" cm="1">
        <f t="array" ref="AU515">INDEX($H515:$K515,0,MATCH(AU$469,$H$469:$K$469,0))*HLOOKUP(AU$468,$J$465:$R$466,2)</f>
        <v>150</v>
      </c>
      <c r="AV515" s="196"/>
      <c r="AW515" s="196"/>
      <c r="AX515" s="17"/>
      <c r="AY515" s="9"/>
      <c r="AZ515" s="9"/>
      <c r="BA515" s="9"/>
    </row>
    <row r="516" spans="1:53" ht="14.5" outlineLevel="1" x14ac:dyDescent="0.35">
      <c r="A516" s="7"/>
      <c r="B516" s="8"/>
      <c r="C516" s="18"/>
      <c r="D516" s="18"/>
      <c r="E516" s="18"/>
      <c r="F516" s="27"/>
      <c r="G516" s="27" t="str">
        <f t="shared" si="121"/>
        <v>YYNWBr</v>
      </c>
      <c r="H516" s="232">
        <v>50</v>
      </c>
      <c r="I516" s="232">
        <v>150</v>
      </c>
      <c r="J516" s="232">
        <v>0</v>
      </c>
      <c r="K516" s="232">
        <v>150</v>
      </c>
      <c r="L516" s="742" cm="1">
        <f t="array" ref="L516">INDEX($H516:$K516,0,MATCH(L$469,$H$469:$K$469,0))*HLOOKUP(L$468,$J$465:$R$466,2)</f>
        <v>50</v>
      </c>
      <c r="M516" s="742" cm="1">
        <f t="array" ref="M516">INDEX($H516:$K516,0,MATCH(M$469,$H$469:$K$469,0))*HLOOKUP(M$468,$J$465:$R$466,2)</f>
        <v>150</v>
      </c>
      <c r="N516" s="742" cm="1">
        <f t="array" ref="N516">INDEX($H516:$K516,0,MATCH(N$469,$H$469:$K$469,0))*HLOOKUP(N$468,$J$465:$R$466,2)</f>
        <v>0</v>
      </c>
      <c r="O516" s="742" cm="1">
        <f t="array" ref="O516">INDEX($H516:$K516,0,MATCH(O$469,$H$469:$K$469,0))*HLOOKUP(O$468,$J$465:$R$466,2)</f>
        <v>150</v>
      </c>
      <c r="P516" s="742" cm="1">
        <f t="array" ref="P516">INDEX($H516:$K516,0,MATCH(P$469,$H$469:$K$469,0))*HLOOKUP(P$468,$J$465:$R$466,2)</f>
        <v>50</v>
      </c>
      <c r="Q516" s="742" cm="1">
        <f t="array" ref="Q516">INDEX($H516:$K516,0,MATCH(Q$469,$H$469:$K$469,0))*HLOOKUP(Q$468,$J$465:$R$466,2)</f>
        <v>150</v>
      </c>
      <c r="R516" s="742" cm="1">
        <f t="array" ref="R516">INDEX($H516:$K516,0,MATCH(R$469,$H$469:$K$469,0))*HLOOKUP(R$468,$J$465:$R$466,2)</f>
        <v>0</v>
      </c>
      <c r="S516" s="742" cm="1">
        <f t="array" ref="S516">INDEX($H516:$K516,0,MATCH(S$469,$H$469:$K$469,0))*HLOOKUP(S$468,$J$465:$R$466,2)</f>
        <v>150</v>
      </c>
      <c r="T516" s="742" cm="1">
        <f t="array" ref="T516">INDEX($H516:$K516,0,MATCH(T$469,$H$469:$K$469,0))*HLOOKUP(T$468,$J$465:$R$466,2)</f>
        <v>50</v>
      </c>
      <c r="U516" s="742" cm="1">
        <f t="array" ref="U516">INDEX($H516:$K516,0,MATCH(U$469,$H$469:$K$469,0))*HLOOKUP(U$468,$J$465:$R$466,2)</f>
        <v>150</v>
      </c>
      <c r="V516" s="742" cm="1">
        <f t="array" ref="V516">INDEX($H516:$K516,0,MATCH(V$469,$H$469:$K$469,0))*HLOOKUP(V$468,$J$465:$R$466,2)</f>
        <v>0</v>
      </c>
      <c r="W516" s="742" cm="1">
        <f t="array" ref="W516">INDEX($H516:$K516,0,MATCH(W$469,$H$469:$K$469,0))*HLOOKUP(W$468,$J$465:$R$466,2)</f>
        <v>150</v>
      </c>
      <c r="X516" s="742" cm="1">
        <f t="array" ref="X516">INDEX($H516:$K516,0,MATCH(X$469,$H$469:$K$469,0))*HLOOKUP(X$468,$J$465:$R$466,2)</f>
        <v>50</v>
      </c>
      <c r="Y516" s="742" cm="1">
        <f t="array" ref="Y516">INDEX($H516:$K516,0,MATCH(Y$469,$H$469:$K$469,0))*HLOOKUP(Y$468,$J$465:$R$466,2)</f>
        <v>150</v>
      </c>
      <c r="Z516" s="742" cm="1">
        <f t="array" ref="Z516">INDEX($H516:$K516,0,MATCH(Z$469,$H$469:$K$469,0))*HLOOKUP(Z$468,$J$465:$R$466,2)</f>
        <v>0</v>
      </c>
      <c r="AA516" s="742" cm="1">
        <f t="array" ref="AA516">INDEX($H516:$K516,0,MATCH(AA$469,$H$469:$K$469,0))*HLOOKUP(AA$468,$J$465:$R$466,2)</f>
        <v>150</v>
      </c>
      <c r="AB516" s="742" cm="1">
        <f t="array" ref="AB516">INDEX($H516:$K516,0,MATCH(AB$469,$H$469:$K$469,0))*HLOOKUP(AB$468,$J$465:$R$466,2)</f>
        <v>50</v>
      </c>
      <c r="AC516" s="742" cm="1">
        <f t="array" ref="AC516">INDEX($H516:$K516,0,MATCH(AC$469,$H$469:$K$469,0))*HLOOKUP(AC$468,$J$465:$R$466,2)</f>
        <v>150</v>
      </c>
      <c r="AD516" s="742" cm="1">
        <f t="array" ref="AD516">INDEX($H516:$K516,0,MATCH(AD$469,$H$469:$K$469,0))*HLOOKUP(AD$468,$J$465:$R$466,2)</f>
        <v>0</v>
      </c>
      <c r="AE516" s="742" cm="1">
        <f t="array" ref="AE516">INDEX($H516:$K516,0,MATCH(AE$469,$H$469:$K$469,0))*HLOOKUP(AE$468,$J$465:$R$466,2)</f>
        <v>150</v>
      </c>
      <c r="AF516" s="742" cm="1">
        <f t="array" ref="AF516">INDEX($H516:$K516,0,MATCH(AF$469,$H$469:$K$469,0))*HLOOKUP(AF$468,$J$465:$R$466,2)</f>
        <v>50</v>
      </c>
      <c r="AG516" s="742" cm="1">
        <f t="array" ref="AG516">INDEX($H516:$K516,0,MATCH(AG$469,$H$469:$K$469,0))*HLOOKUP(AG$468,$J$465:$R$466,2)</f>
        <v>150</v>
      </c>
      <c r="AH516" s="742" cm="1">
        <f t="array" ref="AH516">INDEX($H516:$K516,0,MATCH(AH$469,$H$469:$K$469,0))*HLOOKUP(AH$468,$J$465:$R$466,2)</f>
        <v>0</v>
      </c>
      <c r="AI516" s="742" cm="1">
        <f t="array" ref="AI516">INDEX($H516:$K516,0,MATCH(AI$469,$H$469:$K$469,0))*HLOOKUP(AI$468,$J$465:$R$466,2)</f>
        <v>150</v>
      </c>
      <c r="AJ516" s="742" cm="1">
        <f t="array" ref="AJ516">INDEX($H516:$K516,0,MATCH(AJ$469,$H$469:$K$469,0))*HLOOKUP(AJ$468,$J$465:$R$466,2)</f>
        <v>50</v>
      </c>
      <c r="AK516" s="742" cm="1">
        <f t="array" ref="AK516">INDEX($H516:$K516,0,MATCH(AK$469,$H$469:$K$469,0))*HLOOKUP(AK$468,$J$465:$R$466,2)</f>
        <v>150</v>
      </c>
      <c r="AL516" s="742" cm="1">
        <f t="array" ref="AL516">INDEX($H516:$K516,0,MATCH(AL$469,$H$469:$K$469,0))*HLOOKUP(AL$468,$J$465:$R$466,2)</f>
        <v>0</v>
      </c>
      <c r="AM516" s="742" cm="1">
        <f t="array" ref="AM516">INDEX($H516:$K516,0,MATCH(AM$469,$H$469:$K$469,0))*HLOOKUP(AM$468,$J$465:$R$466,2)</f>
        <v>150</v>
      </c>
      <c r="AN516" s="742" cm="1">
        <f t="array" ref="AN516">INDEX($H516:$K516,0,MATCH(AN$469,$H$469:$K$469,0))*HLOOKUP(AN$468,$J$465:$R$466,2)</f>
        <v>50</v>
      </c>
      <c r="AO516" s="742" cm="1">
        <f t="array" ref="AO516">INDEX($H516:$K516,0,MATCH(AO$469,$H$469:$K$469,0))*HLOOKUP(AO$468,$J$465:$R$466,2)</f>
        <v>150</v>
      </c>
      <c r="AP516" s="742" cm="1">
        <f t="array" ref="AP516">INDEX($H516:$K516,0,MATCH(AP$469,$H$469:$K$469,0))*HLOOKUP(AP$468,$J$465:$R$466,2)</f>
        <v>0</v>
      </c>
      <c r="AQ516" s="742" cm="1">
        <f t="array" ref="AQ516">INDEX($H516:$K516,0,MATCH(AQ$469,$H$469:$K$469,0))*HLOOKUP(AQ$468,$J$465:$R$466,2)</f>
        <v>150</v>
      </c>
      <c r="AR516" s="742" cm="1">
        <f t="array" ref="AR516">INDEX($H516:$K516,0,MATCH(AR$469,$H$469:$K$469,0))*HLOOKUP(AR$468,$J$465:$R$466,2)</f>
        <v>50</v>
      </c>
      <c r="AS516" s="742" cm="1">
        <f t="array" ref="AS516">INDEX($H516:$K516,0,MATCH(AS$469,$H$469:$K$469,0))*HLOOKUP(AS$468,$J$465:$R$466,2)</f>
        <v>150</v>
      </c>
      <c r="AT516" s="742" cm="1">
        <f t="array" ref="AT516">INDEX($H516:$K516,0,MATCH(AT$469,$H$469:$K$469,0))*HLOOKUP(AT$468,$J$465:$R$466,2)</f>
        <v>0</v>
      </c>
      <c r="AU516" s="742" cm="1">
        <f t="array" ref="AU516">INDEX($H516:$K516,0,MATCH(AU$469,$H$469:$K$469,0))*HLOOKUP(AU$468,$J$465:$R$466,2)</f>
        <v>150</v>
      </c>
      <c r="AV516" s="196"/>
      <c r="AW516" s="196"/>
      <c r="AX516" s="17"/>
      <c r="AY516" s="9"/>
      <c r="AZ516" s="9"/>
      <c r="BA516" s="9"/>
    </row>
    <row r="517" spans="1:53" ht="14.5" outlineLevel="1" x14ac:dyDescent="0.35">
      <c r="A517" s="7"/>
      <c r="B517" s="8"/>
      <c r="C517" s="18"/>
      <c r="D517" s="18"/>
      <c r="E517" s="18"/>
      <c r="F517" s="27"/>
      <c r="G517" s="27" t="str">
        <f t="shared" si="121"/>
        <v>YYNWBrd</v>
      </c>
      <c r="H517" s="232">
        <v>50</v>
      </c>
      <c r="I517" s="232">
        <v>150</v>
      </c>
      <c r="J517" s="232">
        <v>0</v>
      </c>
      <c r="K517" s="232">
        <v>150</v>
      </c>
      <c r="L517" s="742" cm="1">
        <f t="array" ref="L517">INDEX($H517:$K517,0,MATCH(L$469,$H$469:$K$469,0))*HLOOKUP(L$468,$J$465:$R$466,2)</f>
        <v>50</v>
      </c>
      <c r="M517" s="742" cm="1">
        <f t="array" ref="M517">INDEX($H517:$K517,0,MATCH(M$469,$H$469:$K$469,0))*HLOOKUP(M$468,$J$465:$R$466,2)</f>
        <v>150</v>
      </c>
      <c r="N517" s="742" cm="1">
        <f t="array" ref="N517">INDEX($H517:$K517,0,MATCH(N$469,$H$469:$K$469,0))*HLOOKUP(N$468,$J$465:$R$466,2)</f>
        <v>0</v>
      </c>
      <c r="O517" s="742" cm="1">
        <f t="array" ref="O517">INDEX($H517:$K517,0,MATCH(O$469,$H$469:$K$469,0))*HLOOKUP(O$468,$J$465:$R$466,2)</f>
        <v>150</v>
      </c>
      <c r="P517" s="742" cm="1">
        <f t="array" ref="P517">INDEX($H517:$K517,0,MATCH(P$469,$H$469:$K$469,0))*HLOOKUP(P$468,$J$465:$R$466,2)</f>
        <v>50</v>
      </c>
      <c r="Q517" s="742" cm="1">
        <f t="array" ref="Q517">INDEX($H517:$K517,0,MATCH(Q$469,$H$469:$K$469,0))*HLOOKUP(Q$468,$J$465:$R$466,2)</f>
        <v>150</v>
      </c>
      <c r="R517" s="742" cm="1">
        <f t="array" ref="R517">INDEX($H517:$K517,0,MATCH(R$469,$H$469:$K$469,0))*HLOOKUP(R$468,$J$465:$R$466,2)</f>
        <v>0</v>
      </c>
      <c r="S517" s="742" cm="1">
        <f t="array" ref="S517">INDEX($H517:$K517,0,MATCH(S$469,$H$469:$K$469,0))*HLOOKUP(S$468,$J$465:$R$466,2)</f>
        <v>150</v>
      </c>
      <c r="T517" s="742" cm="1">
        <f t="array" ref="T517">INDEX($H517:$K517,0,MATCH(T$469,$H$469:$K$469,0))*HLOOKUP(T$468,$J$465:$R$466,2)</f>
        <v>50</v>
      </c>
      <c r="U517" s="742" cm="1">
        <f t="array" ref="U517">INDEX($H517:$K517,0,MATCH(U$469,$H$469:$K$469,0))*HLOOKUP(U$468,$J$465:$R$466,2)</f>
        <v>150</v>
      </c>
      <c r="V517" s="742" cm="1">
        <f t="array" ref="V517">INDEX($H517:$K517,0,MATCH(V$469,$H$469:$K$469,0))*HLOOKUP(V$468,$J$465:$R$466,2)</f>
        <v>0</v>
      </c>
      <c r="W517" s="742" cm="1">
        <f t="array" ref="W517">INDEX($H517:$K517,0,MATCH(W$469,$H$469:$K$469,0))*HLOOKUP(W$468,$J$465:$R$466,2)</f>
        <v>150</v>
      </c>
      <c r="X517" s="742" cm="1">
        <f t="array" ref="X517">INDEX($H517:$K517,0,MATCH(X$469,$H$469:$K$469,0))*HLOOKUP(X$468,$J$465:$R$466,2)</f>
        <v>50</v>
      </c>
      <c r="Y517" s="742" cm="1">
        <f t="array" ref="Y517">INDEX($H517:$K517,0,MATCH(Y$469,$H$469:$K$469,0))*HLOOKUP(Y$468,$J$465:$R$466,2)</f>
        <v>150</v>
      </c>
      <c r="Z517" s="742" cm="1">
        <f t="array" ref="Z517">INDEX($H517:$K517,0,MATCH(Z$469,$H$469:$K$469,0))*HLOOKUP(Z$468,$J$465:$R$466,2)</f>
        <v>0</v>
      </c>
      <c r="AA517" s="742" cm="1">
        <f t="array" ref="AA517">INDEX($H517:$K517,0,MATCH(AA$469,$H$469:$K$469,0))*HLOOKUP(AA$468,$J$465:$R$466,2)</f>
        <v>150</v>
      </c>
      <c r="AB517" s="742" cm="1">
        <f t="array" ref="AB517">INDEX($H517:$K517,0,MATCH(AB$469,$H$469:$K$469,0))*HLOOKUP(AB$468,$J$465:$R$466,2)</f>
        <v>50</v>
      </c>
      <c r="AC517" s="742" cm="1">
        <f t="array" ref="AC517">INDEX($H517:$K517,0,MATCH(AC$469,$H$469:$K$469,0))*HLOOKUP(AC$468,$J$465:$R$466,2)</f>
        <v>150</v>
      </c>
      <c r="AD517" s="742" cm="1">
        <f t="array" ref="AD517">INDEX($H517:$K517,0,MATCH(AD$469,$H$469:$K$469,0))*HLOOKUP(AD$468,$J$465:$R$466,2)</f>
        <v>0</v>
      </c>
      <c r="AE517" s="742" cm="1">
        <f t="array" ref="AE517">INDEX($H517:$K517,0,MATCH(AE$469,$H$469:$K$469,0))*HLOOKUP(AE$468,$J$465:$R$466,2)</f>
        <v>150</v>
      </c>
      <c r="AF517" s="742" cm="1">
        <f t="array" ref="AF517">INDEX($H517:$K517,0,MATCH(AF$469,$H$469:$K$469,0))*HLOOKUP(AF$468,$J$465:$R$466,2)</f>
        <v>50</v>
      </c>
      <c r="AG517" s="742" cm="1">
        <f t="array" ref="AG517">INDEX($H517:$K517,0,MATCH(AG$469,$H$469:$K$469,0))*HLOOKUP(AG$468,$J$465:$R$466,2)</f>
        <v>150</v>
      </c>
      <c r="AH517" s="742" cm="1">
        <f t="array" ref="AH517">INDEX($H517:$K517,0,MATCH(AH$469,$H$469:$K$469,0))*HLOOKUP(AH$468,$J$465:$R$466,2)</f>
        <v>0</v>
      </c>
      <c r="AI517" s="742" cm="1">
        <f t="array" ref="AI517">INDEX($H517:$K517,0,MATCH(AI$469,$H$469:$K$469,0))*HLOOKUP(AI$468,$J$465:$R$466,2)</f>
        <v>150</v>
      </c>
      <c r="AJ517" s="742" cm="1">
        <f t="array" ref="AJ517">INDEX($H517:$K517,0,MATCH(AJ$469,$H$469:$K$469,0))*HLOOKUP(AJ$468,$J$465:$R$466,2)</f>
        <v>50</v>
      </c>
      <c r="AK517" s="742" cm="1">
        <f t="array" ref="AK517">INDEX($H517:$K517,0,MATCH(AK$469,$H$469:$K$469,0))*HLOOKUP(AK$468,$J$465:$R$466,2)</f>
        <v>150</v>
      </c>
      <c r="AL517" s="742" cm="1">
        <f t="array" ref="AL517">INDEX($H517:$K517,0,MATCH(AL$469,$H$469:$K$469,0))*HLOOKUP(AL$468,$J$465:$R$466,2)</f>
        <v>0</v>
      </c>
      <c r="AM517" s="742" cm="1">
        <f t="array" ref="AM517">INDEX($H517:$K517,0,MATCH(AM$469,$H$469:$K$469,0))*HLOOKUP(AM$468,$J$465:$R$466,2)</f>
        <v>150</v>
      </c>
      <c r="AN517" s="742" cm="1">
        <f t="array" ref="AN517">INDEX($H517:$K517,0,MATCH(AN$469,$H$469:$K$469,0))*HLOOKUP(AN$468,$J$465:$R$466,2)</f>
        <v>50</v>
      </c>
      <c r="AO517" s="742" cm="1">
        <f t="array" ref="AO517">INDEX($H517:$K517,0,MATCH(AO$469,$H$469:$K$469,0))*HLOOKUP(AO$468,$J$465:$R$466,2)</f>
        <v>150</v>
      </c>
      <c r="AP517" s="742" cm="1">
        <f t="array" ref="AP517">INDEX($H517:$K517,0,MATCH(AP$469,$H$469:$K$469,0))*HLOOKUP(AP$468,$J$465:$R$466,2)</f>
        <v>0</v>
      </c>
      <c r="AQ517" s="742" cm="1">
        <f t="array" ref="AQ517">INDEX($H517:$K517,0,MATCH(AQ$469,$H$469:$K$469,0))*HLOOKUP(AQ$468,$J$465:$R$466,2)</f>
        <v>150</v>
      </c>
      <c r="AR517" s="742" cm="1">
        <f t="array" ref="AR517">INDEX($H517:$K517,0,MATCH(AR$469,$H$469:$K$469,0))*HLOOKUP(AR$468,$J$465:$R$466,2)</f>
        <v>50</v>
      </c>
      <c r="AS517" s="742" cm="1">
        <f t="array" ref="AS517">INDEX($H517:$K517,0,MATCH(AS$469,$H$469:$K$469,0))*HLOOKUP(AS$468,$J$465:$R$466,2)</f>
        <v>150</v>
      </c>
      <c r="AT517" s="742" cm="1">
        <f t="array" ref="AT517">INDEX($H517:$K517,0,MATCH(AT$469,$H$469:$K$469,0))*HLOOKUP(AT$468,$J$465:$R$466,2)</f>
        <v>0</v>
      </c>
      <c r="AU517" s="742" cm="1">
        <f t="array" ref="AU517">INDEX($H517:$K517,0,MATCH(AU$469,$H$469:$K$469,0))*HLOOKUP(AU$468,$J$465:$R$466,2)</f>
        <v>150</v>
      </c>
      <c r="AV517" s="196"/>
      <c r="AW517" s="196"/>
      <c r="AX517" s="17"/>
      <c r="AY517" s="9"/>
      <c r="AZ517" s="9"/>
      <c r="BA517" s="9"/>
    </row>
    <row r="518" spans="1:53" ht="14.5" outlineLevel="1" x14ac:dyDescent="0.35">
      <c r="A518" s="7"/>
      <c r="B518" s="8"/>
      <c r="C518" s="18"/>
      <c r="D518" s="18"/>
      <c r="E518" s="18"/>
      <c r="F518" s="27"/>
      <c r="G518" s="27" t="str">
        <f t="shared" si="121"/>
        <v>YYWBNw</v>
      </c>
      <c r="H518" s="232">
        <v>120</v>
      </c>
      <c r="I518" s="232">
        <v>150</v>
      </c>
      <c r="J518" s="232">
        <v>150</v>
      </c>
      <c r="K518" s="232">
        <v>0</v>
      </c>
      <c r="L518" s="742" cm="1">
        <f t="array" ref="L518">INDEX($H518:$K518,0,MATCH(L$469,$H$469:$K$469,0))*HLOOKUP(L$468,$J$465:$R$466,2)</f>
        <v>120</v>
      </c>
      <c r="M518" s="742" cm="1">
        <f t="array" ref="M518">INDEX($H518:$K518,0,MATCH(M$469,$H$469:$K$469,0))*HLOOKUP(M$468,$J$465:$R$466,2)</f>
        <v>150</v>
      </c>
      <c r="N518" s="742" cm="1">
        <f t="array" ref="N518">INDEX($H518:$K518,0,MATCH(N$469,$H$469:$K$469,0))*HLOOKUP(N$468,$J$465:$R$466,2)</f>
        <v>150</v>
      </c>
      <c r="O518" s="742" cm="1">
        <f t="array" ref="O518">INDEX($H518:$K518,0,MATCH(O$469,$H$469:$K$469,0))*HLOOKUP(O$468,$J$465:$R$466,2)</f>
        <v>0</v>
      </c>
      <c r="P518" s="742" cm="1">
        <f t="array" ref="P518">INDEX($H518:$K518,0,MATCH(P$469,$H$469:$K$469,0))*HLOOKUP(P$468,$J$465:$R$466,2)</f>
        <v>120</v>
      </c>
      <c r="Q518" s="742" cm="1">
        <f t="array" ref="Q518">INDEX($H518:$K518,0,MATCH(Q$469,$H$469:$K$469,0))*HLOOKUP(Q$468,$J$465:$R$466,2)</f>
        <v>150</v>
      </c>
      <c r="R518" s="742" cm="1">
        <f t="array" ref="R518">INDEX($H518:$K518,0,MATCH(R$469,$H$469:$K$469,0))*HLOOKUP(R$468,$J$465:$R$466,2)</f>
        <v>150</v>
      </c>
      <c r="S518" s="742" cm="1">
        <f t="array" ref="S518">INDEX($H518:$K518,0,MATCH(S$469,$H$469:$K$469,0))*HLOOKUP(S$468,$J$465:$R$466,2)</f>
        <v>0</v>
      </c>
      <c r="T518" s="742" cm="1">
        <f t="array" ref="T518">INDEX($H518:$K518,0,MATCH(T$469,$H$469:$K$469,0))*HLOOKUP(T$468,$J$465:$R$466,2)</f>
        <v>120</v>
      </c>
      <c r="U518" s="742" cm="1">
        <f t="array" ref="U518">INDEX($H518:$K518,0,MATCH(U$469,$H$469:$K$469,0))*HLOOKUP(U$468,$J$465:$R$466,2)</f>
        <v>150</v>
      </c>
      <c r="V518" s="742" cm="1">
        <f t="array" ref="V518">INDEX($H518:$K518,0,MATCH(V$469,$H$469:$K$469,0))*HLOOKUP(V$468,$J$465:$R$466,2)</f>
        <v>150</v>
      </c>
      <c r="W518" s="742" cm="1">
        <f t="array" ref="W518">INDEX($H518:$K518,0,MATCH(W$469,$H$469:$K$469,0))*HLOOKUP(W$468,$J$465:$R$466,2)</f>
        <v>0</v>
      </c>
      <c r="X518" s="742" cm="1">
        <f t="array" ref="X518">INDEX($H518:$K518,0,MATCH(X$469,$H$469:$K$469,0))*HLOOKUP(X$468,$J$465:$R$466,2)</f>
        <v>120</v>
      </c>
      <c r="Y518" s="742" cm="1">
        <f t="array" ref="Y518">INDEX($H518:$K518,0,MATCH(Y$469,$H$469:$K$469,0))*HLOOKUP(Y$468,$J$465:$R$466,2)</f>
        <v>150</v>
      </c>
      <c r="Z518" s="742" cm="1">
        <f t="array" ref="Z518">INDEX($H518:$K518,0,MATCH(Z$469,$H$469:$K$469,0))*HLOOKUP(Z$468,$J$465:$R$466,2)</f>
        <v>150</v>
      </c>
      <c r="AA518" s="742" cm="1">
        <f t="array" ref="AA518">INDEX($H518:$K518,0,MATCH(AA$469,$H$469:$K$469,0))*HLOOKUP(AA$468,$J$465:$R$466,2)</f>
        <v>0</v>
      </c>
      <c r="AB518" s="742" cm="1">
        <f t="array" ref="AB518">INDEX($H518:$K518,0,MATCH(AB$469,$H$469:$K$469,0))*HLOOKUP(AB$468,$J$465:$R$466,2)</f>
        <v>120</v>
      </c>
      <c r="AC518" s="742" cm="1">
        <f t="array" ref="AC518">INDEX($H518:$K518,0,MATCH(AC$469,$H$469:$K$469,0))*HLOOKUP(AC$468,$J$465:$R$466,2)</f>
        <v>150</v>
      </c>
      <c r="AD518" s="742" cm="1">
        <f t="array" ref="AD518">INDEX($H518:$K518,0,MATCH(AD$469,$H$469:$K$469,0))*HLOOKUP(AD$468,$J$465:$R$466,2)</f>
        <v>150</v>
      </c>
      <c r="AE518" s="742" cm="1">
        <f t="array" ref="AE518">INDEX($H518:$K518,0,MATCH(AE$469,$H$469:$K$469,0))*HLOOKUP(AE$468,$J$465:$R$466,2)</f>
        <v>0</v>
      </c>
      <c r="AF518" s="742" cm="1">
        <f t="array" ref="AF518">INDEX($H518:$K518,0,MATCH(AF$469,$H$469:$K$469,0))*HLOOKUP(AF$468,$J$465:$R$466,2)</f>
        <v>120</v>
      </c>
      <c r="AG518" s="742" cm="1">
        <f t="array" ref="AG518">INDEX($H518:$K518,0,MATCH(AG$469,$H$469:$K$469,0))*HLOOKUP(AG$468,$J$465:$R$466,2)</f>
        <v>150</v>
      </c>
      <c r="AH518" s="742" cm="1">
        <f t="array" ref="AH518">INDEX($H518:$K518,0,MATCH(AH$469,$H$469:$K$469,0))*HLOOKUP(AH$468,$J$465:$R$466,2)</f>
        <v>150</v>
      </c>
      <c r="AI518" s="742" cm="1">
        <f t="array" ref="AI518">INDEX($H518:$K518,0,MATCH(AI$469,$H$469:$K$469,0))*HLOOKUP(AI$468,$J$465:$R$466,2)</f>
        <v>0</v>
      </c>
      <c r="AJ518" s="742" cm="1">
        <f t="array" ref="AJ518">INDEX($H518:$K518,0,MATCH(AJ$469,$H$469:$K$469,0))*HLOOKUP(AJ$468,$J$465:$R$466,2)</f>
        <v>120</v>
      </c>
      <c r="AK518" s="742" cm="1">
        <f t="array" ref="AK518">INDEX($H518:$K518,0,MATCH(AK$469,$H$469:$K$469,0))*HLOOKUP(AK$468,$J$465:$R$466,2)</f>
        <v>150</v>
      </c>
      <c r="AL518" s="742" cm="1">
        <f t="array" ref="AL518">INDEX($H518:$K518,0,MATCH(AL$469,$H$469:$K$469,0))*HLOOKUP(AL$468,$J$465:$R$466,2)</f>
        <v>150</v>
      </c>
      <c r="AM518" s="742" cm="1">
        <f t="array" ref="AM518">INDEX($H518:$K518,0,MATCH(AM$469,$H$469:$K$469,0))*HLOOKUP(AM$468,$J$465:$R$466,2)</f>
        <v>0</v>
      </c>
      <c r="AN518" s="742" cm="1">
        <f t="array" ref="AN518">INDEX($H518:$K518,0,MATCH(AN$469,$H$469:$K$469,0))*HLOOKUP(AN$468,$J$465:$R$466,2)</f>
        <v>120</v>
      </c>
      <c r="AO518" s="742" cm="1">
        <f t="array" ref="AO518">INDEX($H518:$K518,0,MATCH(AO$469,$H$469:$K$469,0))*HLOOKUP(AO$468,$J$465:$R$466,2)</f>
        <v>150</v>
      </c>
      <c r="AP518" s="742" cm="1">
        <f t="array" ref="AP518">INDEX($H518:$K518,0,MATCH(AP$469,$H$469:$K$469,0))*HLOOKUP(AP$468,$J$465:$R$466,2)</f>
        <v>150</v>
      </c>
      <c r="AQ518" s="742" cm="1">
        <f t="array" ref="AQ518">INDEX($H518:$K518,0,MATCH(AQ$469,$H$469:$K$469,0))*HLOOKUP(AQ$468,$J$465:$R$466,2)</f>
        <v>0</v>
      </c>
      <c r="AR518" s="742" cm="1">
        <f t="array" ref="AR518">INDEX($H518:$K518,0,MATCH(AR$469,$H$469:$K$469,0))*HLOOKUP(AR$468,$J$465:$R$466,2)</f>
        <v>120</v>
      </c>
      <c r="AS518" s="742" cm="1">
        <f t="array" ref="AS518">INDEX($H518:$K518,0,MATCH(AS$469,$H$469:$K$469,0))*HLOOKUP(AS$468,$J$465:$R$466,2)</f>
        <v>150</v>
      </c>
      <c r="AT518" s="742" cm="1">
        <f t="array" ref="AT518">INDEX($H518:$K518,0,MATCH(AT$469,$H$469:$K$469,0))*HLOOKUP(AT$468,$J$465:$R$466,2)</f>
        <v>150</v>
      </c>
      <c r="AU518" s="742" cm="1">
        <f t="array" ref="AU518">INDEX($H518:$K518,0,MATCH(AU$469,$H$469:$K$469,0))*HLOOKUP(AU$468,$J$465:$R$466,2)</f>
        <v>0</v>
      </c>
      <c r="AV518" s="196"/>
      <c r="AW518" s="196"/>
      <c r="AX518" s="17"/>
      <c r="AY518" s="9"/>
      <c r="AZ518" s="9"/>
      <c r="BA518" s="9"/>
    </row>
    <row r="519" spans="1:53" ht="14.5" outlineLevel="1" x14ac:dyDescent="0.35">
      <c r="A519" s="7"/>
      <c r="B519" s="8"/>
      <c r="C519" s="18"/>
      <c r="D519" s="18"/>
      <c r="E519" s="18"/>
      <c r="F519" s="27"/>
      <c r="G519" s="27" t="str">
        <f t="shared" si="121"/>
        <v>YYWBNwd</v>
      </c>
      <c r="H519" s="232">
        <v>120</v>
      </c>
      <c r="I519" s="232">
        <v>150</v>
      </c>
      <c r="J519" s="232">
        <v>150</v>
      </c>
      <c r="K519" s="232">
        <v>0</v>
      </c>
      <c r="L519" s="742" cm="1">
        <f t="array" ref="L519">INDEX($H519:$K519,0,MATCH(L$469,$H$469:$K$469,0))*HLOOKUP(L$468,$J$465:$R$466,2)</f>
        <v>120</v>
      </c>
      <c r="M519" s="742" cm="1">
        <f t="array" ref="M519">INDEX($H519:$K519,0,MATCH(M$469,$H$469:$K$469,0))*HLOOKUP(M$468,$J$465:$R$466,2)</f>
        <v>150</v>
      </c>
      <c r="N519" s="742" cm="1">
        <f t="array" ref="N519">INDEX($H519:$K519,0,MATCH(N$469,$H$469:$K$469,0))*HLOOKUP(N$468,$J$465:$R$466,2)</f>
        <v>150</v>
      </c>
      <c r="O519" s="742" cm="1">
        <f t="array" ref="O519">INDEX($H519:$K519,0,MATCH(O$469,$H$469:$K$469,0))*HLOOKUP(O$468,$J$465:$R$466,2)</f>
        <v>0</v>
      </c>
      <c r="P519" s="742" cm="1">
        <f t="array" ref="P519">INDEX($H519:$K519,0,MATCH(P$469,$H$469:$K$469,0))*HLOOKUP(P$468,$J$465:$R$466,2)</f>
        <v>120</v>
      </c>
      <c r="Q519" s="742" cm="1">
        <f t="array" ref="Q519">INDEX($H519:$K519,0,MATCH(Q$469,$H$469:$K$469,0))*HLOOKUP(Q$468,$J$465:$R$466,2)</f>
        <v>150</v>
      </c>
      <c r="R519" s="742" cm="1">
        <f t="array" ref="R519">INDEX($H519:$K519,0,MATCH(R$469,$H$469:$K$469,0))*HLOOKUP(R$468,$J$465:$R$466,2)</f>
        <v>150</v>
      </c>
      <c r="S519" s="742" cm="1">
        <f t="array" ref="S519">INDEX($H519:$K519,0,MATCH(S$469,$H$469:$K$469,0))*HLOOKUP(S$468,$J$465:$R$466,2)</f>
        <v>0</v>
      </c>
      <c r="T519" s="742" cm="1">
        <f t="array" ref="T519">INDEX($H519:$K519,0,MATCH(T$469,$H$469:$K$469,0))*HLOOKUP(T$468,$J$465:$R$466,2)</f>
        <v>120</v>
      </c>
      <c r="U519" s="742" cm="1">
        <f t="array" ref="U519">INDEX($H519:$K519,0,MATCH(U$469,$H$469:$K$469,0))*HLOOKUP(U$468,$J$465:$R$466,2)</f>
        <v>150</v>
      </c>
      <c r="V519" s="742" cm="1">
        <f t="array" ref="V519">INDEX($H519:$K519,0,MATCH(V$469,$H$469:$K$469,0))*HLOOKUP(V$468,$J$465:$R$466,2)</f>
        <v>150</v>
      </c>
      <c r="W519" s="742" cm="1">
        <f t="array" ref="W519">INDEX($H519:$K519,0,MATCH(W$469,$H$469:$K$469,0))*HLOOKUP(W$468,$J$465:$R$466,2)</f>
        <v>0</v>
      </c>
      <c r="X519" s="742" cm="1">
        <f t="array" ref="X519">INDEX($H519:$K519,0,MATCH(X$469,$H$469:$K$469,0))*HLOOKUP(X$468,$J$465:$R$466,2)</f>
        <v>120</v>
      </c>
      <c r="Y519" s="742" cm="1">
        <f t="array" ref="Y519">INDEX($H519:$K519,0,MATCH(Y$469,$H$469:$K$469,0))*HLOOKUP(Y$468,$J$465:$R$466,2)</f>
        <v>150</v>
      </c>
      <c r="Z519" s="742" cm="1">
        <f t="array" ref="Z519">INDEX($H519:$K519,0,MATCH(Z$469,$H$469:$K$469,0))*HLOOKUP(Z$468,$J$465:$R$466,2)</f>
        <v>150</v>
      </c>
      <c r="AA519" s="742" cm="1">
        <f t="array" ref="AA519">INDEX($H519:$K519,0,MATCH(AA$469,$H$469:$K$469,0))*HLOOKUP(AA$468,$J$465:$R$466,2)</f>
        <v>0</v>
      </c>
      <c r="AB519" s="742" cm="1">
        <f t="array" ref="AB519">INDEX($H519:$K519,0,MATCH(AB$469,$H$469:$K$469,0))*HLOOKUP(AB$468,$J$465:$R$466,2)</f>
        <v>120</v>
      </c>
      <c r="AC519" s="742" cm="1">
        <f t="array" ref="AC519">INDEX($H519:$K519,0,MATCH(AC$469,$H$469:$K$469,0))*HLOOKUP(AC$468,$J$465:$R$466,2)</f>
        <v>150</v>
      </c>
      <c r="AD519" s="742" cm="1">
        <f t="array" ref="AD519">INDEX($H519:$K519,0,MATCH(AD$469,$H$469:$K$469,0))*HLOOKUP(AD$468,$J$465:$R$466,2)</f>
        <v>150</v>
      </c>
      <c r="AE519" s="742" cm="1">
        <f t="array" ref="AE519">INDEX($H519:$K519,0,MATCH(AE$469,$H$469:$K$469,0))*HLOOKUP(AE$468,$J$465:$R$466,2)</f>
        <v>0</v>
      </c>
      <c r="AF519" s="742" cm="1">
        <f t="array" ref="AF519">INDEX($H519:$K519,0,MATCH(AF$469,$H$469:$K$469,0))*HLOOKUP(AF$468,$J$465:$R$466,2)</f>
        <v>120</v>
      </c>
      <c r="AG519" s="742" cm="1">
        <f t="array" ref="AG519">INDEX($H519:$K519,0,MATCH(AG$469,$H$469:$K$469,0))*HLOOKUP(AG$468,$J$465:$R$466,2)</f>
        <v>150</v>
      </c>
      <c r="AH519" s="742" cm="1">
        <f t="array" ref="AH519">INDEX($H519:$K519,0,MATCH(AH$469,$H$469:$K$469,0))*HLOOKUP(AH$468,$J$465:$R$466,2)</f>
        <v>150</v>
      </c>
      <c r="AI519" s="742" cm="1">
        <f t="array" ref="AI519">INDEX($H519:$K519,0,MATCH(AI$469,$H$469:$K$469,0))*HLOOKUP(AI$468,$J$465:$R$466,2)</f>
        <v>0</v>
      </c>
      <c r="AJ519" s="742" cm="1">
        <f t="array" ref="AJ519">INDEX($H519:$K519,0,MATCH(AJ$469,$H$469:$K$469,0))*HLOOKUP(AJ$468,$J$465:$R$466,2)</f>
        <v>120</v>
      </c>
      <c r="AK519" s="742" cm="1">
        <f t="array" ref="AK519">INDEX($H519:$K519,0,MATCH(AK$469,$H$469:$K$469,0))*HLOOKUP(AK$468,$J$465:$R$466,2)</f>
        <v>150</v>
      </c>
      <c r="AL519" s="742" cm="1">
        <f t="array" ref="AL519">INDEX($H519:$K519,0,MATCH(AL$469,$H$469:$K$469,0))*HLOOKUP(AL$468,$J$465:$R$466,2)</f>
        <v>150</v>
      </c>
      <c r="AM519" s="742" cm="1">
        <f t="array" ref="AM519">INDEX($H519:$K519,0,MATCH(AM$469,$H$469:$K$469,0))*HLOOKUP(AM$468,$J$465:$R$466,2)</f>
        <v>0</v>
      </c>
      <c r="AN519" s="742" cm="1">
        <f t="array" ref="AN519">INDEX($H519:$K519,0,MATCH(AN$469,$H$469:$K$469,0))*HLOOKUP(AN$468,$J$465:$R$466,2)</f>
        <v>120</v>
      </c>
      <c r="AO519" s="742" cm="1">
        <f t="array" ref="AO519">INDEX($H519:$K519,0,MATCH(AO$469,$H$469:$K$469,0))*HLOOKUP(AO$468,$J$465:$R$466,2)</f>
        <v>150</v>
      </c>
      <c r="AP519" s="742" cm="1">
        <f t="array" ref="AP519">INDEX($H519:$K519,0,MATCH(AP$469,$H$469:$K$469,0))*HLOOKUP(AP$468,$J$465:$R$466,2)</f>
        <v>150</v>
      </c>
      <c r="AQ519" s="742" cm="1">
        <f t="array" ref="AQ519">INDEX($H519:$K519,0,MATCH(AQ$469,$H$469:$K$469,0))*HLOOKUP(AQ$468,$J$465:$R$466,2)</f>
        <v>0</v>
      </c>
      <c r="AR519" s="742" cm="1">
        <f t="array" ref="AR519">INDEX($H519:$K519,0,MATCH(AR$469,$H$469:$K$469,0))*HLOOKUP(AR$468,$J$465:$R$466,2)</f>
        <v>120</v>
      </c>
      <c r="AS519" s="742" cm="1">
        <f t="array" ref="AS519">INDEX($H519:$K519,0,MATCH(AS$469,$H$469:$K$469,0))*HLOOKUP(AS$468,$J$465:$R$466,2)</f>
        <v>150</v>
      </c>
      <c r="AT519" s="742" cm="1">
        <f t="array" ref="AT519">INDEX($H519:$K519,0,MATCH(AT$469,$H$469:$K$469,0))*HLOOKUP(AT$468,$J$465:$R$466,2)</f>
        <v>150</v>
      </c>
      <c r="AU519" s="742" cm="1">
        <f t="array" ref="AU519">INDEX($H519:$K519,0,MATCH(AU$469,$H$469:$K$469,0))*HLOOKUP(AU$468,$J$465:$R$466,2)</f>
        <v>0</v>
      </c>
      <c r="AV519" s="196"/>
      <c r="AW519" s="196"/>
      <c r="AX519" s="17"/>
      <c r="AY519" s="9"/>
      <c r="AZ519" s="9"/>
      <c r="BA519" s="9"/>
    </row>
    <row r="520" spans="1:53" ht="14.5" outlineLevel="1" x14ac:dyDescent="0.35">
      <c r="A520" s="7"/>
      <c r="B520" s="8"/>
      <c r="C520" s="18"/>
      <c r="D520" s="18"/>
      <c r="E520" s="18"/>
      <c r="F520" s="27"/>
      <c r="G520" s="27" t="str">
        <f t="shared" si="121"/>
        <v>YYBNWb</v>
      </c>
      <c r="H520" s="232">
        <v>120</v>
      </c>
      <c r="I520" s="232">
        <v>150</v>
      </c>
      <c r="J520" s="232">
        <v>150</v>
      </c>
      <c r="K520" s="232">
        <v>0</v>
      </c>
      <c r="L520" s="742" cm="1">
        <f t="array" ref="L520">INDEX($H520:$K520,0,MATCH(L$469,$H$469:$K$469,0))*HLOOKUP(L$468,$J$465:$R$466,2)</f>
        <v>120</v>
      </c>
      <c r="M520" s="742" cm="1">
        <f t="array" ref="M520">INDEX($H520:$K520,0,MATCH(M$469,$H$469:$K$469,0))*HLOOKUP(M$468,$J$465:$R$466,2)</f>
        <v>150</v>
      </c>
      <c r="N520" s="742" cm="1">
        <f t="array" ref="N520">INDEX($H520:$K520,0,MATCH(N$469,$H$469:$K$469,0))*HLOOKUP(N$468,$J$465:$R$466,2)</f>
        <v>150</v>
      </c>
      <c r="O520" s="742" cm="1">
        <f t="array" ref="O520">INDEX($H520:$K520,0,MATCH(O$469,$H$469:$K$469,0))*HLOOKUP(O$468,$J$465:$R$466,2)</f>
        <v>0</v>
      </c>
      <c r="P520" s="742" cm="1">
        <f t="array" ref="P520">INDEX($H520:$K520,0,MATCH(P$469,$H$469:$K$469,0))*HLOOKUP(P$468,$J$465:$R$466,2)</f>
        <v>120</v>
      </c>
      <c r="Q520" s="742" cm="1">
        <f t="array" ref="Q520">INDEX($H520:$K520,0,MATCH(Q$469,$H$469:$K$469,0))*HLOOKUP(Q$468,$J$465:$R$466,2)</f>
        <v>150</v>
      </c>
      <c r="R520" s="742" cm="1">
        <f t="array" ref="R520">INDEX($H520:$K520,0,MATCH(R$469,$H$469:$K$469,0))*HLOOKUP(R$468,$J$465:$R$466,2)</f>
        <v>150</v>
      </c>
      <c r="S520" s="742" cm="1">
        <f t="array" ref="S520">INDEX($H520:$K520,0,MATCH(S$469,$H$469:$K$469,0))*HLOOKUP(S$468,$J$465:$R$466,2)</f>
        <v>0</v>
      </c>
      <c r="T520" s="742" cm="1">
        <f t="array" ref="T520">INDEX($H520:$K520,0,MATCH(T$469,$H$469:$K$469,0))*HLOOKUP(T$468,$J$465:$R$466,2)</f>
        <v>120</v>
      </c>
      <c r="U520" s="742" cm="1">
        <f t="array" ref="U520">INDEX($H520:$K520,0,MATCH(U$469,$H$469:$K$469,0))*HLOOKUP(U$468,$J$465:$R$466,2)</f>
        <v>150</v>
      </c>
      <c r="V520" s="742" cm="1">
        <f t="array" ref="V520">INDEX($H520:$K520,0,MATCH(V$469,$H$469:$K$469,0))*HLOOKUP(V$468,$J$465:$R$466,2)</f>
        <v>150</v>
      </c>
      <c r="W520" s="742" cm="1">
        <f t="array" ref="W520">INDEX($H520:$K520,0,MATCH(W$469,$H$469:$K$469,0))*HLOOKUP(W$468,$J$465:$R$466,2)</f>
        <v>0</v>
      </c>
      <c r="X520" s="742" cm="1">
        <f t="array" ref="X520">INDEX($H520:$K520,0,MATCH(X$469,$H$469:$K$469,0))*HLOOKUP(X$468,$J$465:$R$466,2)</f>
        <v>120</v>
      </c>
      <c r="Y520" s="742" cm="1">
        <f t="array" ref="Y520">INDEX($H520:$K520,0,MATCH(Y$469,$H$469:$K$469,0))*HLOOKUP(Y$468,$J$465:$R$466,2)</f>
        <v>150</v>
      </c>
      <c r="Z520" s="742" cm="1">
        <f t="array" ref="Z520">INDEX($H520:$K520,0,MATCH(Z$469,$H$469:$K$469,0))*HLOOKUP(Z$468,$J$465:$R$466,2)</f>
        <v>150</v>
      </c>
      <c r="AA520" s="742" cm="1">
        <f t="array" ref="AA520">INDEX($H520:$K520,0,MATCH(AA$469,$H$469:$K$469,0))*HLOOKUP(AA$468,$J$465:$R$466,2)</f>
        <v>0</v>
      </c>
      <c r="AB520" s="742" cm="1">
        <f t="array" ref="AB520">INDEX($H520:$K520,0,MATCH(AB$469,$H$469:$K$469,0))*HLOOKUP(AB$468,$J$465:$R$466,2)</f>
        <v>120</v>
      </c>
      <c r="AC520" s="742" cm="1">
        <f t="array" ref="AC520">INDEX($H520:$K520,0,MATCH(AC$469,$H$469:$K$469,0))*HLOOKUP(AC$468,$J$465:$R$466,2)</f>
        <v>150</v>
      </c>
      <c r="AD520" s="742" cm="1">
        <f t="array" ref="AD520">INDEX($H520:$K520,0,MATCH(AD$469,$H$469:$K$469,0))*HLOOKUP(AD$468,$J$465:$R$466,2)</f>
        <v>150</v>
      </c>
      <c r="AE520" s="742" cm="1">
        <f t="array" ref="AE520">INDEX($H520:$K520,0,MATCH(AE$469,$H$469:$K$469,0))*HLOOKUP(AE$468,$J$465:$R$466,2)</f>
        <v>0</v>
      </c>
      <c r="AF520" s="742" cm="1">
        <f t="array" ref="AF520">INDEX($H520:$K520,0,MATCH(AF$469,$H$469:$K$469,0))*HLOOKUP(AF$468,$J$465:$R$466,2)</f>
        <v>120</v>
      </c>
      <c r="AG520" s="742" cm="1">
        <f t="array" ref="AG520">INDEX($H520:$K520,0,MATCH(AG$469,$H$469:$K$469,0))*HLOOKUP(AG$468,$J$465:$R$466,2)</f>
        <v>150</v>
      </c>
      <c r="AH520" s="742" cm="1">
        <f t="array" ref="AH520">INDEX($H520:$K520,0,MATCH(AH$469,$H$469:$K$469,0))*HLOOKUP(AH$468,$J$465:$R$466,2)</f>
        <v>150</v>
      </c>
      <c r="AI520" s="742" cm="1">
        <f t="array" ref="AI520">INDEX($H520:$K520,0,MATCH(AI$469,$H$469:$K$469,0))*HLOOKUP(AI$468,$J$465:$R$466,2)</f>
        <v>0</v>
      </c>
      <c r="AJ520" s="742" cm="1">
        <f t="array" ref="AJ520">INDEX($H520:$K520,0,MATCH(AJ$469,$H$469:$K$469,0))*HLOOKUP(AJ$468,$J$465:$R$466,2)</f>
        <v>120</v>
      </c>
      <c r="AK520" s="742" cm="1">
        <f t="array" ref="AK520">INDEX($H520:$K520,0,MATCH(AK$469,$H$469:$K$469,0))*HLOOKUP(AK$468,$J$465:$R$466,2)</f>
        <v>150</v>
      </c>
      <c r="AL520" s="742" cm="1">
        <f t="array" ref="AL520">INDEX($H520:$K520,0,MATCH(AL$469,$H$469:$K$469,0))*HLOOKUP(AL$468,$J$465:$R$466,2)</f>
        <v>150</v>
      </c>
      <c r="AM520" s="742" cm="1">
        <f t="array" ref="AM520">INDEX($H520:$K520,0,MATCH(AM$469,$H$469:$K$469,0))*HLOOKUP(AM$468,$J$465:$R$466,2)</f>
        <v>0</v>
      </c>
      <c r="AN520" s="742" cm="1">
        <f t="array" ref="AN520">INDEX($H520:$K520,0,MATCH(AN$469,$H$469:$K$469,0))*HLOOKUP(AN$468,$J$465:$R$466,2)</f>
        <v>120</v>
      </c>
      <c r="AO520" s="742" cm="1">
        <f t="array" ref="AO520">INDEX($H520:$K520,0,MATCH(AO$469,$H$469:$K$469,0))*HLOOKUP(AO$468,$J$465:$R$466,2)</f>
        <v>150</v>
      </c>
      <c r="AP520" s="742" cm="1">
        <f t="array" ref="AP520">INDEX($H520:$K520,0,MATCH(AP$469,$H$469:$K$469,0))*HLOOKUP(AP$468,$J$465:$R$466,2)</f>
        <v>150</v>
      </c>
      <c r="AQ520" s="742" cm="1">
        <f t="array" ref="AQ520">INDEX($H520:$K520,0,MATCH(AQ$469,$H$469:$K$469,0))*HLOOKUP(AQ$468,$J$465:$R$466,2)</f>
        <v>0</v>
      </c>
      <c r="AR520" s="742" cm="1">
        <f t="array" ref="AR520">INDEX($H520:$K520,0,MATCH(AR$469,$H$469:$K$469,0))*HLOOKUP(AR$468,$J$465:$R$466,2)</f>
        <v>120</v>
      </c>
      <c r="AS520" s="742" cm="1">
        <f t="array" ref="AS520">INDEX($H520:$K520,0,MATCH(AS$469,$H$469:$K$469,0))*HLOOKUP(AS$468,$J$465:$R$466,2)</f>
        <v>150</v>
      </c>
      <c r="AT520" s="742" cm="1">
        <f t="array" ref="AT520">INDEX($H520:$K520,0,MATCH(AT$469,$H$469:$K$469,0))*HLOOKUP(AT$468,$J$465:$R$466,2)</f>
        <v>150</v>
      </c>
      <c r="AU520" s="742" cm="1">
        <f t="array" ref="AU520">INDEX($H520:$K520,0,MATCH(AU$469,$H$469:$K$469,0))*HLOOKUP(AU$468,$J$465:$R$466,2)</f>
        <v>0</v>
      </c>
      <c r="AV520" s="196"/>
      <c r="AW520" s="196"/>
      <c r="AX520" s="17"/>
      <c r="AY520" s="9"/>
      <c r="AZ520" s="9"/>
      <c r="BA520" s="9"/>
    </row>
    <row r="521" spans="1:53" ht="14.5" outlineLevel="1" x14ac:dyDescent="0.35">
      <c r="A521" s="7"/>
      <c r="B521" s="8"/>
      <c r="C521" s="18"/>
      <c r="D521" s="18"/>
      <c r="E521" s="18"/>
      <c r="F521" s="27"/>
      <c r="G521" s="27" t="str">
        <f t="shared" si="121"/>
        <v>YYBNWbd</v>
      </c>
      <c r="H521" s="232">
        <v>120</v>
      </c>
      <c r="I521" s="232">
        <v>150</v>
      </c>
      <c r="J521" s="232">
        <v>150</v>
      </c>
      <c r="K521" s="232">
        <v>0</v>
      </c>
      <c r="L521" s="742" cm="1">
        <f t="array" ref="L521">INDEX($H521:$K521,0,MATCH(L$469,$H$469:$K$469,0))*HLOOKUP(L$468,$J$465:$R$466,2)</f>
        <v>120</v>
      </c>
      <c r="M521" s="742" cm="1">
        <f t="array" ref="M521">INDEX($H521:$K521,0,MATCH(M$469,$H$469:$K$469,0))*HLOOKUP(M$468,$J$465:$R$466,2)</f>
        <v>150</v>
      </c>
      <c r="N521" s="742" cm="1">
        <f t="array" ref="N521">INDEX($H521:$K521,0,MATCH(N$469,$H$469:$K$469,0))*HLOOKUP(N$468,$J$465:$R$466,2)</f>
        <v>150</v>
      </c>
      <c r="O521" s="742" cm="1">
        <f t="array" ref="O521">INDEX($H521:$K521,0,MATCH(O$469,$H$469:$K$469,0))*HLOOKUP(O$468,$J$465:$R$466,2)</f>
        <v>0</v>
      </c>
      <c r="P521" s="742" cm="1">
        <f t="array" ref="P521">INDEX($H521:$K521,0,MATCH(P$469,$H$469:$K$469,0))*HLOOKUP(P$468,$J$465:$R$466,2)</f>
        <v>120</v>
      </c>
      <c r="Q521" s="742" cm="1">
        <f t="array" ref="Q521">INDEX($H521:$K521,0,MATCH(Q$469,$H$469:$K$469,0))*HLOOKUP(Q$468,$J$465:$R$466,2)</f>
        <v>150</v>
      </c>
      <c r="R521" s="742" cm="1">
        <f t="array" ref="R521">INDEX($H521:$K521,0,MATCH(R$469,$H$469:$K$469,0))*HLOOKUP(R$468,$J$465:$R$466,2)</f>
        <v>150</v>
      </c>
      <c r="S521" s="742" cm="1">
        <f t="array" ref="S521">INDEX($H521:$K521,0,MATCH(S$469,$H$469:$K$469,0))*HLOOKUP(S$468,$J$465:$R$466,2)</f>
        <v>0</v>
      </c>
      <c r="T521" s="742" cm="1">
        <f t="array" ref="T521">INDEX($H521:$K521,0,MATCH(T$469,$H$469:$K$469,0))*HLOOKUP(T$468,$J$465:$R$466,2)</f>
        <v>120</v>
      </c>
      <c r="U521" s="742" cm="1">
        <f t="array" ref="U521">INDEX($H521:$K521,0,MATCH(U$469,$H$469:$K$469,0))*HLOOKUP(U$468,$J$465:$R$466,2)</f>
        <v>150</v>
      </c>
      <c r="V521" s="742" cm="1">
        <f t="array" ref="V521">INDEX($H521:$K521,0,MATCH(V$469,$H$469:$K$469,0))*HLOOKUP(V$468,$J$465:$R$466,2)</f>
        <v>150</v>
      </c>
      <c r="W521" s="742" cm="1">
        <f t="array" ref="W521">INDEX($H521:$K521,0,MATCH(W$469,$H$469:$K$469,0))*HLOOKUP(W$468,$J$465:$R$466,2)</f>
        <v>0</v>
      </c>
      <c r="X521" s="742" cm="1">
        <f t="array" ref="X521">INDEX($H521:$K521,0,MATCH(X$469,$H$469:$K$469,0))*HLOOKUP(X$468,$J$465:$R$466,2)</f>
        <v>120</v>
      </c>
      <c r="Y521" s="742" cm="1">
        <f t="array" ref="Y521">INDEX($H521:$K521,0,MATCH(Y$469,$H$469:$K$469,0))*HLOOKUP(Y$468,$J$465:$R$466,2)</f>
        <v>150</v>
      </c>
      <c r="Z521" s="742" cm="1">
        <f t="array" ref="Z521">INDEX($H521:$K521,0,MATCH(Z$469,$H$469:$K$469,0))*HLOOKUP(Z$468,$J$465:$R$466,2)</f>
        <v>150</v>
      </c>
      <c r="AA521" s="742" cm="1">
        <f t="array" ref="AA521">INDEX($H521:$K521,0,MATCH(AA$469,$H$469:$K$469,0))*HLOOKUP(AA$468,$J$465:$R$466,2)</f>
        <v>0</v>
      </c>
      <c r="AB521" s="742" cm="1">
        <f t="array" ref="AB521">INDEX($H521:$K521,0,MATCH(AB$469,$H$469:$K$469,0))*HLOOKUP(AB$468,$J$465:$R$466,2)</f>
        <v>120</v>
      </c>
      <c r="AC521" s="742" cm="1">
        <f t="array" ref="AC521">INDEX($H521:$K521,0,MATCH(AC$469,$H$469:$K$469,0))*HLOOKUP(AC$468,$J$465:$R$466,2)</f>
        <v>150</v>
      </c>
      <c r="AD521" s="742" cm="1">
        <f t="array" ref="AD521">INDEX($H521:$K521,0,MATCH(AD$469,$H$469:$K$469,0))*HLOOKUP(AD$468,$J$465:$R$466,2)</f>
        <v>150</v>
      </c>
      <c r="AE521" s="742" cm="1">
        <f t="array" ref="AE521">INDEX($H521:$K521,0,MATCH(AE$469,$H$469:$K$469,0))*HLOOKUP(AE$468,$J$465:$R$466,2)</f>
        <v>0</v>
      </c>
      <c r="AF521" s="742" cm="1">
        <f t="array" ref="AF521">INDEX($H521:$K521,0,MATCH(AF$469,$H$469:$K$469,0))*HLOOKUP(AF$468,$J$465:$R$466,2)</f>
        <v>120</v>
      </c>
      <c r="AG521" s="742" cm="1">
        <f t="array" ref="AG521">INDEX($H521:$K521,0,MATCH(AG$469,$H$469:$K$469,0))*HLOOKUP(AG$468,$J$465:$R$466,2)</f>
        <v>150</v>
      </c>
      <c r="AH521" s="742" cm="1">
        <f t="array" ref="AH521">INDEX($H521:$K521,0,MATCH(AH$469,$H$469:$K$469,0))*HLOOKUP(AH$468,$J$465:$R$466,2)</f>
        <v>150</v>
      </c>
      <c r="AI521" s="742" cm="1">
        <f t="array" ref="AI521">INDEX($H521:$K521,0,MATCH(AI$469,$H$469:$K$469,0))*HLOOKUP(AI$468,$J$465:$R$466,2)</f>
        <v>0</v>
      </c>
      <c r="AJ521" s="742" cm="1">
        <f t="array" ref="AJ521">INDEX($H521:$K521,0,MATCH(AJ$469,$H$469:$K$469,0))*HLOOKUP(AJ$468,$J$465:$R$466,2)</f>
        <v>120</v>
      </c>
      <c r="AK521" s="742" cm="1">
        <f t="array" ref="AK521">INDEX($H521:$K521,0,MATCH(AK$469,$H$469:$K$469,0))*HLOOKUP(AK$468,$J$465:$R$466,2)</f>
        <v>150</v>
      </c>
      <c r="AL521" s="742" cm="1">
        <f t="array" ref="AL521">INDEX($H521:$K521,0,MATCH(AL$469,$H$469:$K$469,0))*HLOOKUP(AL$468,$J$465:$R$466,2)</f>
        <v>150</v>
      </c>
      <c r="AM521" s="742" cm="1">
        <f t="array" ref="AM521">INDEX($H521:$K521,0,MATCH(AM$469,$H$469:$K$469,0))*HLOOKUP(AM$468,$J$465:$R$466,2)</f>
        <v>0</v>
      </c>
      <c r="AN521" s="742" cm="1">
        <f t="array" ref="AN521">INDEX($H521:$K521,0,MATCH(AN$469,$H$469:$K$469,0))*HLOOKUP(AN$468,$J$465:$R$466,2)</f>
        <v>120</v>
      </c>
      <c r="AO521" s="742" cm="1">
        <f t="array" ref="AO521">INDEX($H521:$K521,0,MATCH(AO$469,$H$469:$K$469,0))*HLOOKUP(AO$468,$J$465:$R$466,2)</f>
        <v>150</v>
      </c>
      <c r="AP521" s="742" cm="1">
        <f t="array" ref="AP521">INDEX($H521:$K521,0,MATCH(AP$469,$H$469:$K$469,0))*HLOOKUP(AP$468,$J$465:$R$466,2)</f>
        <v>150</v>
      </c>
      <c r="AQ521" s="742" cm="1">
        <f t="array" ref="AQ521">INDEX($H521:$K521,0,MATCH(AQ$469,$H$469:$K$469,0))*HLOOKUP(AQ$468,$J$465:$R$466,2)</f>
        <v>0</v>
      </c>
      <c r="AR521" s="742" cm="1">
        <f t="array" ref="AR521">INDEX($H521:$K521,0,MATCH(AR$469,$H$469:$K$469,0))*HLOOKUP(AR$468,$J$465:$R$466,2)</f>
        <v>120</v>
      </c>
      <c r="AS521" s="742" cm="1">
        <f t="array" ref="AS521">INDEX($H521:$K521,0,MATCH(AS$469,$H$469:$K$469,0))*HLOOKUP(AS$468,$J$465:$R$466,2)</f>
        <v>150</v>
      </c>
      <c r="AT521" s="742" cm="1">
        <f t="array" ref="AT521">INDEX($H521:$K521,0,MATCH(AT$469,$H$469:$K$469,0))*HLOOKUP(AT$468,$J$465:$R$466,2)</f>
        <v>150</v>
      </c>
      <c r="AU521" s="742" cm="1">
        <f t="array" ref="AU521">INDEX($H521:$K521,0,MATCH(AU$469,$H$469:$K$469,0))*HLOOKUP(AU$468,$J$465:$R$466,2)</f>
        <v>0</v>
      </c>
      <c r="AV521" s="196"/>
      <c r="AW521" s="196"/>
      <c r="AX521" s="17"/>
      <c r="AY521" s="9"/>
      <c r="AZ521" s="9"/>
      <c r="BA521" s="9"/>
    </row>
    <row r="522" spans="1:53" ht="14.5" outlineLevel="1" x14ac:dyDescent="0.35">
      <c r="A522" s="7"/>
      <c r="B522" s="8"/>
      <c r="C522" s="18"/>
      <c r="D522" s="18"/>
      <c r="E522" s="18"/>
      <c r="F522" s="27"/>
      <c r="G522" s="27" t="str">
        <f t="shared" si="121"/>
        <v>AAAA2Nw</v>
      </c>
      <c r="H522" s="232">
        <v>120</v>
      </c>
      <c r="I522" s="232">
        <v>150</v>
      </c>
      <c r="J522" s="232">
        <v>150</v>
      </c>
      <c r="K522" s="232">
        <v>0</v>
      </c>
      <c r="L522" s="742" cm="1">
        <f t="array" ref="L522">INDEX($H522:$K522,0,MATCH(L$469,$H$469:$K$469,0))*HLOOKUP(L$468,$J$465:$R$466,2)</f>
        <v>120</v>
      </c>
      <c r="M522" s="742" cm="1">
        <f t="array" ref="M522">INDEX($H522:$K522,0,MATCH(M$469,$H$469:$K$469,0))*HLOOKUP(M$468,$J$465:$R$466,2)</f>
        <v>150</v>
      </c>
      <c r="N522" s="742" cm="1">
        <f t="array" ref="N522">INDEX($H522:$K522,0,MATCH(N$469,$H$469:$K$469,0))*HLOOKUP(N$468,$J$465:$R$466,2)</f>
        <v>150</v>
      </c>
      <c r="O522" s="742" cm="1">
        <f t="array" ref="O522">INDEX($H522:$K522,0,MATCH(O$469,$H$469:$K$469,0))*HLOOKUP(O$468,$J$465:$R$466,2)</f>
        <v>0</v>
      </c>
      <c r="P522" s="742" cm="1">
        <f t="array" ref="P522">INDEX($H522:$K522,0,MATCH(P$469,$H$469:$K$469,0))*HLOOKUP(P$468,$J$465:$R$466,2)</f>
        <v>120</v>
      </c>
      <c r="Q522" s="742" cm="1">
        <f t="array" ref="Q522">INDEX($H522:$K522,0,MATCH(Q$469,$H$469:$K$469,0))*HLOOKUP(Q$468,$J$465:$R$466,2)</f>
        <v>150</v>
      </c>
      <c r="R522" s="742" cm="1">
        <f t="array" ref="R522">INDEX($H522:$K522,0,MATCH(R$469,$H$469:$K$469,0))*HLOOKUP(R$468,$J$465:$R$466,2)</f>
        <v>150</v>
      </c>
      <c r="S522" s="742" cm="1">
        <f t="array" ref="S522">INDEX($H522:$K522,0,MATCH(S$469,$H$469:$K$469,0))*HLOOKUP(S$468,$J$465:$R$466,2)</f>
        <v>0</v>
      </c>
      <c r="T522" s="742" cm="1">
        <f t="array" ref="T522">INDEX($H522:$K522,0,MATCH(T$469,$H$469:$K$469,0))*HLOOKUP(T$468,$J$465:$R$466,2)</f>
        <v>120</v>
      </c>
      <c r="U522" s="742" cm="1">
        <f t="array" ref="U522">INDEX($H522:$K522,0,MATCH(U$469,$H$469:$K$469,0))*HLOOKUP(U$468,$J$465:$R$466,2)</f>
        <v>150</v>
      </c>
      <c r="V522" s="742" cm="1">
        <f t="array" ref="V522">INDEX($H522:$K522,0,MATCH(V$469,$H$469:$K$469,0))*HLOOKUP(V$468,$J$465:$R$466,2)</f>
        <v>150</v>
      </c>
      <c r="W522" s="742" cm="1">
        <f t="array" ref="W522">INDEX($H522:$K522,0,MATCH(W$469,$H$469:$K$469,0))*HLOOKUP(W$468,$J$465:$R$466,2)</f>
        <v>0</v>
      </c>
      <c r="X522" s="742" cm="1">
        <f t="array" ref="X522">INDEX($H522:$K522,0,MATCH(X$469,$H$469:$K$469,0))*HLOOKUP(X$468,$J$465:$R$466,2)</f>
        <v>120</v>
      </c>
      <c r="Y522" s="742" cm="1">
        <f t="array" ref="Y522">INDEX($H522:$K522,0,MATCH(Y$469,$H$469:$K$469,0))*HLOOKUP(Y$468,$J$465:$R$466,2)</f>
        <v>150</v>
      </c>
      <c r="Z522" s="742" cm="1">
        <f t="array" ref="Z522">INDEX($H522:$K522,0,MATCH(Z$469,$H$469:$K$469,0))*HLOOKUP(Z$468,$J$465:$R$466,2)</f>
        <v>150</v>
      </c>
      <c r="AA522" s="742" cm="1">
        <f t="array" ref="AA522">INDEX($H522:$K522,0,MATCH(AA$469,$H$469:$K$469,0))*HLOOKUP(AA$468,$J$465:$R$466,2)</f>
        <v>0</v>
      </c>
      <c r="AB522" s="742" cm="1">
        <f t="array" ref="AB522">INDEX($H522:$K522,0,MATCH(AB$469,$H$469:$K$469,0))*HLOOKUP(AB$468,$J$465:$R$466,2)</f>
        <v>120</v>
      </c>
      <c r="AC522" s="742" cm="1">
        <f t="array" ref="AC522">INDEX($H522:$K522,0,MATCH(AC$469,$H$469:$K$469,0))*HLOOKUP(AC$468,$J$465:$R$466,2)</f>
        <v>150</v>
      </c>
      <c r="AD522" s="742" cm="1">
        <f t="array" ref="AD522">INDEX($H522:$K522,0,MATCH(AD$469,$H$469:$K$469,0))*HLOOKUP(AD$468,$J$465:$R$466,2)</f>
        <v>150</v>
      </c>
      <c r="AE522" s="742" cm="1">
        <f t="array" ref="AE522">INDEX($H522:$K522,0,MATCH(AE$469,$H$469:$K$469,0))*HLOOKUP(AE$468,$J$465:$R$466,2)</f>
        <v>0</v>
      </c>
      <c r="AF522" s="742" cm="1">
        <f t="array" ref="AF522">INDEX($H522:$K522,0,MATCH(AF$469,$H$469:$K$469,0))*HLOOKUP(AF$468,$J$465:$R$466,2)</f>
        <v>120</v>
      </c>
      <c r="AG522" s="742" cm="1">
        <f t="array" ref="AG522">INDEX($H522:$K522,0,MATCH(AG$469,$H$469:$K$469,0))*HLOOKUP(AG$468,$J$465:$R$466,2)</f>
        <v>150</v>
      </c>
      <c r="AH522" s="742" cm="1">
        <f t="array" ref="AH522">INDEX($H522:$K522,0,MATCH(AH$469,$H$469:$K$469,0))*HLOOKUP(AH$468,$J$465:$R$466,2)</f>
        <v>150</v>
      </c>
      <c r="AI522" s="742" cm="1">
        <f t="array" ref="AI522">INDEX($H522:$K522,0,MATCH(AI$469,$H$469:$K$469,0))*HLOOKUP(AI$468,$J$465:$R$466,2)</f>
        <v>0</v>
      </c>
      <c r="AJ522" s="742" cm="1">
        <f t="array" ref="AJ522">INDEX($H522:$K522,0,MATCH(AJ$469,$H$469:$K$469,0))*HLOOKUP(AJ$468,$J$465:$R$466,2)</f>
        <v>120</v>
      </c>
      <c r="AK522" s="742" cm="1">
        <f t="array" ref="AK522">INDEX($H522:$K522,0,MATCH(AK$469,$H$469:$K$469,0))*HLOOKUP(AK$468,$J$465:$R$466,2)</f>
        <v>150</v>
      </c>
      <c r="AL522" s="742" cm="1">
        <f t="array" ref="AL522">INDEX($H522:$K522,0,MATCH(AL$469,$H$469:$K$469,0))*HLOOKUP(AL$468,$J$465:$R$466,2)</f>
        <v>150</v>
      </c>
      <c r="AM522" s="742" cm="1">
        <f t="array" ref="AM522">INDEX($H522:$K522,0,MATCH(AM$469,$H$469:$K$469,0))*HLOOKUP(AM$468,$J$465:$R$466,2)</f>
        <v>0</v>
      </c>
      <c r="AN522" s="742" cm="1">
        <f t="array" ref="AN522">INDEX($H522:$K522,0,MATCH(AN$469,$H$469:$K$469,0))*HLOOKUP(AN$468,$J$465:$R$466,2)</f>
        <v>120</v>
      </c>
      <c r="AO522" s="742" cm="1">
        <f t="array" ref="AO522">INDEX($H522:$K522,0,MATCH(AO$469,$H$469:$K$469,0))*HLOOKUP(AO$468,$J$465:$R$466,2)</f>
        <v>150</v>
      </c>
      <c r="AP522" s="742" cm="1">
        <f t="array" ref="AP522">INDEX($H522:$K522,0,MATCH(AP$469,$H$469:$K$469,0))*HLOOKUP(AP$468,$J$465:$R$466,2)</f>
        <v>150</v>
      </c>
      <c r="AQ522" s="742" cm="1">
        <f t="array" ref="AQ522">INDEX($H522:$K522,0,MATCH(AQ$469,$H$469:$K$469,0))*HLOOKUP(AQ$468,$J$465:$R$466,2)</f>
        <v>0</v>
      </c>
      <c r="AR522" s="742" cm="1">
        <f t="array" ref="AR522">INDEX($H522:$K522,0,MATCH(AR$469,$H$469:$K$469,0))*HLOOKUP(AR$468,$J$465:$R$466,2)</f>
        <v>120</v>
      </c>
      <c r="AS522" s="742" cm="1">
        <f t="array" ref="AS522">INDEX($H522:$K522,0,MATCH(AS$469,$H$469:$K$469,0))*HLOOKUP(AS$468,$J$465:$R$466,2)</f>
        <v>150</v>
      </c>
      <c r="AT522" s="742" cm="1">
        <f t="array" ref="AT522">INDEX($H522:$K522,0,MATCH(AT$469,$H$469:$K$469,0))*HLOOKUP(AT$468,$J$465:$R$466,2)</f>
        <v>150</v>
      </c>
      <c r="AU522" s="742" cm="1">
        <f t="array" ref="AU522">INDEX($H522:$K522,0,MATCH(AU$469,$H$469:$K$469,0))*HLOOKUP(AU$468,$J$465:$R$466,2)</f>
        <v>0</v>
      </c>
      <c r="AV522" s="196"/>
      <c r="AW522" s="196"/>
      <c r="AX522" s="17"/>
      <c r="AY522" s="9"/>
      <c r="AZ522" s="9"/>
      <c r="BA522" s="9"/>
    </row>
    <row r="523" spans="1:53" ht="14.5" outlineLevel="1" x14ac:dyDescent="0.35">
      <c r="A523" s="7"/>
      <c r="B523" s="8"/>
      <c r="C523" s="18"/>
      <c r="D523" s="18"/>
      <c r="E523" s="18"/>
      <c r="F523" s="27"/>
      <c r="G523" s="27" t="str">
        <f t="shared" si="121"/>
        <v>AAAA2Nwd</v>
      </c>
      <c r="H523" s="232">
        <v>120</v>
      </c>
      <c r="I523" s="232">
        <v>150</v>
      </c>
      <c r="J523" s="232">
        <v>150</v>
      </c>
      <c r="K523" s="232">
        <v>0</v>
      </c>
      <c r="L523" s="742" cm="1">
        <f t="array" ref="L523">INDEX($H523:$K523,0,MATCH(L$469,$H$469:$K$469,0))*HLOOKUP(L$468,$J$465:$R$466,2)</f>
        <v>120</v>
      </c>
      <c r="M523" s="742" cm="1">
        <f t="array" ref="M523">INDEX($H523:$K523,0,MATCH(M$469,$H$469:$K$469,0))*HLOOKUP(M$468,$J$465:$R$466,2)</f>
        <v>150</v>
      </c>
      <c r="N523" s="742" cm="1">
        <f t="array" ref="N523">INDEX($H523:$K523,0,MATCH(N$469,$H$469:$K$469,0))*HLOOKUP(N$468,$J$465:$R$466,2)</f>
        <v>150</v>
      </c>
      <c r="O523" s="742" cm="1">
        <f t="array" ref="O523">INDEX($H523:$K523,0,MATCH(O$469,$H$469:$K$469,0))*HLOOKUP(O$468,$J$465:$R$466,2)</f>
        <v>0</v>
      </c>
      <c r="P523" s="742" cm="1">
        <f t="array" ref="P523">INDEX($H523:$K523,0,MATCH(P$469,$H$469:$K$469,0))*HLOOKUP(P$468,$J$465:$R$466,2)</f>
        <v>120</v>
      </c>
      <c r="Q523" s="742" cm="1">
        <f t="array" ref="Q523">INDEX($H523:$K523,0,MATCH(Q$469,$H$469:$K$469,0))*HLOOKUP(Q$468,$J$465:$R$466,2)</f>
        <v>150</v>
      </c>
      <c r="R523" s="742" cm="1">
        <f t="array" ref="R523">INDEX($H523:$K523,0,MATCH(R$469,$H$469:$K$469,0))*HLOOKUP(R$468,$J$465:$R$466,2)</f>
        <v>150</v>
      </c>
      <c r="S523" s="742" cm="1">
        <f t="array" ref="S523">INDEX($H523:$K523,0,MATCH(S$469,$H$469:$K$469,0))*HLOOKUP(S$468,$J$465:$R$466,2)</f>
        <v>0</v>
      </c>
      <c r="T523" s="742" cm="1">
        <f t="array" ref="T523">INDEX($H523:$K523,0,MATCH(T$469,$H$469:$K$469,0))*HLOOKUP(T$468,$J$465:$R$466,2)</f>
        <v>120</v>
      </c>
      <c r="U523" s="742" cm="1">
        <f t="array" ref="U523">INDEX($H523:$K523,0,MATCH(U$469,$H$469:$K$469,0))*HLOOKUP(U$468,$J$465:$R$466,2)</f>
        <v>150</v>
      </c>
      <c r="V523" s="742" cm="1">
        <f t="array" ref="V523">INDEX($H523:$K523,0,MATCH(V$469,$H$469:$K$469,0))*HLOOKUP(V$468,$J$465:$R$466,2)</f>
        <v>150</v>
      </c>
      <c r="W523" s="742" cm="1">
        <f t="array" ref="W523">INDEX($H523:$K523,0,MATCH(W$469,$H$469:$K$469,0))*HLOOKUP(W$468,$J$465:$R$466,2)</f>
        <v>0</v>
      </c>
      <c r="X523" s="742" cm="1">
        <f t="array" ref="X523">INDEX($H523:$K523,0,MATCH(X$469,$H$469:$K$469,0))*HLOOKUP(X$468,$J$465:$R$466,2)</f>
        <v>120</v>
      </c>
      <c r="Y523" s="742" cm="1">
        <f t="array" ref="Y523">INDEX($H523:$K523,0,MATCH(Y$469,$H$469:$K$469,0))*HLOOKUP(Y$468,$J$465:$R$466,2)</f>
        <v>150</v>
      </c>
      <c r="Z523" s="742" cm="1">
        <f t="array" ref="Z523">INDEX($H523:$K523,0,MATCH(Z$469,$H$469:$K$469,0))*HLOOKUP(Z$468,$J$465:$R$466,2)</f>
        <v>150</v>
      </c>
      <c r="AA523" s="742" cm="1">
        <f t="array" ref="AA523">INDEX($H523:$K523,0,MATCH(AA$469,$H$469:$K$469,0))*HLOOKUP(AA$468,$J$465:$R$466,2)</f>
        <v>0</v>
      </c>
      <c r="AB523" s="742" cm="1">
        <f t="array" ref="AB523">INDEX($H523:$K523,0,MATCH(AB$469,$H$469:$K$469,0))*HLOOKUP(AB$468,$J$465:$R$466,2)</f>
        <v>120</v>
      </c>
      <c r="AC523" s="742" cm="1">
        <f t="array" ref="AC523">INDEX($H523:$K523,0,MATCH(AC$469,$H$469:$K$469,0))*HLOOKUP(AC$468,$J$465:$R$466,2)</f>
        <v>150</v>
      </c>
      <c r="AD523" s="742" cm="1">
        <f t="array" ref="AD523">INDEX($H523:$K523,0,MATCH(AD$469,$H$469:$K$469,0))*HLOOKUP(AD$468,$J$465:$R$466,2)</f>
        <v>150</v>
      </c>
      <c r="AE523" s="742" cm="1">
        <f t="array" ref="AE523">INDEX($H523:$K523,0,MATCH(AE$469,$H$469:$K$469,0))*HLOOKUP(AE$468,$J$465:$R$466,2)</f>
        <v>0</v>
      </c>
      <c r="AF523" s="742" cm="1">
        <f t="array" ref="AF523">INDEX($H523:$K523,0,MATCH(AF$469,$H$469:$K$469,0))*HLOOKUP(AF$468,$J$465:$R$466,2)</f>
        <v>120</v>
      </c>
      <c r="AG523" s="742" cm="1">
        <f t="array" ref="AG523">INDEX($H523:$K523,0,MATCH(AG$469,$H$469:$K$469,0))*HLOOKUP(AG$468,$J$465:$R$466,2)</f>
        <v>150</v>
      </c>
      <c r="AH523" s="742" cm="1">
        <f t="array" ref="AH523">INDEX($H523:$K523,0,MATCH(AH$469,$H$469:$K$469,0))*HLOOKUP(AH$468,$J$465:$R$466,2)</f>
        <v>150</v>
      </c>
      <c r="AI523" s="742" cm="1">
        <f t="array" ref="AI523">INDEX($H523:$K523,0,MATCH(AI$469,$H$469:$K$469,0))*HLOOKUP(AI$468,$J$465:$R$466,2)</f>
        <v>0</v>
      </c>
      <c r="AJ523" s="742" cm="1">
        <f t="array" ref="AJ523">INDEX($H523:$K523,0,MATCH(AJ$469,$H$469:$K$469,0))*HLOOKUP(AJ$468,$J$465:$R$466,2)</f>
        <v>120</v>
      </c>
      <c r="AK523" s="742" cm="1">
        <f t="array" ref="AK523">INDEX($H523:$K523,0,MATCH(AK$469,$H$469:$K$469,0))*HLOOKUP(AK$468,$J$465:$R$466,2)</f>
        <v>150</v>
      </c>
      <c r="AL523" s="742" cm="1">
        <f t="array" ref="AL523">INDEX($H523:$K523,0,MATCH(AL$469,$H$469:$K$469,0))*HLOOKUP(AL$468,$J$465:$R$466,2)</f>
        <v>150</v>
      </c>
      <c r="AM523" s="742" cm="1">
        <f t="array" ref="AM523">INDEX($H523:$K523,0,MATCH(AM$469,$H$469:$K$469,0))*HLOOKUP(AM$468,$J$465:$R$466,2)</f>
        <v>0</v>
      </c>
      <c r="AN523" s="742" cm="1">
        <f t="array" ref="AN523">INDEX($H523:$K523,0,MATCH(AN$469,$H$469:$K$469,0))*HLOOKUP(AN$468,$J$465:$R$466,2)</f>
        <v>120</v>
      </c>
      <c r="AO523" s="742" cm="1">
        <f t="array" ref="AO523">INDEX($H523:$K523,0,MATCH(AO$469,$H$469:$K$469,0))*HLOOKUP(AO$468,$J$465:$R$466,2)</f>
        <v>150</v>
      </c>
      <c r="AP523" s="742" cm="1">
        <f t="array" ref="AP523">INDEX($H523:$K523,0,MATCH(AP$469,$H$469:$K$469,0))*HLOOKUP(AP$468,$J$465:$R$466,2)</f>
        <v>150</v>
      </c>
      <c r="AQ523" s="742" cm="1">
        <f t="array" ref="AQ523">INDEX($H523:$K523,0,MATCH(AQ$469,$H$469:$K$469,0))*HLOOKUP(AQ$468,$J$465:$R$466,2)</f>
        <v>0</v>
      </c>
      <c r="AR523" s="742" cm="1">
        <f t="array" ref="AR523">INDEX($H523:$K523,0,MATCH(AR$469,$H$469:$K$469,0))*HLOOKUP(AR$468,$J$465:$R$466,2)</f>
        <v>120</v>
      </c>
      <c r="AS523" s="742" cm="1">
        <f t="array" ref="AS523">INDEX($H523:$K523,0,MATCH(AS$469,$H$469:$K$469,0))*HLOOKUP(AS$468,$J$465:$R$466,2)</f>
        <v>150</v>
      </c>
      <c r="AT523" s="742" cm="1">
        <f t="array" ref="AT523">INDEX($H523:$K523,0,MATCH(AT$469,$H$469:$K$469,0))*HLOOKUP(AT$468,$J$465:$R$466,2)</f>
        <v>150</v>
      </c>
      <c r="AU523" s="742" cm="1">
        <f t="array" ref="AU523">INDEX($H523:$K523,0,MATCH(AU$469,$H$469:$K$469,0))*HLOOKUP(AU$468,$J$465:$R$466,2)</f>
        <v>0</v>
      </c>
      <c r="AV523" s="196"/>
      <c r="AW523" s="196"/>
      <c r="AX523" s="17"/>
      <c r="AY523" s="9"/>
      <c r="AZ523" s="9"/>
      <c r="BA523" s="9"/>
    </row>
    <row r="524" spans="1:53" ht="14.5" outlineLevel="1" x14ac:dyDescent="0.35">
      <c r="A524" s="7"/>
      <c r="B524" s="8"/>
      <c r="C524" s="18"/>
      <c r="D524" s="18"/>
      <c r="E524" s="18"/>
      <c r="F524" s="27"/>
      <c r="G524" s="27" t="str">
        <f t="shared" si="121"/>
        <v>AAANWb</v>
      </c>
      <c r="H524" s="232">
        <v>120</v>
      </c>
      <c r="I524" s="232">
        <v>150</v>
      </c>
      <c r="J524" s="232">
        <v>150</v>
      </c>
      <c r="K524" s="232">
        <v>0</v>
      </c>
      <c r="L524" s="742" cm="1">
        <f t="array" ref="L524">INDEX($H524:$K524,0,MATCH(L$469,$H$469:$K$469,0))*HLOOKUP(L$468,$J$465:$R$466,2)</f>
        <v>120</v>
      </c>
      <c r="M524" s="742" cm="1">
        <f t="array" ref="M524">INDEX($H524:$K524,0,MATCH(M$469,$H$469:$K$469,0))*HLOOKUP(M$468,$J$465:$R$466,2)</f>
        <v>150</v>
      </c>
      <c r="N524" s="742" cm="1">
        <f t="array" ref="N524">INDEX($H524:$K524,0,MATCH(N$469,$H$469:$K$469,0))*HLOOKUP(N$468,$J$465:$R$466,2)</f>
        <v>150</v>
      </c>
      <c r="O524" s="742" cm="1">
        <f t="array" ref="O524">INDEX($H524:$K524,0,MATCH(O$469,$H$469:$K$469,0))*HLOOKUP(O$468,$J$465:$R$466,2)</f>
        <v>0</v>
      </c>
      <c r="P524" s="742" cm="1">
        <f t="array" ref="P524">INDEX($H524:$K524,0,MATCH(P$469,$H$469:$K$469,0))*HLOOKUP(P$468,$J$465:$R$466,2)</f>
        <v>120</v>
      </c>
      <c r="Q524" s="742" cm="1">
        <f t="array" ref="Q524">INDEX($H524:$K524,0,MATCH(Q$469,$H$469:$K$469,0))*HLOOKUP(Q$468,$J$465:$R$466,2)</f>
        <v>150</v>
      </c>
      <c r="R524" s="742" cm="1">
        <f t="array" ref="R524">INDEX($H524:$K524,0,MATCH(R$469,$H$469:$K$469,0))*HLOOKUP(R$468,$J$465:$R$466,2)</f>
        <v>150</v>
      </c>
      <c r="S524" s="742" cm="1">
        <f t="array" ref="S524">INDEX($H524:$K524,0,MATCH(S$469,$H$469:$K$469,0))*HLOOKUP(S$468,$J$465:$R$466,2)</f>
        <v>0</v>
      </c>
      <c r="T524" s="742" cm="1">
        <f t="array" ref="T524">INDEX($H524:$K524,0,MATCH(T$469,$H$469:$K$469,0))*HLOOKUP(T$468,$J$465:$R$466,2)</f>
        <v>120</v>
      </c>
      <c r="U524" s="742" cm="1">
        <f t="array" ref="U524">INDEX($H524:$K524,0,MATCH(U$469,$H$469:$K$469,0))*HLOOKUP(U$468,$J$465:$R$466,2)</f>
        <v>150</v>
      </c>
      <c r="V524" s="742" cm="1">
        <f t="array" ref="V524">INDEX($H524:$K524,0,MATCH(V$469,$H$469:$K$469,0))*HLOOKUP(V$468,$J$465:$R$466,2)</f>
        <v>150</v>
      </c>
      <c r="W524" s="742" cm="1">
        <f t="array" ref="W524">INDEX($H524:$K524,0,MATCH(W$469,$H$469:$K$469,0))*HLOOKUP(W$468,$J$465:$R$466,2)</f>
        <v>0</v>
      </c>
      <c r="X524" s="742" cm="1">
        <f t="array" ref="X524">INDEX($H524:$K524,0,MATCH(X$469,$H$469:$K$469,0))*HLOOKUP(X$468,$J$465:$R$466,2)</f>
        <v>120</v>
      </c>
      <c r="Y524" s="742" cm="1">
        <f t="array" ref="Y524">INDEX($H524:$K524,0,MATCH(Y$469,$H$469:$K$469,0))*HLOOKUP(Y$468,$J$465:$R$466,2)</f>
        <v>150</v>
      </c>
      <c r="Z524" s="742" cm="1">
        <f t="array" ref="Z524">INDEX($H524:$K524,0,MATCH(Z$469,$H$469:$K$469,0))*HLOOKUP(Z$468,$J$465:$R$466,2)</f>
        <v>150</v>
      </c>
      <c r="AA524" s="742" cm="1">
        <f t="array" ref="AA524">INDEX($H524:$K524,0,MATCH(AA$469,$H$469:$K$469,0))*HLOOKUP(AA$468,$J$465:$R$466,2)</f>
        <v>0</v>
      </c>
      <c r="AB524" s="742" cm="1">
        <f t="array" ref="AB524">INDEX($H524:$K524,0,MATCH(AB$469,$H$469:$K$469,0))*HLOOKUP(AB$468,$J$465:$R$466,2)</f>
        <v>120</v>
      </c>
      <c r="AC524" s="742" cm="1">
        <f t="array" ref="AC524">INDEX($H524:$K524,0,MATCH(AC$469,$H$469:$K$469,0))*HLOOKUP(AC$468,$J$465:$R$466,2)</f>
        <v>150</v>
      </c>
      <c r="AD524" s="742" cm="1">
        <f t="array" ref="AD524">INDEX($H524:$K524,0,MATCH(AD$469,$H$469:$K$469,0))*HLOOKUP(AD$468,$J$465:$R$466,2)</f>
        <v>150</v>
      </c>
      <c r="AE524" s="742" cm="1">
        <f t="array" ref="AE524">INDEX($H524:$K524,0,MATCH(AE$469,$H$469:$K$469,0))*HLOOKUP(AE$468,$J$465:$R$466,2)</f>
        <v>0</v>
      </c>
      <c r="AF524" s="742" cm="1">
        <f t="array" ref="AF524">INDEX($H524:$K524,0,MATCH(AF$469,$H$469:$K$469,0))*HLOOKUP(AF$468,$J$465:$R$466,2)</f>
        <v>120</v>
      </c>
      <c r="AG524" s="742" cm="1">
        <f t="array" ref="AG524">INDEX($H524:$K524,0,MATCH(AG$469,$H$469:$K$469,0))*HLOOKUP(AG$468,$J$465:$R$466,2)</f>
        <v>150</v>
      </c>
      <c r="AH524" s="742" cm="1">
        <f t="array" ref="AH524">INDEX($H524:$K524,0,MATCH(AH$469,$H$469:$K$469,0))*HLOOKUP(AH$468,$J$465:$R$466,2)</f>
        <v>150</v>
      </c>
      <c r="AI524" s="742" cm="1">
        <f t="array" ref="AI524">INDEX($H524:$K524,0,MATCH(AI$469,$H$469:$K$469,0))*HLOOKUP(AI$468,$J$465:$R$466,2)</f>
        <v>0</v>
      </c>
      <c r="AJ524" s="742" cm="1">
        <f t="array" ref="AJ524">INDEX($H524:$K524,0,MATCH(AJ$469,$H$469:$K$469,0))*HLOOKUP(AJ$468,$J$465:$R$466,2)</f>
        <v>120</v>
      </c>
      <c r="AK524" s="742" cm="1">
        <f t="array" ref="AK524">INDEX($H524:$K524,0,MATCH(AK$469,$H$469:$K$469,0))*HLOOKUP(AK$468,$J$465:$R$466,2)</f>
        <v>150</v>
      </c>
      <c r="AL524" s="742" cm="1">
        <f t="array" ref="AL524">INDEX($H524:$K524,0,MATCH(AL$469,$H$469:$K$469,0))*HLOOKUP(AL$468,$J$465:$R$466,2)</f>
        <v>150</v>
      </c>
      <c r="AM524" s="742" cm="1">
        <f t="array" ref="AM524">INDEX($H524:$K524,0,MATCH(AM$469,$H$469:$K$469,0))*HLOOKUP(AM$468,$J$465:$R$466,2)</f>
        <v>0</v>
      </c>
      <c r="AN524" s="742" cm="1">
        <f t="array" ref="AN524">INDEX($H524:$K524,0,MATCH(AN$469,$H$469:$K$469,0))*HLOOKUP(AN$468,$J$465:$R$466,2)</f>
        <v>120</v>
      </c>
      <c r="AO524" s="742" cm="1">
        <f t="array" ref="AO524">INDEX($H524:$K524,0,MATCH(AO$469,$H$469:$K$469,0))*HLOOKUP(AO$468,$J$465:$R$466,2)</f>
        <v>150</v>
      </c>
      <c r="AP524" s="742" cm="1">
        <f t="array" ref="AP524">INDEX($H524:$K524,0,MATCH(AP$469,$H$469:$K$469,0))*HLOOKUP(AP$468,$J$465:$R$466,2)</f>
        <v>150</v>
      </c>
      <c r="AQ524" s="742" cm="1">
        <f t="array" ref="AQ524">INDEX($H524:$K524,0,MATCH(AQ$469,$H$469:$K$469,0))*HLOOKUP(AQ$468,$J$465:$R$466,2)</f>
        <v>0</v>
      </c>
      <c r="AR524" s="742" cm="1">
        <f t="array" ref="AR524">INDEX($H524:$K524,0,MATCH(AR$469,$H$469:$K$469,0))*HLOOKUP(AR$468,$J$465:$R$466,2)</f>
        <v>120</v>
      </c>
      <c r="AS524" s="742" cm="1">
        <f t="array" ref="AS524">INDEX($H524:$K524,0,MATCH(AS$469,$H$469:$K$469,0))*HLOOKUP(AS$468,$J$465:$R$466,2)</f>
        <v>150</v>
      </c>
      <c r="AT524" s="742" cm="1">
        <f t="array" ref="AT524">INDEX($H524:$K524,0,MATCH(AT$469,$H$469:$K$469,0))*HLOOKUP(AT$468,$J$465:$R$466,2)</f>
        <v>150</v>
      </c>
      <c r="AU524" s="742" cm="1">
        <f t="array" ref="AU524">INDEX($H524:$K524,0,MATCH(AU$469,$H$469:$K$469,0))*HLOOKUP(AU$468,$J$465:$R$466,2)</f>
        <v>0</v>
      </c>
      <c r="AV524" s="196"/>
      <c r="AW524" s="196"/>
      <c r="AX524" s="17"/>
      <c r="AY524" s="9"/>
      <c r="AZ524" s="9"/>
      <c r="BA524" s="9"/>
    </row>
    <row r="525" spans="1:53" ht="14.5" outlineLevel="1" x14ac:dyDescent="0.35">
      <c r="A525" s="7"/>
      <c r="B525" s="8"/>
      <c r="C525" s="18"/>
      <c r="D525" s="18"/>
      <c r="E525" s="18"/>
      <c r="F525" s="27"/>
      <c r="G525" s="27" t="str">
        <f t="shared" si="121"/>
        <v>AAANWbd</v>
      </c>
      <c r="H525" s="232">
        <v>120</v>
      </c>
      <c r="I525" s="232">
        <v>150</v>
      </c>
      <c r="J525" s="232">
        <v>150</v>
      </c>
      <c r="K525" s="232">
        <v>0</v>
      </c>
      <c r="L525" s="742" cm="1">
        <f t="array" ref="L525">INDEX($H525:$K525,0,MATCH(L$469,$H$469:$K$469,0))*HLOOKUP(L$468,$J$465:$R$466,2)</f>
        <v>120</v>
      </c>
      <c r="M525" s="742" cm="1">
        <f t="array" ref="M525">INDEX($H525:$K525,0,MATCH(M$469,$H$469:$K$469,0))*HLOOKUP(M$468,$J$465:$R$466,2)</f>
        <v>150</v>
      </c>
      <c r="N525" s="742" cm="1">
        <f t="array" ref="N525">INDEX($H525:$K525,0,MATCH(N$469,$H$469:$K$469,0))*HLOOKUP(N$468,$J$465:$R$466,2)</f>
        <v>150</v>
      </c>
      <c r="O525" s="742" cm="1">
        <f t="array" ref="O525">INDEX($H525:$K525,0,MATCH(O$469,$H$469:$K$469,0))*HLOOKUP(O$468,$J$465:$R$466,2)</f>
        <v>0</v>
      </c>
      <c r="P525" s="742" cm="1">
        <f t="array" ref="P525">INDEX($H525:$K525,0,MATCH(P$469,$H$469:$K$469,0))*HLOOKUP(P$468,$J$465:$R$466,2)</f>
        <v>120</v>
      </c>
      <c r="Q525" s="742" cm="1">
        <f t="array" ref="Q525">INDEX($H525:$K525,0,MATCH(Q$469,$H$469:$K$469,0))*HLOOKUP(Q$468,$J$465:$R$466,2)</f>
        <v>150</v>
      </c>
      <c r="R525" s="742" cm="1">
        <f t="array" ref="R525">INDEX($H525:$K525,0,MATCH(R$469,$H$469:$K$469,0))*HLOOKUP(R$468,$J$465:$R$466,2)</f>
        <v>150</v>
      </c>
      <c r="S525" s="742" cm="1">
        <f t="array" ref="S525">INDEX($H525:$K525,0,MATCH(S$469,$H$469:$K$469,0))*HLOOKUP(S$468,$J$465:$R$466,2)</f>
        <v>0</v>
      </c>
      <c r="T525" s="742" cm="1">
        <f t="array" ref="T525">INDEX($H525:$K525,0,MATCH(T$469,$H$469:$K$469,0))*HLOOKUP(T$468,$J$465:$R$466,2)</f>
        <v>120</v>
      </c>
      <c r="U525" s="742" cm="1">
        <f t="array" ref="U525">INDEX($H525:$K525,0,MATCH(U$469,$H$469:$K$469,0))*HLOOKUP(U$468,$J$465:$R$466,2)</f>
        <v>150</v>
      </c>
      <c r="V525" s="742" cm="1">
        <f t="array" ref="V525">INDEX($H525:$K525,0,MATCH(V$469,$H$469:$K$469,0))*HLOOKUP(V$468,$J$465:$R$466,2)</f>
        <v>150</v>
      </c>
      <c r="W525" s="742" cm="1">
        <f t="array" ref="W525">INDEX($H525:$K525,0,MATCH(W$469,$H$469:$K$469,0))*HLOOKUP(W$468,$J$465:$R$466,2)</f>
        <v>0</v>
      </c>
      <c r="X525" s="742" cm="1">
        <f t="array" ref="X525">INDEX($H525:$K525,0,MATCH(X$469,$H$469:$K$469,0))*HLOOKUP(X$468,$J$465:$R$466,2)</f>
        <v>120</v>
      </c>
      <c r="Y525" s="742" cm="1">
        <f t="array" ref="Y525">INDEX($H525:$K525,0,MATCH(Y$469,$H$469:$K$469,0))*HLOOKUP(Y$468,$J$465:$R$466,2)</f>
        <v>150</v>
      </c>
      <c r="Z525" s="742" cm="1">
        <f t="array" ref="Z525">INDEX($H525:$K525,0,MATCH(Z$469,$H$469:$K$469,0))*HLOOKUP(Z$468,$J$465:$R$466,2)</f>
        <v>150</v>
      </c>
      <c r="AA525" s="742" cm="1">
        <f t="array" ref="AA525">INDEX($H525:$K525,0,MATCH(AA$469,$H$469:$K$469,0))*HLOOKUP(AA$468,$J$465:$R$466,2)</f>
        <v>0</v>
      </c>
      <c r="AB525" s="742" cm="1">
        <f t="array" ref="AB525">INDEX($H525:$K525,0,MATCH(AB$469,$H$469:$K$469,0))*HLOOKUP(AB$468,$J$465:$R$466,2)</f>
        <v>120</v>
      </c>
      <c r="AC525" s="742" cm="1">
        <f t="array" ref="AC525">INDEX($H525:$K525,0,MATCH(AC$469,$H$469:$K$469,0))*HLOOKUP(AC$468,$J$465:$R$466,2)</f>
        <v>150</v>
      </c>
      <c r="AD525" s="742" cm="1">
        <f t="array" ref="AD525">INDEX($H525:$K525,0,MATCH(AD$469,$H$469:$K$469,0))*HLOOKUP(AD$468,$J$465:$R$466,2)</f>
        <v>150</v>
      </c>
      <c r="AE525" s="742" cm="1">
        <f t="array" ref="AE525">INDEX($H525:$K525,0,MATCH(AE$469,$H$469:$K$469,0))*HLOOKUP(AE$468,$J$465:$R$466,2)</f>
        <v>0</v>
      </c>
      <c r="AF525" s="742" cm="1">
        <f t="array" ref="AF525">INDEX($H525:$K525,0,MATCH(AF$469,$H$469:$K$469,0))*HLOOKUP(AF$468,$J$465:$R$466,2)</f>
        <v>120</v>
      </c>
      <c r="AG525" s="742" cm="1">
        <f t="array" ref="AG525">INDEX($H525:$K525,0,MATCH(AG$469,$H$469:$K$469,0))*HLOOKUP(AG$468,$J$465:$R$466,2)</f>
        <v>150</v>
      </c>
      <c r="AH525" s="742" cm="1">
        <f t="array" ref="AH525">INDEX($H525:$K525,0,MATCH(AH$469,$H$469:$K$469,0))*HLOOKUP(AH$468,$J$465:$R$466,2)</f>
        <v>150</v>
      </c>
      <c r="AI525" s="742" cm="1">
        <f t="array" ref="AI525">INDEX($H525:$K525,0,MATCH(AI$469,$H$469:$K$469,0))*HLOOKUP(AI$468,$J$465:$R$466,2)</f>
        <v>0</v>
      </c>
      <c r="AJ525" s="742" cm="1">
        <f t="array" ref="AJ525">INDEX($H525:$K525,0,MATCH(AJ$469,$H$469:$K$469,0))*HLOOKUP(AJ$468,$J$465:$R$466,2)</f>
        <v>120</v>
      </c>
      <c r="AK525" s="742" cm="1">
        <f t="array" ref="AK525">INDEX($H525:$K525,0,MATCH(AK$469,$H$469:$K$469,0))*HLOOKUP(AK$468,$J$465:$R$466,2)</f>
        <v>150</v>
      </c>
      <c r="AL525" s="742" cm="1">
        <f t="array" ref="AL525">INDEX($H525:$K525,0,MATCH(AL$469,$H$469:$K$469,0))*HLOOKUP(AL$468,$J$465:$R$466,2)</f>
        <v>150</v>
      </c>
      <c r="AM525" s="742" cm="1">
        <f t="array" ref="AM525">INDEX($H525:$K525,0,MATCH(AM$469,$H$469:$K$469,0))*HLOOKUP(AM$468,$J$465:$R$466,2)</f>
        <v>0</v>
      </c>
      <c r="AN525" s="742" cm="1">
        <f t="array" ref="AN525">INDEX($H525:$K525,0,MATCH(AN$469,$H$469:$K$469,0))*HLOOKUP(AN$468,$J$465:$R$466,2)</f>
        <v>120</v>
      </c>
      <c r="AO525" s="742" cm="1">
        <f t="array" ref="AO525">INDEX($H525:$K525,0,MATCH(AO$469,$H$469:$K$469,0))*HLOOKUP(AO$468,$J$465:$R$466,2)</f>
        <v>150</v>
      </c>
      <c r="AP525" s="742" cm="1">
        <f t="array" ref="AP525">INDEX($H525:$K525,0,MATCH(AP$469,$H$469:$K$469,0))*HLOOKUP(AP$468,$J$465:$R$466,2)</f>
        <v>150</v>
      </c>
      <c r="AQ525" s="742" cm="1">
        <f t="array" ref="AQ525">INDEX($H525:$K525,0,MATCH(AQ$469,$H$469:$K$469,0))*HLOOKUP(AQ$468,$J$465:$R$466,2)</f>
        <v>0</v>
      </c>
      <c r="AR525" s="742" cm="1">
        <f t="array" ref="AR525">INDEX($H525:$K525,0,MATCH(AR$469,$H$469:$K$469,0))*HLOOKUP(AR$468,$J$465:$R$466,2)</f>
        <v>120</v>
      </c>
      <c r="AS525" s="742" cm="1">
        <f t="array" ref="AS525">INDEX($H525:$K525,0,MATCH(AS$469,$H$469:$K$469,0))*HLOOKUP(AS$468,$J$465:$R$466,2)</f>
        <v>150</v>
      </c>
      <c r="AT525" s="742" cm="1">
        <f t="array" ref="AT525">INDEX($H525:$K525,0,MATCH(AT$469,$H$469:$K$469,0))*HLOOKUP(AT$468,$J$465:$R$466,2)</f>
        <v>150</v>
      </c>
      <c r="AU525" s="742" cm="1">
        <f t="array" ref="AU525">INDEX($H525:$K525,0,MATCH(AU$469,$H$469:$K$469,0))*HLOOKUP(AU$468,$J$465:$R$466,2)</f>
        <v>0</v>
      </c>
      <c r="AV525" s="196"/>
      <c r="AW525" s="196"/>
      <c r="AX525" s="17"/>
      <c r="AY525" s="9"/>
      <c r="AZ525" s="9"/>
      <c r="BA525" s="9"/>
    </row>
    <row r="526" spans="1:53" ht="14.5" outlineLevel="1" x14ac:dyDescent="0.35">
      <c r="A526" s="7"/>
      <c r="B526" s="8"/>
      <c r="C526" s="18"/>
      <c r="D526" s="18"/>
      <c r="E526" s="18"/>
      <c r="F526" s="27"/>
      <c r="G526" s="27" t="str">
        <f t="shared" si="121"/>
        <v>AANWBa</v>
      </c>
      <c r="H526" s="232">
        <v>0</v>
      </c>
      <c r="I526" s="232">
        <v>0</v>
      </c>
      <c r="J526" s="232">
        <v>0</v>
      </c>
      <c r="K526" s="232">
        <v>0</v>
      </c>
      <c r="L526" s="742" cm="1">
        <f t="array" ref="L526">INDEX($H526:$K526,0,MATCH(L$469,$H$469:$K$469,0))*HLOOKUP(L$468,$J$465:$R$466,2)</f>
        <v>0</v>
      </c>
      <c r="M526" s="742" cm="1">
        <f t="array" ref="M526">INDEX($H526:$K526,0,MATCH(M$469,$H$469:$K$469,0))*HLOOKUP(M$468,$J$465:$R$466,2)</f>
        <v>0</v>
      </c>
      <c r="N526" s="742" cm="1">
        <f t="array" ref="N526">INDEX($H526:$K526,0,MATCH(N$469,$H$469:$K$469,0))*HLOOKUP(N$468,$J$465:$R$466,2)</f>
        <v>0</v>
      </c>
      <c r="O526" s="742" cm="1">
        <f t="array" ref="O526">INDEX($H526:$K526,0,MATCH(O$469,$H$469:$K$469,0))*HLOOKUP(O$468,$J$465:$R$466,2)</f>
        <v>0</v>
      </c>
      <c r="P526" s="742" cm="1">
        <f t="array" ref="P526">INDEX($H526:$K526,0,MATCH(P$469,$H$469:$K$469,0))*HLOOKUP(P$468,$J$465:$R$466,2)</f>
        <v>0</v>
      </c>
      <c r="Q526" s="742" cm="1">
        <f t="array" ref="Q526">INDEX($H526:$K526,0,MATCH(Q$469,$H$469:$K$469,0))*HLOOKUP(Q$468,$J$465:$R$466,2)</f>
        <v>0</v>
      </c>
      <c r="R526" s="742" cm="1">
        <f t="array" ref="R526">INDEX($H526:$K526,0,MATCH(R$469,$H$469:$K$469,0))*HLOOKUP(R$468,$J$465:$R$466,2)</f>
        <v>0</v>
      </c>
      <c r="S526" s="742" cm="1">
        <f t="array" ref="S526">INDEX($H526:$K526,0,MATCH(S$469,$H$469:$K$469,0))*HLOOKUP(S$468,$J$465:$R$466,2)</f>
        <v>0</v>
      </c>
      <c r="T526" s="742" cm="1">
        <f t="array" ref="T526">INDEX($H526:$K526,0,MATCH(T$469,$H$469:$K$469,0))*HLOOKUP(T$468,$J$465:$R$466,2)</f>
        <v>0</v>
      </c>
      <c r="U526" s="742" cm="1">
        <f t="array" ref="U526">INDEX($H526:$K526,0,MATCH(U$469,$H$469:$K$469,0))*HLOOKUP(U$468,$J$465:$R$466,2)</f>
        <v>0</v>
      </c>
      <c r="V526" s="742" cm="1">
        <f t="array" ref="V526">INDEX($H526:$K526,0,MATCH(V$469,$H$469:$K$469,0))*HLOOKUP(V$468,$J$465:$R$466,2)</f>
        <v>0</v>
      </c>
      <c r="W526" s="742" cm="1">
        <f t="array" ref="W526">INDEX($H526:$K526,0,MATCH(W$469,$H$469:$K$469,0))*HLOOKUP(W$468,$J$465:$R$466,2)</f>
        <v>0</v>
      </c>
      <c r="X526" s="742" cm="1">
        <f t="array" ref="X526">INDEX($H526:$K526,0,MATCH(X$469,$H$469:$K$469,0))*HLOOKUP(X$468,$J$465:$R$466,2)</f>
        <v>0</v>
      </c>
      <c r="Y526" s="742" cm="1">
        <f t="array" ref="Y526">INDEX($H526:$K526,0,MATCH(Y$469,$H$469:$K$469,0))*HLOOKUP(Y$468,$J$465:$R$466,2)</f>
        <v>0</v>
      </c>
      <c r="Z526" s="742" cm="1">
        <f t="array" ref="Z526">INDEX($H526:$K526,0,MATCH(Z$469,$H$469:$K$469,0))*HLOOKUP(Z$468,$J$465:$R$466,2)</f>
        <v>0</v>
      </c>
      <c r="AA526" s="742" cm="1">
        <f t="array" ref="AA526">INDEX($H526:$K526,0,MATCH(AA$469,$H$469:$K$469,0))*HLOOKUP(AA$468,$J$465:$R$466,2)</f>
        <v>0</v>
      </c>
      <c r="AB526" s="742" cm="1">
        <f t="array" ref="AB526">INDEX($H526:$K526,0,MATCH(AB$469,$H$469:$K$469,0))*HLOOKUP(AB$468,$J$465:$R$466,2)</f>
        <v>0</v>
      </c>
      <c r="AC526" s="742" cm="1">
        <f t="array" ref="AC526">INDEX($H526:$K526,0,MATCH(AC$469,$H$469:$K$469,0))*HLOOKUP(AC$468,$J$465:$R$466,2)</f>
        <v>0</v>
      </c>
      <c r="AD526" s="742" cm="1">
        <f t="array" ref="AD526">INDEX($H526:$K526,0,MATCH(AD$469,$H$469:$K$469,0))*HLOOKUP(AD$468,$J$465:$R$466,2)</f>
        <v>0</v>
      </c>
      <c r="AE526" s="742" cm="1">
        <f t="array" ref="AE526">INDEX($H526:$K526,0,MATCH(AE$469,$H$469:$K$469,0))*HLOOKUP(AE$468,$J$465:$R$466,2)</f>
        <v>0</v>
      </c>
      <c r="AF526" s="742" cm="1">
        <f t="array" ref="AF526">INDEX($H526:$K526,0,MATCH(AF$469,$H$469:$K$469,0))*HLOOKUP(AF$468,$J$465:$R$466,2)</f>
        <v>0</v>
      </c>
      <c r="AG526" s="742" cm="1">
        <f t="array" ref="AG526">INDEX($H526:$K526,0,MATCH(AG$469,$H$469:$K$469,0))*HLOOKUP(AG$468,$J$465:$R$466,2)</f>
        <v>0</v>
      </c>
      <c r="AH526" s="742" cm="1">
        <f t="array" ref="AH526">INDEX($H526:$K526,0,MATCH(AH$469,$H$469:$K$469,0))*HLOOKUP(AH$468,$J$465:$R$466,2)</f>
        <v>0</v>
      </c>
      <c r="AI526" s="742" cm="1">
        <f t="array" ref="AI526">INDEX($H526:$K526,0,MATCH(AI$469,$H$469:$K$469,0))*HLOOKUP(AI$468,$J$465:$R$466,2)</f>
        <v>0</v>
      </c>
      <c r="AJ526" s="742" cm="1">
        <f t="array" ref="AJ526">INDEX($H526:$K526,0,MATCH(AJ$469,$H$469:$K$469,0))*HLOOKUP(AJ$468,$J$465:$R$466,2)</f>
        <v>0</v>
      </c>
      <c r="AK526" s="742" cm="1">
        <f t="array" ref="AK526">INDEX($H526:$K526,0,MATCH(AK$469,$H$469:$K$469,0))*HLOOKUP(AK$468,$J$465:$R$466,2)</f>
        <v>0</v>
      </c>
      <c r="AL526" s="742" cm="1">
        <f t="array" ref="AL526">INDEX($H526:$K526,0,MATCH(AL$469,$H$469:$K$469,0))*HLOOKUP(AL$468,$J$465:$R$466,2)</f>
        <v>0</v>
      </c>
      <c r="AM526" s="742" cm="1">
        <f t="array" ref="AM526">INDEX($H526:$K526,0,MATCH(AM$469,$H$469:$K$469,0))*HLOOKUP(AM$468,$J$465:$R$466,2)</f>
        <v>0</v>
      </c>
      <c r="AN526" s="742" cm="1">
        <f t="array" ref="AN526">INDEX($H526:$K526,0,MATCH(AN$469,$H$469:$K$469,0))*HLOOKUP(AN$468,$J$465:$R$466,2)</f>
        <v>0</v>
      </c>
      <c r="AO526" s="742" cm="1">
        <f t="array" ref="AO526">INDEX($H526:$K526,0,MATCH(AO$469,$H$469:$K$469,0))*HLOOKUP(AO$468,$J$465:$R$466,2)</f>
        <v>0</v>
      </c>
      <c r="AP526" s="742" cm="1">
        <f t="array" ref="AP526">INDEX($H526:$K526,0,MATCH(AP$469,$H$469:$K$469,0))*HLOOKUP(AP$468,$J$465:$R$466,2)</f>
        <v>0</v>
      </c>
      <c r="AQ526" s="742" cm="1">
        <f t="array" ref="AQ526">INDEX($H526:$K526,0,MATCH(AQ$469,$H$469:$K$469,0))*HLOOKUP(AQ$468,$J$465:$R$466,2)</f>
        <v>0</v>
      </c>
      <c r="AR526" s="742" cm="1">
        <f t="array" ref="AR526">INDEX($H526:$K526,0,MATCH(AR$469,$H$469:$K$469,0))*HLOOKUP(AR$468,$J$465:$R$466,2)</f>
        <v>0</v>
      </c>
      <c r="AS526" s="742" cm="1">
        <f t="array" ref="AS526">INDEX($H526:$K526,0,MATCH(AS$469,$H$469:$K$469,0))*HLOOKUP(AS$468,$J$465:$R$466,2)</f>
        <v>0</v>
      </c>
      <c r="AT526" s="742" cm="1">
        <f t="array" ref="AT526">INDEX($H526:$K526,0,MATCH(AT$469,$H$469:$K$469,0))*HLOOKUP(AT$468,$J$465:$R$466,2)</f>
        <v>0</v>
      </c>
      <c r="AU526" s="742" cm="1">
        <f t="array" ref="AU526">INDEX($H526:$K526,0,MATCH(AU$469,$H$469:$K$469,0))*HLOOKUP(AU$468,$J$465:$R$466,2)</f>
        <v>0</v>
      </c>
      <c r="AV526" s="196"/>
      <c r="AW526" s="196"/>
      <c r="AX526" s="17"/>
      <c r="AY526" s="9"/>
      <c r="AZ526" s="9"/>
      <c r="BA526" s="9"/>
    </row>
    <row r="527" spans="1:53" ht="14.5" outlineLevel="1" x14ac:dyDescent="0.35">
      <c r="A527" s="7"/>
      <c r="B527" s="8"/>
      <c r="C527" s="18"/>
      <c r="D527" s="18"/>
      <c r="E527" s="18"/>
      <c r="F527" s="27"/>
      <c r="G527" s="27" t="str">
        <f t="shared" si="121"/>
        <v>AYWBA1a</v>
      </c>
      <c r="H527" s="232">
        <v>0</v>
      </c>
      <c r="I527" s="232">
        <v>0</v>
      </c>
      <c r="J527" s="232">
        <v>0</v>
      </c>
      <c r="K527" s="232">
        <v>0</v>
      </c>
      <c r="L527" s="742" cm="1">
        <f t="array" ref="L527">INDEX($H527:$K527,0,MATCH(L$469,$H$469:$K$469,0))*HLOOKUP(L$468,$J$465:$R$466,2)</f>
        <v>0</v>
      </c>
      <c r="M527" s="742" cm="1">
        <f t="array" ref="M527">INDEX($H527:$K527,0,MATCH(M$469,$H$469:$K$469,0))*HLOOKUP(M$468,$J$465:$R$466,2)</f>
        <v>0</v>
      </c>
      <c r="N527" s="742" cm="1">
        <f t="array" ref="N527">INDEX($H527:$K527,0,MATCH(N$469,$H$469:$K$469,0))*HLOOKUP(N$468,$J$465:$R$466,2)</f>
        <v>0</v>
      </c>
      <c r="O527" s="742" cm="1">
        <f t="array" ref="O527">INDEX($H527:$K527,0,MATCH(O$469,$H$469:$K$469,0))*HLOOKUP(O$468,$J$465:$R$466,2)</f>
        <v>0</v>
      </c>
      <c r="P527" s="742" cm="1">
        <f t="array" ref="P527">INDEX($H527:$K527,0,MATCH(P$469,$H$469:$K$469,0))*HLOOKUP(P$468,$J$465:$R$466,2)</f>
        <v>0</v>
      </c>
      <c r="Q527" s="742" cm="1">
        <f t="array" ref="Q527">INDEX($H527:$K527,0,MATCH(Q$469,$H$469:$K$469,0))*HLOOKUP(Q$468,$J$465:$R$466,2)</f>
        <v>0</v>
      </c>
      <c r="R527" s="742" cm="1">
        <f t="array" ref="R527">INDEX($H527:$K527,0,MATCH(R$469,$H$469:$K$469,0))*HLOOKUP(R$468,$J$465:$R$466,2)</f>
        <v>0</v>
      </c>
      <c r="S527" s="742" cm="1">
        <f t="array" ref="S527">INDEX($H527:$K527,0,MATCH(S$469,$H$469:$K$469,0))*HLOOKUP(S$468,$J$465:$R$466,2)</f>
        <v>0</v>
      </c>
      <c r="T527" s="742" cm="1">
        <f t="array" ref="T527">INDEX($H527:$K527,0,MATCH(T$469,$H$469:$K$469,0))*HLOOKUP(T$468,$J$465:$R$466,2)</f>
        <v>0</v>
      </c>
      <c r="U527" s="742" cm="1">
        <f t="array" ref="U527">INDEX($H527:$K527,0,MATCH(U$469,$H$469:$K$469,0))*HLOOKUP(U$468,$J$465:$R$466,2)</f>
        <v>0</v>
      </c>
      <c r="V527" s="742" cm="1">
        <f t="array" ref="V527">INDEX($H527:$K527,0,MATCH(V$469,$H$469:$K$469,0))*HLOOKUP(V$468,$J$465:$R$466,2)</f>
        <v>0</v>
      </c>
      <c r="W527" s="742" cm="1">
        <f t="array" ref="W527">INDEX($H527:$K527,0,MATCH(W$469,$H$469:$K$469,0))*HLOOKUP(W$468,$J$465:$R$466,2)</f>
        <v>0</v>
      </c>
      <c r="X527" s="742" cm="1">
        <f t="array" ref="X527">INDEX($H527:$K527,0,MATCH(X$469,$H$469:$K$469,0))*HLOOKUP(X$468,$J$465:$R$466,2)</f>
        <v>0</v>
      </c>
      <c r="Y527" s="742" cm="1">
        <f t="array" ref="Y527">INDEX($H527:$K527,0,MATCH(Y$469,$H$469:$K$469,0))*HLOOKUP(Y$468,$J$465:$R$466,2)</f>
        <v>0</v>
      </c>
      <c r="Z527" s="742" cm="1">
        <f t="array" ref="Z527">INDEX($H527:$K527,0,MATCH(Z$469,$H$469:$K$469,0))*HLOOKUP(Z$468,$J$465:$R$466,2)</f>
        <v>0</v>
      </c>
      <c r="AA527" s="742" cm="1">
        <f t="array" ref="AA527">INDEX($H527:$K527,0,MATCH(AA$469,$H$469:$K$469,0))*HLOOKUP(AA$468,$J$465:$R$466,2)</f>
        <v>0</v>
      </c>
      <c r="AB527" s="742" cm="1">
        <f t="array" ref="AB527">INDEX($H527:$K527,0,MATCH(AB$469,$H$469:$K$469,0))*HLOOKUP(AB$468,$J$465:$R$466,2)</f>
        <v>0</v>
      </c>
      <c r="AC527" s="742" cm="1">
        <f t="array" ref="AC527">INDEX($H527:$K527,0,MATCH(AC$469,$H$469:$K$469,0))*HLOOKUP(AC$468,$J$465:$R$466,2)</f>
        <v>0</v>
      </c>
      <c r="AD527" s="742" cm="1">
        <f t="array" ref="AD527">INDEX($H527:$K527,0,MATCH(AD$469,$H$469:$K$469,0))*HLOOKUP(AD$468,$J$465:$R$466,2)</f>
        <v>0</v>
      </c>
      <c r="AE527" s="742" cm="1">
        <f t="array" ref="AE527">INDEX($H527:$K527,0,MATCH(AE$469,$H$469:$K$469,0))*HLOOKUP(AE$468,$J$465:$R$466,2)</f>
        <v>0</v>
      </c>
      <c r="AF527" s="742" cm="1">
        <f t="array" ref="AF527">INDEX($H527:$K527,0,MATCH(AF$469,$H$469:$K$469,0))*HLOOKUP(AF$468,$J$465:$R$466,2)</f>
        <v>0</v>
      </c>
      <c r="AG527" s="742" cm="1">
        <f t="array" ref="AG527">INDEX($H527:$K527,0,MATCH(AG$469,$H$469:$K$469,0))*HLOOKUP(AG$468,$J$465:$R$466,2)</f>
        <v>0</v>
      </c>
      <c r="AH527" s="742" cm="1">
        <f t="array" ref="AH527">INDEX($H527:$K527,0,MATCH(AH$469,$H$469:$K$469,0))*HLOOKUP(AH$468,$J$465:$R$466,2)</f>
        <v>0</v>
      </c>
      <c r="AI527" s="742" cm="1">
        <f t="array" ref="AI527">INDEX($H527:$K527,0,MATCH(AI$469,$H$469:$K$469,0))*HLOOKUP(AI$468,$J$465:$R$466,2)</f>
        <v>0</v>
      </c>
      <c r="AJ527" s="742" cm="1">
        <f t="array" ref="AJ527">INDEX($H527:$K527,0,MATCH(AJ$469,$H$469:$K$469,0))*HLOOKUP(AJ$468,$J$465:$R$466,2)</f>
        <v>0</v>
      </c>
      <c r="AK527" s="742" cm="1">
        <f t="array" ref="AK527">INDEX($H527:$K527,0,MATCH(AK$469,$H$469:$K$469,0))*HLOOKUP(AK$468,$J$465:$R$466,2)</f>
        <v>0</v>
      </c>
      <c r="AL527" s="742" cm="1">
        <f t="array" ref="AL527">INDEX($H527:$K527,0,MATCH(AL$469,$H$469:$K$469,0))*HLOOKUP(AL$468,$J$465:$R$466,2)</f>
        <v>0</v>
      </c>
      <c r="AM527" s="742" cm="1">
        <f t="array" ref="AM527">INDEX($H527:$K527,0,MATCH(AM$469,$H$469:$K$469,0))*HLOOKUP(AM$468,$J$465:$R$466,2)</f>
        <v>0</v>
      </c>
      <c r="AN527" s="742" cm="1">
        <f t="array" ref="AN527">INDEX($H527:$K527,0,MATCH(AN$469,$H$469:$K$469,0))*HLOOKUP(AN$468,$J$465:$R$466,2)</f>
        <v>0</v>
      </c>
      <c r="AO527" s="742" cm="1">
        <f t="array" ref="AO527">INDEX($H527:$K527,0,MATCH(AO$469,$H$469:$K$469,0))*HLOOKUP(AO$468,$J$465:$R$466,2)</f>
        <v>0</v>
      </c>
      <c r="AP527" s="742" cm="1">
        <f t="array" ref="AP527">INDEX($H527:$K527,0,MATCH(AP$469,$H$469:$K$469,0))*HLOOKUP(AP$468,$J$465:$R$466,2)</f>
        <v>0</v>
      </c>
      <c r="AQ527" s="742" cm="1">
        <f t="array" ref="AQ527">INDEX($H527:$K527,0,MATCH(AQ$469,$H$469:$K$469,0))*HLOOKUP(AQ$468,$J$465:$R$466,2)</f>
        <v>0</v>
      </c>
      <c r="AR527" s="742" cm="1">
        <f t="array" ref="AR527">INDEX($H527:$K527,0,MATCH(AR$469,$H$469:$K$469,0))*HLOOKUP(AR$468,$J$465:$R$466,2)</f>
        <v>0</v>
      </c>
      <c r="AS527" s="742" cm="1">
        <f t="array" ref="AS527">INDEX($H527:$K527,0,MATCH(AS$469,$H$469:$K$469,0))*HLOOKUP(AS$468,$J$465:$R$466,2)</f>
        <v>0</v>
      </c>
      <c r="AT527" s="742" cm="1">
        <f t="array" ref="AT527">INDEX($H527:$K527,0,MATCH(AT$469,$H$469:$K$469,0))*HLOOKUP(AT$468,$J$465:$R$466,2)</f>
        <v>0</v>
      </c>
      <c r="AU527" s="742" cm="1">
        <f t="array" ref="AU527">INDEX($H527:$K527,0,MATCH(AU$469,$H$469:$K$469,0))*HLOOKUP(AU$468,$J$465:$R$466,2)</f>
        <v>0</v>
      </c>
      <c r="AV527" s="196"/>
      <c r="AW527" s="196"/>
      <c r="AX527" s="17"/>
      <c r="AY527" s="9"/>
      <c r="AZ527" s="9"/>
      <c r="BA527" s="9"/>
    </row>
    <row r="528" spans="1:53" ht="14.5" outlineLevel="1" x14ac:dyDescent="0.35">
      <c r="A528" s="7"/>
      <c r="B528" s="8"/>
      <c r="C528" s="18"/>
      <c r="D528" s="18"/>
      <c r="E528" s="18"/>
      <c r="F528" s="27"/>
      <c r="G528" s="27" t="str">
        <f t="shared" si="121"/>
        <v>YYFWBz</v>
      </c>
      <c r="H528" s="232">
        <v>50</v>
      </c>
      <c r="I528" s="232">
        <v>150</v>
      </c>
      <c r="J528" s="232">
        <v>0</v>
      </c>
      <c r="K528" s="232">
        <v>150</v>
      </c>
      <c r="L528" s="742" cm="1">
        <f t="array" ref="L528">INDEX($H528:$K528,0,MATCH(L$469,$H$469:$K$469,0))*HLOOKUP(L$468,$J$465:$R$466,2)</f>
        <v>50</v>
      </c>
      <c r="M528" s="742" cm="1">
        <f t="array" ref="M528">INDEX($H528:$K528,0,MATCH(M$469,$H$469:$K$469,0))*HLOOKUP(M$468,$J$465:$R$466,2)</f>
        <v>150</v>
      </c>
      <c r="N528" s="742" cm="1">
        <f t="array" ref="N528">INDEX($H528:$K528,0,MATCH(N$469,$H$469:$K$469,0))*HLOOKUP(N$468,$J$465:$R$466,2)</f>
        <v>0</v>
      </c>
      <c r="O528" s="742" cm="1">
        <f t="array" ref="O528">INDEX($H528:$K528,0,MATCH(O$469,$H$469:$K$469,0))*HLOOKUP(O$468,$J$465:$R$466,2)</f>
        <v>150</v>
      </c>
      <c r="P528" s="742" cm="1">
        <f t="array" ref="P528">INDEX($H528:$K528,0,MATCH(P$469,$H$469:$K$469,0))*HLOOKUP(P$468,$J$465:$R$466,2)</f>
        <v>50</v>
      </c>
      <c r="Q528" s="742" cm="1">
        <f t="array" ref="Q528">INDEX($H528:$K528,0,MATCH(Q$469,$H$469:$K$469,0))*HLOOKUP(Q$468,$J$465:$R$466,2)</f>
        <v>150</v>
      </c>
      <c r="R528" s="742" cm="1">
        <f t="array" ref="R528">INDEX($H528:$K528,0,MATCH(R$469,$H$469:$K$469,0))*HLOOKUP(R$468,$J$465:$R$466,2)</f>
        <v>0</v>
      </c>
      <c r="S528" s="742" cm="1">
        <f t="array" ref="S528">INDEX($H528:$K528,0,MATCH(S$469,$H$469:$K$469,0))*HLOOKUP(S$468,$J$465:$R$466,2)</f>
        <v>150</v>
      </c>
      <c r="T528" s="742" cm="1">
        <f t="array" ref="T528">INDEX($H528:$K528,0,MATCH(T$469,$H$469:$K$469,0))*HLOOKUP(T$468,$J$465:$R$466,2)</f>
        <v>50</v>
      </c>
      <c r="U528" s="742" cm="1">
        <f t="array" ref="U528">INDEX($H528:$K528,0,MATCH(U$469,$H$469:$K$469,0))*HLOOKUP(U$468,$J$465:$R$466,2)</f>
        <v>150</v>
      </c>
      <c r="V528" s="742" cm="1">
        <f t="array" ref="V528">INDEX($H528:$K528,0,MATCH(V$469,$H$469:$K$469,0))*HLOOKUP(V$468,$J$465:$R$466,2)</f>
        <v>0</v>
      </c>
      <c r="W528" s="742" cm="1">
        <f t="array" ref="W528">INDEX($H528:$K528,0,MATCH(W$469,$H$469:$K$469,0))*HLOOKUP(W$468,$J$465:$R$466,2)</f>
        <v>150</v>
      </c>
      <c r="X528" s="742" cm="1">
        <f t="array" ref="X528">INDEX($H528:$K528,0,MATCH(X$469,$H$469:$K$469,0))*HLOOKUP(X$468,$J$465:$R$466,2)</f>
        <v>50</v>
      </c>
      <c r="Y528" s="742" cm="1">
        <f t="array" ref="Y528">INDEX($H528:$K528,0,MATCH(Y$469,$H$469:$K$469,0))*HLOOKUP(Y$468,$J$465:$R$466,2)</f>
        <v>150</v>
      </c>
      <c r="Z528" s="742" cm="1">
        <f t="array" ref="Z528">INDEX($H528:$K528,0,MATCH(Z$469,$H$469:$K$469,0))*HLOOKUP(Z$468,$J$465:$R$466,2)</f>
        <v>0</v>
      </c>
      <c r="AA528" s="742" cm="1">
        <f t="array" ref="AA528">INDEX($H528:$K528,0,MATCH(AA$469,$H$469:$K$469,0))*HLOOKUP(AA$468,$J$465:$R$466,2)</f>
        <v>150</v>
      </c>
      <c r="AB528" s="742" cm="1">
        <f t="array" ref="AB528">INDEX($H528:$K528,0,MATCH(AB$469,$H$469:$K$469,0))*HLOOKUP(AB$468,$J$465:$R$466,2)</f>
        <v>50</v>
      </c>
      <c r="AC528" s="742" cm="1">
        <f t="array" ref="AC528">INDEX($H528:$K528,0,MATCH(AC$469,$H$469:$K$469,0))*HLOOKUP(AC$468,$J$465:$R$466,2)</f>
        <v>150</v>
      </c>
      <c r="AD528" s="742" cm="1">
        <f t="array" ref="AD528">INDEX($H528:$K528,0,MATCH(AD$469,$H$469:$K$469,0))*HLOOKUP(AD$468,$J$465:$R$466,2)</f>
        <v>0</v>
      </c>
      <c r="AE528" s="742" cm="1">
        <f t="array" ref="AE528">INDEX($H528:$K528,0,MATCH(AE$469,$H$469:$K$469,0))*HLOOKUP(AE$468,$J$465:$R$466,2)</f>
        <v>150</v>
      </c>
      <c r="AF528" s="742" cm="1">
        <f t="array" ref="AF528">INDEX($H528:$K528,0,MATCH(AF$469,$H$469:$K$469,0))*HLOOKUP(AF$468,$J$465:$R$466,2)</f>
        <v>50</v>
      </c>
      <c r="AG528" s="742" cm="1">
        <f t="array" ref="AG528">INDEX($H528:$K528,0,MATCH(AG$469,$H$469:$K$469,0))*HLOOKUP(AG$468,$J$465:$R$466,2)</f>
        <v>150</v>
      </c>
      <c r="AH528" s="742" cm="1">
        <f t="array" ref="AH528">INDEX($H528:$K528,0,MATCH(AH$469,$H$469:$K$469,0))*HLOOKUP(AH$468,$J$465:$R$466,2)</f>
        <v>0</v>
      </c>
      <c r="AI528" s="742" cm="1">
        <f t="array" ref="AI528">INDEX($H528:$K528,0,MATCH(AI$469,$H$469:$K$469,0))*HLOOKUP(AI$468,$J$465:$R$466,2)</f>
        <v>150</v>
      </c>
      <c r="AJ528" s="742" cm="1">
        <f t="array" ref="AJ528">INDEX($H528:$K528,0,MATCH(AJ$469,$H$469:$K$469,0))*HLOOKUP(AJ$468,$J$465:$R$466,2)</f>
        <v>50</v>
      </c>
      <c r="AK528" s="742" cm="1">
        <f t="array" ref="AK528">INDEX($H528:$K528,0,MATCH(AK$469,$H$469:$K$469,0))*HLOOKUP(AK$468,$J$465:$R$466,2)</f>
        <v>150</v>
      </c>
      <c r="AL528" s="742" cm="1">
        <f t="array" ref="AL528">INDEX($H528:$K528,0,MATCH(AL$469,$H$469:$K$469,0))*HLOOKUP(AL$468,$J$465:$R$466,2)</f>
        <v>0</v>
      </c>
      <c r="AM528" s="742" cm="1">
        <f t="array" ref="AM528">INDEX($H528:$K528,0,MATCH(AM$469,$H$469:$K$469,0))*HLOOKUP(AM$468,$J$465:$R$466,2)</f>
        <v>150</v>
      </c>
      <c r="AN528" s="742" cm="1">
        <f t="array" ref="AN528">INDEX($H528:$K528,0,MATCH(AN$469,$H$469:$K$469,0))*HLOOKUP(AN$468,$J$465:$R$466,2)</f>
        <v>50</v>
      </c>
      <c r="AO528" s="742" cm="1">
        <f t="array" ref="AO528">INDEX($H528:$K528,0,MATCH(AO$469,$H$469:$K$469,0))*HLOOKUP(AO$468,$J$465:$R$466,2)</f>
        <v>150</v>
      </c>
      <c r="AP528" s="742" cm="1">
        <f t="array" ref="AP528">INDEX($H528:$K528,0,MATCH(AP$469,$H$469:$K$469,0))*HLOOKUP(AP$468,$J$465:$R$466,2)</f>
        <v>0</v>
      </c>
      <c r="AQ528" s="742" cm="1">
        <f t="array" ref="AQ528">INDEX($H528:$K528,0,MATCH(AQ$469,$H$469:$K$469,0))*HLOOKUP(AQ$468,$J$465:$R$466,2)</f>
        <v>150</v>
      </c>
      <c r="AR528" s="742" cm="1">
        <f t="array" ref="AR528">INDEX($H528:$K528,0,MATCH(AR$469,$H$469:$K$469,0))*HLOOKUP(AR$468,$J$465:$R$466,2)</f>
        <v>50</v>
      </c>
      <c r="AS528" s="742" cm="1">
        <f t="array" ref="AS528">INDEX($H528:$K528,0,MATCH(AS$469,$H$469:$K$469,0))*HLOOKUP(AS$468,$J$465:$R$466,2)</f>
        <v>150</v>
      </c>
      <c r="AT528" s="742" cm="1">
        <f t="array" ref="AT528">INDEX($H528:$K528,0,MATCH(AT$469,$H$469:$K$469,0))*HLOOKUP(AT$468,$J$465:$R$466,2)</f>
        <v>0</v>
      </c>
      <c r="AU528" s="742" cm="1">
        <f t="array" ref="AU528">INDEX($H528:$K528,0,MATCH(AU$469,$H$469:$K$469,0))*HLOOKUP(AU$468,$J$465:$R$466,2)</f>
        <v>150</v>
      </c>
      <c r="AV528" s="196"/>
      <c r="AW528" s="196"/>
      <c r="AX528" s="17"/>
      <c r="AY528" s="9"/>
      <c r="AZ528" s="9"/>
      <c r="BA528" s="9"/>
    </row>
    <row r="529" spans="1:53" ht="14.5" outlineLevel="1" x14ac:dyDescent="0.35">
      <c r="A529" s="7"/>
      <c r="B529" s="8"/>
      <c r="C529" s="18"/>
      <c r="D529" s="18"/>
      <c r="E529" s="18"/>
      <c r="F529" s="27"/>
      <c r="G529" s="27" t="str">
        <f t="shared" si="121"/>
        <v>YYFWBzd</v>
      </c>
      <c r="H529" s="232">
        <v>50</v>
      </c>
      <c r="I529" s="232">
        <v>150</v>
      </c>
      <c r="J529" s="232">
        <v>0</v>
      </c>
      <c r="K529" s="232">
        <v>150</v>
      </c>
      <c r="L529" s="742" cm="1">
        <f t="array" ref="L529">INDEX($H529:$K529,0,MATCH(L$469,$H$469:$K$469,0))*HLOOKUP(L$468,$J$465:$R$466,2)</f>
        <v>50</v>
      </c>
      <c r="M529" s="742" cm="1">
        <f t="array" ref="M529">INDEX($H529:$K529,0,MATCH(M$469,$H$469:$K$469,0))*HLOOKUP(M$468,$J$465:$R$466,2)</f>
        <v>150</v>
      </c>
      <c r="N529" s="742" cm="1">
        <f t="array" ref="N529">INDEX($H529:$K529,0,MATCH(N$469,$H$469:$K$469,0))*HLOOKUP(N$468,$J$465:$R$466,2)</f>
        <v>0</v>
      </c>
      <c r="O529" s="742" cm="1">
        <f t="array" ref="O529">INDEX($H529:$K529,0,MATCH(O$469,$H$469:$K$469,0))*HLOOKUP(O$468,$J$465:$R$466,2)</f>
        <v>150</v>
      </c>
      <c r="P529" s="742" cm="1">
        <f t="array" ref="P529">INDEX($H529:$K529,0,MATCH(P$469,$H$469:$K$469,0))*HLOOKUP(P$468,$J$465:$R$466,2)</f>
        <v>50</v>
      </c>
      <c r="Q529" s="742" cm="1">
        <f t="array" ref="Q529">INDEX($H529:$K529,0,MATCH(Q$469,$H$469:$K$469,0))*HLOOKUP(Q$468,$J$465:$R$466,2)</f>
        <v>150</v>
      </c>
      <c r="R529" s="742" cm="1">
        <f t="array" ref="R529">INDEX($H529:$K529,0,MATCH(R$469,$H$469:$K$469,0))*HLOOKUP(R$468,$J$465:$R$466,2)</f>
        <v>0</v>
      </c>
      <c r="S529" s="742" cm="1">
        <f t="array" ref="S529">INDEX($H529:$K529,0,MATCH(S$469,$H$469:$K$469,0))*HLOOKUP(S$468,$J$465:$R$466,2)</f>
        <v>150</v>
      </c>
      <c r="T529" s="742" cm="1">
        <f t="array" ref="T529">INDEX($H529:$K529,0,MATCH(T$469,$H$469:$K$469,0))*HLOOKUP(T$468,$J$465:$R$466,2)</f>
        <v>50</v>
      </c>
      <c r="U529" s="742" cm="1">
        <f t="array" ref="U529">INDEX($H529:$K529,0,MATCH(U$469,$H$469:$K$469,0))*HLOOKUP(U$468,$J$465:$R$466,2)</f>
        <v>150</v>
      </c>
      <c r="V529" s="742" cm="1">
        <f t="array" ref="V529">INDEX($H529:$K529,0,MATCH(V$469,$H$469:$K$469,0))*HLOOKUP(V$468,$J$465:$R$466,2)</f>
        <v>0</v>
      </c>
      <c r="W529" s="742" cm="1">
        <f t="array" ref="W529">INDEX($H529:$K529,0,MATCH(W$469,$H$469:$K$469,0))*HLOOKUP(W$468,$J$465:$R$466,2)</f>
        <v>150</v>
      </c>
      <c r="X529" s="742" cm="1">
        <f t="array" ref="X529">INDEX($H529:$K529,0,MATCH(X$469,$H$469:$K$469,0))*HLOOKUP(X$468,$J$465:$R$466,2)</f>
        <v>50</v>
      </c>
      <c r="Y529" s="742" cm="1">
        <f t="array" ref="Y529">INDEX($H529:$K529,0,MATCH(Y$469,$H$469:$K$469,0))*HLOOKUP(Y$468,$J$465:$R$466,2)</f>
        <v>150</v>
      </c>
      <c r="Z529" s="742" cm="1">
        <f t="array" ref="Z529">INDEX($H529:$K529,0,MATCH(Z$469,$H$469:$K$469,0))*HLOOKUP(Z$468,$J$465:$R$466,2)</f>
        <v>0</v>
      </c>
      <c r="AA529" s="742" cm="1">
        <f t="array" ref="AA529">INDEX($H529:$K529,0,MATCH(AA$469,$H$469:$K$469,0))*HLOOKUP(AA$468,$J$465:$R$466,2)</f>
        <v>150</v>
      </c>
      <c r="AB529" s="742" cm="1">
        <f t="array" ref="AB529">INDEX($H529:$K529,0,MATCH(AB$469,$H$469:$K$469,0))*HLOOKUP(AB$468,$J$465:$R$466,2)</f>
        <v>50</v>
      </c>
      <c r="AC529" s="742" cm="1">
        <f t="array" ref="AC529">INDEX($H529:$K529,0,MATCH(AC$469,$H$469:$K$469,0))*HLOOKUP(AC$468,$J$465:$R$466,2)</f>
        <v>150</v>
      </c>
      <c r="AD529" s="742" cm="1">
        <f t="array" ref="AD529">INDEX($H529:$K529,0,MATCH(AD$469,$H$469:$K$469,0))*HLOOKUP(AD$468,$J$465:$R$466,2)</f>
        <v>0</v>
      </c>
      <c r="AE529" s="742" cm="1">
        <f t="array" ref="AE529">INDEX($H529:$K529,0,MATCH(AE$469,$H$469:$K$469,0))*HLOOKUP(AE$468,$J$465:$R$466,2)</f>
        <v>150</v>
      </c>
      <c r="AF529" s="742" cm="1">
        <f t="array" ref="AF529">INDEX($H529:$K529,0,MATCH(AF$469,$H$469:$K$469,0))*HLOOKUP(AF$468,$J$465:$R$466,2)</f>
        <v>50</v>
      </c>
      <c r="AG529" s="742" cm="1">
        <f t="array" ref="AG529">INDEX($H529:$K529,0,MATCH(AG$469,$H$469:$K$469,0))*HLOOKUP(AG$468,$J$465:$R$466,2)</f>
        <v>150</v>
      </c>
      <c r="AH529" s="742" cm="1">
        <f t="array" ref="AH529">INDEX($H529:$K529,0,MATCH(AH$469,$H$469:$K$469,0))*HLOOKUP(AH$468,$J$465:$R$466,2)</f>
        <v>0</v>
      </c>
      <c r="AI529" s="742" cm="1">
        <f t="array" ref="AI529">INDEX($H529:$K529,0,MATCH(AI$469,$H$469:$K$469,0))*HLOOKUP(AI$468,$J$465:$R$466,2)</f>
        <v>150</v>
      </c>
      <c r="AJ529" s="742" cm="1">
        <f t="array" ref="AJ529">INDEX($H529:$K529,0,MATCH(AJ$469,$H$469:$K$469,0))*HLOOKUP(AJ$468,$J$465:$R$466,2)</f>
        <v>50</v>
      </c>
      <c r="AK529" s="742" cm="1">
        <f t="array" ref="AK529">INDEX($H529:$K529,0,MATCH(AK$469,$H$469:$K$469,0))*HLOOKUP(AK$468,$J$465:$R$466,2)</f>
        <v>150</v>
      </c>
      <c r="AL529" s="742" cm="1">
        <f t="array" ref="AL529">INDEX($H529:$K529,0,MATCH(AL$469,$H$469:$K$469,0))*HLOOKUP(AL$468,$J$465:$R$466,2)</f>
        <v>0</v>
      </c>
      <c r="AM529" s="742" cm="1">
        <f t="array" ref="AM529">INDEX($H529:$K529,0,MATCH(AM$469,$H$469:$K$469,0))*HLOOKUP(AM$468,$J$465:$R$466,2)</f>
        <v>150</v>
      </c>
      <c r="AN529" s="742" cm="1">
        <f t="array" ref="AN529">INDEX($H529:$K529,0,MATCH(AN$469,$H$469:$K$469,0))*HLOOKUP(AN$468,$J$465:$R$466,2)</f>
        <v>50</v>
      </c>
      <c r="AO529" s="742" cm="1">
        <f t="array" ref="AO529">INDEX($H529:$K529,0,MATCH(AO$469,$H$469:$K$469,0))*HLOOKUP(AO$468,$J$465:$R$466,2)</f>
        <v>150</v>
      </c>
      <c r="AP529" s="742" cm="1">
        <f t="array" ref="AP529">INDEX($H529:$K529,0,MATCH(AP$469,$H$469:$K$469,0))*HLOOKUP(AP$468,$J$465:$R$466,2)</f>
        <v>0</v>
      </c>
      <c r="AQ529" s="742" cm="1">
        <f t="array" ref="AQ529">INDEX($H529:$K529,0,MATCH(AQ$469,$H$469:$K$469,0))*HLOOKUP(AQ$468,$J$465:$R$466,2)</f>
        <v>150</v>
      </c>
      <c r="AR529" s="742" cm="1">
        <f t="array" ref="AR529">INDEX($H529:$K529,0,MATCH(AR$469,$H$469:$K$469,0))*HLOOKUP(AR$468,$J$465:$R$466,2)</f>
        <v>50</v>
      </c>
      <c r="AS529" s="742" cm="1">
        <f t="array" ref="AS529">INDEX($H529:$K529,0,MATCH(AS$469,$H$469:$K$469,0))*HLOOKUP(AS$468,$J$465:$R$466,2)</f>
        <v>150</v>
      </c>
      <c r="AT529" s="742" cm="1">
        <f t="array" ref="AT529">INDEX($H529:$K529,0,MATCH(AT$469,$H$469:$K$469,0))*HLOOKUP(AT$468,$J$465:$R$466,2)</f>
        <v>0</v>
      </c>
      <c r="AU529" s="742" cm="1">
        <f t="array" ref="AU529">INDEX($H529:$K529,0,MATCH(AU$469,$H$469:$K$469,0))*HLOOKUP(AU$468,$J$465:$R$466,2)</f>
        <v>150</v>
      </c>
      <c r="AV529" s="196"/>
      <c r="AW529" s="196"/>
      <c r="AX529" s="17"/>
      <c r="AY529" s="9"/>
      <c r="AZ529" s="9"/>
      <c r="BA529" s="9"/>
    </row>
    <row r="530" spans="1:53" ht="14.5" outlineLevel="1" x14ac:dyDescent="0.35">
      <c r="A530" s="7"/>
      <c r="B530" s="8"/>
      <c r="C530" s="18"/>
      <c r="D530" s="18"/>
      <c r="E530" s="18"/>
      <c r="F530" s="27"/>
      <c r="G530" s="27" t="str">
        <f t="shared" si="121"/>
        <v>YYBNWf</v>
      </c>
      <c r="H530" s="232">
        <v>120</v>
      </c>
      <c r="I530" s="232">
        <v>0</v>
      </c>
      <c r="J530" s="232">
        <v>0</v>
      </c>
      <c r="K530" s="232">
        <v>0</v>
      </c>
      <c r="L530" s="742" cm="1">
        <f t="array" ref="L530">INDEX($H530:$K530,0,MATCH(L$469,$H$469:$K$469,0))*HLOOKUP(L$468,$J$465:$R$466,2)</f>
        <v>120</v>
      </c>
      <c r="M530" s="742" cm="1">
        <f t="array" ref="M530">INDEX($H530:$K530,0,MATCH(M$469,$H$469:$K$469,0))*HLOOKUP(M$468,$J$465:$R$466,2)</f>
        <v>0</v>
      </c>
      <c r="N530" s="742" cm="1">
        <f t="array" ref="N530">INDEX($H530:$K530,0,MATCH(N$469,$H$469:$K$469,0))*HLOOKUP(N$468,$J$465:$R$466,2)</f>
        <v>0</v>
      </c>
      <c r="O530" s="742" cm="1">
        <f t="array" ref="O530">INDEX($H530:$K530,0,MATCH(O$469,$H$469:$K$469,0))*HLOOKUP(O$468,$J$465:$R$466,2)</f>
        <v>0</v>
      </c>
      <c r="P530" s="742" cm="1">
        <f t="array" ref="P530">INDEX($H530:$K530,0,MATCH(P$469,$H$469:$K$469,0))*HLOOKUP(P$468,$J$465:$R$466,2)</f>
        <v>120</v>
      </c>
      <c r="Q530" s="742" cm="1">
        <f t="array" ref="Q530">INDEX($H530:$K530,0,MATCH(Q$469,$H$469:$K$469,0))*HLOOKUP(Q$468,$J$465:$R$466,2)</f>
        <v>0</v>
      </c>
      <c r="R530" s="742" cm="1">
        <f t="array" ref="R530">INDEX($H530:$K530,0,MATCH(R$469,$H$469:$K$469,0))*HLOOKUP(R$468,$J$465:$R$466,2)</f>
        <v>0</v>
      </c>
      <c r="S530" s="742" cm="1">
        <f t="array" ref="S530">INDEX($H530:$K530,0,MATCH(S$469,$H$469:$K$469,0))*HLOOKUP(S$468,$J$465:$R$466,2)</f>
        <v>0</v>
      </c>
      <c r="T530" s="742" cm="1">
        <f t="array" ref="T530">INDEX($H530:$K530,0,MATCH(T$469,$H$469:$K$469,0))*HLOOKUP(T$468,$J$465:$R$466,2)</f>
        <v>120</v>
      </c>
      <c r="U530" s="742" cm="1">
        <f t="array" ref="U530">INDEX($H530:$K530,0,MATCH(U$469,$H$469:$K$469,0))*HLOOKUP(U$468,$J$465:$R$466,2)</f>
        <v>0</v>
      </c>
      <c r="V530" s="742" cm="1">
        <f t="array" ref="V530">INDEX($H530:$K530,0,MATCH(V$469,$H$469:$K$469,0))*HLOOKUP(V$468,$J$465:$R$466,2)</f>
        <v>0</v>
      </c>
      <c r="W530" s="742" cm="1">
        <f t="array" ref="W530">INDEX($H530:$K530,0,MATCH(W$469,$H$469:$K$469,0))*HLOOKUP(W$468,$J$465:$R$466,2)</f>
        <v>0</v>
      </c>
      <c r="X530" s="742" cm="1">
        <f t="array" ref="X530">INDEX($H530:$K530,0,MATCH(X$469,$H$469:$K$469,0))*HLOOKUP(X$468,$J$465:$R$466,2)</f>
        <v>120</v>
      </c>
      <c r="Y530" s="742" cm="1">
        <f t="array" ref="Y530">INDEX($H530:$K530,0,MATCH(Y$469,$H$469:$K$469,0))*HLOOKUP(Y$468,$J$465:$R$466,2)</f>
        <v>0</v>
      </c>
      <c r="Z530" s="742" cm="1">
        <f t="array" ref="Z530">INDEX($H530:$K530,0,MATCH(Z$469,$H$469:$K$469,0))*HLOOKUP(Z$468,$J$465:$R$466,2)</f>
        <v>0</v>
      </c>
      <c r="AA530" s="742" cm="1">
        <f t="array" ref="AA530">INDEX($H530:$K530,0,MATCH(AA$469,$H$469:$K$469,0))*HLOOKUP(AA$468,$J$465:$R$466,2)</f>
        <v>0</v>
      </c>
      <c r="AB530" s="742" cm="1">
        <f t="array" ref="AB530">INDEX($H530:$K530,0,MATCH(AB$469,$H$469:$K$469,0))*HLOOKUP(AB$468,$J$465:$R$466,2)</f>
        <v>120</v>
      </c>
      <c r="AC530" s="742" cm="1">
        <f t="array" ref="AC530">INDEX($H530:$K530,0,MATCH(AC$469,$H$469:$K$469,0))*HLOOKUP(AC$468,$J$465:$R$466,2)</f>
        <v>0</v>
      </c>
      <c r="AD530" s="742" cm="1">
        <f t="array" ref="AD530">INDEX($H530:$K530,0,MATCH(AD$469,$H$469:$K$469,0))*HLOOKUP(AD$468,$J$465:$R$466,2)</f>
        <v>0</v>
      </c>
      <c r="AE530" s="742" cm="1">
        <f t="array" ref="AE530">INDEX($H530:$K530,0,MATCH(AE$469,$H$469:$K$469,0))*HLOOKUP(AE$468,$J$465:$R$466,2)</f>
        <v>0</v>
      </c>
      <c r="AF530" s="742" cm="1">
        <f t="array" ref="AF530">INDEX($H530:$K530,0,MATCH(AF$469,$H$469:$K$469,0))*HLOOKUP(AF$468,$J$465:$R$466,2)</f>
        <v>120</v>
      </c>
      <c r="AG530" s="742" cm="1">
        <f t="array" ref="AG530">INDEX($H530:$K530,0,MATCH(AG$469,$H$469:$K$469,0))*HLOOKUP(AG$468,$J$465:$R$466,2)</f>
        <v>0</v>
      </c>
      <c r="AH530" s="742" cm="1">
        <f t="array" ref="AH530">INDEX($H530:$K530,0,MATCH(AH$469,$H$469:$K$469,0))*HLOOKUP(AH$468,$J$465:$R$466,2)</f>
        <v>0</v>
      </c>
      <c r="AI530" s="742" cm="1">
        <f t="array" ref="AI530">INDEX($H530:$K530,0,MATCH(AI$469,$H$469:$K$469,0))*HLOOKUP(AI$468,$J$465:$R$466,2)</f>
        <v>0</v>
      </c>
      <c r="AJ530" s="742" cm="1">
        <f t="array" ref="AJ530">INDEX($H530:$K530,0,MATCH(AJ$469,$H$469:$K$469,0))*HLOOKUP(AJ$468,$J$465:$R$466,2)</f>
        <v>120</v>
      </c>
      <c r="AK530" s="742" cm="1">
        <f t="array" ref="AK530">INDEX($H530:$K530,0,MATCH(AK$469,$H$469:$K$469,0))*HLOOKUP(AK$468,$J$465:$R$466,2)</f>
        <v>0</v>
      </c>
      <c r="AL530" s="742" cm="1">
        <f t="array" ref="AL530">INDEX($H530:$K530,0,MATCH(AL$469,$H$469:$K$469,0))*HLOOKUP(AL$468,$J$465:$R$466,2)</f>
        <v>0</v>
      </c>
      <c r="AM530" s="742" cm="1">
        <f t="array" ref="AM530">INDEX($H530:$K530,0,MATCH(AM$469,$H$469:$K$469,0))*HLOOKUP(AM$468,$J$465:$R$466,2)</f>
        <v>0</v>
      </c>
      <c r="AN530" s="742" cm="1">
        <f t="array" ref="AN530">INDEX($H530:$K530,0,MATCH(AN$469,$H$469:$K$469,0))*HLOOKUP(AN$468,$J$465:$R$466,2)</f>
        <v>120</v>
      </c>
      <c r="AO530" s="742" cm="1">
        <f t="array" ref="AO530">INDEX($H530:$K530,0,MATCH(AO$469,$H$469:$K$469,0))*HLOOKUP(AO$468,$J$465:$R$466,2)</f>
        <v>0</v>
      </c>
      <c r="AP530" s="742" cm="1">
        <f t="array" ref="AP530">INDEX($H530:$K530,0,MATCH(AP$469,$H$469:$K$469,0))*HLOOKUP(AP$468,$J$465:$R$466,2)</f>
        <v>0</v>
      </c>
      <c r="AQ530" s="742" cm="1">
        <f t="array" ref="AQ530">INDEX($H530:$K530,0,MATCH(AQ$469,$H$469:$K$469,0))*HLOOKUP(AQ$468,$J$465:$R$466,2)</f>
        <v>0</v>
      </c>
      <c r="AR530" s="742" cm="1">
        <f t="array" ref="AR530">INDEX($H530:$K530,0,MATCH(AR$469,$H$469:$K$469,0))*HLOOKUP(AR$468,$J$465:$R$466,2)</f>
        <v>120</v>
      </c>
      <c r="AS530" s="742" cm="1">
        <f t="array" ref="AS530">INDEX($H530:$K530,0,MATCH(AS$469,$H$469:$K$469,0))*HLOOKUP(AS$468,$J$465:$R$466,2)</f>
        <v>0</v>
      </c>
      <c r="AT530" s="742" cm="1">
        <f t="array" ref="AT530">INDEX($H530:$K530,0,MATCH(AT$469,$H$469:$K$469,0))*HLOOKUP(AT$468,$J$465:$R$466,2)</f>
        <v>0</v>
      </c>
      <c r="AU530" s="742" cm="1">
        <f t="array" ref="AU530">INDEX($H530:$K530,0,MATCH(AU$469,$H$469:$K$469,0))*HLOOKUP(AU$468,$J$465:$R$466,2)</f>
        <v>0</v>
      </c>
      <c r="AV530" s="196"/>
      <c r="AW530" s="196"/>
      <c r="AX530" s="17"/>
      <c r="AY530" s="9"/>
      <c r="AZ530" s="9"/>
      <c r="BA530" s="9"/>
    </row>
    <row r="531" spans="1:53" ht="14.5" outlineLevel="1" x14ac:dyDescent="0.35">
      <c r="A531" s="7"/>
      <c r="B531" s="8"/>
      <c r="C531" s="18"/>
      <c r="D531" s="18"/>
      <c r="E531" s="18"/>
      <c r="F531" s="27"/>
      <c r="G531" s="27" t="str">
        <f t="shared" si="121"/>
        <v>YYNWFw</v>
      </c>
      <c r="H531" s="232">
        <v>120</v>
      </c>
      <c r="I531" s="232">
        <v>150</v>
      </c>
      <c r="J531" s="232">
        <v>150</v>
      </c>
      <c r="K531" s="232">
        <v>0</v>
      </c>
      <c r="L531" s="742" cm="1">
        <f t="array" ref="L531">INDEX($H531:$K531,0,MATCH(L$469,$H$469:$K$469,0))*HLOOKUP(L$468,$J$465:$R$466,2)</f>
        <v>120</v>
      </c>
      <c r="M531" s="742" cm="1">
        <f t="array" ref="M531">INDEX($H531:$K531,0,MATCH(M$469,$H$469:$K$469,0))*HLOOKUP(M$468,$J$465:$R$466,2)</f>
        <v>150</v>
      </c>
      <c r="N531" s="742" cm="1">
        <f t="array" ref="N531">INDEX($H531:$K531,0,MATCH(N$469,$H$469:$K$469,0))*HLOOKUP(N$468,$J$465:$R$466,2)</f>
        <v>150</v>
      </c>
      <c r="O531" s="742" cm="1">
        <f t="array" ref="O531">INDEX($H531:$K531,0,MATCH(O$469,$H$469:$K$469,0))*HLOOKUP(O$468,$J$465:$R$466,2)</f>
        <v>0</v>
      </c>
      <c r="P531" s="742" cm="1">
        <f t="array" ref="P531">INDEX($H531:$K531,0,MATCH(P$469,$H$469:$K$469,0))*HLOOKUP(P$468,$J$465:$R$466,2)</f>
        <v>120</v>
      </c>
      <c r="Q531" s="742" cm="1">
        <f t="array" ref="Q531">INDEX($H531:$K531,0,MATCH(Q$469,$H$469:$K$469,0))*HLOOKUP(Q$468,$J$465:$R$466,2)</f>
        <v>150</v>
      </c>
      <c r="R531" s="742" cm="1">
        <f t="array" ref="R531">INDEX($H531:$K531,0,MATCH(R$469,$H$469:$K$469,0))*HLOOKUP(R$468,$J$465:$R$466,2)</f>
        <v>150</v>
      </c>
      <c r="S531" s="742" cm="1">
        <f t="array" ref="S531">INDEX($H531:$K531,0,MATCH(S$469,$H$469:$K$469,0))*HLOOKUP(S$468,$J$465:$R$466,2)</f>
        <v>0</v>
      </c>
      <c r="T531" s="742" cm="1">
        <f t="array" ref="T531">INDEX($H531:$K531,0,MATCH(T$469,$H$469:$K$469,0))*HLOOKUP(T$468,$J$465:$R$466,2)</f>
        <v>120</v>
      </c>
      <c r="U531" s="742" cm="1">
        <f t="array" ref="U531">INDEX($H531:$K531,0,MATCH(U$469,$H$469:$K$469,0))*HLOOKUP(U$468,$J$465:$R$466,2)</f>
        <v>150</v>
      </c>
      <c r="V531" s="742" cm="1">
        <f t="array" ref="V531">INDEX($H531:$K531,0,MATCH(V$469,$H$469:$K$469,0))*HLOOKUP(V$468,$J$465:$R$466,2)</f>
        <v>150</v>
      </c>
      <c r="W531" s="742" cm="1">
        <f t="array" ref="W531">INDEX($H531:$K531,0,MATCH(W$469,$H$469:$K$469,0))*HLOOKUP(W$468,$J$465:$R$466,2)</f>
        <v>0</v>
      </c>
      <c r="X531" s="742" cm="1">
        <f t="array" ref="X531">INDEX($H531:$K531,0,MATCH(X$469,$H$469:$K$469,0))*HLOOKUP(X$468,$J$465:$R$466,2)</f>
        <v>120</v>
      </c>
      <c r="Y531" s="742" cm="1">
        <f t="array" ref="Y531">INDEX($H531:$K531,0,MATCH(Y$469,$H$469:$K$469,0))*HLOOKUP(Y$468,$J$465:$R$466,2)</f>
        <v>150</v>
      </c>
      <c r="Z531" s="742" cm="1">
        <f t="array" ref="Z531">INDEX($H531:$K531,0,MATCH(Z$469,$H$469:$K$469,0))*HLOOKUP(Z$468,$J$465:$R$466,2)</f>
        <v>150</v>
      </c>
      <c r="AA531" s="742" cm="1">
        <f t="array" ref="AA531">INDEX($H531:$K531,0,MATCH(AA$469,$H$469:$K$469,0))*HLOOKUP(AA$468,$J$465:$R$466,2)</f>
        <v>0</v>
      </c>
      <c r="AB531" s="742" cm="1">
        <f t="array" ref="AB531">INDEX($H531:$K531,0,MATCH(AB$469,$H$469:$K$469,0))*HLOOKUP(AB$468,$J$465:$R$466,2)</f>
        <v>120</v>
      </c>
      <c r="AC531" s="742" cm="1">
        <f t="array" ref="AC531">INDEX($H531:$K531,0,MATCH(AC$469,$H$469:$K$469,0))*HLOOKUP(AC$468,$J$465:$R$466,2)</f>
        <v>150</v>
      </c>
      <c r="AD531" s="742" cm="1">
        <f t="array" ref="AD531">INDEX($H531:$K531,0,MATCH(AD$469,$H$469:$K$469,0))*HLOOKUP(AD$468,$J$465:$R$466,2)</f>
        <v>150</v>
      </c>
      <c r="AE531" s="742" cm="1">
        <f t="array" ref="AE531">INDEX($H531:$K531,0,MATCH(AE$469,$H$469:$K$469,0))*HLOOKUP(AE$468,$J$465:$R$466,2)</f>
        <v>0</v>
      </c>
      <c r="AF531" s="742" cm="1">
        <f t="array" ref="AF531">INDEX($H531:$K531,0,MATCH(AF$469,$H$469:$K$469,0))*HLOOKUP(AF$468,$J$465:$R$466,2)</f>
        <v>120</v>
      </c>
      <c r="AG531" s="742" cm="1">
        <f t="array" ref="AG531">INDEX($H531:$K531,0,MATCH(AG$469,$H$469:$K$469,0))*HLOOKUP(AG$468,$J$465:$R$466,2)</f>
        <v>150</v>
      </c>
      <c r="AH531" s="742" cm="1">
        <f t="array" ref="AH531">INDEX($H531:$K531,0,MATCH(AH$469,$H$469:$K$469,0))*HLOOKUP(AH$468,$J$465:$R$466,2)</f>
        <v>150</v>
      </c>
      <c r="AI531" s="742" cm="1">
        <f t="array" ref="AI531">INDEX($H531:$K531,0,MATCH(AI$469,$H$469:$K$469,0))*HLOOKUP(AI$468,$J$465:$R$466,2)</f>
        <v>0</v>
      </c>
      <c r="AJ531" s="742" cm="1">
        <f t="array" ref="AJ531">INDEX($H531:$K531,0,MATCH(AJ$469,$H$469:$K$469,0))*HLOOKUP(AJ$468,$J$465:$R$466,2)</f>
        <v>120</v>
      </c>
      <c r="AK531" s="742" cm="1">
        <f t="array" ref="AK531">INDEX($H531:$K531,0,MATCH(AK$469,$H$469:$K$469,0))*HLOOKUP(AK$468,$J$465:$R$466,2)</f>
        <v>150</v>
      </c>
      <c r="AL531" s="742" cm="1">
        <f t="array" ref="AL531">INDEX($H531:$K531,0,MATCH(AL$469,$H$469:$K$469,0))*HLOOKUP(AL$468,$J$465:$R$466,2)</f>
        <v>150</v>
      </c>
      <c r="AM531" s="742" cm="1">
        <f t="array" ref="AM531">INDEX($H531:$K531,0,MATCH(AM$469,$H$469:$K$469,0))*HLOOKUP(AM$468,$J$465:$R$466,2)</f>
        <v>0</v>
      </c>
      <c r="AN531" s="742" cm="1">
        <f t="array" ref="AN531">INDEX($H531:$K531,0,MATCH(AN$469,$H$469:$K$469,0))*HLOOKUP(AN$468,$J$465:$R$466,2)</f>
        <v>120</v>
      </c>
      <c r="AO531" s="742" cm="1">
        <f t="array" ref="AO531">INDEX($H531:$K531,0,MATCH(AO$469,$H$469:$K$469,0))*HLOOKUP(AO$468,$J$465:$R$466,2)</f>
        <v>150</v>
      </c>
      <c r="AP531" s="742" cm="1">
        <f t="array" ref="AP531">INDEX($H531:$K531,0,MATCH(AP$469,$H$469:$K$469,0))*HLOOKUP(AP$468,$J$465:$R$466,2)</f>
        <v>150</v>
      </c>
      <c r="AQ531" s="742" cm="1">
        <f t="array" ref="AQ531">INDEX($H531:$K531,0,MATCH(AQ$469,$H$469:$K$469,0))*HLOOKUP(AQ$468,$J$465:$R$466,2)</f>
        <v>0</v>
      </c>
      <c r="AR531" s="742" cm="1">
        <f t="array" ref="AR531">INDEX($H531:$K531,0,MATCH(AR$469,$H$469:$K$469,0))*HLOOKUP(AR$468,$J$465:$R$466,2)</f>
        <v>120</v>
      </c>
      <c r="AS531" s="742" cm="1">
        <f t="array" ref="AS531">INDEX($H531:$K531,0,MATCH(AS$469,$H$469:$K$469,0))*HLOOKUP(AS$468,$J$465:$R$466,2)</f>
        <v>150</v>
      </c>
      <c r="AT531" s="742" cm="1">
        <f t="array" ref="AT531">INDEX($H531:$K531,0,MATCH(AT$469,$H$469:$K$469,0))*HLOOKUP(AT$468,$J$465:$R$466,2)</f>
        <v>150</v>
      </c>
      <c r="AU531" s="742" cm="1">
        <f t="array" ref="AU531">INDEX($H531:$K531,0,MATCH(AU$469,$H$469:$K$469,0))*HLOOKUP(AU$468,$J$465:$R$466,2)</f>
        <v>0</v>
      </c>
      <c r="AV531" s="196"/>
      <c r="AW531" s="196"/>
      <c r="AX531" s="17"/>
      <c r="AY531" s="9"/>
      <c r="AZ531" s="9"/>
      <c r="BA531" s="9"/>
    </row>
    <row r="532" spans="1:53" ht="14.5" outlineLevel="1" x14ac:dyDescent="0.35">
      <c r="A532" s="7"/>
      <c r="B532" s="8"/>
      <c r="C532" s="18"/>
      <c r="D532" s="18"/>
      <c r="E532" s="18"/>
      <c r="F532" s="27"/>
      <c r="G532" s="27" t="str">
        <f t="shared" si="121"/>
        <v>YYNWFwd</v>
      </c>
      <c r="H532" s="232">
        <v>120</v>
      </c>
      <c r="I532" s="232">
        <v>150</v>
      </c>
      <c r="J532" s="232">
        <v>150</v>
      </c>
      <c r="K532" s="232">
        <v>0</v>
      </c>
      <c r="L532" s="742" cm="1">
        <f t="array" ref="L532">INDEX($H532:$K532,0,MATCH(L$469,$H$469:$K$469,0))*HLOOKUP(L$468,$J$465:$R$466,2)</f>
        <v>120</v>
      </c>
      <c r="M532" s="742" cm="1">
        <f t="array" ref="M532">INDEX($H532:$K532,0,MATCH(M$469,$H$469:$K$469,0))*HLOOKUP(M$468,$J$465:$R$466,2)</f>
        <v>150</v>
      </c>
      <c r="N532" s="742" cm="1">
        <f t="array" ref="N532">INDEX($H532:$K532,0,MATCH(N$469,$H$469:$K$469,0))*HLOOKUP(N$468,$J$465:$R$466,2)</f>
        <v>150</v>
      </c>
      <c r="O532" s="742" cm="1">
        <f t="array" ref="O532">INDEX($H532:$K532,0,MATCH(O$469,$H$469:$K$469,0))*HLOOKUP(O$468,$J$465:$R$466,2)</f>
        <v>0</v>
      </c>
      <c r="P532" s="742" cm="1">
        <f t="array" ref="P532">INDEX($H532:$K532,0,MATCH(P$469,$H$469:$K$469,0))*HLOOKUP(P$468,$J$465:$R$466,2)</f>
        <v>120</v>
      </c>
      <c r="Q532" s="742" cm="1">
        <f t="array" ref="Q532">INDEX($H532:$K532,0,MATCH(Q$469,$H$469:$K$469,0))*HLOOKUP(Q$468,$J$465:$R$466,2)</f>
        <v>150</v>
      </c>
      <c r="R532" s="742" cm="1">
        <f t="array" ref="R532">INDEX($H532:$K532,0,MATCH(R$469,$H$469:$K$469,0))*HLOOKUP(R$468,$J$465:$R$466,2)</f>
        <v>150</v>
      </c>
      <c r="S532" s="742" cm="1">
        <f t="array" ref="S532">INDEX($H532:$K532,0,MATCH(S$469,$H$469:$K$469,0))*HLOOKUP(S$468,$J$465:$R$466,2)</f>
        <v>0</v>
      </c>
      <c r="T532" s="742" cm="1">
        <f t="array" ref="T532">INDEX($H532:$K532,0,MATCH(T$469,$H$469:$K$469,0))*HLOOKUP(T$468,$J$465:$R$466,2)</f>
        <v>120</v>
      </c>
      <c r="U532" s="742" cm="1">
        <f t="array" ref="U532">INDEX($H532:$K532,0,MATCH(U$469,$H$469:$K$469,0))*HLOOKUP(U$468,$J$465:$R$466,2)</f>
        <v>150</v>
      </c>
      <c r="V532" s="742" cm="1">
        <f t="array" ref="V532">INDEX($H532:$K532,0,MATCH(V$469,$H$469:$K$469,0))*HLOOKUP(V$468,$J$465:$R$466,2)</f>
        <v>150</v>
      </c>
      <c r="W532" s="742" cm="1">
        <f t="array" ref="W532">INDEX($H532:$K532,0,MATCH(W$469,$H$469:$K$469,0))*HLOOKUP(W$468,$J$465:$R$466,2)</f>
        <v>0</v>
      </c>
      <c r="X532" s="742" cm="1">
        <f t="array" ref="X532">INDEX($H532:$K532,0,MATCH(X$469,$H$469:$K$469,0))*HLOOKUP(X$468,$J$465:$R$466,2)</f>
        <v>120</v>
      </c>
      <c r="Y532" s="742" cm="1">
        <f t="array" ref="Y532">INDEX($H532:$K532,0,MATCH(Y$469,$H$469:$K$469,0))*HLOOKUP(Y$468,$J$465:$R$466,2)</f>
        <v>150</v>
      </c>
      <c r="Z532" s="742" cm="1">
        <f t="array" ref="Z532">INDEX($H532:$K532,0,MATCH(Z$469,$H$469:$K$469,0))*HLOOKUP(Z$468,$J$465:$R$466,2)</f>
        <v>150</v>
      </c>
      <c r="AA532" s="742" cm="1">
        <f t="array" ref="AA532">INDEX($H532:$K532,0,MATCH(AA$469,$H$469:$K$469,0))*HLOOKUP(AA$468,$J$465:$R$466,2)</f>
        <v>0</v>
      </c>
      <c r="AB532" s="742" cm="1">
        <f t="array" ref="AB532">INDEX($H532:$K532,0,MATCH(AB$469,$H$469:$K$469,0))*HLOOKUP(AB$468,$J$465:$R$466,2)</f>
        <v>120</v>
      </c>
      <c r="AC532" s="742" cm="1">
        <f t="array" ref="AC532">INDEX($H532:$K532,0,MATCH(AC$469,$H$469:$K$469,0))*HLOOKUP(AC$468,$J$465:$R$466,2)</f>
        <v>150</v>
      </c>
      <c r="AD532" s="742" cm="1">
        <f t="array" ref="AD532">INDEX($H532:$K532,0,MATCH(AD$469,$H$469:$K$469,0))*HLOOKUP(AD$468,$J$465:$R$466,2)</f>
        <v>150</v>
      </c>
      <c r="AE532" s="742" cm="1">
        <f t="array" ref="AE532">INDEX($H532:$K532,0,MATCH(AE$469,$H$469:$K$469,0))*HLOOKUP(AE$468,$J$465:$R$466,2)</f>
        <v>0</v>
      </c>
      <c r="AF532" s="742" cm="1">
        <f t="array" ref="AF532">INDEX($H532:$K532,0,MATCH(AF$469,$H$469:$K$469,0))*HLOOKUP(AF$468,$J$465:$R$466,2)</f>
        <v>120</v>
      </c>
      <c r="AG532" s="742" cm="1">
        <f t="array" ref="AG532">INDEX($H532:$K532,0,MATCH(AG$469,$H$469:$K$469,0))*HLOOKUP(AG$468,$J$465:$R$466,2)</f>
        <v>150</v>
      </c>
      <c r="AH532" s="742" cm="1">
        <f t="array" ref="AH532">INDEX($H532:$K532,0,MATCH(AH$469,$H$469:$K$469,0))*HLOOKUP(AH$468,$J$465:$R$466,2)</f>
        <v>150</v>
      </c>
      <c r="AI532" s="742" cm="1">
        <f t="array" ref="AI532">INDEX($H532:$K532,0,MATCH(AI$469,$H$469:$K$469,0))*HLOOKUP(AI$468,$J$465:$R$466,2)</f>
        <v>0</v>
      </c>
      <c r="AJ532" s="742" cm="1">
        <f t="array" ref="AJ532">INDEX($H532:$K532,0,MATCH(AJ$469,$H$469:$K$469,0))*HLOOKUP(AJ$468,$J$465:$R$466,2)</f>
        <v>120</v>
      </c>
      <c r="AK532" s="742" cm="1">
        <f t="array" ref="AK532">INDEX($H532:$K532,0,MATCH(AK$469,$H$469:$K$469,0))*HLOOKUP(AK$468,$J$465:$R$466,2)</f>
        <v>150</v>
      </c>
      <c r="AL532" s="742" cm="1">
        <f t="array" ref="AL532">INDEX($H532:$K532,0,MATCH(AL$469,$H$469:$K$469,0))*HLOOKUP(AL$468,$J$465:$R$466,2)</f>
        <v>150</v>
      </c>
      <c r="AM532" s="742" cm="1">
        <f t="array" ref="AM532">INDEX($H532:$K532,0,MATCH(AM$469,$H$469:$K$469,0))*HLOOKUP(AM$468,$J$465:$R$466,2)</f>
        <v>0</v>
      </c>
      <c r="AN532" s="742" cm="1">
        <f t="array" ref="AN532">INDEX($H532:$K532,0,MATCH(AN$469,$H$469:$K$469,0))*HLOOKUP(AN$468,$J$465:$R$466,2)</f>
        <v>120</v>
      </c>
      <c r="AO532" s="742" cm="1">
        <f t="array" ref="AO532">INDEX($H532:$K532,0,MATCH(AO$469,$H$469:$K$469,0))*HLOOKUP(AO$468,$J$465:$R$466,2)</f>
        <v>150</v>
      </c>
      <c r="AP532" s="742" cm="1">
        <f t="array" ref="AP532">INDEX($H532:$K532,0,MATCH(AP$469,$H$469:$K$469,0))*HLOOKUP(AP$468,$J$465:$R$466,2)</f>
        <v>150</v>
      </c>
      <c r="AQ532" s="742" cm="1">
        <f t="array" ref="AQ532">INDEX($H532:$K532,0,MATCH(AQ$469,$H$469:$K$469,0))*HLOOKUP(AQ$468,$J$465:$R$466,2)</f>
        <v>0</v>
      </c>
      <c r="AR532" s="742" cm="1">
        <f t="array" ref="AR532">INDEX($H532:$K532,0,MATCH(AR$469,$H$469:$K$469,0))*HLOOKUP(AR$468,$J$465:$R$466,2)</f>
        <v>120</v>
      </c>
      <c r="AS532" s="742" cm="1">
        <f t="array" ref="AS532">INDEX($H532:$K532,0,MATCH(AS$469,$H$469:$K$469,0))*HLOOKUP(AS$468,$J$465:$R$466,2)</f>
        <v>150</v>
      </c>
      <c r="AT532" s="742" cm="1">
        <f t="array" ref="AT532">INDEX($H532:$K532,0,MATCH(AT$469,$H$469:$K$469,0))*HLOOKUP(AT$468,$J$465:$R$466,2)</f>
        <v>150</v>
      </c>
      <c r="AU532" s="742" cm="1">
        <f t="array" ref="AU532">INDEX($H532:$K532,0,MATCH(AU$469,$H$469:$K$469,0))*HLOOKUP(AU$468,$J$465:$R$466,2)</f>
        <v>0</v>
      </c>
      <c r="AV532" s="196"/>
      <c r="AW532" s="196"/>
      <c r="AX532" s="17"/>
      <c r="AY532" s="9"/>
      <c r="AZ532" s="9"/>
      <c r="BA532" s="9"/>
    </row>
    <row r="533" spans="1:53" ht="14.5" outlineLevel="1" x14ac:dyDescent="0.35">
      <c r="A533" s="7"/>
      <c r="B533" s="8"/>
      <c r="C533" s="18"/>
      <c r="D533" s="18"/>
      <c r="E533" s="18"/>
      <c r="F533" s="27"/>
      <c r="G533" s="27" t="str">
        <f t="shared" si="121"/>
        <v>YYWFWb</v>
      </c>
      <c r="H533" s="232">
        <v>120</v>
      </c>
      <c r="I533" s="232">
        <v>150</v>
      </c>
      <c r="J533" s="232">
        <v>150</v>
      </c>
      <c r="K533" s="232">
        <v>0</v>
      </c>
      <c r="L533" s="742" cm="1">
        <f t="array" ref="L533">INDEX($H533:$K533,0,MATCH(L$469,$H$469:$K$469,0))*HLOOKUP(L$468,$J$465:$R$466,2)</f>
        <v>120</v>
      </c>
      <c r="M533" s="742" cm="1">
        <f t="array" ref="M533">INDEX($H533:$K533,0,MATCH(M$469,$H$469:$K$469,0))*HLOOKUP(M$468,$J$465:$R$466,2)</f>
        <v>150</v>
      </c>
      <c r="N533" s="742" cm="1">
        <f t="array" ref="N533">INDEX($H533:$K533,0,MATCH(N$469,$H$469:$K$469,0))*HLOOKUP(N$468,$J$465:$R$466,2)</f>
        <v>150</v>
      </c>
      <c r="O533" s="742" cm="1">
        <f t="array" ref="O533">INDEX($H533:$K533,0,MATCH(O$469,$H$469:$K$469,0))*HLOOKUP(O$468,$J$465:$R$466,2)</f>
        <v>0</v>
      </c>
      <c r="P533" s="742" cm="1">
        <f t="array" ref="P533">INDEX($H533:$K533,0,MATCH(P$469,$H$469:$K$469,0))*HLOOKUP(P$468,$J$465:$R$466,2)</f>
        <v>120</v>
      </c>
      <c r="Q533" s="742" cm="1">
        <f t="array" ref="Q533">INDEX($H533:$K533,0,MATCH(Q$469,$H$469:$K$469,0))*HLOOKUP(Q$468,$J$465:$R$466,2)</f>
        <v>150</v>
      </c>
      <c r="R533" s="742" cm="1">
        <f t="array" ref="R533">INDEX($H533:$K533,0,MATCH(R$469,$H$469:$K$469,0))*HLOOKUP(R$468,$J$465:$R$466,2)</f>
        <v>150</v>
      </c>
      <c r="S533" s="742" cm="1">
        <f t="array" ref="S533">INDEX($H533:$K533,0,MATCH(S$469,$H$469:$K$469,0))*HLOOKUP(S$468,$J$465:$R$466,2)</f>
        <v>0</v>
      </c>
      <c r="T533" s="742" cm="1">
        <f t="array" ref="T533">INDEX($H533:$K533,0,MATCH(T$469,$H$469:$K$469,0))*HLOOKUP(T$468,$J$465:$R$466,2)</f>
        <v>120</v>
      </c>
      <c r="U533" s="742" cm="1">
        <f t="array" ref="U533">INDEX($H533:$K533,0,MATCH(U$469,$H$469:$K$469,0))*HLOOKUP(U$468,$J$465:$R$466,2)</f>
        <v>150</v>
      </c>
      <c r="V533" s="742" cm="1">
        <f t="array" ref="V533">INDEX($H533:$K533,0,MATCH(V$469,$H$469:$K$469,0))*HLOOKUP(V$468,$J$465:$R$466,2)</f>
        <v>150</v>
      </c>
      <c r="W533" s="742" cm="1">
        <f t="array" ref="W533">INDEX($H533:$K533,0,MATCH(W$469,$H$469:$K$469,0))*HLOOKUP(W$468,$J$465:$R$466,2)</f>
        <v>0</v>
      </c>
      <c r="X533" s="742" cm="1">
        <f t="array" ref="X533">INDEX($H533:$K533,0,MATCH(X$469,$H$469:$K$469,0))*HLOOKUP(X$468,$J$465:$R$466,2)</f>
        <v>120</v>
      </c>
      <c r="Y533" s="742" cm="1">
        <f t="array" ref="Y533">INDEX($H533:$K533,0,MATCH(Y$469,$H$469:$K$469,0))*HLOOKUP(Y$468,$J$465:$R$466,2)</f>
        <v>150</v>
      </c>
      <c r="Z533" s="742" cm="1">
        <f t="array" ref="Z533">INDEX($H533:$K533,0,MATCH(Z$469,$H$469:$K$469,0))*HLOOKUP(Z$468,$J$465:$R$466,2)</f>
        <v>150</v>
      </c>
      <c r="AA533" s="742" cm="1">
        <f t="array" ref="AA533">INDEX($H533:$K533,0,MATCH(AA$469,$H$469:$K$469,0))*HLOOKUP(AA$468,$J$465:$R$466,2)</f>
        <v>0</v>
      </c>
      <c r="AB533" s="742" cm="1">
        <f t="array" ref="AB533">INDEX($H533:$K533,0,MATCH(AB$469,$H$469:$K$469,0))*HLOOKUP(AB$468,$J$465:$R$466,2)</f>
        <v>120</v>
      </c>
      <c r="AC533" s="742" cm="1">
        <f t="array" ref="AC533">INDEX($H533:$K533,0,MATCH(AC$469,$H$469:$K$469,0))*HLOOKUP(AC$468,$J$465:$R$466,2)</f>
        <v>150</v>
      </c>
      <c r="AD533" s="742" cm="1">
        <f t="array" ref="AD533">INDEX($H533:$K533,0,MATCH(AD$469,$H$469:$K$469,0))*HLOOKUP(AD$468,$J$465:$R$466,2)</f>
        <v>150</v>
      </c>
      <c r="AE533" s="742" cm="1">
        <f t="array" ref="AE533">INDEX($H533:$K533,0,MATCH(AE$469,$H$469:$K$469,0))*HLOOKUP(AE$468,$J$465:$R$466,2)</f>
        <v>0</v>
      </c>
      <c r="AF533" s="742" cm="1">
        <f t="array" ref="AF533">INDEX($H533:$K533,0,MATCH(AF$469,$H$469:$K$469,0))*HLOOKUP(AF$468,$J$465:$R$466,2)</f>
        <v>120</v>
      </c>
      <c r="AG533" s="742" cm="1">
        <f t="array" ref="AG533">INDEX($H533:$K533,0,MATCH(AG$469,$H$469:$K$469,0))*HLOOKUP(AG$468,$J$465:$R$466,2)</f>
        <v>150</v>
      </c>
      <c r="AH533" s="742" cm="1">
        <f t="array" ref="AH533">INDEX($H533:$K533,0,MATCH(AH$469,$H$469:$K$469,0))*HLOOKUP(AH$468,$J$465:$R$466,2)</f>
        <v>150</v>
      </c>
      <c r="AI533" s="742" cm="1">
        <f t="array" ref="AI533">INDEX($H533:$K533,0,MATCH(AI$469,$H$469:$K$469,0))*HLOOKUP(AI$468,$J$465:$R$466,2)</f>
        <v>0</v>
      </c>
      <c r="AJ533" s="742" cm="1">
        <f t="array" ref="AJ533">INDEX($H533:$K533,0,MATCH(AJ$469,$H$469:$K$469,0))*HLOOKUP(AJ$468,$J$465:$R$466,2)</f>
        <v>120</v>
      </c>
      <c r="AK533" s="742" cm="1">
        <f t="array" ref="AK533">INDEX($H533:$K533,0,MATCH(AK$469,$H$469:$K$469,0))*HLOOKUP(AK$468,$J$465:$R$466,2)</f>
        <v>150</v>
      </c>
      <c r="AL533" s="742" cm="1">
        <f t="array" ref="AL533">INDEX($H533:$K533,0,MATCH(AL$469,$H$469:$K$469,0))*HLOOKUP(AL$468,$J$465:$R$466,2)</f>
        <v>150</v>
      </c>
      <c r="AM533" s="742" cm="1">
        <f t="array" ref="AM533">INDEX($H533:$K533,0,MATCH(AM$469,$H$469:$K$469,0))*HLOOKUP(AM$468,$J$465:$R$466,2)</f>
        <v>0</v>
      </c>
      <c r="AN533" s="742" cm="1">
        <f t="array" ref="AN533">INDEX($H533:$K533,0,MATCH(AN$469,$H$469:$K$469,0))*HLOOKUP(AN$468,$J$465:$R$466,2)</f>
        <v>120</v>
      </c>
      <c r="AO533" s="742" cm="1">
        <f t="array" ref="AO533">INDEX($H533:$K533,0,MATCH(AO$469,$H$469:$K$469,0))*HLOOKUP(AO$468,$J$465:$R$466,2)</f>
        <v>150</v>
      </c>
      <c r="AP533" s="742" cm="1">
        <f t="array" ref="AP533">INDEX($H533:$K533,0,MATCH(AP$469,$H$469:$K$469,0))*HLOOKUP(AP$468,$J$465:$R$466,2)</f>
        <v>150</v>
      </c>
      <c r="AQ533" s="742" cm="1">
        <f t="array" ref="AQ533">INDEX($H533:$K533,0,MATCH(AQ$469,$H$469:$K$469,0))*HLOOKUP(AQ$468,$J$465:$R$466,2)</f>
        <v>0</v>
      </c>
      <c r="AR533" s="742" cm="1">
        <f t="array" ref="AR533">INDEX($H533:$K533,0,MATCH(AR$469,$H$469:$K$469,0))*HLOOKUP(AR$468,$J$465:$R$466,2)</f>
        <v>120</v>
      </c>
      <c r="AS533" s="742" cm="1">
        <f t="array" ref="AS533">INDEX($H533:$K533,0,MATCH(AS$469,$H$469:$K$469,0))*HLOOKUP(AS$468,$J$465:$R$466,2)</f>
        <v>150</v>
      </c>
      <c r="AT533" s="742" cm="1">
        <f t="array" ref="AT533">INDEX($H533:$K533,0,MATCH(AT$469,$H$469:$K$469,0))*HLOOKUP(AT$468,$J$465:$R$466,2)</f>
        <v>150</v>
      </c>
      <c r="AU533" s="742" cm="1">
        <f t="array" ref="AU533">INDEX($H533:$K533,0,MATCH(AU$469,$H$469:$K$469,0))*HLOOKUP(AU$468,$J$465:$R$466,2)</f>
        <v>0</v>
      </c>
      <c r="AV533" s="196"/>
      <c r="AW533" s="196"/>
      <c r="AX533" s="17"/>
      <c r="AY533" s="9"/>
      <c r="AZ533" s="9"/>
      <c r="BA533" s="9"/>
    </row>
    <row r="534" spans="1:53" ht="14.5" outlineLevel="1" x14ac:dyDescent="0.35">
      <c r="A534" s="7"/>
      <c r="B534" s="8"/>
      <c r="C534" s="18"/>
      <c r="D534" s="18"/>
      <c r="E534" s="18"/>
      <c r="F534" s="27"/>
      <c r="G534" s="27" t="str">
        <f t="shared" ref="G534" si="122">_xlfn.CONCAT(H242:M242)</f>
        <v>YYWFWbd</v>
      </c>
      <c r="H534" s="232">
        <v>120</v>
      </c>
      <c r="I534" s="232">
        <v>150</v>
      </c>
      <c r="J534" s="232">
        <v>150</v>
      </c>
      <c r="K534" s="232">
        <v>0</v>
      </c>
      <c r="L534" s="742" cm="1">
        <f t="array" ref="L534">INDEX($H534:$K534,0,MATCH(L$469,$H$469:$K$469,0))*HLOOKUP(L$468,$J$465:$R$466,2)</f>
        <v>120</v>
      </c>
      <c r="M534" s="742" cm="1">
        <f t="array" ref="M534">INDEX($H534:$K534,0,MATCH(M$469,$H$469:$K$469,0))*HLOOKUP(M$468,$J$465:$R$466,2)</f>
        <v>150</v>
      </c>
      <c r="N534" s="742" cm="1">
        <f t="array" ref="N534">INDEX($H534:$K534,0,MATCH(N$469,$H$469:$K$469,0))*HLOOKUP(N$468,$J$465:$R$466,2)</f>
        <v>150</v>
      </c>
      <c r="O534" s="742" cm="1">
        <f t="array" ref="O534">INDEX($H534:$K534,0,MATCH(O$469,$H$469:$K$469,0))*HLOOKUP(O$468,$J$465:$R$466,2)</f>
        <v>0</v>
      </c>
      <c r="P534" s="742" cm="1">
        <f t="array" ref="P534">INDEX($H534:$K534,0,MATCH(P$469,$H$469:$K$469,0))*HLOOKUP(P$468,$J$465:$R$466,2)</f>
        <v>120</v>
      </c>
      <c r="Q534" s="742" cm="1">
        <f t="array" ref="Q534">INDEX($H534:$K534,0,MATCH(Q$469,$H$469:$K$469,0))*HLOOKUP(Q$468,$J$465:$R$466,2)</f>
        <v>150</v>
      </c>
      <c r="R534" s="742" cm="1">
        <f t="array" ref="R534">INDEX($H534:$K534,0,MATCH(R$469,$H$469:$K$469,0))*HLOOKUP(R$468,$J$465:$R$466,2)</f>
        <v>150</v>
      </c>
      <c r="S534" s="742" cm="1">
        <f t="array" ref="S534">INDEX($H534:$K534,0,MATCH(S$469,$H$469:$K$469,0))*HLOOKUP(S$468,$J$465:$R$466,2)</f>
        <v>0</v>
      </c>
      <c r="T534" s="742" cm="1">
        <f t="array" ref="T534">INDEX($H534:$K534,0,MATCH(T$469,$H$469:$K$469,0))*HLOOKUP(T$468,$J$465:$R$466,2)</f>
        <v>120</v>
      </c>
      <c r="U534" s="742" cm="1">
        <f t="array" ref="U534">INDEX($H534:$K534,0,MATCH(U$469,$H$469:$K$469,0))*HLOOKUP(U$468,$J$465:$R$466,2)</f>
        <v>150</v>
      </c>
      <c r="V534" s="742" cm="1">
        <f t="array" ref="V534">INDEX($H534:$K534,0,MATCH(V$469,$H$469:$K$469,0))*HLOOKUP(V$468,$J$465:$R$466,2)</f>
        <v>150</v>
      </c>
      <c r="W534" s="742" cm="1">
        <f t="array" ref="W534">INDEX($H534:$K534,0,MATCH(W$469,$H$469:$K$469,0))*HLOOKUP(W$468,$J$465:$R$466,2)</f>
        <v>0</v>
      </c>
      <c r="X534" s="742" cm="1">
        <f t="array" ref="X534">INDEX($H534:$K534,0,MATCH(X$469,$H$469:$K$469,0))*HLOOKUP(X$468,$J$465:$R$466,2)</f>
        <v>120</v>
      </c>
      <c r="Y534" s="742" cm="1">
        <f t="array" ref="Y534">INDEX($H534:$K534,0,MATCH(Y$469,$H$469:$K$469,0))*HLOOKUP(Y$468,$J$465:$R$466,2)</f>
        <v>150</v>
      </c>
      <c r="Z534" s="742" cm="1">
        <f t="array" ref="Z534">INDEX($H534:$K534,0,MATCH(Z$469,$H$469:$K$469,0))*HLOOKUP(Z$468,$J$465:$R$466,2)</f>
        <v>150</v>
      </c>
      <c r="AA534" s="742" cm="1">
        <f t="array" ref="AA534">INDEX($H534:$K534,0,MATCH(AA$469,$H$469:$K$469,0))*HLOOKUP(AA$468,$J$465:$R$466,2)</f>
        <v>0</v>
      </c>
      <c r="AB534" s="742" cm="1">
        <f t="array" ref="AB534">INDEX($H534:$K534,0,MATCH(AB$469,$H$469:$K$469,0))*HLOOKUP(AB$468,$J$465:$R$466,2)</f>
        <v>120</v>
      </c>
      <c r="AC534" s="742" cm="1">
        <f t="array" ref="AC534">INDEX($H534:$K534,0,MATCH(AC$469,$H$469:$K$469,0))*HLOOKUP(AC$468,$J$465:$R$466,2)</f>
        <v>150</v>
      </c>
      <c r="AD534" s="742" cm="1">
        <f t="array" ref="AD534">INDEX($H534:$K534,0,MATCH(AD$469,$H$469:$K$469,0))*HLOOKUP(AD$468,$J$465:$R$466,2)</f>
        <v>150</v>
      </c>
      <c r="AE534" s="742" cm="1">
        <f t="array" ref="AE534">INDEX($H534:$K534,0,MATCH(AE$469,$H$469:$K$469,0))*HLOOKUP(AE$468,$J$465:$R$466,2)</f>
        <v>0</v>
      </c>
      <c r="AF534" s="742" cm="1">
        <f t="array" ref="AF534">INDEX($H534:$K534,0,MATCH(AF$469,$H$469:$K$469,0))*HLOOKUP(AF$468,$J$465:$R$466,2)</f>
        <v>120</v>
      </c>
      <c r="AG534" s="742" cm="1">
        <f t="array" ref="AG534">INDEX($H534:$K534,0,MATCH(AG$469,$H$469:$K$469,0))*HLOOKUP(AG$468,$J$465:$R$466,2)</f>
        <v>150</v>
      </c>
      <c r="AH534" s="742" cm="1">
        <f t="array" ref="AH534">INDEX($H534:$K534,0,MATCH(AH$469,$H$469:$K$469,0))*HLOOKUP(AH$468,$J$465:$R$466,2)</f>
        <v>150</v>
      </c>
      <c r="AI534" s="742" cm="1">
        <f t="array" ref="AI534">INDEX($H534:$K534,0,MATCH(AI$469,$H$469:$K$469,0))*HLOOKUP(AI$468,$J$465:$R$466,2)</f>
        <v>0</v>
      </c>
      <c r="AJ534" s="742" cm="1">
        <f t="array" ref="AJ534">INDEX($H534:$K534,0,MATCH(AJ$469,$H$469:$K$469,0))*HLOOKUP(AJ$468,$J$465:$R$466,2)</f>
        <v>120</v>
      </c>
      <c r="AK534" s="742" cm="1">
        <f t="array" ref="AK534">INDEX($H534:$K534,0,MATCH(AK$469,$H$469:$K$469,0))*HLOOKUP(AK$468,$J$465:$R$466,2)</f>
        <v>150</v>
      </c>
      <c r="AL534" s="742" cm="1">
        <f t="array" ref="AL534">INDEX($H534:$K534,0,MATCH(AL$469,$H$469:$K$469,0))*HLOOKUP(AL$468,$J$465:$R$466,2)</f>
        <v>150</v>
      </c>
      <c r="AM534" s="742" cm="1">
        <f t="array" ref="AM534">INDEX($H534:$K534,0,MATCH(AM$469,$H$469:$K$469,0))*HLOOKUP(AM$468,$J$465:$R$466,2)</f>
        <v>0</v>
      </c>
      <c r="AN534" s="742" cm="1">
        <f t="array" ref="AN534">INDEX($H534:$K534,0,MATCH(AN$469,$H$469:$K$469,0))*HLOOKUP(AN$468,$J$465:$R$466,2)</f>
        <v>120</v>
      </c>
      <c r="AO534" s="742" cm="1">
        <f t="array" ref="AO534">INDEX($H534:$K534,0,MATCH(AO$469,$H$469:$K$469,0))*HLOOKUP(AO$468,$J$465:$R$466,2)</f>
        <v>150</v>
      </c>
      <c r="AP534" s="742" cm="1">
        <f t="array" ref="AP534">INDEX($H534:$K534,0,MATCH(AP$469,$H$469:$K$469,0))*HLOOKUP(AP$468,$J$465:$R$466,2)</f>
        <v>150</v>
      </c>
      <c r="AQ534" s="742" cm="1">
        <f t="array" ref="AQ534">INDEX($H534:$K534,0,MATCH(AQ$469,$H$469:$K$469,0))*HLOOKUP(AQ$468,$J$465:$R$466,2)</f>
        <v>0</v>
      </c>
      <c r="AR534" s="742" cm="1">
        <f t="array" ref="AR534">INDEX($H534:$K534,0,MATCH(AR$469,$H$469:$K$469,0))*HLOOKUP(AR$468,$J$465:$R$466,2)</f>
        <v>120</v>
      </c>
      <c r="AS534" s="742" cm="1">
        <f t="array" ref="AS534">INDEX($H534:$K534,0,MATCH(AS$469,$H$469:$K$469,0))*HLOOKUP(AS$468,$J$465:$R$466,2)</f>
        <v>150</v>
      </c>
      <c r="AT534" s="742" cm="1">
        <f t="array" ref="AT534">INDEX($H534:$K534,0,MATCH(AT$469,$H$469:$K$469,0))*HLOOKUP(AT$468,$J$465:$R$466,2)</f>
        <v>150</v>
      </c>
      <c r="AU534" s="742" cm="1">
        <f t="array" ref="AU534">INDEX($H534:$K534,0,MATCH(AU$469,$H$469:$K$469,0))*HLOOKUP(AU$468,$J$465:$R$466,2)</f>
        <v>0</v>
      </c>
      <c r="AV534" s="196"/>
      <c r="AW534" s="196"/>
      <c r="AX534" s="17"/>
      <c r="AY534" s="9"/>
      <c r="AZ534" s="9"/>
      <c r="BA534" s="9"/>
    </row>
    <row r="535" spans="1:53" ht="14.5" outlineLevel="1" x14ac:dyDescent="0.35">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4.5" outlineLevel="1" x14ac:dyDescent="0.35">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4.5" outlineLevel="1" x14ac:dyDescent="0.35">
      <c r="A537" s="7"/>
      <c r="B537" s="8"/>
      <c r="C537" s="18"/>
      <c r="D537" s="18"/>
      <c r="E537" s="18"/>
      <c r="F537" s="27"/>
      <c r="G537" s="505" t="s">
        <v>808</v>
      </c>
      <c r="J537" t="s">
        <v>402</v>
      </c>
      <c r="K537" t="s">
        <v>796</v>
      </c>
      <c r="L537" t="s">
        <v>797</v>
      </c>
      <c r="M537" t="s">
        <v>798</v>
      </c>
      <c r="N537" t="s">
        <v>799</v>
      </c>
      <c r="O537" t="s">
        <v>800</v>
      </c>
      <c r="P537" t="s">
        <v>801</v>
      </c>
      <c r="Q537" t="s">
        <v>802</v>
      </c>
      <c r="R537" t="s">
        <v>803</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4.5" outlineLevel="1" x14ac:dyDescent="0.35">
      <c r="A538" s="7"/>
      <c r="B538" s="8"/>
      <c r="C538" s="18"/>
      <c r="D538" s="18"/>
      <c r="E538" s="18"/>
      <c r="F538" s="27"/>
      <c r="G538" s="505"/>
      <c r="I538" t="s">
        <v>1124</v>
      </c>
      <c r="J538" s="741">
        <v>1</v>
      </c>
      <c r="K538" s="741">
        <v>1</v>
      </c>
      <c r="L538" s="741">
        <v>1</v>
      </c>
      <c r="M538" s="741">
        <v>1</v>
      </c>
      <c r="N538" s="741">
        <v>1</v>
      </c>
      <c r="O538" s="741">
        <v>1</v>
      </c>
      <c r="P538" s="741">
        <v>1</v>
      </c>
      <c r="Q538" s="741">
        <v>1</v>
      </c>
      <c r="R538" s="741">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4.5" outlineLevel="1" x14ac:dyDescent="0.35">
      <c r="A539" s="7"/>
      <c r="B539" s="8"/>
      <c r="C539" s="18"/>
      <c r="D539" s="18"/>
      <c r="E539" s="18"/>
      <c r="F539" s="27"/>
      <c r="G539" s="505"/>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4.5" outlineLevel="1" x14ac:dyDescent="0.35">
      <c r="A540" s="7"/>
      <c r="B540" s="8"/>
      <c r="C540" s="18"/>
      <c r="D540" s="18"/>
      <c r="E540" s="18"/>
      <c r="F540" s="27"/>
      <c r="G540" s="27" t="s">
        <v>810</v>
      </c>
      <c r="H540" t="s">
        <v>826</v>
      </c>
      <c r="I540" t="s">
        <v>826</v>
      </c>
      <c r="J540" t="s">
        <v>826</v>
      </c>
      <c r="K540" t="s">
        <v>826</v>
      </c>
      <c r="L540" t="s">
        <v>402</v>
      </c>
      <c r="M540" t="s">
        <v>402</v>
      </c>
      <c r="N540" t="s">
        <v>402</v>
      </c>
      <c r="O540" t="s">
        <v>402</v>
      </c>
      <c r="P540" t="s">
        <v>796</v>
      </c>
      <c r="Q540" t="s">
        <v>796</v>
      </c>
      <c r="R540" t="s">
        <v>796</v>
      </c>
      <c r="S540" t="s">
        <v>796</v>
      </c>
      <c r="T540" t="s">
        <v>797</v>
      </c>
      <c r="U540" t="s">
        <v>797</v>
      </c>
      <c r="V540" t="s">
        <v>797</v>
      </c>
      <c r="W540" t="s">
        <v>797</v>
      </c>
      <c r="X540" t="s">
        <v>798</v>
      </c>
      <c r="Y540" t="s">
        <v>798</v>
      </c>
      <c r="Z540" t="s">
        <v>798</v>
      </c>
      <c r="AA540" t="s">
        <v>798</v>
      </c>
      <c r="AB540" t="s">
        <v>799</v>
      </c>
      <c r="AC540" t="s">
        <v>799</v>
      </c>
      <c r="AD540" t="s">
        <v>799</v>
      </c>
      <c r="AE540" t="s">
        <v>799</v>
      </c>
      <c r="AF540" t="s">
        <v>800</v>
      </c>
      <c r="AG540" t="s">
        <v>800</v>
      </c>
      <c r="AH540" t="s">
        <v>800</v>
      </c>
      <c r="AI540" t="s">
        <v>800</v>
      </c>
      <c r="AJ540" t="s">
        <v>801</v>
      </c>
      <c r="AK540" t="s">
        <v>801</v>
      </c>
      <c r="AL540" t="s">
        <v>801</v>
      </c>
      <c r="AM540" t="s">
        <v>801</v>
      </c>
      <c r="AN540" t="s">
        <v>802</v>
      </c>
      <c r="AO540" t="s">
        <v>802</v>
      </c>
      <c r="AP540" t="s">
        <v>802</v>
      </c>
      <c r="AQ540" t="s">
        <v>802</v>
      </c>
      <c r="AR540" t="s">
        <v>803</v>
      </c>
      <c r="AS540" t="s">
        <v>803</v>
      </c>
      <c r="AT540" t="s">
        <v>803</v>
      </c>
      <c r="AU540" t="s">
        <v>803</v>
      </c>
      <c r="AV540" s="196"/>
      <c r="AW540" s="196"/>
      <c r="AX540" s="17"/>
      <c r="AY540" s="9"/>
      <c r="AZ540" s="9"/>
      <c r="BA540" s="9"/>
    </row>
    <row r="541" spans="1:53" ht="14.5" outlineLevel="1" x14ac:dyDescent="0.35">
      <c r="A541" s="7"/>
      <c r="B541" s="8"/>
      <c r="C541" s="18"/>
      <c r="D541" s="18"/>
      <c r="E541" s="18"/>
      <c r="F541" s="27"/>
      <c r="G541" s="27" t="s">
        <v>811</v>
      </c>
      <c r="H541" t="s">
        <v>1259</v>
      </c>
      <c r="I541" t="s">
        <v>1262</v>
      </c>
      <c r="J541" t="s">
        <v>1260</v>
      </c>
      <c r="K541" t="s">
        <v>1261</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4.5" outlineLevel="1" x14ac:dyDescent="0.35">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2" cm="1">
        <f t="array" ref="L542">INDEX($H542:$K542,0,MATCH(L$541,$H$541:$K$541,0))*HLOOKUP(L$540,$J$537:$R$538,2)</f>
        <v>0</v>
      </c>
      <c r="M542" s="742" cm="1">
        <f t="array" ref="M542">INDEX($H542:$K542,0,MATCH(M$541,$H$541:$K$541,0))*HLOOKUP(M$540,$J$537:$R$538,2)</f>
        <v>0</v>
      </c>
      <c r="N542" s="742" cm="1">
        <f t="array" ref="N542">INDEX($H542:$K542,0,MATCH(N$541,$H$541:$K$541,0))*HLOOKUP(N$540,$J$537:$R$538,2)</f>
        <v>0</v>
      </c>
      <c r="O542" s="742" cm="1">
        <f t="array" ref="O542">INDEX($H542:$K542,0,MATCH(O$541,$H$541:$K$541,0))*HLOOKUP(O$540,$J$537:$R$538,2)</f>
        <v>0</v>
      </c>
      <c r="P542" s="742" cm="1">
        <f t="array" ref="P542">INDEX($H542:$K542,0,MATCH(P$541,$H$541:$K$541,0))*HLOOKUP(P$540,$J$537:$R$538,2)</f>
        <v>0</v>
      </c>
      <c r="Q542" s="742" cm="1">
        <f t="array" ref="Q542">INDEX($H542:$K542,0,MATCH(Q$541,$H$541:$K$541,0))*HLOOKUP(Q$540,$J$537:$R$538,2)</f>
        <v>0</v>
      </c>
      <c r="R542" s="742" cm="1">
        <f t="array" ref="R542">INDEX($H542:$K542,0,MATCH(R$541,$H$541:$K$541,0))*HLOOKUP(R$540,$J$537:$R$538,2)</f>
        <v>0</v>
      </c>
      <c r="S542" s="742" cm="1">
        <f t="array" ref="S542">INDEX($H542:$K542,0,MATCH(S$541,$H$541:$K$541,0))*HLOOKUP(S$540,$J$537:$R$538,2)</f>
        <v>0</v>
      </c>
      <c r="T542" s="742" cm="1">
        <f t="array" ref="T542">INDEX($H542:$K542,0,MATCH(T$541,$H$541:$K$541,0))*HLOOKUP(T$540,$J$537:$R$538,2)</f>
        <v>0</v>
      </c>
      <c r="U542" s="742" cm="1">
        <f t="array" ref="U542">INDEX($H542:$K542,0,MATCH(U$541,$H$541:$K$541,0))*HLOOKUP(U$540,$J$537:$R$538,2)</f>
        <v>0</v>
      </c>
      <c r="V542" s="742" cm="1">
        <f t="array" ref="V542">INDEX($H542:$K542,0,MATCH(V$541,$H$541:$K$541,0))*HLOOKUP(V$540,$J$537:$R$538,2)</f>
        <v>0</v>
      </c>
      <c r="W542" s="742" cm="1">
        <f t="array" ref="W542">INDEX($H542:$K542,0,MATCH(W$541,$H$541:$K$541,0))*HLOOKUP(W$540,$J$537:$R$538,2)</f>
        <v>0</v>
      </c>
      <c r="X542" s="742" cm="1">
        <f t="array" ref="X542">INDEX($H542:$K542,0,MATCH(X$541,$H$541:$K$541,0))*HLOOKUP(X$540,$J$537:$R$538,2)</f>
        <v>0</v>
      </c>
      <c r="Y542" s="742" cm="1">
        <f t="array" ref="Y542">INDEX($H542:$K542,0,MATCH(Y$541,$H$541:$K$541,0))*HLOOKUP(Y$540,$J$537:$R$538,2)</f>
        <v>0</v>
      </c>
      <c r="Z542" s="742" cm="1">
        <f t="array" ref="Z542">INDEX($H542:$K542,0,MATCH(Z$541,$H$541:$K$541,0))*HLOOKUP(Z$540,$J$537:$R$538,2)</f>
        <v>0</v>
      </c>
      <c r="AA542" s="742" cm="1">
        <f t="array" ref="AA542">INDEX($H542:$K542,0,MATCH(AA$541,$H$541:$K$541,0))*HLOOKUP(AA$540,$J$537:$R$538,2)</f>
        <v>0</v>
      </c>
      <c r="AB542" s="742" cm="1">
        <f t="array" ref="AB542">INDEX($H542:$K542,0,MATCH(AB$541,$H$541:$K$541,0))*HLOOKUP(AB$540,$J$537:$R$538,2)</f>
        <v>0</v>
      </c>
      <c r="AC542" s="742" cm="1">
        <f t="array" ref="AC542">INDEX($H542:$K542,0,MATCH(AC$541,$H$541:$K$541,0))*HLOOKUP(AC$540,$J$537:$R$538,2)</f>
        <v>0</v>
      </c>
      <c r="AD542" s="742" cm="1">
        <f t="array" ref="AD542">INDEX($H542:$K542,0,MATCH(AD$541,$H$541:$K$541,0))*HLOOKUP(AD$540,$J$537:$R$538,2)</f>
        <v>0</v>
      </c>
      <c r="AE542" s="742" cm="1">
        <f t="array" ref="AE542">INDEX($H542:$K542,0,MATCH(AE$541,$H$541:$K$541,0))*HLOOKUP(AE$540,$J$537:$R$538,2)</f>
        <v>0</v>
      </c>
      <c r="AF542" s="742" cm="1">
        <f t="array" ref="AF542">INDEX($H542:$K542,0,MATCH(AF$541,$H$541:$K$541,0))*HLOOKUP(AF$540,$J$537:$R$538,2)</f>
        <v>0</v>
      </c>
      <c r="AG542" s="742" cm="1">
        <f t="array" ref="AG542">INDEX($H542:$K542,0,MATCH(AG$541,$H$541:$K$541,0))*HLOOKUP(AG$540,$J$537:$R$538,2)</f>
        <v>0</v>
      </c>
      <c r="AH542" s="742" cm="1">
        <f t="array" ref="AH542">INDEX($H542:$K542,0,MATCH(AH$541,$H$541:$K$541,0))*HLOOKUP(AH$540,$J$537:$R$538,2)</f>
        <v>0</v>
      </c>
      <c r="AI542" s="742" cm="1">
        <f t="array" ref="AI542">INDEX($H542:$K542,0,MATCH(AI$541,$H$541:$K$541,0))*HLOOKUP(AI$540,$J$537:$R$538,2)</f>
        <v>0</v>
      </c>
      <c r="AJ542" s="742" cm="1">
        <f t="array" ref="AJ542">INDEX($H542:$K542,0,MATCH(AJ$541,$H$541:$K$541,0))*HLOOKUP(AJ$540,$J$537:$R$538,2)</f>
        <v>0</v>
      </c>
      <c r="AK542" s="742" cm="1">
        <f t="array" ref="AK542">INDEX($H542:$K542,0,MATCH(AK$541,$H$541:$K$541,0))*HLOOKUP(AK$540,$J$537:$R$538,2)</f>
        <v>0</v>
      </c>
      <c r="AL542" s="742" cm="1">
        <f t="array" ref="AL542">INDEX($H542:$K542,0,MATCH(AL$541,$H$541:$K$541,0))*HLOOKUP(AL$540,$J$537:$R$538,2)</f>
        <v>0</v>
      </c>
      <c r="AM542" s="742" cm="1">
        <f t="array" ref="AM542">INDEX($H542:$K542,0,MATCH(AM$541,$H$541:$K$541,0))*HLOOKUP(AM$540,$J$537:$R$538,2)</f>
        <v>0</v>
      </c>
      <c r="AN542" s="742" cm="1">
        <f t="array" ref="AN542">INDEX($H542:$K542,0,MATCH(AN$541,$H$541:$K$541,0))*HLOOKUP(AN$540,$J$537:$R$538,2)</f>
        <v>0</v>
      </c>
      <c r="AO542" s="742" cm="1">
        <f t="array" ref="AO542">INDEX($H542:$K542,0,MATCH(AO$541,$H$541:$K$541,0))*HLOOKUP(AO$540,$J$537:$R$538,2)</f>
        <v>0</v>
      </c>
      <c r="AP542" s="742" cm="1">
        <f t="array" ref="AP542">INDEX($H542:$K542,0,MATCH(AP$541,$H$541:$K$541,0))*HLOOKUP(AP$540,$J$537:$R$538,2)</f>
        <v>0</v>
      </c>
      <c r="AQ542" s="742" cm="1">
        <f t="array" ref="AQ542">INDEX($H542:$K542,0,MATCH(AQ$541,$H$541:$K$541,0))*HLOOKUP(AQ$540,$J$537:$R$538,2)</f>
        <v>0</v>
      </c>
      <c r="AR542" s="742" cm="1">
        <f t="array" ref="AR542">INDEX($H542:$K542,0,MATCH(AR$541,$H$541:$K$541,0))*HLOOKUP(AR$540,$J$537:$R$538,2)</f>
        <v>0</v>
      </c>
      <c r="AS542" s="742" cm="1">
        <f t="array" ref="AS542">INDEX($H542:$K542,0,MATCH(AS$541,$H$541:$K$541,0))*HLOOKUP(AS$540,$J$537:$R$538,2)</f>
        <v>0</v>
      </c>
      <c r="AT542" s="742" cm="1">
        <f t="array" ref="AT542">INDEX($H542:$K542,0,MATCH(AT$541,$H$541:$K$541,0))*HLOOKUP(AT$540,$J$537:$R$538,2)</f>
        <v>0</v>
      </c>
      <c r="AU542" s="742" cm="1">
        <f t="array" ref="AU542">INDEX($H542:$K542,0,MATCH(AU$541,$H$541:$K$541,0))*HLOOKUP(AU$540,$J$537:$R$538,2)</f>
        <v>0</v>
      </c>
      <c r="AV542" s="196"/>
      <c r="AW542" s="196"/>
      <c r="AX542" s="17"/>
      <c r="AY542" s="9"/>
      <c r="AZ542" s="9"/>
      <c r="BA542" s="9"/>
    </row>
    <row r="543" spans="1:53" ht="14.5" outlineLevel="1" x14ac:dyDescent="0.35">
      <c r="A543" s="7"/>
      <c r="B543" s="8"/>
      <c r="C543" s="18"/>
      <c r="D543" s="18"/>
      <c r="E543" s="18"/>
      <c r="F543" s="27"/>
      <c r="G543" s="27" t="str">
        <f t="shared" si="124"/>
        <v>GGGGAg1a2</v>
      </c>
      <c r="H543" s="232">
        <f t="shared" si="125"/>
        <v>0</v>
      </c>
      <c r="I543" s="232">
        <f t="shared" si="125"/>
        <v>0</v>
      </c>
      <c r="J543" s="232">
        <f t="shared" si="125"/>
        <v>0</v>
      </c>
      <c r="K543" s="232">
        <f t="shared" si="125"/>
        <v>0</v>
      </c>
      <c r="L543" s="742" cm="1">
        <f t="array" ref="L543">INDEX($H543:$K543,0,MATCH(L$541,$H$541:$K$541,0))*HLOOKUP(L$540,$J$537:$R$538,2)</f>
        <v>0</v>
      </c>
      <c r="M543" s="742" cm="1">
        <f t="array" ref="M543">INDEX($H543:$K543,0,MATCH(M$541,$H$541:$K$541,0))*HLOOKUP(M$540,$J$537:$R$538,2)</f>
        <v>0</v>
      </c>
      <c r="N543" s="742" cm="1">
        <f t="array" ref="N543">INDEX($H543:$K543,0,MATCH(N$541,$H$541:$K$541,0))*HLOOKUP(N$540,$J$537:$R$538,2)</f>
        <v>0</v>
      </c>
      <c r="O543" s="742" cm="1">
        <f t="array" ref="O543">INDEX($H543:$K543,0,MATCH(O$541,$H$541:$K$541,0))*HLOOKUP(O$540,$J$537:$R$538,2)</f>
        <v>0</v>
      </c>
      <c r="P543" s="742" cm="1">
        <f t="array" ref="P543">INDEX($H543:$K543,0,MATCH(P$541,$H$541:$K$541,0))*HLOOKUP(P$540,$J$537:$R$538,2)</f>
        <v>0</v>
      </c>
      <c r="Q543" s="742" cm="1">
        <f t="array" ref="Q543">INDEX($H543:$K543,0,MATCH(Q$541,$H$541:$K$541,0))*HLOOKUP(Q$540,$J$537:$R$538,2)</f>
        <v>0</v>
      </c>
      <c r="R543" s="742" cm="1">
        <f t="array" ref="R543">INDEX($H543:$K543,0,MATCH(R$541,$H$541:$K$541,0))*HLOOKUP(R$540,$J$537:$R$538,2)</f>
        <v>0</v>
      </c>
      <c r="S543" s="742" cm="1">
        <f t="array" ref="S543">INDEX($H543:$K543,0,MATCH(S$541,$H$541:$K$541,0))*HLOOKUP(S$540,$J$537:$R$538,2)</f>
        <v>0</v>
      </c>
      <c r="T543" s="742" cm="1">
        <f t="array" ref="T543">INDEX($H543:$K543,0,MATCH(T$541,$H$541:$K$541,0))*HLOOKUP(T$540,$J$537:$R$538,2)</f>
        <v>0</v>
      </c>
      <c r="U543" s="742" cm="1">
        <f t="array" ref="U543">INDEX($H543:$K543,0,MATCH(U$541,$H$541:$K$541,0))*HLOOKUP(U$540,$J$537:$R$538,2)</f>
        <v>0</v>
      </c>
      <c r="V543" s="742" cm="1">
        <f t="array" ref="V543">INDEX($H543:$K543,0,MATCH(V$541,$H$541:$K$541,0))*HLOOKUP(V$540,$J$537:$R$538,2)</f>
        <v>0</v>
      </c>
      <c r="W543" s="742" cm="1">
        <f t="array" ref="W543">INDEX($H543:$K543,0,MATCH(W$541,$H$541:$K$541,0))*HLOOKUP(W$540,$J$537:$R$538,2)</f>
        <v>0</v>
      </c>
      <c r="X543" s="742" cm="1">
        <f t="array" ref="X543">INDEX($H543:$K543,0,MATCH(X$541,$H$541:$K$541,0))*HLOOKUP(X$540,$J$537:$R$538,2)</f>
        <v>0</v>
      </c>
      <c r="Y543" s="742" cm="1">
        <f t="array" ref="Y543">INDEX($H543:$K543,0,MATCH(Y$541,$H$541:$K$541,0))*HLOOKUP(Y$540,$J$537:$R$538,2)</f>
        <v>0</v>
      </c>
      <c r="Z543" s="742" cm="1">
        <f t="array" ref="Z543">INDEX($H543:$K543,0,MATCH(Z$541,$H$541:$K$541,0))*HLOOKUP(Z$540,$J$537:$R$538,2)</f>
        <v>0</v>
      </c>
      <c r="AA543" s="742" cm="1">
        <f t="array" ref="AA543">INDEX($H543:$K543,0,MATCH(AA$541,$H$541:$K$541,0))*HLOOKUP(AA$540,$J$537:$R$538,2)</f>
        <v>0</v>
      </c>
      <c r="AB543" s="742" cm="1">
        <f t="array" ref="AB543">INDEX($H543:$K543,0,MATCH(AB$541,$H$541:$K$541,0))*HLOOKUP(AB$540,$J$537:$R$538,2)</f>
        <v>0</v>
      </c>
      <c r="AC543" s="742" cm="1">
        <f t="array" ref="AC543">INDEX($H543:$K543,0,MATCH(AC$541,$H$541:$K$541,0))*HLOOKUP(AC$540,$J$537:$R$538,2)</f>
        <v>0</v>
      </c>
      <c r="AD543" s="742" cm="1">
        <f t="array" ref="AD543">INDEX($H543:$K543,0,MATCH(AD$541,$H$541:$K$541,0))*HLOOKUP(AD$540,$J$537:$R$538,2)</f>
        <v>0</v>
      </c>
      <c r="AE543" s="742" cm="1">
        <f t="array" ref="AE543">INDEX($H543:$K543,0,MATCH(AE$541,$H$541:$K$541,0))*HLOOKUP(AE$540,$J$537:$R$538,2)</f>
        <v>0</v>
      </c>
      <c r="AF543" s="742" cm="1">
        <f t="array" ref="AF543">INDEX($H543:$K543,0,MATCH(AF$541,$H$541:$K$541,0))*HLOOKUP(AF$540,$J$537:$R$538,2)</f>
        <v>0</v>
      </c>
      <c r="AG543" s="742" cm="1">
        <f t="array" ref="AG543">INDEX($H543:$K543,0,MATCH(AG$541,$H$541:$K$541,0))*HLOOKUP(AG$540,$J$537:$R$538,2)</f>
        <v>0</v>
      </c>
      <c r="AH543" s="742" cm="1">
        <f t="array" ref="AH543">INDEX($H543:$K543,0,MATCH(AH$541,$H$541:$K$541,0))*HLOOKUP(AH$540,$J$537:$R$538,2)</f>
        <v>0</v>
      </c>
      <c r="AI543" s="742" cm="1">
        <f t="array" ref="AI543">INDEX($H543:$K543,0,MATCH(AI$541,$H$541:$K$541,0))*HLOOKUP(AI$540,$J$537:$R$538,2)</f>
        <v>0</v>
      </c>
      <c r="AJ543" s="742" cm="1">
        <f t="array" ref="AJ543">INDEX($H543:$K543,0,MATCH(AJ$541,$H$541:$K$541,0))*HLOOKUP(AJ$540,$J$537:$R$538,2)</f>
        <v>0</v>
      </c>
      <c r="AK543" s="742" cm="1">
        <f t="array" ref="AK543">INDEX($H543:$K543,0,MATCH(AK$541,$H$541:$K$541,0))*HLOOKUP(AK$540,$J$537:$R$538,2)</f>
        <v>0</v>
      </c>
      <c r="AL543" s="742" cm="1">
        <f t="array" ref="AL543">INDEX($H543:$K543,0,MATCH(AL$541,$H$541:$K$541,0))*HLOOKUP(AL$540,$J$537:$R$538,2)</f>
        <v>0</v>
      </c>
      <c r="AM543" s="742" cm="1">
        <f t="array" ref="AM543">INDEX($H543:$K543,0,MATCH(AM$541,$H$541:$K$541,0))*HLOOKUP(AM$540,$J$537:$R$538,2)</f>
        <v>0</v>
      </c>
      <c r="AN543" s="742" cm="1">
        <f t="array" ref="AN543">INDEX($H543:$K543,0,MATCH(AN$541,$H$541:$K$541,0))*HLOOKUP(AN$540,$J$537:$R$538,2)</f>
        <v>0</v>
      </c>
      <c r="AO543" s="742" cm="1">
        <f t="array" ref="AO543">INDEX($H543:$K543,0,MATCH(AO$541,$H$541:$K$541,0))*HLOOKUP(AO$540,$J$537:$R$538,2)</f>
        <v>0</v>
      </c>
      <c r="AP543" s="742" cm="1">
        <f t="array" ref="AP543">INDEX($H543:$K543,0,MATCH(AP$541,$H$541:$K$541,0))*HLOOKUP(AP$540,$J$537:$R$538,2)</f>
        <v>0</v>
      </c>
      <c r="AQ543" s="742" cm="1">
        <f t="array" ref="AQ543">INDEX($H543:$K543,0,MATCH(AQ$541,$H$541:$K$541,0))*HLOOKUP(AQ$540,$J$537:$R$538,2)</f>
        <v>0</v>
      </c>
      <c r="AR543" s="742" cm="1">
        <f t="array" ref="AR543">INDEX($H543:$K543,0,MATCH(AR$541,$H$541:$K$541,0))*HLOOKUP(AR$540,$J$537:$R$538,2)</f>
        <v>0</v>
      </c>
      <c r="AS543" s="742" cm="1">
        <f t="array" ref="AS543">INDEX($H543:$K543,0,MATCH(AS$541,$H$541:$K$541,0))*HLOOKUP(AS$540,$J$537:$R$538,2)</f>
        <v>0</v>
      </c>
      <c r="AT543" s="742" cm="1">
        <f t="array" ref="AT543">INDEX($H543:$K543,0,MATCH(AT$541,$H$541:$K$541,0))*HLOOKUP(AT$540,$J$537:$R$538,2)</f>
        <v>0</v>
      </c>
      <c r="AU543" s="742" cm="1">
        <f t="array" ref="AU543">INDEX($H543:$K543,0,MATCH(AU$541,$H$541:$K$541,0))*HLOOKUP(AU$540,$J$537:$R$538,2)</f>
        <v>0</v>
      </c>
      <c r="AV543" s="196"/>
      <c r="AW543" s="196"/>
      <c r="AX543" s="17"/>
      <c r="AY543" s="9"/>
      <c r="AZ543" s="9"/>
      <c r="BA543" s="9"/>
    </row>
    <row r="544" spans="1:53" ht="14.5" outlineLevel="1" x14ac:dyDescent="0.35">
      <c r="A544" s="7"/>
      <c r="B544" s="8"/>
      <c r="C544" s="18"/>
      <c r="D544" s="18"/>
      <c r="E544" s="18"/>
      <c r="F544" s="27"/>
      <c r="G544" s="27" t="str">
        <f t="shared" si="124"/>
        <v>GGGGSg1a2</v>
      </c>
      <c r="H544" s="232">
        <f t="shared" si="125"/>
        <v>0</v>
      </c>
      <c r="I544" s="232">
        <f t="shared" si="125"/>
        <v>0</v>
      </c>
      <c r="J544" s="232">
        <f t="shared" si="125"/>
        <v>0</v>
      </c>
      <c r="K544" s="232">
        <f t="shared" si="125"/>
        <v>0</v>
      </c>
      <c r="L544" s="742" cm="1">
        <f t="array" ref="L544">INDEX($H544:$K544,0,MATCH(L$541,$H$541:$K$541,0))*HLOOKUP(L$540,$J$537:$R$538,2)</f>
        <v>0</v>
      </c>
      <c r="M544" s="742" cm="1">
        <f t="array" ref="M544">INDEX($H544:$K544,0,MATCH(M$541,$H$541:$K$541,0))*HLOOKUP(M$540,$J$537:$R$538,2)</f>
        <v>0</v>
      </c>
      <c r="N544" s="742" cm="1">
        <f t="array" ref="N544">INDEX($H544:$K544,0,MATCH(N$541,$H$541:$K$541,0))*HLOOKUP(N$540,$J$537:$R$538,2)</f>
        <v>0</v>
      </c>
      <c r="O544" s="742" cm="1">
        <f t="array" ref="O544">INDEX($H544:$K544,0,MATCH(O$541,$H$541:$K$541,0))*HLOOKUP(O$540,$J$537:$R$538,2)</f>
        <v>0</v>
      </c>
      <c r="P544" s="742" cm="1">
        <f t="array" ref="P544">INDEX($H544:$K544,0,MATCH(P$541,$H$541:$K$541,0))*HLOOKUP(P$540,$J$537:$R$538,2)</f>
        <v>0</v>
      </c>
      <c r="Q544" s="742" cm="1">
        <f t="array" ref="Q544">INDEX($H544:$K544,0,MATCH(Q$541,$H$541:$K$541,0))*HLOOKUP(Q$540,$J$537:$R$538,2)</f>
        <v>0</v>
      </c>
      <c r="R544" s="742" cm="1">
        <f t="array" ref="R544">INDEX($H544:$K544,0,MATCH(R$541,$H$541:$K$541,0))*HLOOKUP(R$540,$J$537:$R$538,2)</f>
        <v>0</v>
      </c>
      <c r="S544" s="742" cm="1">
        <f t="array" ref="S544">INDEX($H544:$K544,0,MATCH(S$541,$H$541:$K$541,0))*HLOOKUP(S$540,$J$537:$R$538,2)</f>
        <v>0</v>
      </c>
      <c r="T544" s="742" cm="1">
        <f t="array" ref="T544">INDEX($H544:$K544,0,MATCH(T$541,$H$541:$K$541,0))*HLOOKUP(T$540,$J$537:$R$538,2)</f>
        <v>0</v>
      </c>
      <c r="U544" s="742" cm="1">
        <f t="array" ref="U544">INDEX($H544:$K544,0,MATCH(U$541,$H$541:$K$541,0))*HLOOKUP(U$540,$J$537:$R$538,2)</f>
        <v>0</v>
      </c>
      <c r="V544" s="742" cm="1">
        <f t="array" ref="V544">INDEX($H544:$K544,0,MATCH(V$541,$H$541:$K$541,0))*HLOOKUP(V$540,$J$537:$R$538,2)</f>
        <v>0</v>
      </c>
      <c r="W544" s="742" cm="1">
        <f t="array" ref="W544">INDEX($H544:$K544,0,MATCH(W$541,$H$541:$K$541,0))*HLOOKUP(W$540,$J$537:$R$538,2)</f>
        <v>0</v>
      </c>
      <c r="X544" s="742" cm="1">
        <f t="array" ref="X544">INDEX($H544:$K544,0,MATCH(X$541,$H$541:$K$541,0))*HLOOKUP(X$540,$J$537:$R$538,2)</f>
        <v>0</v>
      </c>
      <c r="Y544" s="742" cm="1">
        <f t="array" ref="Y544">INDEX($H544:$K544,0,MATCH(Y$541,$H$541:$K$541,0))*HLOOKUP(Y$540,$J$537:$R$538,2)</f>
        <v>0</v>
      </c>
      <c r="Z544" s="742" cm="1">
        <f t="array" ref="Z544">INDEX($H544:$K544,0,MATCH(Z$541,$H$541:$K$541,0))*HLOOKUP(Z$540,$J$537:$R$538,2)</f>
        <v>0</v>
      </c>
      <c r="AA544" s="742" cm="1">
        <f t="array" ref="AA544">INDEX($H544:$K544,0,MATCH(AA$541,$H$541:$K$541,0))*HLOOKUP(AA$540,$J$537:$R$538,2)</f>
        <v>0</v>
      </c>
      <c r="AB544" s="742" cm="1">
        <f t="array" ref="AB544">INDEX($H544:$K544,0,MATCH(AB$541,$H$541:$K$541,0))*HLOOKUP(AB$540,$J$537:$R$538,2)</f>
        <v>0</v>
      </c>
      <c r="AC544" s="742" cm="1">
        <f t="array" ref="AC544">INDEX($H544:$K544,0,MATCH(AC$541,$H$541:$K$541,0))*HLOOKUP(AC$540,$J$537:$R$538,2)</f>
        <v>0</v>
      </c>
      <c r="AD544" s="742" cm="1">
        <f t="array" ref="AD544">INDEX($H544:$K544,0,MATCH(AD$541,$H$541:$K$541,0))*HLOOKUP(AD$540,$J$537:$R$538,2)</f>
        <v>0</v>
      </c>
      <c r="AE544" s="742" cm="1">
        <f t="array" ref="AE544">INDEX($H544:$K544,0,MATCH(AE$541,$H$541:$K$541,0))*HLOOKUP(AE$540,$J$537:$R$538,2)</f>
        <v>0</v>
      </c>
      <c r="AF544" s="742" cm="1">
        <f t="array" ref="AF544">INDEX($H544:$K544,0,MATCH(AF$541,$H$541:$K$541,0))*HLOOKUP(AF$540,$J$537:$R$538,2)</f>
        <v>0</v>
      </c>
      <c r="AG544" s="742" cm="1">
        <f t="array" ref="AG544">INDEX($H544:$K544,0,MATCH(AG$541,$H$541:$K$541,0))*HLOOKUP(AG$540,$J$537:$R$538,2)</f>
        <v>0</v>
      </c>
      <c r="AH544" s="742" cm="1">
        <f t="array" ref="AH544">INDEX($H544:$K544,0,MATCH(AH$541,$H$541:$K$541,0))*HLOOKUP(AH$540,$J$537:$R$538,2)</f>
        <v>0</v>
      </c>
      <c r="AI544" s="742" cm="1">
        <f t="array" ref="AI544">INDEX($H544:$K544,0,MATCH(AI$541,$H$541:$K$541,0))*HLOOKUP(AI$540,$J$537:$R$538,2)</f>
        <v>0</v>
      </c>
      <c r="AJ544" s="742" cm="1">
        <f t="array" ref="AJ544">INDEX($H544:$K544,0,MATCH(AJ$541,$H$541:$K$541,0))*HLOOKUP(AJ$540,$J$537:$R$538,2)</f>
        <v>0</v>
      </c>
      <c r="AK544" s="742" cm="1">
        <f t="array" ref="AK544">INDEX($H544:$K544,0,MATCH(AK$541,$H$541:$K$541,0))*HLOOKUP(AK$540,$J$537:$R$538,2)</f>
        <v>0</v>
      </c>
      <c r="AL544" s="742" cm="1">
        <f t="array" ref="AL544">INDEX($H544:$K544,0,MATCH(AL$541,$H$541:$K$541,0))*HLOOKUP(AL$540,$J$537:$R$538,2)</f>
        <v>0</v>
      </c>
      <c r="AM544" s="742" cm="1">
        <f t="array" ref="AM544">INDEX($H544:$K544,0,MATCH(AM$541,$H$541:$K$541,0))*HLOOKUP(AM$540,$J$537:$R$538,2)</f>
        <v>0</v>
      </c>
      <c r="AN544" s="742" cm="1">
        <f t="array" ref="AN544">INDEX($H544:$K544,0,MATCH(AN$541,$H$541:$K$541,0))*HLOOKUP(AN$540,$J$537:$R$538,2)</f>
        <v>0</v>
      </c>
      <c r="AO544" s="742" cm="1">
        <f t="array" ref="AO544">INDEX($H544:$K544,0,MATCH(AO$541,$H$541:$K$541,0))*HLOOKUP(AO$540,$J$537:$R$538,2)</f>
        <v>0</v>
      </c>
      <c r="AP544" s="742" cm="1">
        <f t="array" ref="AP544">INDEX($H544:$K544,0,MATCH(AP$541,$H$541:$K$541,0))*HLOOKUP(AP$540,$J$537:$R$538,2)</f>
        <v>0</v>
      </c>
      <c r="AQ544" s="742" cm="1">
        <f t="array" ref="AQ544">INDEX($H544:$K544,0,MATCH(AQ$541,$H$541:$K$541,0))*HLOOKUP(AQ$540,$J$537:$R$538,2)</f>
        <v>0</v>
      </c>
      <c r="AR544" s="742" cm="1">
        <f t="array" ref="AR544">INDEX($H544:$K544,0,MATCH(AR$541,$H$541:$K$541,0))*HLOOKUP(AR$540,$J$537:$R$538,2)</f>
        <v>0</v>
      </c>
      <c r="AS544" s="742" cm="1">
        <f t="array" ref="AS544">INDEX($H544:$K544,0,MATCH(AS$541,$H$541:$K$541,0))*HLOOKUP(AS$540,$J$537:$R$538,2)</f>
        <v>0</v>
      </c>
      <c r="AT544" s="742" cm="1">
        <f t="array" ref="AT544">INDEX($H544:$K544,0,MATCH(AT$541,$H$541:$K$541,0))*HLOOKUP(AT$540,$J$537:$R$538,2)</f>
        <v>0</v>
      </c>
      <c r="AU544" s="742" cm="1">
        <f t="array" ref="AU544">INDEX($H544:$K544,0,MATCH(AU$541,$H$541:$K$541,0))*HLOOKUP(AU$540,$J$537:$R$538,2)</f>
        <v>0</v>
      </c>
      <c r="AV544" s="196"/>
      <c r="AW544" s="196"/>
      <c r="AX544" s="17"/>
      <c r="AY544" s="9"/>
      <c r="AZ544" s="9"/>
      <c r="BA544" s="9"/>
    </row>
    <row r="545" spans="1:53" ht="14.5" outlineLevel="1" x14ac:dyDescent="0.35">
      <c r="A545" s="7"/>
      <c r="B545" s="8"/>
      <c r="C545" s="18"/>
      <c r="D545" s="18"/>
      <c r="E545" s="18"/>
      <c r="F545" s="27"/>
      <c r="G545" s="27" t="str">
        <f t="shared" si="124"/>
        <v>GGGAg2Na2</v>
      </c>
      <c r="H545" s="232">
        <f t="shared" si="125"/>
        <v>0</v>
      </c>
      <c r="I545" s="232">
        <f t="shared" si="125"/>
        <v>0</v>
      </c>
      <c r="J545" s="232">
        <f t="shared" si="125"/>
        <v>0</v>
      </c>
      <c r="K545" s="232">
        <f t="shared" si="125"/>
        <v>0</v>
      </c>
      <c r="L545" s="742" cm="1">
        <f t="array" ref="L545">INDEX($H545:$K545,0,MATCH(L$541,$H$541:$K$541,0))*HLOOKUP(L$540,$J$537:$R$538,2)</f>
        <v>0</v>
      </c>
      <c r="M545" s="742" cm="1">
        <f t="array" ref="M545">INDEX($H545:$K545,0,MATCH(M$541,$H$541:$K$541,0))*HLOOKUP(M$540,$J$537:$R$538,2)</f>
        <v>0</v>
      </c>
      <c r="N545" s="742" cm="1">
        <f t="array" ref="N545">INDEX($H545:$K545,0,MATCH(N$541,$H$541:$K$541,0))*HLOOKUP(N$540,$J$537:$R$538,2)</f>
        <v>0</v>
      </c>
      <c r="O545" s="742" cm="1">
        <f t="array" ref="O545">INDEX($H545:$K545,0,MATCH(O$541,$H$541:$K$541,0))*HLOOKUP(O$540,$J$537:$R$538,2)</f>
        <v>0</v>
      </c>
      <c r="P545" s="742" cm="1">
        <f t="array" ref="P545">INDEX($H545:$K545,0,MATCH(P$541,$H$541:$K$541,0))*HLOOKUP(P$540,$J$537:$R$538,2)</f>
        <v>0</v>
      </c>
      <c r="Q545" s="742" cm="1">
        <f t="array" ref="Q545">INDEX($H545:$K545,0,MATCH(Q$541,$H$541:$K$541,0))*HLOOKUP(Q$540,$J$537:$R$538,2)</f>
        <v>0</v>
      </c>
      <c r="R545" s="742" cm="1">
        <f t="array" ref="R545">INDEX($H545:$K545,0,MATCH(R$541,$H$541:$K$541,0))*HLOOKUP(R$540,$J$537:$R$538,2)</f>
        <v>0</v>
      </c>
      <c r="S545" s="742" cm="1">
        <f t="array" ref="S545">INDEX($H545:$K545,0,MATCH(S$541,$H$541:$K$541,0))*HLOOKUP(S$540,$J$537:$R$538,2)</f>
        <v>0</v>
      </c>
      <c r="T545" s="742" cm="1">
        <f t="array" ref="T545">INDEX($H545:$K545,0,MATCH(T$541,$H$541:$K$541,0))*HLOOKUP(T$540,$J$537:$R$538,2)</f>
        <v>0</v>
      </c>
      <c r="U545" s="742" cm="1">
        <f t="array" ref="U545">INDEX($H545:$K545,0,MATCH(U$541,$H$541:$K$541,0))*HLOOKUP(U$540,$J$537:$R$538,2)</f>
        <v>0</v>
      </c>
      <c r="V545" s="742" cm="1">
        <f t="array" ref="V545">INDEX($H545:$K545,0,MATCH(V$541,$H$541:$K$541,0))*HLOOKUP(V$540,$J$537:$R$538,2)</f>
        <v>0</v>
      </c>
      <c r="W545" s="742" cm="1">
        <f t="array" ref="W545">INDEX($H545:$K545,0,MATCH(W$541,$H$541:$K$541,0))*HLOOKUP(W$540,$J$537:$R$538,2)</f>
        <v>0</v>
      </c>
      <c r="X545" s="742" cm="1">
        <f t="array" ref="X545">INDEX($H545:$K545,0,MATCH(X$541,$H$541:$K$541,0))*HLOOKUP(X$540,$J$537:$R$538,2)</f>
        <v>0</v>
      </c>
      <c r="Y545" s="742" cm="1">
        <f t="array" ref="Y545">INDEX($H545:$K545,0,MATCH(Y$541,$H$541:$K$541,0))*HLOOKUP(Y$540,$J$537:$R$538,2)</f>
        <v>0</v>
      </c>
      <c r="Z545" s="742" cm="1">
        <f t="array" ref="Z545">INDEX($H545:$K545,0,MATCH(Z$541,$H$541:$K$541,0))*HLOOKUP(Z$540,$J$537:$R$538,2)</f>
        <v>0</v>
      </c>
      <c r="AA545" s="742" cm="1">
        <f t="array" ref="AA545">INDEX($H545:$K545,0,MATCH(AA$541,$H$541:$K$541,0))*HLOOKUP(AA$540,$J$537:$R$538,2)</f>
        <v>0</v>
      </c>
      <c r="AB545" s="742" cm="1">
        <f t="array" ref="AB545">INDEX($H545:$K545,0,MATCH(AB$541,$H$541:$K$541,0))*HLOOKUP(AB$540,$J$537:$R$538,2)</f>
        <v>0</v>
      </c>
      <c r="AC545" s="742" cm="1">
        <f t="array" ref="AC545">INDEX($H545:$K545,0,MATCH(AC$541,$H$541:$K$541,0))*HLOOKUP(AC$540,$J$537:$R$538,2)</f>
        <v>0</v>
      </c>
      <c r="AD545" s="742" cm="1">
        <f t="array" ref="AD545">INDEX($H545:$K545,0,MATCH(AD$541,$H$541:$K$541,0))*HLOOKUP(AD$540,$J$537:$R$538,2)</f>
        <v>0</v>
      </c>
      <c r="AE545" s="742" cm="1">
        <f t="array" ref="AE545">INDEX($H545:$K545,0,MATCH(AE$541,$H$541:$K$541,0))*HLOOKUP(AE$540,$J$537:$R$538,2)</f>
        <v>0</v>
      </c>
      <c r="AF545" s="742" cm="1">
        <f t="array" ref="AF545">INDEX($H545:$K545,0,MATCH(AF$541,$H$541:$K$541,0))*HLOOKUP(AF$540,$J$537:$R$538,2)</f>
        <v>0</v>
      </c>
      <c r="AG545" s="742" cm="1">
        <f t="array" ref="AG545">INDEX($H545:$K545,0,MATCH(AG$541,$H$541:$K$541,0))*HLOOKUP(AG$540,$J$537:$R$538,2)</f>
        <v>0</v>
      </c>
      <c r="AH545" s="742" cm="1">
        <f t="array" ref="AH545">INDEX($H545:$K545,0,MATCH(AH$541,$H$541:$K$541,0))*HLOOKUP(AH$540,$J$537:$R$538,2)</f>
        <v>0</v>
      </c>
      <c r="AI545" s="742" cm="1">
        <f t="array" ref="AI545">INDEX($H545:$K545,0,MATCH(AI$541,$H$541:$K$541,0))*HLOOKUP(AI$540,$J$537:$R$538,2)</f>
        <v>0</v>
      </c>
      <c r="AJ545" s="742" cm="1">
        <f t="array" ref="AJ545">INDEX($H545:$K545,0,MATCH(AJ$541,$H$541:$K$541,0))*HLOOKUP(AJ$540,$J$537:$R$538,2)</f>
        <v>0</v>
      </c>
      <c r="AK545" s="742" cm="1">
        <f t="array" ref="AK545">INDEX($H545:$K545,0,MATCH(AK$541,$H$541:$K$541,0))*HLOOKUP(AK$540,$J$537:$R$538,2)</f>
        <v>0</v>
      </c>
      <c r="AL545" s="742" cm="1">
        <f t="array" ref="AL545">INDEX($H545:$K545,0,MATCH(AL$541,$H$541:$K$541,0))*HLOOKUP(AL$540,$J$537:$R$538,2)</f>
        <v>0</v>
      </c>
      <c r="AM545" s="742" cm="1">
        <f t="array" ref="AM545">INDEX($H545:$K545,0,MATCH(AM$541,$H$541:$K$541,0))*HLOOKUP(AM$540,$J$537:$R$538,2)</f>
        <v>0</v>
      </c>
      <c r="AN545" s="742" cm="1">
        <f t="array" ref="AN545">INDEX($H545:$K545,0,MATCH(AN$541,$H$541:$K$541,0))*HLOOKUP(AN$540,$J$537:$R$538,2)</f>
        <v>0</v>
      </c>
      <c r="AO545" s="742" cm="1">
        <f t="array" ref="AO545">INDEX($H545:$K545,0,MATCH(AO$541,$H$541:$K$541,0))*HLOOKUP(AO$540,$J$537:$R$538,2)</f>
        <v>0</v>
      </c>
      <c r="AP545" s="742" cm="1">
        <f t="array" ref="AP545">INDEX($H545:$K545,0,MATCH(AP$541,$H$541:$K$541,0))*HLOOKUP(AP$540,$J$537:$R$538,2)</f>
        <v>0</v>
      </c>
      <c r="AQ545" s="742" cm="1">
        <f t="array" ref="AQ545">INDEX($H545:$K545,0,MATCH(AQ$541,$H$541:$K$541,0))*HLOOKUP(AQ$540,$J$537:$R$538,2)</f>
        <v>0</v>
      </c>
      <c r="AR545" s="742" cm="1">
        <f t="array" ref="AR545">INDEX($H545:$K545,0,MATCH(AR$541,$H$541:$K$541,0))*HLOOKUP(AR$540,$J$537:$R$538,2)</f>
        <v>0</v>
      </c>
      <c r="AS545" s="742" cm="1">
        <f t="array" ref="AS545">INDEX($H545:$K545,0,MATCH(AS$541,$H$541:$K$541,0))*HLOOKUP(AS$540,$J$537:$R$538,2)</f>
        <v>0</v>
      </c>
      <c r="AT545" s="742" cm="1">
        <f t="array" ref="AT545">INDEX($H545:$K545,0,MATCH(AT$541,$H$541:$K$541,0))*HLOOKUP(AT$540,$J$537:$R$538,2)</f>
        <v>0</v>
      </c>
      <c r="AU545" s="742" cm="1">
        <f t="array" ref="AU545">INDEX($H545:$K545,0,MATCH(AU$541,$H$541:$K$541,0))*HLOOKUP(AU$540,$J$537:$R$538,2)</f>
        <v>0</v>
      </c>
      <c r="AV545" s="196"/>
      <c r="AW545" s="196"/>
      <c r="AX545" s="17"/>
      <c r="AY545" s="9"/>
      <c r="AZ545" s="9"/>
      <c r="BA545" s="9"/>
    </row>
    <row r="546" spans="1:53" ht="14.5" outlineLevel="1" x14ac:dyDescent="0.35">
      <c r="A546" s="7"/>
      <c r="B546" s="8"/>
      <c r="C546" s="18"/>
      <c r="D546" s="18"/>
      <c r="E546" s="18"/>
      <c r="F546" s="27"/>
      <c r="G546" s="27" t="str">
        <f t="shared" si="124"/>
        <v>GGGAg2Ea2</v>
      </c>
      <c r="H546" s="232">
        <f t="shared" si="125"/>
        <v>0</v>
      </c>
      <c r="I546" s="232">
        <f t="shared" si="125"/>
        <v>0</v>
      </c>
      <c r="J546" s="232">
        <f t="shared" si="125"/>
        <v>0</v>
      </c>
      <c r="K546" s="232">
        <f t="shared" si="125"/>
        <v>0</v>
      </c>
      <c r="L546" s="742" cm="1">
        <f t="array" ref="L546">INDEX($H546:$K546,0,MATCH(L$541,$H$541:$K$541,0))*HLOOKUP(L$540,$J$537:$R$538,2)</f>
        <v>0</v>
      </c>
      <c r="M546" s="742" cm="1">
        <f t="array" ref="M546">INDEX($H546:$K546,0,MATCH(M$541,$H$541:$K$541,0))*HLOOKUP(M$540,$J$537:$R$538,2)</f>
        <v>0</v>
      </c>
      <c r="N546" s="742" cm="1">
        <f t="array" ref="N546">INDEX($H546:$K546,0,MATCH(N$541,$H$541:$K$541,0))*HLOOKUP(N$540,$J$537:$R$538,2)</f>
        <v>0</v>
      </c>
      <c r="O546" s="742" cm="1">
        <f t="array" ref="O546">INDEX($H546:$K546,0,MATCH(O$541,$H$541:$K$541,0))*HLOOKUP(O$540,$J$537:$R$538,2)</f>
        <v>0</v>
      </c>
      <c r="P546" s="742" cm="1">
        <f t="array" ref="P546">INDEX($H546:$K546,0,MATCH(P$541,$H$541:$K$541,0))*HLOOKUP(P$540,$J$537:$R$538,2)</f>
        <v>0</v>
      </c>
      <c r="Q546" s="742" cm="1">
        <f t="array" ref="Q546">INDEX($H546:$K546,0,MATCH(Q$541,$H$541:$K$541,0))*HLOOKUP(Q$540,$J$537:$R$538,2)</f>
        <v>0</v>
      </c>
      <c r="R546" s="742" cm="1">
        <f t="array" ref="R546">INDEX($H546:$K546,0,MATCH(R$541,$H$541:$K$541,0))*HLOOKUP(R$540,$J$537:$R$538,2)</f>
        <v>0</v>
      </c>
      <c r="S546" s="742" cm="1">
        <f t="array" ref="S546">INDEX($H546:$K546,0,MATCH(S$541,$H$541:$K$541,0))*HLOOKUP(S$540,$J$537:$R$538,2)</f>
        <v>0</v>
      </c>
      <c r="T546" s="742" cm="1">
        <f t="array" ref="T546">INDEX($H546:$K546,0,MATCH(T$541,$H$541:$K$541,0))*HLOOKUP(T$540,$J$537:$R$538,2)</f>
        <v>0</v>
      </c>
      <c r="U546" s="742" cm="1">
        <f t="array" ref="U546">INDEX($H546:$K546,0,MATCH(U$541,$H$541:$K$541,0))*HLOOKUP(U$540,$J$537:$R$538,2)</f>
        <v>0</v>
      </c>
      <c r="V546" s="742" cm="1">
        <f t="array" ref="V546">INDEX($H546:$K546,0,MATCH(V$541,$H$541:$K$541,0))*HLOOKUP(V$540,$J$537:$R$538,2)</f>
        <v>0</v>
      </c>
      <c r="W546" s="742" cm="1">
        <f t="array" ref="W546">INDEX($H546:$K546,0,MATCH(W$541,$H$541:$K$541,0))*HLOOKUP(W$540,$J$537:$R$538,2)</f>
        <v>0</v>
      </c>
      <c r="X546" s="742" cm="1">
        <f t="array" ref="X546">INDEX($H546:$K546,0,MATCH(X$541,$H$541:$K$541,0))*HLOOKUP(X$540,$J$537:$R$538,2)</f>
        <v>0</v>
      </c>
      <c r="Y546" s="742" cm="1">
        <f t="array" ref="Y546">INDEX($H546:$K546,0,MATCH(Y$541,$H$541:$K$541,0))*HLOOKUP(Y$540,$J$537:$R$538,2)</f>
        <v>0</v>
      </c>
      <c r="Z546" s="742" cm="1">
        <f t="array" ref="Z546">INDEX($H546:$K546,0,MATCH(Z$541,$H$541:$K$541,0))*HLOOKUP(Z$540,$J$537:$R$538,2)</f>
        <v>0</v>
      </c>
      <c r="AA546" s="742" cm="1">
        <f t="array" ref="AA546">INDEX($H546:$K546,0,MATCH(AA$541,$H$541:$K$541,0))*HLOOKUP(AA$540,$J$537:$R$538,2)</f>
        <v>0</v>
      </c>
      <c r="AB546" s="742" cm="1">
        <f t="array" ref="AB546">INDEX($H546:$K546,0,MATCH(AB$541,$H$541:$K$541,0))*HLOOKUP(AB$540,$J$537:$R$538,2)</f>
        <v>0</v>
      </c>
      <c r="AC546" s="742" cm="1">
        <f t="array" ref="AC546">INDEX($H546:$K546,0,MATCH(AC$541,$H$541:$K$541,0))*HLOOKUP(AC$540,$J$537:$R$538,2)</f>
        <v>0</v>
      </c>
      <c r="AD546" s="742" cm="1">
        <f t="array" ref="AD546">INDEX($H546:$K546,0,MATCH(AD$541,$H$541:$K$541,0))*HLOOKUP(AD$540,$J$537:$R$538,2)</f>
        <v>0</v>
      </c>
      <c r="AE546" s="742" cm="1">
        <f t="array" ref="AE546">INDEX($H546:$K546,0,MATCH(AE$541,$H$541:$K$541,0))*HLOOKUP(AE$540,$J$537:$R$538,2)</f>
        <v>0</v>
      </c>
      <c r="AF546" s="742" cm="1">
        <f t="array" ref="AF546">INDEX($H546:$K546,0,MATCH(AF$541,$H$541:$K$541,0))*HLOOKUP(AF$540,$J$537:$R$538,2)</f>
        <v>0</v>
      </c>
      <c r="AG546" s="742" cm="1">
        <f t="array" ref="AG546">INDEX($H546:$K546,0,MATCH(AG$541,$H$541:$K$541,0))*HLOOKUP(AG$540,$J$537:$R$538,2)</f>
        <v>0</v>
      </c>
      <c r="AH546" s="742" cm="1">
        <f t="array" ref="AH546">INDEX($H546:$K546,0,MATCH(AH$541,$H$541:$K$541,0))*HLOOKUP(AH$540,$J$537:$R$538,2)</f>
        <v>0</v>
      </c>
      <c r="AI546" s="742" cm="1">
        <f t="array" ref="AI546">INDEX($H546:$K546,0,MATCH(AI$541,$H$541:$K$541,0))*HLOOKUP(AI$540,$J$537:$R$538,2)</f>
        <v>0</v>
      </c>
      <c r="AJ546" s="742" cm="1">
        <f t="array" ref="AJ546">INDEX($H546:$K546,0,MATCH(AJ$541,$H$541:$K$541,0))*HLOOKUP(AJ$540,$J$537:$R$538,2)</f>
        <v>0</v>
      </c>
      <c r="AK546" s="742" cm="1">
        <f t="array" ref="AK546">INDEX($H546:$K546,0,MATCH(AK$541,$H$541:$K$541,0))*HLOOKUP(AK$540,$J$537:$R$538,2)</f>
        <v>0</v>
      </c>
      <c r="AL546" s="742" cm="1">
        <f t="array" ref="AL546">INDEX($H546:$K546,0,MATCH(AL$541,$H$541:$K$541,0))*HLOOKUP(AL$540,$J$537:$R$538,2)</f>
        <v>0</v>
      </c>
      <c r="AM546" s="742" cm="1">
        <f t="array" ref="AM546">INDEX($H546:$K546,0,MATCH(AM$541,$H$541:$K$541,0))*HLOOKUP(AM$540,$J$537:$R$538,2)</f>
        <v>0</v>
      </c>
      <c r="AN546" s="742" cm="1">
        <f t="array" ref="AN546">INDEX($H546:$K546,0,MATCH(AN$541,$H$541:$K$541,0))*HLOOKUP(AN$540,$J$537:$R$538,2)</f>
        <v>0</v>
      </c>
      <c r="AO546" s="742" cm="1">
        <f t="array" ref="AO546">INDEX($H546:$K546,0,MATCH(AO$541,$H$541:$K$541,0))*HLOOKUP(AO$540,$J$537:$R$538,2)</f>
        <v>0</v>
      </c>
      <c r="AP546" s="742" cm="1">
        <f t="array" ref="AP546">INDEX($H546:$K546,0,MATCH(AP$541,$H$541:$K$541,0))*HLOOKUP(AP$540,$J$537:$R$538,2)</f>
        <v>0</v>
      </c>
      <c r="AQ546" s="742" cm="1">
        <f t="array" ref="AQ546">INDEX($H546:$K546,0,MATCH(AQ$541,$H$541:$K$541,0))*HLOOKUP(AQ$540,$J$537:$R$538,2)</f>
        <v>0</v>
      </c>
      <c r="AR546" s="742" cm="1">
        <f t="array" ref="AR546">INDEX($H546:$K546,0,MATCH(AR$541,$H$541:$K$541,0))*HLOOKUP(AR$540,$J$537:$R$538,2)</f>
        <v>0</v>
      </c>
      <c r="AS546" s="742" cm="1">
        <f t="array" ref="AS546">INDEX($H546:$K546,0,MATCH(AS$541,$H$541:$K$541,0))*HLOOKUP(AS$540,$J$537:$R$538,2)</f>
        <v>0</v>
      </c>
      <c r="AT546" s="742" cm="1">
        <f t="array" ref="AT546">INDEX($H546:$K546,0,MATCH(AT$541,$H$541:$K$541,0))*HLOOKUP(AT$540,$J$537:$R$538,2)</f>
        <v>0</v>
      </c>
      <c r="AU546" s="742" cm="1">
        <f t="array" ref="AU546">INDEX($H546:$K546,0,MATCH(AU$541,$H$541:$K$541,0))*HLOOKUP(AU$540,$J$537:$R$538,2)</f>
        <v>0</v>
      </c>
      <c r="AV546" s="196"/>
      <c r="AW546" s="196"/>
      <c r="AX546" s="17"/>
      <c r="AY546" s="9"/>
      <c r="AZ546" s="9"/>
      <c r="BA546" s="9"/>
    </row>
    <row r="547" spans="1:53" ht="14.5" outlineLevel="1" x14ac:dyDescent="0.35">
      <c r="A547" s="7"/>
      <c r="B547" s="8"/>
      <c r="C547" s="18"/>
      <c r="D547" s="18"/>
      <c r="E547" s="18"/>
      <c r="F547" s="27"/>
      <c r="G547" s="27" t="str">
        <f t="shared" si="124"/>
        <v>GGGAg2OFa2</v>
      </c>
      <c r="H547" s="232">
        <f t="shared" si="125"/>
        <v>0</v>
      </c>
      <c r="I547" s="232">
        <f t="shared" si="125"/>
        <v>0</v>
      </c>
      <c r="J547" s="232">
        <f t="shared" si="125"/>
        <v>0</v>
      </c>
      <c r="K547" s="232">
        <f t="shared" si="125"/>
        <v>0</v>
      </c>
      <c r="L547" s="742" cm="1">
        <f t="array" ref="L547">INDEX($H547:$K547,0,MATCH(L$541,$H$541:$K$541,0))*HLOOKUP(L$540,$J$537:$R$538,2)</f>
        <v>0</v>
      </c>
      <c r="M547" s="742" cm="1">
        <f t="array" ref="M547">INDEX($H547:$K547,0,MATCH(M$541,$H$541:$K$541,0))*HLOOKUP(M$540,$J$537:$R$538,2)</f>
        <v>0</v>
      </c>
      <c r="N547" s="742" cm="1">
        <f t="array" ref="N547">INDEX($H547:$K547,0,MATCH(N$541,$H$541:$K$541,0))*HLOOKUP(N$540,$J$537:$R$538,2)</f>
        <v>0</v>
      </c>
      <c r="O547" s="742" cm="1">
        <f t="array" ref="O547">INDEX($H547:$K547,0,MATCH(O$541,$H$541:$K$541,0))*HLOOKUP(O$540,$J$537:$R$538,2)</f>
        <v>0</v>
      </c>
      <c r="P547" s="742" cm="1">
        <f t="array" ref="P547">INDEX($H547:$K547,0,MATCH(P$541,$H$541:$K$541,0))*HLOOKUP(P$540,$J$537:$R$538,2)</f>
        <v>0</v>
      </c>
      <c r="Q547" s="742" cm="1">
        <f t="array" ref="Q547">INDEX($H547:$K547,0,MATCH(Q$541,$H$541:$K$541,0))*HLOOKUP(Q$540,$J$537:$R$538,2)</f>
        <v>0</v>
      </c>
      <c r="R547" s="742" cm="1">
        <f t="array" ref="R547">INDEX($H547:$K547,0,MATCH(R$541,$H$541:$K$541,0))*HLOOKUP(R$540,$J$537:$R$538,2)</f>
        <v>0</v>
      </c>
      <c r="S547" s="742" cm="1">
        <f t="array" ref="S547">INDEX($H547:$K547,0,MATCH(S$541,$H$541:$K$541,0))*HLOOKUP(S$540,$J$537:$R$538,2)</f>
        <v>0</v>
      </c>
      <c r="T547" s="742" cm="1">
        <f t="array" ref="T547">INDEX($H547:$K547,0,MATCH(T$541,$H$541:$K$541,0))*HLOOKUP(T$540,$J$537:$R$538,2)</f>
        <v>0</v>
      </c>
      <c r="U547" s="742" cm="1">
        <f t="array" ref="U547">INDEX($H547:$K547,0,MATCH(U$541,$H$541:$K$541,0))*HLOOKUP(U$540,$J$537:$R$538,2)</f>
        <v>0</v>
      </c>
      <c r="V547" s="742" cm="1">
        <f t="array" ref="V547">INDEX($H547:$K547,0,MATCH(V$541,$H$541:$K$541,0))*HLOOKUP(V$540,$J$537:$R$538,2)</f>
        <v>0</v>
      </c>
      <c r="W547" s="742" cm="1">
        <f t="array" ref="W547">INDEX($H547:$K547,0,MATCH(W$541,$H$541:$K$541,0))*HLOOKUP(W$540,$J$537:$R$538,2)</f>
        <v>0</v>
      </c>
      <c r="X547" s="742" cm="1">
        <f t="array" ref="X547">INDEX($H547:$K547,0,MATCH(X$541,$H$541:$K$541,0))*HLOOKUP(X$540,$J$537:$R$538,2)</f>
        <v>0</v>
      </c>
      <c r="Y547" s="742" cm="1">
        <f t="array" ref="Y547">INDEX($H547:$K547,0,MATCH(Y$541,$H$541:$K$541,0))*HLOOKUP(Y$540,$J$537:$R$538,2)</f>
        <v>0</v>
      </c>
      <c r="Z547" s="742" cm="1">
        <f t="array" ref="Z547">INDEX($H547:$K547,0,MATCH(Z$541,$H$541:$K$541,0))*HLOOKUP(Z$540,$J$537:$R$538,2)</f>
        <v>0</v>
      </c>
      <c r="AA547" s="742" cm="1">
        <f t="array" ref="AA547">INDEX($H547:$K547,0,MATCH(AA$541,$H$541:$K$541,0))*HLOOKUP(AA$540,$J$537:$R$538,2)</f>
        <v>0</v>
      </c>
      <c r="AB547" s="742" cm="1">
        <f t="array" ref="AB547">INDEX($H547:$K547,0,MATCH(AB$541,$H$541:$K$541,0))*HLOOKUP(AB$540,$J$537:$R$538,2)</f>
        <v>0</v>
      </c>
      <c r="AC547" s="742" cm="1">
        <f t="array" ref="AC547">INDEX($H547:$K547,0,MATCH(AC$541,$H$541:$K$541,0))*HLOOKUP(AC$540,$J$537:$R$538,2)</f>
        <v>0</v>
      </c>
      <c r="AD547" s="742" cm="1">
        <f t="array" ref="AD547">INDEX($H547:$K547,0,MATCH(AD$541,$H$541:$K$541,0))*HLOOKUP(AD$540,$J$537:$R$538,2)</f>
        <v>0</v>
      </c>
      <c r="AE547" s="742" cm="1">
        <f t="array" ref="AE547">INDEX($H547:$K547,0,MATCH(AE$541,$H$541:$K$541,0))*HLOOKUP(AE$540,$J$537:$R$538,2)</f>
        <v>0</v>
      </c>
      <c r="AF547" s="742" cm="1">
        <f t="array" ref="AF547">INDEX($H547:$K547,0,MATCH(AF$541,$H$541:$K$541,0))*HLOOKUP(AF$540,$J$537:$R$538,2)</f>
        <v>0</v>
      </c>
      <c r="AG547" s="742" cm="1">
        <f t="array" ref="AG547">INDEX($H547:$K547,0,MATCH(AG$541,$H$541:$K$541,0))*HLOOKUP(AG$540,$J$537:$R$538,2)</f>
        <v>0</v>
      </c>
      <c r="AH547" s="742" cm="1">
        <f t="array" ref="AH547">INDEX($H547:$K547,0,MATCH(AH$541,$H$541:$K$541,0))*HLOOKUP(AH$540,$J$537:$R$538,2)</f>
        <v>0</v>
      </c>
      <c r="AI547" s="742" cm="1">
        <f t="array" ref="AI547">INDEX($H547:$K547,0,MATCH(AI$541,$H$541:$K$541,0))*HLOOKUP(AI$540,$J$537:$R$538,2)</f>
        <v>0</v>
      </c>
      <c r="AJ547" s="742" cm="1">
        <f t="array" ref="AJ547">INDEX($H547:$K547,0,MATCH(AJ$541,$H$541:$K$541,0))*HLOOKUP(AJ$540,$J$537:$R$538,2)</f>
        <v>0</v>
      </c>
      <c r="AK547" s="742" cm="1">
        <f t="array" ref="AK547">INDEX($H547:$K547,0,MATCH(AK$541,$H$541:$K$541,0))*HLOOKUP(AK$540,$J$537:$R$538,2)</f>
        <v>0</v>
      </c>
      <c r="AL547" s="742" cm="1">
        <f t="array" ref="AL547">INDEX($H547:$K547,0,MATCH(AL$541,$H$541:$K$541,0))*HLOOKUP(AL$540,$J$537:$R$538,2)</f>
        <v>0</v>
      </c>
      <c r="AM547" s="742" cm="1">
        <f t="array" ref="AM547">INDEX($H547:$K547,0,MATCH(AM$541,$H$541:$K$541,0))*HLOOKUP(AM$540,$J$537:$R$538,2)</f>
        <v>0</v>
      </c>
      <c r="AN547" s="742" cm="1">
        <f t="array" ref="AN547">INDEX($H547:$K547,0,MATCH(AN$541,$H$541:$K$541,0))*HLOOKUP(AN$540,$J$537:$R$538,2)</f>
        <v>0</v>
      </c>
      <c r="AO547" s="742" cm="1">
        <f t="array" ref="AO547">INDEX($H547:$K547,0,MATCH(AO$541,$H$541:$K$541,0))*HLOOKUP(AO$540,$J$537:$R$538,2)</f>
        <v>0</v>
      </c>
      <c r="AP547" s="742" cm="1">
        <f t="array" ref="AP547">INDEX($H547:$K547,0,MATCH(AP$541,$H$541:$K$541,0))*HLOOKUP(AP$540,$J$537:$R$538,2)</f>
        <v>0</v>
      </c>
      <c r="AQ547" s="742" cm="1">
        <f t="array" ref="AQ547">INDEX($H547:$K547,0,MATCH(AQ$541,$H$541:$K$541,0))*HLOOKUP(AQ$540,$J$537:$R$538,2)</f>
        <v>0</v>
      </c>
      <c r="AR547" s="742" cm="1">
        <f t="array" ref="AR547">INDEX($H547:$K547,0,MATCH(AR$541,$H$541:$K$541,0))*HLOOKUP(AR$540,$J$537:$R$538,2)</f>
        <v>0</v>
      </c>
      <c r="AS547" s="742" cm="1">
        <f t="array" ref="AS547">INDEX($H547:$K547,0,MATCH(AS$541,$H$541:$K$541,0))*HLOOKUP(AS$540,$J$537:$R$538,2)</f>
        <v>0</v>
      </c>
      <c r="AT547" s="742" cm="1">
        <f t="array" ref="AT547">INDEX($H547:$K547,0,MATCH(AT$541,$H$541:$K$541,0))*HLOOKUP(AT$540,$J$537:$R$538,2)</f>
        <v>0</v>
      </c>
      <c r="AU547" s="742" cm="1">
        <f t="array" ref="AU547">INDEX($H547:$K547,0,MATCH(AU$541,$H$541:$K$541,0))*HLOOKUP(AU$540,$J$537:$R$538,2)</f>
        <v>0</v>
      </c>
      <c r="AV547" s="196"/>
      <c r="AW547" s="196"/>
      <c r="AX547" s="17"/>
      <c r="AY547" s="9"/>
      <c r="AZ547" s="9"/>
      <c r="BA547" s="9"/>
    </row>
    <row r="548" spans="1:53" ht="14.5" outlineLevel="1" x14ac:dyDescent="0.35">
      <c r="A548" s="7"/>
      <c r="B548" s="8"/>
      <c r="C548" s="18"/>
      <c r="D548" s="18"/>
      <c r="E548" s="18"/>
      <c r="F548" s="27"/>
      <c r="G548" s="27" t="str">
        <f t="shared" si="124"/>
        <v>GGGC1Na2</v>
      </c>
      <c r="H548" s="232">
        <f t="shared" si="125"/>
        <v>0</v>
      </c>
      <c r="I548" s="232">
        <f t="shared" si="125"/>
        <v>0</v>
      </c>
      <c r="J548" s="232">
        <f t="shared" si="125"/>
        <v>0</v>
      </c>
      <c r="K548" s="232">
        <f t="shared" si="125"/>
        <v>0</v>
      </c>
      <c r="L548" s="742" cm="1">
        <f t="array" ref="L548">INDEX($H548:$K548,0,MATCH(L$541,$H$541:$K$541,0))*HLOOKUP(L$540,$J$537:$R$538,2)</f>
        <v>0</v>
      </c>
      <c r="M548" s="742" cm="1">
        <f t="array" ref="M548">INDEX($H548:$K548,0,MATCH(M$541,$H$541:$K$541,0))*HLOOKUP(M$540,$J$537:$R$538,2)</f>
        <v>0</v>
      </c>
      <c r="N548" s="742" cm="1">
        <f t="array" ref="N548">INDEX($H548:$K548,0,MATCH(N$541,$H$541:$K$541,0))*HLOOKUP(N$540,$J$537:$R$538,2)</f>
        <v>0</v>
      </c>
      <c r="O548" s="742" cm="1">
        <f t="array" ref="O548">INDEX($H548:$K548,0,MATCH(O$541,$H$541:$K$541,0))*HLOOKUP(O$540,$J$537:$R$538,2)</f>
        <v>0</v>
      </c>
      <c r="P548" s="742" cm="1">
        <f t="array" ref="P548">INDEX($H548:$K548,0,MATCH(P$541,$H$541:$K$541,0))*HLOOKUP(P$540,$J$537:$R$538,2)</f>
        <v>0</v>
      </c>
      <c r="Q548" s="742" cm="1">
        <f t="array" ref="Q548">INDEX($H548:$K548,0,MATCH(Q$541,$H$541:$K$541,0))*HLOOKUP(Q$540,$J$537:$R$538,2)</f>
        <v>0</v>
      </c>
      <c r="R548" s="742" cm="1">
        <f t="array" ref="R548">INDEX($H548:$K548,0,MATCH(R$541,$H$541:$K$541,0))*HLOOKUP(R$540,$J$537:$R$538,2)</f>
        <v>0</v>
      </c>
      <c r="S548" s="742" cm="1">
        <f t="array" ref="S548">INDEX($H548:$K548,0,MATCH(S$541,$H$541:$K$541,0))*HLOOKUP(S$540,$J$537:$R$538,2)</f>
        <v>0</v>
      </c>
      <c r="T548" s="742" cm="1">
        <f t="array" ref="T548">INDEX($H548:$K548,0,MATCH(T$541,$H$541:$K$541,0))*HLOOKUP(T$540,$J$537:$R$538,2)</f>
        <v>0</v>
      </c>
      <c r="U548" s="742" cm="1">
        <f t="array" ref="U548">INDEX($H548:$K548,0,MATCH(U$541,$H$541:$K$541,0))*HLOOKUP(U$540,$J$537:$R$538,2)</f>
        <v>0</v>
      </c>
      <c r="V548" s="742" cm="1">
        <f t="array" ref="V548">INDEX($H548:$K548,0,MATCH(V$541,$H$541:$K$541,0))*HLOOKUP(V$540,$J$537:$R$538,2)</f>
        <v>0</v>
      </c>
      <c r="W548" s="742" cm="1">
        <f t="array" ref="W548">INDEX($H548:$K548,0,MATCH(W$541,$H$541:$K$541,0))*HLOOKUP(W$540,$J$537:$R$538,2)</f>
        <v>0</v>
      </c>
      <c r="X548" s="742" cm="1">
        <f t="array" ref="X548">INDEX($H548:$K548,0,MATCH(X$541,$H$541:$K$541,0))*HLOOKUP(X$540,$J$537:$R$538,2)</f>
        <v>0</v>
      </c>
      <c r="Y548" s="742" cm="1">
        <f t="array" ref="Y548">INDEX($H548:$K548,0,MATCH(Y$541,$H$541:$K$541,0))*HLOOKUP(Y$540,$J$537:$R$538,2)</f>
        <v>0</v>
      </c>
      <c r="Z548" s="742" cm="1">
        <f t="array" ref="Z548">INDEX($H548:$K548,0,MATCH(Z$541,$H$541:$K$541,0))*HLOOKUP(Z$540,$J$537:$R$538,2)</f>
        <v>0</v>
      </c>
      <c r="AA548" s="742" cm="1">
        <f t="array" ref="AA548">INDEX($H548:$K548,0,MATCH(AA$541,$H$541:$K$541,0))*HLOOKUP(AA$540,$J$537:$R$538,2)</f>
        <v>0</v>
      </c>
      <c r="AB548" s="742" cm="1">
        <f t="array" ref="AB548">INDEX($H548:$K548,0,MATCH(AB$541,$H$541:$K$541,0))*HLOOKUP(AB$540,$J$537:$R$538,2)</f>
        <v>0</v>
      </c>
      <c r="AC548" s="742" cm="1">
        <f t="array" ref="AC548">INDEX($H548:$K548,0,MATCH(AC$541,$H$541:$K$541,0))*HLOOKUP(AC$540,$J$537:$R$538,2)</f>
        <v>0</v>
      </c>
      <c r="AD548" s="742" cm="1">
        <f t="array" ref="AD548">INDEX($H548:$K548,0,MATCH(AD$541,$H$541:$K$541,0))*HLOOKUP(AD$540,$J$537:$R$538,2)</f>
        <v>0</v>
      </c>
      <c r="AE548" s="742" cm="1">
        <f t="array" ref="AE548">INDEX($H548:$K548,0,MATCH(AE$541,$H$541:$K$541,0))*HLOOKUP(AE$540,$J$537:$R$538,2)</f>
        <v>0</v>
      </c>
      <c r="AF548" s="742" cm="1">
        <f t="array" ref="AF548">INDEX($H548:$K548,0,MATCH(AF$541,$H$541:$K$541,0))*HLOOKUP(AF$540,$J$537:$R$538,2)</f>
        <v>0</v>
      </c>
      <c r="AG548" s="742" cm="1">
        <f t="array" ref="AG548">INDEX($H548:$K548,0,MATCH(AG$541,$H$541:$K$541,0))*HLOOKUP(AG$540,$J$537:$R$538,2)</f>
        <v>0</v>
      </c>
      <c r="AH548" s="742" cm="1">
        <f t="array" ref="AH548">INDEX($H548:$K548,0,MATCH(AH$541,$H$541:$K$541,0))*HLOOKUP(AH$540,$J$537:$R$538,2)</f>
        <v>0</v>
      </c>
      <c r="AI548" s="742" cm="1">
        <f t="array" ref="AI548">INDEX($H548:$K548,0,MATCH(AI$541,$H$541:$K$541,0))*HLOOKUP(AI$540,$J$537:$R$538,2)</f>
        <v>0</v>
      </c>
      <c r="AJ548" s="742" cm="1">
        <f t="array" ref="AJ548">INDEX($H548:$K548,0,MATCH(AJ$541,$H$541:$K$541,0))*HLOOKUP(AJ$540,$J$537:$R$538,2)</f>
        <v>0</v>
      </c>
      <c r="AK548" s="742" cm="1">
        <f t="array" ref="AK548">INDEX($H548:$K548,0,MATCH(AK$541,$H$541:$K$541,0))*HLOOKUP(AK$540,$J$537:$R$538,2)</f>
        <v>0</v>
      </c>
      <c r="AL548" s="742" cm="1">
        <f t="array" ref="AL548">INDEX($H548:$K548,0,MATCH(AL$541,$H$541:$K$541,0))*HLOOKUP(AL$540,$J$537:$R$538,2)</f>
        <v>0</v>
      </c>
      <c r="AM548" s="742" cm="1">
        <f t="array" ref="AM548">INDEX($H548:$K548,0,MATCH(AM$541,$H$541:$K$541,0))*HLOOKUP(AM$540,$J$537:$R$538,2)</f>
        <v>0</v>
      </c>
      <c r="AN548" s="742" cm="1">
        <f t="array" ref="AN548">INDEX($H548:$K548,0,MATCH(AN$541,$H$541:$K$541,0))*HLOOKUP(AN$540,$J$537:$R$538,2)</f>
        <v>0</v>
      </c>
      <c r="AO548" s="742" cm="1">
        <f t="array" ref="AO548">INDEX($H548:$K548,0,MATCH(AO$541,$H$541:$K$541,0))*HLOOKUP(AO$540,$J$537:$R$538,2)</f>
        <v>0</v>
      </c>
      <c r="AP548" s="742" cm="1">
        <f t="array" ref="AP548">INDEX($H548:$K548,0,MATCH(AP$541,$H$541:$K$541,0))*HLOOKUP(AP$540,$J$537:$R$538,2)</f>
        <v>0</v>
      </c>
      <c r="AQ548" s="742" cm="1">
        <f t="array" ref="AQ548">INDEX($H548:$K548,0,MATCH(AQ$541,$H$541:$K$541,0))*HLOOKUP(AQ$540,$J$537:$R$538,2)</f>
        <v>0</v>
      </c>
      <c r="AR548" s="742" cm="1">
        <f t="array" ref="AR548">INDEX($H548:$K548,0,MATCH(AR$541,$H$541:$K$541,0))*HLOOKUP(AR$540,$J$537:$R$538,2)</f>
        <v>0</v>
      </c>
      <c r="AS548" s="742" cm="1">
        <f t="array" ref="AS548">INDEX($H548:$K548,0,MATCH(AS$541,$H$541:$K$541,0))*HLOOKUP(AS$540,$J$537:$R$538,2)</f>
        <v>0</v>
      </c>
      <c r="AT548" s="742" cm="1">
        <f t="array" ref="AT548">INDEX($H548:$K548,0,MATCH(AT$541,$H$541:$K$541,0))*HLOOKUP(AT$540,$J$537:$R$538,2)</f>
        <v>0</v>
      </c>
      <c r="AU548" s="742" cm="1">
        <f t="array" ref="AU548">INDEX($H548:$K548,0,MATCH(AU$541,$H$541:$K$541,0))*HLOOKUP(AU$540,$J$537:$R$538,2)</f>
        <v>0</v>
      </c>
      <c r="AV548" s="196"/>
      <c r="AW548" s="196"/>
      <c r="AX548" s="17"/>
      <c r="AY548" s="9"/>
      <c r="AZ548" s="9"/>
      <c r="BA548" s="9"/>
    </row>
    <row r="549" spans="1:53" ht="14.5" outlineLevel="1" x14ac:dyDescent="0.35">
      <c r="A549" s="7"/>
      <c r="B549" s="8"/>
      <c r="C549" s="18"/>
      <c r="D549" s="18"/>
      <c r="E549" s="18"/>
      <c r="F549" s="27"/>
      <c r="G549" s="27" t="str">
        <f t="shared" si="124"/>
        <v>GGGC1Ea2</v>
      </c>
      <c r="H549" s="232">
        <f t="shared" si="125"/>
        <v>0</v>
      </c>
      <c r="I549" s="232">
        <f t="shared" si="125"/>
        <v>0</v>
      </c>
      <c r="J549" s="232">
        <f t="shared" si="125"/>
        <v>0</v>
      </c>
      <c r="K549" s="232">
        <f t="shared" si="125"/>
        <v>0</v>
      </c>
      <c r="L549" s="742" cm="1">
        <f t="array" ref="L549">INDEX($H549:$K549,0,MATCH(L$541,$H$541:$K$541,0))*HLOOKUP(L$540,$J$537:$R$538,2)</f>
        <v>0</v>
      </c>
      <c r="M549" s="742" cm="1">
        <f t="array" ref="M549">INDEX($H549:$K549,0,MATCH(M$541,$H$541:$K$541,0))*HLOOKUP(M$540,$J$537:$R$538,2)</f>
        <v>0</v>
      </c>
      <c r="N549" s="742" cm="1">
        <f t="array" ref="N549">INDEX($H549:$K549,0,MATCH(N$541,$H$541:$K$541,0))*HLOOKUP(N$540,$J$537:$R$538,2)</f>
        <v>0</v>
      </c>
      <c r="O549" s="742" cm="1">
        <f t="array" ref="O549">INDEX($H549:$K549,0,MATCH(O$541,$H$541:$K$541,0))*HLOOKUP(O$540,$J$537:$R$538,2)</f>
        <v>0</v>
      </c>
      <c r="P549" s="742" cm="1">
        <f t="array" ref="P549">INDEX($H549:$K549,0,MATCH(P$541,$H$541:$K$541,0))*HLOOKUP(P$540,$J$537:$R$538,2)</f>
        <v>0</v>
      </c>
      <c r="Q549" s="742" cm="1">
        <f t="array" ref="Q549">INDEX($H549:$K549,0,MATCH(Q$541,$H$541:$K$541,0))*HLOOKUP(Q$540,$J$537:$R$538,2)</f>
        <v>0</v>
      </c>
      <c r="R549" s="742" cm="1">
        <f t="array" ref="R549">INDEX($H549:$K549,0,MATCH(R$541,$H$541:$K$541,0))*HLOOKUP(R$540,$J$537:$R$538,2)</f>
        <v>0</v>
      </c>
      <c r="S549" s="742" cm="1">
        <f t="array" ref="S549">INDEX($H549:$K549,0,MATCH(S$541,$H$541:$K$541,0))*HLOOKUP(S$540,$J$537:$R$538,2)</f>
        <v>0</v>
      </c>
      <c r="T549" s="742" cm="1">
        <f t="array" ref="T549">INDEX($H549:$K549,0,MATCH(T$541,$H$541:$K$541,0))*HLOOKUP(T$540,$J$537:$R$538,2)</f>
        <v>0</v>
      </c>
      <c r="U549" s="742" cm="1">
        <f t="array" ref="U549">INDEX($H549:$K549,0,MATCH(U$541,$H$541:$K$541,0))*HLOOKUP(U$540,$J$537:$R$538,2)</f>
        <v>0</v>
      </c>
      <c r="V549" s="742" cm="1">
        <f t="array" ref="V549">INDEX($H549:$K549,0,MATCH(V$541,$H$541:$K$541,0))*HLOOKUP(V$540,$J$537:$R$538,2)</f>
        <v>0</v>
      </c>
      <c r="W549" s="742" cm="1">
        <f t="array" ref="W549">INDEX($H549:$K549,0,MATCH(W$541,$H$541:$K$541,0))*HLOOKUP(W$540,$J$537:$R$538,2)</f>
        <v>0</v>
      </c>
      <c r="X549" s="742" cm="1">
        <f t="array" ref="X549">INDEX($H549:$K549,0,MATCH(X$541,$H$541:$K$541,0))*HLOOKUP(X$540,$J$537:$R$538,2)</f>
        <v>0</v>
      </c>
      <c r="Y549" s="742" cm="1">
        <f t="array" ref="Y549">INDEX($H549:$K549,0,MATCH(Y$541,$H$541:$K$541,0))*HLOOKUP(Y$540,$J$537:$R$538,2)</f>
        <v>0</v>
      </c>
      <c r="Z549" s="742" cm="1">
        <f t="array" ref="Z549">INDEX($H549:$K549,0,MATCH(Z$541,$H$541:$K$541,0))*HLOOKUP(Z$540,$J$537:$R$538,2)</f>
        <v>0</v>
      </c>
      <c r="AA549" s="742" cm="1">
        <f t="array" ref="AA549">INDEX($H549:$K549,0,MATCH(AA$541,$H$541:$K$541,0))*HLOOKUP(AA$540,$J$537:$R$538,2)</f>
        <v>0</v>
      </c>
      <c r="AB549" s="742" cm="1">
        <f t="array" ref="AB549">INDEX($H549:$K549,0,MATCH(AB$541,$H$541:$K$541,0))*HLOOKUP(AB$540,$J$537:$R$538,2)</f>
        <v>0</v>
      </c>
      <c r="AC549" s="742" cm="1">
        <f t="array" ref="AC549">INDEX($H549:$K549,0,MATCH(AC$541,$H$541:$K$541,0))*HLOOKUP(AC$540,$J$537:$R$538,2)</f>
        <v>0</v>
      </c>
      <c r="AD549" s="742" cm="1">
        <f t="array" ref="AD549">INDEX($H549:$K549,0,MATCH(AD$541,$H$541:$K$541,0))*HLOOKUP(AD$540,$J$537:$R$538,2)</f>
        <v>0</v>
      </c>
      <c r="AE549" s="742" cm="1">
        <f t="array" ref="AE549">INDEX($H549:$K549,0,MATCH(AE$541,$H$541:$K$541,0))*HLOOKUP(AE$540,$J$537:$R$538,2)</f>
        <v>0</v>
      </c>
      <c r="AF549" s="742" cm="1">
        <f t="array" ref="AF549">INDEX($H549:$K549,0,MATCH(AF$541,$H$541:$K$541,0))*HLOOKUP(AF$540,$J$537:$R$538,2)</f>
        <v>0</v>
      </c>
      <c r="AG549" s="742" cm="1">
        <f t="array" ref="AG549">INDEX($H549:$K549,0,MATCH(AG$541,$H$541:$K$541,0))*HLOOKUP(AG$540,$J$537:$R$538,2)</f>
        <v>0</v>
      </c>
      <c r="AH549" s="742" cm="1">
        <f t="array" ref="AH549">INDEX($H549:$K549,0,MATCH(AH$541,$H$541:$K$541,0))*HLOOKUP(AH$540,$J$537:$R$538,2)</f>
        <v>0</v>
      </c>
      <c r="AI549" s="742" cm="1">
        <f t="array" ref="AI549">INDEX($H549:$K549,0,MATCH(AI$541,$H$541:$K$541,0))*HLOOKUP(AI$540,$J$537:$R$538,2)</f>
        <v>0</v>
      </c>
      <c r="AJ549" s="742" cm="1">
        <f t="array" ref="AJ549">INDEX($H549:$K549,0,MATCH(AJ$541,$H$541:$K$541,0))*HLOOKUP(AJ$540,$J$537:$R$538,2)</f>
        <v>0</v>
      </c>
      <c r="AK549" s="742" cm="1">
        <f t="array" ref="AK549">INDEX($H549:$K549,0,MATCH(AK$541,$H$541:$K$541,0))*HLOOKUP(AK$540,$J$537:$R$538,2)</f>
        <v>0</v>
      </c>
      <c r="AL549" s="742" cm="1">
        <f t="array" ref="AL549">INDEX($H549:$K549,0,MATCH(AL$541,$H$541:$K$541,0))*HLOOKUP(AL$540,$J$537:$R$538,2)</f>
        <v>0</v>
      </c>
      <c r="AM549" s="742" cm="1">
        <f t="array" ref="AM549">INDEX($H549:$K549,0,MATCH(AM$541,$H$541:$K$541,0))*HLOOKUP(AM$540,$J$537:$R$538,2)</f>
        <v>0</v>
      </c>
      <c r="AN549" s="742" cm="1">
        <f t="array" ref="AN549">INDEX($H549:$K549,0,MATCH(AN$541,$H$541:$K$541,0))*HLOOKUP(AN$540,$J$537:$R$538,2)</f>
        <v>0</v>
      </c>
      <c r="AO549" s="742" cm="1">
        <f t="array" ref="AO549">INDEX($H549:$K549,0,MATCH(AO$541,$H$541:$K$541,0))*HLOOKUP(AO$540,$J$537:$R$538,2)</f>
        <v>0</v>
      </c>
      <c r="AP549" s="742" cm="1">
        <f t="array" ref="AP549">INDEX($H549:$K549,0,MATCH(AP$541,$H$541:$K$541,0))*HLOOKUP(AP$540,$J$537:$R$538,2)</f>
        <v>0</v>
      </c>
      <c r="AQ549" s="742" cm="1">
        <f t="array" ref="AQ549">INDEX($H549:$K549,0,MATCH(AQ$541,$H$541:$K$541,0))*HLOOKUP(AQ$540,$J$537:$R$538,2)</f>
        <v>0</v>
      </c>
      <c r="AR549" s="742" cm="1">
        <f t="array" ref="AR549">INDEX($H549:$K549,0,MATCH(AR$541,$H$541:$K$541,0))*HLOOKUP(AR$540,$J$537:$R$538,2)</f>
        <v>0</v>
      </c>
      <c r="AS549" s="742" cm="1">
        <f t="array" ref="AS549">INDEX($H549:$K549,0,MATCH(AS$541,$H$541:$K$541,0))*HLOOKUP(AS$540,$J$537:$R$538,2)</f>
        <v>0</v>
      </c>
      <c r="AT549" s="742" cm="1">
        <f t="array" ref="AT549">INDEX($H549:$K549,0,MATCH(AT$541,$H$541:$K$541,0))*HLOOKUP(AT$540,$J$537:$R$538,2)</f>
        <v>0</v>
      </c>
      <c r="AU549" s="742" cm="1">
        <f t="array" ref="AU549">INDEX($H549:$K549,0,MATCH(AU$541,$H$541:$K$541,0))*HLOOKUP(AU$540,$J$537:$R$538,2)</f>
        <v>0</v>
      </c>
      <c r="AV549" s="196"/>
      <c r="AW549" s="196"/>
      <c r="AX549" s="17"/>
      <c r="AY549" s="9"/>
      <c r="AZ549" s="9"/>
      <c r="BA549" s="9"/>
    </row>
    <row r="550" spans="1:53" ht="14.5" outlineLevel="1" x14ac:dyDescent="0.35">
      <c r="A550" s="7"/>
      <c r="B550" s="8"/>
      <c r="C550" s="18"/>
      <c r="D550" s="18"/>
      <c r="E550" s="18"/>
      <c r="F550" s="27"/>
      <c r="G550" s="27" t="str">
        <f t="shared" si="124"/>
        <v>GGGC1Pa2</v>
      </c>
      <c r="H550" s="232">
        <f t="shared" si="125"/>
        <v>0</v>
      </c>
      <c r="I550" s="232">
        <f t="shared" si="125"/>
        <v>0</v>
      </c>
      <c r="J550" s="232">
        <f t="shared" si="125"/>
        <v>0</v>
      </c>
      <c r="K550" s="232">
        <f t="shared" si="125"/>
        <v>0</v>
      </c>
      <c r="L550" s="742" cm="1">
        <f t="array" ref="L550">INDEX($H550:$K550,0,MATCH(L$541,$H$541:$K$541,0))*HLOOKUP(L$540,$J$537:$R$538,2)</f>
        <v>0</v>
      </c>
      <c r="M550" s="742" cm="1">
        <f t="array" ref="M550">INDEX($H550:$K550,0,MATCH(M$541,$H$541:$K$541,0))*HLOOKUP(M$540,$J$537:$R$538,2)</f>
        <v>0</v>
      </c>
      <c r="N550" s="742" cm="1">
        <f t="array" ref="N550">INDEX($H550:$K550,0,MATCH(N$541,$H$541:$K$541,0))*HLOOKUP(N$540,$J$537:$R$538,2)</f>
        <v>0</v>
      </c>
      <c r="O550" s="742" cm="1">
        <f t="array" ref="O550">INDEX($H550:$K550,0,MATCH(O$541,$H$541:$K$541,0))*HLOOKUP(O$540,$J$537:$R$538,2)</f>
        <v>0</v>
      </c>
      <c r="P550" s="742" cm="1">
        <f t="array" ref="P550">INDEX($H550:$K550,0,MATCH(P$541,$H$541:$K$541,0))*HLOOKUP(P$540,$J$537:$R$538,2)</f>
        <v>0</v>
      </c>
      <c r="Q550" s="742" cm="1">
        <f t="array" ref="Q550">INDEX($H550:$K550,0,MATCH(Q$541,$H$541:$K$541,0))*HLOOKUP(Q$540,$J$537:$R$538,2)</f>
        <v>0</v>
      </c>
      <c r="R550" s="742" cm="1">
        <f t="array" ref="R550">INDEX($H550:$K550,0,MATCH(R$541,$H$541:$K$541,0))*HLOOKUP(R$540,$J$537:$R$538,2)</f>
        <v>0</v>
      </c>
      <c r="S550" s="742" cm="1">
        <f t="array" ref="S550">INDEX($H550:$K550,0,MATCH(S$541,$H$541:$K$541,0))*HLOOKUP(S$540,$J$537:$R$538,2)</f>
        <v>0</v>
      </c>
      <c r="T550" s="742" cm="1">
        <f t="array" ref="T550">INDEX($H550:$K550,0,MATCH(T$541,$H$541:$K$541,0))*HLOOKUP(T$540,$J$537:$R$538,2)</f>
        <v>0</v>
      </c>
      <c r="U550" s="742" cm="1">
        <f t="array" ref="U550">INDEX($H550:$K550,0,MATCH(U$541,$H$541:$K$541,0))*HLOOKUP(U$540,$J$537:$R$538,2)</f>
        <v>0</v>
      </c>
      <c r="V550" s="742" cm="1">
        <f t="array" ref="V550">INDEX($H550:$K550,0,MATCH(V$541,$H$541:$K$541,0))*HLOOKUP(V$540,$J$537:$R$538,2)</f>
        <v>0</v>
      </c>
      <c r="W550" s="742" cm="1">
        <f t="array" ref="W550">INDEX($H550:$K550,0,MATCH(W$541,$H$541:$K$541,0))*HLOOKUP(W$540,$J$537:$R$538,2)</f>
        <v>0</v>
      </c>
      <c r="X550" s="742" cm="1">
        <f t="array" ref="X550">INDEX($H550:$K550,0,MATCH(X$541,$H$541:$K$541,0))*HLOOKUP(X$540,$J$537:$R$538,2)</f>
        <v>0</v>
      </c>
      <c r="Y550" s="742" cm="1">
        <f t="array" ref="Y550">INDEX($H550:$K550,0,MATCH(Y$541,$H$541:$K$541,0))*HLOOKUP(Y$540,$J$537:$R$538,2)</f>
        <v>0</v>
      </c>
      <c r="Z550" s="742" cm="1">
        <f t="array" ref="Z550">INDEX($H550:$K550,0,MATCH(Z$541,$H$541:$K$541,0))*HLOOKUP(Z$540,$J$537:$R$538,2)</f>
        <v>0</v>
      </c>
      <c r="AA550" s="742" cm="1">
        <f t="array" ref="AA550">INDEX($H550:$K550,0,MATCH(AA$541,$H$541:$K$541,0))*HLOOKUP(AA$540,$J$537:$R$538,2)</f>
        <v>0</v>
      </c>
      <c r="AB550" s="742" cm="1">
        <f t="array" ref="AB550">INDEX($H550:$K550,0,MATCH(AB$541,$H$541:$K$541,0))*HLOOKUP(AB$540,$J$537:$R$538,2)</f>
        <v>0</v>
      </c>
      <c r="AC550" s="742" cm="1">
        <f t="array" ref="AC550">INDEX($H550:$K550,0,MATCH(AC$541,$H$541:$K$541,0))*HLOOKUP(AC$540,$J$537:$R$538,2)</f>
        <v>0</v>
      </c>
      <c r="AD550" s="742" cm="1">
        <f t="array" ref="AD550">INDEX($H550:$K550,0,MATCH(AD$541,$H$541:$K$541,0))*HLOOKUP(AD$540,$J$537:$R$538,2)</f>
        <v>0</v>
      </c>
      <c r="AE550" s="742" cm="1">
        <f t="array" ref="AE550">INDEX($H550:$K550,0,MATCH(AE$541,$H$541:$K$541,0))*HLOOKUP(AE$540,$J$537:$R$538,2)</f>
        <v>0</v>
      </c>
      <c r="AF550" s="742" cm="1">
        <f t="array" ref="AF550">INDEX($H550:$K550,0,MATCH(AF$541,$H$541:$K$541,0))*HLOOKUP(AF$540,$J$537:$R$538,2)</f>
        <v>0</v>
      </c>
      <c r="AG550" s="742" cm="1">
        <f t="array" ref="AG550">INDEX($H550:$K550,0,MATCH(AG$541,$H$541:$K$541,0))*HLOOKUP(AG$540,$J$537:$R$538,2)</f>
        <v>0</v>
      </c>
      <c r="AH550" s="742" cm="1">
        <f t="array" ref="AH550">INDEX($H550:$K550,0,MATCH(AH$541,$H$541:$K$541,0))*HLOOKUP(AH$540,$J$537:$R$538,2)</f>
        <v>0</v>
      </c>
      <c r="AI550" s="742" cm="1">
        <f t="array" ref="AI550">INDEX($H550:$K550,0,MATCH(AI$541,$H$541:$K$541,0))*HLOOKUP(AI$540,$J$537:$R$538,2)</f>
        <v>0</v>
      </c>
      <c r="AJ550" s="742" cm="1">
        <f t="array" ref="AJ550">INDEX($H550:$K550,0,MATCH(AJ$541,$H$541:$K$541,0))*HLOOKUP(AJ$540,$J$537:$R$538,2)</f>
        <v>0</v>
      </c>
      <c r="AK550" s="742" cm="1">
        <f t="array" ref="AK550">INDEX($H550:$K550,0,MATCH(AK$541,$H$541:$K$541,0))*HLOOKUP(AK$540,$J$537:$R$538,2)</f>
        <v>0</v>
      </c>
      <c r="AL550" s="742" cm="1">
        <f t="array" ref="AL550">INDEX($H550:$K550,0,MATCH(AL$541,$H$541:$K$541,0))*HLOOKUP(AL$540,$J$537:$R$538,2)</f>
        <v>0</v>
      </c>
      <c r="AM550" s="742" cm="1">
        <f t="array" ref="AM550">INDEX($H550:$K550,0,MATCH(AM$541,$H$541:$K$541,0))*HLOOKUP(AM$540,$J$537:$R$538,2)</f>
        <v>0</v>
      </c>
      <c r="AN550" s="742" cm="1">
        <f t="array" ref="AN550">INDEX($H550:$K550,0,MATCH(AN$541,$H$541:$K$541,0))*HLOOKUP(AN$540,$J$537:$R$538,2)</f>
        <v>0</v>
      </c>
      <c r="AO550" s="742" cm="1">
        <f t="array" ref="AO550">INDEX($H550:$K550,0,MATCH(AO$541,$H$541:$K$541,0))*HLOOKUP(AO$540,$J$537:$R$538,2)</f>
        <v>0</v>
      </c>
      <c r="AP550" s="742" cm="1">
        <f t="array" ref="AP550">INDEX($H550:$K550,0,MATCH(AP$541,$H$541:$K$541,0))*HLOOKUP(AP$540,$J$537:$R$538,2)</f>
        <v>0</v>
      </c>
      <c r="AQ550" s="742" cm="1">
        <f t="array" ref="AQ550">INDEX($H550:$K550,0,MATCH(AQ$541,$H$541:$K$541,0))*HLOOKUP(AQ$540,$J$537:$R$538,2)</f>
        <v>0</v>
      </c>
      <c r="AR550" s="742" cm="1">
        <f t="array" ref="AR550">INDEX($H550:$K550,0,MATCH(AR$541,$H$541:$K$541,0))*HLOOKUP(AR$540,$J$537:$R$538,2)</f>
        <v>0</v>
      </c>
      <c r="AS550" s="742" cm="1">
        <f t="array" ref="AS550">INDEX($H550:$K550,0,MATCH(AS$541,$H$541:$K$541,0))*HLOOKUP(AS$540,$J$537:$R$538,2)</f>
        <v>0</v>
      </c>
      <c r="AT550" s="742" cm="1">
        <f t="array" ref="AT550">INDEX($H550:$K550,0,MATCH(AT$541,$H$541:$K$541,0))*HLOOKUP(AT$540,$J$537:$R$538,2)</f>
        <v>0</v>
      </c>
      <c r="AU550" s="742" cm="1">
        <f t="array" ref="AU550">INDEX($H550:$K550,0,MATCH(AU$541,$H$541:$K$541,0))*HLOOKUP(AU$540,$J$537:$R$538,2)</f>
        <v>0</v>
      </c>
      <c r="AV550" s="196"/>
      <c r="AW550" s="196"/>
      <c r="AX550" s="17"/>
      <c r="AY550" s="9"/>
      <c r="AZ550" s="9"/>
      <c r="BA550" s="9"/>
    </row>
    <row r="551" spans="1:53" ht="14.5" outlineLevel="1" x14ac:dyDescent="0.35">
      <c r="A551" s="7"/>
      <c r="B551" s="8"/>
      <c r="C551" s="18"/>
      <c r="D551" s="18"/>
      <c r="E551" s="18"/>
      <c r="F551" s="27"/>
      <c r="G551" s="27" t="str">
        <f t="shared" si="124"/>
        <v>GGGC1OFa2</v>
      </c>
      <c r="H551" s="232">
        <f t="shared" si="125"/>
        <v>0</v>
      </c>
      <c r="I551" s="232">
        <f t="shared" si="125"/>
        <v>0</v>
      </c>
      <c r="J551" s="232">
        <f t="shared" si="125"/>
        <v>0</v>
      </c>
      <c r="K551" s="232">
        <f t="shared" si="125"/>
        <v>0</v>
      </c>
      <c r="L551" s="742" cm="1">
        <f t="array" ref="L551">INDEX($H551:$K551,0,MATCH(L$541,$H$541:$K$541,0))*HLOOKUP(L$540,$J$537:$R$538,2)</f>
        <v>0</v>
      </c>
      <c r="M551" s="742" cm="1">
        <f t="array" ref="M551">INDEX($H551:$K551,0,MATCH(M$541,$H$541:$K$541,0))*HLOOKUP(M$540,$J$537:$R$538,2)</f>
        <v>0</v>
      </c>
      <c r="N551" s="742" cm="1">
        <f t="array" ref="N551">INDEX($H551:$K551,0,MATCH(N$541,$H$541:$K$541,0))*HLOOKUP(N$540,$J$537:$R$538,2)</f>
        <v>0</v>
      </c>
      <c r="O551" s="742" cm="1">
        <f t="array" ref="O551">INDEX($H551:$K551,0,MATCH(O$541,$H$541:$K$541,0))*HLOOKUP(O$540,$J$537:$R$538,2)</f>
        <v>0</v>
      </c>
      <c r="P551" s="742" cm="1">
        <f t="array" ref="P551">INDEX($H551:$K551,0,MATCH(P$541,$H$541:$K$541,0))*HLOOKUP(P$540,$J$537:$R$538,2)</f>
        <v>0</v>
      </c>
      <c r="Q551" s="742" cm="1">
        <f t="array" ref="Q551">INDEX($H551:$K551,0,MATCH(Q$541,$H$541:$K$541,0))*HLOOKUP(Q$540,$J$537:$R$538,2)</f>
        <v>0</v>
      </c>
      <c r="R551" s="742" cm="1">
        <f t="array" ref="R551">INDEX($H551:$K551,0,MATCH(R$541,$H$541:$K$541,0))*HLOOKUP(R$540,$J$537:$R$538,2)</f>
        <v>0</v>
      </c>
      <c r="S551" s="742" cm="1">
        <f t="array" ref="S551">INDEX($H551:$K551,0,MATCH(S$541,$H$541:$K$541,0))*HLOOKUP(S$540,$J$537:$R$538,2)</f>
        <v>0</v>
      </c>
      <c r="T551" s="742" cm="1">
        <f t="array" ref="T551">INDEX($H551:$K551,0,MATCH(T$541,$H$541:$K$541,0))*HLOOKUP(T$540,$J$537:$R$538,2)</f>
        <v>0</v>
      </c>
      <c r="U551" s="742" cm="1">
        <f t="array" ref="U551">INDEX($H551:$K551,0,MATCH(U$541,$H$541:$K$541,0))*HLOOKUP(U$540,$J$537:$R$538,2)</f>
        <v>0</v>
      </c>
      <c r="V551" s="742" cm="1">
        <f t="array" ref="V551">INDEX($H551:$K551,0,MATCH(V$541,$H$541:$K$541,0))*HLOOKUP(V$540,$J$537:$R$538,2)</f>
        <v>0</v>
      </c>
      <c r="W551" s="742" cm="1">
        <f t="array" ref="W551">INDEX($H551:$K551,0,MATCH(W$541,$H$541:$K$541,0))*HLOOKUP(W$540,$J$537:$R$538,2)</f>
        <v>0</v>
      </c>
      <c r="X551" s="742" cm="1">
        <f t="array" ref="X551">INDEX($H551:$K551,0,MATCH(X$541,$H$541:$K$541,0))*HLOOKUP(X$540,$J$537:$R$538,2)</f>
        <v>0</v>
      </c>
      <c r="Y551" s="742" cm="1">
        <f t="array" ref="Y551">INDEX($H551:$K551,0,MATCH(Y$541,$H$541:$K$541,0))*HLOOKUP(Y$540,$J$537:$R$538,2)</f>
        <v>0</v>
      </c>
      <c r="Z551" s="742" cm="1">
        <f t="array" ref="Z551">INDEX($H551:$K551,0,MATCH(Z$541,$H$541:$K$541,0))*HLOOKUP(Z$540,$J$537:$R$538,2)</f>
        <v>0</v>
      </c>
      <c r="AA551" s="742" cm="1">
        <f t="array" ref="AA551">INDEX($H551:$K551,0,MATCH(AA$541,$H$541:$K$541,0))*HLOOKUP(AA$540,$J$537:$R$538,2)</f>
        <v>0</v>
      </c>
      <c r="AB551" s="742" cm="1">
        <f t="array" ref="AB551">INDEX($H551:$K551,0,MATCH(AB$541,$H$541:$K$541,0))*HLOOKUP(AB$540,$J$537:$R$538,2)</f>
        <v>0</v>
      </c>
      <c r="AC551" s="742" cm="1">
        <f t="array" ref="AC551">INDEX($H551:$K551,0,MATCH(AC$541,$H$541:$K$541,0))*HLOOKUP(AC$540,$J$537:$R$538,2)</f>
        <v>0</v>
      </c>
      <c r="AD551" s="742" cm="1">
        <f t="array" ref="AD551">INDEX($H551:$K551,0,MATCH(AD$541,$H$541:$K$541,0))*HLOOKUP(AD$540,$J$537:$R$538,2)</f>
        <v>0</v>
      </c>
      <c r="AE551" s="742" cm="1">
        <f t="array" ref="AE551">INDEX($H551:$K551,0,MATCH(AE$541,$H$541:$K$541,0))*HLOOKUP(AE$540,$J$537:$R$538,2)</f>
        <v>0</v>
      </c>
      <c r="AF551" s="742" cm="1">
        <f t="array" ref="AF551">INDEX($H551:$K551,0,MATCH(AF$541,$H$541:$K$541,0))*HLOOKUP(AF$540,$J$537:$R$538,2)</f>
        <v>0</v>
      </c>
      <c r="AG551" s="742" cm="1">
        <f t="array" ref="AG551">INDEX($H551:$K551,0,MATCH(AG$541,$H$541:$K$541,0))*HLOOKUP(AG$540,$J$537:$R$538,2)</f>
        <v>0</v>
      </c>
      <c r="AH551" s="742" cm="1">
        <f t="array" ref="AH551">INDEX($H551:$K551,0,MATCH(AH$541,$H$541:$K$541,0))*HLOOKUP(AH$540,$J$537:$R$538,2)</f>
        <v>0</v>
      </c>
      <c r="AI551" s="742" cm="1">
        <f t="array" ref="AI551">INDEX($H551:$K551,0,MATCH(AI$541,$H$541:$K$541,0))*HLOOKUP(AI$540,$J$537:$R$538,2)</f>
        <v>0</v>
      </c>
      <c r="AJ551" s="742" cm="1">
        <f t="array" ref="AJ551">INDEX($H551:$K551,0,MATCH(AJ$541,$H$541:$K$541,0))*HLOOKUP(AJ$540,$J$537:$R$538,2)</f>
        <v>0</v>
      </c>
      <c r="AK551" s="742" cm="1">
        <f t="array" ref="AK551">INDEX($H551:$K551,0,MATCH(AK$541,$H$541:$K$541,0))*HLOOKUP(AK$540,$J$537:$R$538,2)</f>
        <v>0</v>
      </c>
      <c r="AL551" s="742" cm="1">
        <f t="array" ref="AL551">INDEX($H551:$K551,0,MATCH(AL$541,$H$541:$K$541,0))*HLOOKUP(AL$540,$J$537:$R$538,2)</f>
        <v>0</v>
      </c>
      <c r="AM551" s="742" cm="1">
        <f t="array" ref="AM551">INDEX($H551:$K551,0,MATCH(AM$541,$H$541:$K$541,0))*HLOOKUP(AM$540,$J$537:$R$538,2)</f>
        <v>0</v>
      </c>
      <c r="AN551" s="742" cm="1">
        <f t="array" ref="AN551">INDEX($H551:$K551,0,MATCH(AN$541,$H$541:$K$541,0))*HLOOKUP(AN$540,$J$537:$R$538,2)</f>
        <v>0</v>
      </c>
      <c r="AO551" s="742" cm="1">
        <f t="array" ref="AO551">INDEX($H551:$K551,0,MATCH(AO$541,$H$541:$K$541,0))*HLOOKUP(AO$540,$J$537:$R$538,2)</f>
        <v>0</v>
      </c>
      <c r="AP551" s="742" cm="1">
        <f t="array" ref="AP551">INDEX($H551:$K551,0,MATCH(AP$541,$H$541:$K$541,0))*HLOOKUP(AP$540,$J$537:$R$538,2)</f>
        <v>0</v>
      </c>
      <c r="AQ551" s="742" cm="1">
        <f t="array" ref="AQ551">INDEX($H551:$K551,0,MATCH(AQ$541,$H$541:$K$541,0))*HLOOKUP(AQ$540,$J$537:$R$538,2)</f>
        <v>0</v>
      </c>
      <c r="AR551" s="742" cm="1">
        <f t="array" ref="AR551">INDEX($H551:$K551,0,MATCH(AR$541,$H$541:$K$541,0))*HLOOKUP(AR$540,$J$537:$R$538,2)</f>
        <v>0</v>
      </c>
      <c r="AS551" s="742" cm="1">
        <f t="array" ref="AS551">INDEX($H551:$K551,0,MATCH(AS$541,$H$541:$K$541,0))*HLOOKUP(AS$540,$J$537:$R$538,2)</f>
        <v>0</v>
      </c>
      <c r="AT551" s="742" cm="1">
        <f t="array" ref="AT551">INDEX($H551:$K551,0,MATCH(AT$541,$H$541:$K$541,0))*HLOOKUP(AT$540,$J$537:$R$538,2)</f>
        <v>0</v>
      </c>
      <c r="AU551" s="742" cm="1">
        <f t="array" ref="AU551">INDEX($H551:$K551,0,MATCH(AU$541,$H$541:$K$541,0))*HLOOKUP(AU$540,$J$537:$R$538,2)</f>
        <v>0</v>
      </c>
      <c r="AV551" s="196"/>
      <c r="AW551" s="196"/>
      <c r="AX551" s="17"/>
      <c r="AY551" s="9"/>
      <c r="AZ551" s="9"/>
      <c r="BA551" s="9"/>
    </row>
    <row r="552" spans="1:53" ht="14.5" outlineLevel="1" x14ac:dyDescent="0.35">
      <c r="A552" s="7"/>
      <c r="B552" s="8"/>
      <c r="C552" s="18"/>
      <c r="D552" s="18"/>
      <c r="E552" s="18"/>
      <c r="F552" s="27"/>
      <c r="G552" s="27" t="str">
        <f t="shared" si="124"/>
        <v>SPSPSPSPSPsp</v>
      </c>
      <c r="H552" s="232">
        <f t="shared" si="125"/>
        <v>0</v>
      </c>
      <c r="I552" s="232">
        <f t="shared" si="125"/>
        <v>0</v>
      </c>
      <c r="J552" s="232">
        <f t="shared" si="125"/>
        <v>0</v>
      </c>
      <c r="K552" s="232">
        <f t="shared" si="125"/>
        <v>0</v>
      </c>
      <c r="L552" s="742" cm="1">
        <f t="array" ref="L552">INDEX($H552:$K552,0,MATCH(L$541,$H$541:$K$541,0))*HLOOKUP(L$540,$J$537:$R$538,2)</f>
        <v>0</v>
      </c>
      <c r="M552" s="742" cm="1">
        <f t="array" ref="M552">INDEX($H552:$K552,0,MATCH(M$541,$H$541:$K$541,0))*HLOOKUP(M$540,$J$537:$R$538,2)</f>
        <v>0</v>
      </c>
      <c r="N552" s="742" cm="1">
        <f t="array" ref="N552">INDEX($H552:$K552,0,MATCH(N$541,$H$541:$K$541,0))*HLOOKUP(N$540,$J$537:$R$538,2)</f>
        <v>0</v>
      </c>
      <c r="O552" s="742" cm="1">
        <f t="array" ref="O552">INDEX($H552:$K552,0,MATCH(O$541,$H$541:$K$541,0))*HLOOKUP(O$540,$J$537:$R$538,2)</f>
        <v>0</v>
      </c>
      <c r="P552" s="742" cm="1">
        <f t="array" ref="P552">INDEX($H552:$K552,0,MATCH(P$541,$H$541:$K$541,0))*HLOOKUP(P$540,$J$537:$R$538,2)</f>
        <v>0</v>
      </c>
      <c r="Q552" s="742" cm="1">
        <f t="array" ref="Q552">INDEX($H552:$K552,0,MATCH(Q$541,$H$541:$K$541,0))*HLOOKUP(Q$540,$J$537:$R$538,2)</f>
        <v>0</v>
      </c>
      <c r="R552" s="742" cm="1">
        <f t="array" ref="R552">INDEX($H552:$K552,0,MATCH(R$541,$H$541:$K$541,0))*HLOOKUP(R$540,$J$537:$R$538,2)</f>
        <v>0</v>
      </c>
      <c r="S552" s="742" cm="1">
        <f t="array" ref="S552">INDEX($H552:$K552,0,MATCH(S$541,$H$541:$K$541,0))*HLOOKUP(S$540,$J$537:$R$538,2)</f>
        <v>0</v>
      </c>
      <c r="T552" s="742" cm="1">
        <f t="array" ref="T552">INDEX($H552:$K552,0,MATCH(T$541,$H$541:$K$541,0))*HLOOKUP(T$540,$J$537:$R$538,2)</f>
        <v>0</v>
      </c>
      <c r="U552" s="742" cm="1">
        <f t="array" ref="U552">INDEX($H552:$K552,0,MATCH(U$541,$H$541:$K$541,0))*HLOOKUP(U$540,$J$537:$R$538,2)</f>
        <v>0</v>
      </c>
      <c r="V552" s="742" cm="1">
        <f t="array" ref="V552">INDEX($H552:$K552,0,MATCH(V$541,$H$541:$K$541,0))*HLOOKUP(V$540,$J$537:$R$538,2)</f>
        <v>0</v>
      </c>
      <c r="W552" s="742" cm="1">
        <f t="array" ref="W552">INDEX($H552:$K552,0,MATCH(W$541,$H$541:$K$541,0))*HLOOKUP(W$540,$J$537:$R$538,2)</f>
        <v>0</v>
      </c>
      <c r="X552" s="742" cm="1">
        <f t="array" ref="X552">INDEX($H552:$K552,0,MATCH(X$541,$H$541:$K$541,0))*HLOOKUP(X$540,$J$537:$R$538,2)</f>
        <v>0</v>
      </c>
      <c r="Y552" s="742" cm="1">
        <f t="array" ref="Y552">INDEX($H552:$K552,0,MATCH(Y$541,$H$541:$K$541,0))*HLOOKUP(Y$540,$J$537:$R$538,2)</f>
        <v>0</v>
      </c>
      <c r="Z552" s="742" cm="1">
        <f t="array" ref="Z552">INDEX($H552:$K552,0,MATCH(Z$541,$H$541:$K$541,0))*HLOOKUP(Z$540,$J$537:$R$538,2)</f>
        <v>0</v>
      </c>
      <c r="AA552" s="742" cm="1">
        <f t="array" ref="AA552">INDEX($H552:$K552,0,MATCH(AA$541,$H$541:$K$541,0))*HLOOKUP(AA$540,$J$537:$R$538,2)</f>
        <v>0</v>
      </c>
      <c r="AB552" s="742" cm="1">
        <f t="array" ref="AB552">INDEX($H552:$K552,0,MATCH(AB$541,$H$541:$K$541,0))*HLOOKUP(AB$540,$J$537:$R$538,2)</f>
        <v>0</v>
      </c>
      <c r="AC552" s="742" cm="1">
        <f t="array" ref="AC552">INDEX($H552:$K552,0,MATCH(AC$541,$H$541:$K$541,0))*HLOOKUP(AC$540,$J$537:$R$538,2)</f>
        <v>0</v>
      </c>
      <c r="AD552" s="742" cm="1">
        <f t="array" ref="AD552">INDEX($H552:$K552,0,MATCH(AD$541,$H$541:$K$541,0))*HLOOKUP(AD$540,$J$537:$R$538,2)</f>
        <v>0</v>
      </c>
      <c r="AE552" s="742" cm="1">
        <f t="array" ref="AE552">INDEX($H552:$K552,0,MATCH(AE$541,$H$541:$K$541,0))*HLOOKUP(AE$540,$J$537:$R$538,2)</f>
        <v>0</v>
      </c>
      <c r="AF552" s="742" cm="1">
        <f t="array" ref="AF552">INDEX($H552:$K552,0,MATCH(AF$541,$H$541:$K$541,0))*HLOOKUP(AF$540,$J$537:$R$538,2)</f>
        <v>0</v>
      </c>
      <c r="AG552" s="742" cm="1">
        <f t="array" ref="AG552">INDEX($H552:$K552,0,MATCH(AG$541,$H$541:$K$541,0))*HLOOKUP(AG$540,$J$537:$R$538,2)</f>
        <v>0</v>
      </c>
      <c r="AH552" s="742" cm="1">
        <f t="array" ref="AH552">INDEX($H552:$K552,0,MATCH(AH$541,$H$541:$K$541,0))*HLOOKUP(AH$540,$J$537:$R$538,2)</f>
        <v>0</v>
      </c>
      <c r="AI552" s="742" cm="1">
        <f t="array" ref="AI552">INDEX($H552:$K552,0,MATCH(AI$541,$H$541:$K$541,0))*HLOOKUP(AI$540,$J$537:$R$538,2)</f>
        <v>0</v>
      </c>
      <c r="AJ552" s="742" cm="1">
        <f t="array" ref="AJ552">INDEX($H552:$K552,0,MATCH(AJ$541,$H$541:$K$541,0))*HLOOKUP(AJ$540,$J$537:$R$538,2)</f>
        <v>0</v>
      </c>
      <c r="AK552" s="742" cm="1">
        <f t="array" ref="AK552">INDEX($H552:$K552,0,MATCH(AK$541,$H$541:$K$541,0))*HLOOKUP(AK$540,$J$537:$R$538,2)</f>
        <v>0</v>
      </c>
      <c r="AL552" s="742" cm="1">
        <f t="array" ref="AL552">INDEX($H552:$K552,0,MATCH(AL$541,$H$541:$K$541,0))*HLOOKUP(AL$540,$J$537:$R$538,2)</f>
        <v>0</v>
      </c>
      <c r="AM552" s="742" cm="1">
        <f t="array" ref="AM552">INDEX($H552:$K552,0,MATCH(AM$541,$H$541:$K$541,0))*HLOOKUP(AM$540,$J$537:$R$538,2)</f>
        <v>0</v>
      </c>
      <c r="AN552" s="742" cm="1">
        <f t="array" ref="AN552">INDEX($H552:$K552,0,MATCH(AN$541,$H$541:$K$541,0))*HLOOKUP(AN$540,$J$537:$R$538,2)</f>
        <v>0</v>
      </c>
      <c r="AO552" s="742" cm="1">
        <f t="array" ref="AO552">INDEX($H552:$K552,0,MATCH(AO$541,$H$541:$K$541,0))*HLOOKUP(AO$540,$J$537:$R$538,2)</f>
        <v>0</v>
      </c>
      <c r="AP552" s="742" cm="1">
        <f t="array" ref="AP552">INDEX($H552:$K552,0,MATCH(AP$541,$H$541:$K$541,0))*HLOOKUP(AP$540,$J$537:$R$538,2)</f>
        <v>0</v>
      </c>
      <c r="AQ552" s="742" cm="1">
        <f t="array" ref="AQ552">INDEX($H552:$K552,0,MATCH(AQ$541,$H$541:$K$541,0))*HLOOKUP(AQ$540,$J$537:$R$538,2)</f>
        <v>0</v>
      </c>
      <c r="AR552" s="742" cm="1">
        <f t="array" ref="AR552">INDEX($H552:$K552,0,MATCH(AR$541,$H$541:$K$541,0))*HLOOKUP(AR$540,$J$537:$R$538,2)</f>
        <v>0</v>
      </c>
      <c r="AS552" s="742" cm="1">
        <f t="array" ref="AS552">INDEX($H552:$K552,0,MATCH(AS$541,$H$541:$K$541,0))*HLOOKUP(AS$540,$J$537:$R$538,2)</f>
        <v>0</v>
      </c>
      <c r="AT552" s="742" cm="1">
        <f t="array" ref="AT552">INDEX($H552:$K552,0,MATCH(AT$541,$H$541:$K$541,0))*HLOOKUP(AT$540,$J$537:$R$538,2)</f>
        <v>0</v>
      </c>
      <c r="AU552" s="742" cm="1">
        <f t="array" ref="AU552">INDEX($H552:$K552,0,MATCH(AU$541,$H$541:$K$541,0))*HLOOKUP(AU$540,$J$537:$R$538,2)</f>
        <v>0</v>
      </c>
      <c r="AV552" s="196"/>
      <c r="AW552" s="196"/>
      <c r="AX552" s="17"/>
      <c r="AY552" s="9"/>
      <c r="AZ552" s="9"/>
      <c r="BA552" s="9"/>
    </row>
    <row r="553" spans="1:53" ht="14.5" outlineLevel="1" x14ac:dyDescent="0.35">
      <c r="A553" s="7"/>
      <c r="B553" s="8"/>
      <c r="C553" s="18"/>
      <c r="D553" s="18"/>
      <c r="E553" s="18"/>
      <c r="F553" s="27"/>
      <c r="G553" s="27" t="str">
        <f t="shared" si="124"/>
        <v>ANWFWb</v>
      </c>
      <c r="H553" s="232">
        <f t="shared" si="125"/>
        <v>1</v>
      </c>
      <c r="I553" s="232">
        <f t="shared" si="125"/>
        <v>1</v>
      </c>
      <c r="J553" s="232">
        <f t="shared" si="125"/>
        <v>1</v>
      </c>
      <c r="K553" s="232">
        <f t="shared" si="125"/>
        <v>0</v>
      </c>
      <c r="L553" s="742" cm="1">
        <f t="array" ref="L553">INDEX($H553:$K553,0,MATCH(L$541,$H$541:$K$541,0))*HLOOKUP(L$540,$J$537:$R$538,2)</f>
        <v>1</v>
      </c>
      <c r="M553" s="742" cm="1">
        <f t="array" ref="M553">INDEX($H553:$K553,0,MATCH(M$541,$H$541:$K$541,0))*HLOOKUP(M$540,$J$537:$R$538,2)</f>
        <v>1</v>
      </c>
      <c r="N553" s="742" cm="1">
        <f t="array" ref="N553">INDEX($H553:$K553,0,MATCH(N$541,$H$541:$K$541,0))*HLOOKUP(N$540,$J$537:$R$538,2)</f>
        <v>1</v>
      </c>
      <c r="O553" s="742" cm="1">
        <f t="array" ref="O553">INDEX($H553:$K553,0,MATCH(O$541,$H$541:$K$541,0))*HLOOKUP(O$540,$J$537:$R$538,2)</f>
        <v>0</v>
      </c>
      <c r="P553" s="742" cm="1">
        <f t="array" ref="P553">INDEX($H553:$K553,0,MATCH(P$541,$H$541:$K$541,0))*HLOOKUP(P$540,$J$537:$R$538,2)</f>
        <v>1</v>
      </c>
      <c r="Q553" s="742" cm="1">
        <f t="array" ref="Q553">INDEX($H553:$K553,0,MATCH(Q$541,$H$541:$K$541,0))*HLOOKUP(Q$540,$J$537:$R$538,2)</f>
        <v>1</v>
      </c>
      <c r="R553" s="742" cm="1">
        <f t="array" ref="R553">INDEX($H553:$K553,0,MATCH(R$541,$H$541:$K$541,0))*HLOOKUP(R$540,$J$537:$R$538,2)</f>
        <v>1</v>
      </c>
      <c r="S553" s="742" cm="1">
        <f t="array" ref="S553">INDEX($H553:$K553,0,MATCH(S$541,$H$541:$K$541,0))*HLOOKUP(S$540,$J$537:$R$538,2)</f>
        <v>0</v>
      </c>
      <c r="T553" s="742" cm="1">
        <f t="array" ref="T553">INDEX($H553:$K553,0,MATCH(T$541,$H$541:$K$541,0))*HLOOKUP(T$540,$J$537:$R$538,2)</f>
        <v>1</v>
      </c>
      <c r="U553" s="742" cm="1">
        <f t="array" ref="U553">INDEX($H553:$K553,0,MATCH(U$541,$H$541:$K$541,0))*HLOOKUP(U$540,$J$537:$R$538,2)</f>
        <v>1</v>
      </c>
      <c r="V553" s="742" cm="1">
        <f t="array" ref="V553">INDEX($H553:$K553,0,MATCH(V$541,$H$541:$K$541,0))*HLOOKUP(V$540,$J$537:$R$538,2)</f>
        <v>1</v>
      </c>
      <c r="W553" s="742" cm="1">
        <f t="array" ref="W553">INDEX($H553:$K553,0,MATCH(W$541,$H$541:$K$541,0))*HLOOKUP(W$540,$J$537:$R$538,2)</f>
        <v>0</v>
      </c>
      <c r="X553" s="742" cm="1">
        <f t="array" ref="X553">INDEX($H553:$K553,0,MATCH(X$541,$H$541:$K$541,0))*HLOOKUP(X$540,$J$537:$R$538,2)</f>
        <v>1</v>
      </c>
      <c r="Y553" s="742" cm="1">
        <f t="array" ref="Y553">INDEX($H553:$K553,0,MATCH(Y$541,$H$541:$K$541,0))*HLOOKUP(Y$540,$J$537:$R$538,2)</f>
        <v>1</v>
      </c>
      <c r="Z553" s="742" cm="1">
        <f t="array" ref="Z553">INDEX($H553:$K553,0,MATCH(Z$541,$H$541:$K$541,0))*HLOOKUP(Z$540,$J$537:$R$538,2)</f>
        <v>1</v>
      </c>
      <c r="AA553" s="742" cm="1">
        <f t="array" ref="AA553">INDEX($H553:$K553,0,MATCH(AA$541,$H$541:$K$541,0))*HLOOKUP(AA$540,$J$537:$R$538,2)</f>
        <v>0</v>
      </c>
      <c r="AB553" s="742" cm="1">
        <f t="array" ref="AB553">INDEX($H553:$K553,0,MATCH(AB$541,$H$541:$K$541,0))*HLOOKUP(AB$540,$J$537:$R$538,2)</f>
        <v>1</v>
      </c>
      <c r="AC553" s="742" cm="1">
        <f t="array" ref="AC553">INDEX($H553:$K553,0,MATCH(AC$541,$H$541:$K$541,0))*HLOOKUP(AC$540,$J$537:$R$538,2)</f>
        <v>1</v>
      </c>
      <c r="AD553" s="742" cm="1">
        <f t="array" ref="AD553">INDEX($H553:$K553,0,MATCH(AD$541,$H$541:$K$541,0))*HLOOKUP(AD$540,$J$537:$R$538,2)</f>
        <v>1</v>
      </c>
      <c r="AE553" s="742" cm="1">
        <f t="array" ref="AE553">INDEX($H553:$K553,0,MATCH(AE$541,$H$541:$K$541,0))*HLOOKUP(AE$540,$J$537:$R$538,2)</f>
        <v>0</v>
      </c>
      <c r="AF553" s="742" cm="1">
        <f t="array" ref="AF553">INDEX($H553:$K553,0,MATCH(AF$541,$H$541:$K$541,0))*HLOOKUP(AF$540,$J$537:$R$538,2)</f>
        <v>1</v>
      </c>
      <c r="AG553" s="742" cm="1">
        <f t="array" ref="AG553">INDEX($H553:$K553,0,MATCH(AG$541,$H$541:$K$541,0))*HLOOKUP(AG$540,$J$537:$R$538,2)</f>
        <v>1</v>
      </c>
      <c r="AH553" s="742" cm="1">
        <f t="array" ref="AH553">INDEX($H553:$K553,0,MATCH(AH$541,$H$541:$K$541,0))*HLOOKUP(AH$540,$J$537:$R$538,2)</f>
        <v>1</v>
      </c>
      <c r="AI553" s="742" cm="1">
        <f t="array" ref="AI553">INDEX($H553:$K553,0,MATCH(AI$541,$H$541:$K$541,0))*HLOOKUP(AI$540,$J$537:$R$538,2)</f>
        <v>0</v>
      </c>
      <c r="AJ553" s="742" cm="1">
        <f t="array" ref="AJ553">INDEX($H553:$K553,0,MATCH(AJ$541,$H$541:$K$541,0))*HLOOKUP(AJ$540,$J$537:$R$538,2)</f>
        <v>1</v>
      </c>
      <c r="AK553" s="742" cm="1">
        <f t="array" ref="AK553">INDEX($H553:$K553,0,MATCH(AK$541,$H$541:$K$541,0))*HLOOKUP(AK$540,$J$537:$R$538,2)</f>
        <v>1</v>
      </c>
      <c r="AL553" s="742" cm="1">
        <f t="array" ref="AL553">INDEX($H553:$K553,0,MATCH(AL$541,$H$541:$K$541,0))*HLOOKUP(AL$540,$J$537:$R$538,2)</f>
        <v>1</v>
      </c>
      <c r="AM553" s="742" cm="1">
        <f t="array" ref="AM553">INDEX($H553:$K553,0,MATCH(AM$541,$H$541:$K$541,0))*HLOOKUP(AM$540,$J$537:$R$538,2)</f>
        <v>0</v>
      </c>
      <c r="AN553" s="742" cm="1">
        <f t="array" ref="AN553">INDEX($H553:$K553,0,MATCH(AN$541,$H$541:$K$541,0))*HLOOKUP(AN$540,$J$537:$R$538,2)</f>
        <v>1</v>
      </c>
      <c r="AO553" s="742" cm="1">
        <f t="array" ref="AO553">INDEX($H553:$K553,0,MATCH(AO$541,$H$541:$K$541,0))*HLOOKUP(AO$540,$J$537:$R$538,2)</f>
        <v>1</v>
      </c>
      <c r="AP553" s="742" cm="1">
        <f t="array" ref="AP553">INDEX($H553:$K553,0,MATCH(AP$541,$H$541:$K$541,0))*HLOOKUP(AP$540,$J$537:$R$538,2)</f>
        <v>1</v>
      </c>
      <c r="AQ553" s="742" cm="1">
        <f t="array" ref="AQ553">INDEX($H553:$K553,0,MATCH(AQ$541,$H$541:$K$541,0))*HLOOKUP(AQ$540,$J$537:$R$538,2)</f>
        <v>0</v>
      </c>
      <c r="AR553" s="742" cm="1">
        <f t="array" ref="AR553">INDEX($H553:$K553,0,MATCH(AR$541,$H$541:$K$541,0))*HLOOKUP(AR$540,$J$537:$R$538,2)</f>
        <v>1</v>
      </c>
      <c r="AS553" s="742" cm="1">
        <f t="array" ref="AS553">INDEX($H553:$K553,0,MATCH(AS$541,$H$541:$K$541,0))*HLOOKUP(AS$540,$J$537:$R$538,2)</f>
        <v>1</v>
      </c>
      <c r="AT553" s="742" cm="1">
        <f t="array" ref="AT553">INDEX($H553:$K553,0,MATCH(AT$541,$H$541:$K$541,0))*HLOOKUP(AT$540,$J$537:$R$538,2)</f>
        <v>1</v>
      </c>
      <c r="AU553" s="742" cm="1">
        <f t="array" ref="AU553">INDEX($H553:$K553,0,MATCH(AU$541,$H$541:$K$541,0))*HLOOKUP(AU$540,$J$537:$R$538,2)</f>
        <v>0</v>
      </c>
      <c r="AV553" s="196"/>
      <c r="AW553" s="196"/>
      <c r="AX553" s="17"/>
      <c r="AY553" s="9"/>
      <c r="AZ553" s="9"/>
      <c r="BA553" s="9"/>
    </row>
    <row r="554" spans="1:53" ht="14.5" outlineLevel="1" x14ac:dyDescent="0.35">
      <c r="A554" s="7"/>
      <c r="B554" s="8"/>
      <c r="C554" s="18"/>
      <c r="D554" s="18"/>
      <c r="E554" s="18"/>
      <c r="F554" s="27"/>
      <c r="G554" s="27" t="str">
        <f t="shared" si="124"/>
        <v>ANWFWbd</v>
      </c>
      <c r="H554" s="232">
        <f t="shared" si="125"/>
        <v>1</v>
      </c>
      <c r="I554" s="232">
        <f t="shared" si="125"/>
        <v>1</v>
      </c>
      <c r="J554" s="232">
        <f t="shared" si="125"/>
        <v>1</v>
      </c>
      <c r="K554" s="232">
        <f t="shared" si="125"/>
        <v>0</v>
      </c>
      <c r="L554" s="742" cm="1">
        <f t="array" ref="L554">INDEX($H554:$K554,0,MATCH(L$541,$H$541:$K$541,0))*HLOOKUP(L$540,$J$537:$R$538,2)</f>
        <v>1</v>
      </c>
      <c r="M554" s="742" cm="1">
        <f t="array" ref="M554">INDEX($H554:$K554,0,MATCH(M$541,$H$541:$K$541,0))*HLOOKUP(M$540,$J$537:$R$538,2)</f>
        <v>1</v>
      </c>
      <c r="N554" s="742" cm="1">
        <f t="array" ref="N554">INDEX($H554:$K554,0,MATCH(N$541,$H$541:$K$541,0))*HLOOKUP(N$540,$J$537:$R$538,2)</f>
        <v>1</v>
      </c>
      <c r="O554" s="742" cm="1">
        <f t="array" ref="O554">INDEX($H554:$K554,0,MATCH(O$541,$H$541:$K$541,0))*HLOOKUP(O$540,$J$537:$R$538,2)</f>
        <v>0</v>
      </c>
      <c r="P554" s="742" cm="1">
        <f t="array" ref="P554">INDEX($H554:$K554,0,MATCH(P$541,$H$541:$K$541,0))*HLOOKUP(P$540,$J$537:$R$538,2)</f>
        <v>1</v>
      </c>
      <c r="Q554" s="742" cm="1">
        <f t="array" ref="Q554">INDEX($H554:$K554,0,MATCH(Q$541,$H$541:$K$541,0))*HLOOKUP(Q$540,$J$537:$R$538,2)</f>
        <v>1</v>
      </c>
      <c r="R554" s="742" cm="1">
        <f t="array" ref="R554">INDEX($H554:$K554,0,MATCH(R$541,$H$541:$K$541,0))*HLOOKUP(R$540,$J$537:$R$538,2)</f>
        <v>1</v>
      </c>
      <c r="S554" s="742" cm="1">
        <f t="array" ref="S554">INDEX($H554:$K554,0,MATCH(S$541,$H$541:$K$541,0))*HLOOKUP(S$540,$J$537:$R$538,2)</f>
        <v>0</v>
      </c>
      <c r="T554" s="742" cm="1">
        <f t="array" ref="T554">INDEX($H554:$K554,0,MATCH(T$541,$H$541:$K$541,0))*HLOOKUP(T$540,$J$537:$R$538,2)</f>
        <v>1</v>
      </c>
      <c r="U554" s="742" cm="1">
        <f t="array" ref="U554">INDEX($H554:$K554,0,MATCH(U$541,$H$541:$K$541,0))*HLOOKUP(U$540,$J$537:$R$538,2)</f>
        <v>1</v>
      </c>
      <c r="V554" s="742" cm="1">
        <f t="array" ref="V554">INDEX($H554:$K554,0,MATCH(V$541,$H$541:$K$541,0))*HLOOKUP(V$540,$J$537:$R$538,2)</f>
        <v>1</v>
      </c>
      <c r="W554" s="742" cm="1">
        <f t="array" ref="W554">INDEX($H554:$K554,0,MATCH(W$541,$H$541:$K$541,0))*HLOOKUP(W$540,$J$537:$R$538,2)</f>
        <v>0</v>
      </c>
      <c r="X554" s="742" cm="1">
        <f t="array" ref="X554">INDEX($H554:$K554,0,MATCH(X$541,$H$541:$K$541,0))*HLOOKUP(X$540,$J$537:$R$538,2)</f>
        <v>1</v>
      </c>
      <c r="Y554" s="742" cm="1">
        <f t="array" ref="Y554">INDEX($H554:$K554,0,MATCH(Y$541,$H$541:$K$541,0))*HLOOKUP(Y$540,$J$537:$R$538,2)</f>
        <v>1</v>
      </c>
      <c r="Z554" s="742" cm="1">
        <f t="array" ref="Z554">INDEX($H554:$K554,0,MATCH(Z$541,$H$541:$K$541,0))*HLOOKUP(Z$540,$J$537:$R$538,2)</f>
        <v>1</v>
      </c>
      <c r="AA554" s="742" cm="1">
        <f t="array" ref="AA554">INDEX($H554:$K554,0,MATCH(AA$541,$H$541:$K$541,0))*HLOOKUP(AA$540,$J$537:$R$538,2)</f>
        <v>0</v>
      </c>
      <c r="AB554" s="742" cm="1">
        <f t="array" ref="AB554">INDEX($H554:$K554,0,MATCH(AB$541,$H$541:$K$541,0))*HLOOKUP(AB$540,$J$537:$R$538,2)</f>
        <v>1</v>
      </c>
      <c r="AC554" s="742" cm="1">
        <f t="array" ref="AC554">INDEX($H554:$K554,0,MATCH(AC$541,$H$541:$K$541,0))*HLOOKUP(AC$540,$J$537:$R$538,2)</f>
        <v>1</v>
      </c>
      <c r="AD554" s="742" cm="1">
        <f t="array" ref="AD554">INDEX($H554:$K554,0,MATCH(AD$541,$H$541:$K$541,0))*HLOOKUP(AD$540,$J$537:$R$538,2)</f>
        <v>1</v>
      </c>
      <c r="AE554" s="742" cm="1">
        <f t="array" ref="AE554">INDEX($H554:$K554,0,MATCH(AE$541,$H$541:$K$541,0))*HLOOKUP(AE$540,$J$537:$R$538,2)</f>
        <v>0</v>
      </c>
      <c r="AF554" s="742" cm="1">
        <f t="array" ref="AF554">INDEX($H554:$K554,0,MATCH(AF$541,$H$541:$K$541,0))*HLOOKUP(AF$540,$J$537:$R$538,2)</f>
        <v>1</v>
      </c>
      <c r="AG554" s="742" cm="1">
        <f t="array" ref="AG554">INDEX($H554:$K554,0,MATCH(AG$541,$H$541:$K$541,0))*HLOOKUP(AG$540,$J$537:$R$538,2)</f>
        <v>1</v>
      </c>
      <c r="AH554" s="742" cm="1">
        <f t="array" ref="AH554">INDEX($H554:$K554,0,MATCH(AH$541,$H$541:$K$541,0))*HLOOKUP(AH$540,$J$537:$R$538,2)</f>
        <v>1</v>
      </c>
      <c r="AI554" s="742" cm="1">
        <f t="array" ref="AI554">INDEX($H554:$K554,0,MATCH(AI$541,$H$541:$K$541,0))*HLOOKUP(AI$540,$J$537:$R$538,2)</f>
        <v>0</v>
      </c>
      <c r="AJ554" s="742" cm="1">
        <f t="array" ref="AJ554">INDEX($H554:$K554,0,MATCH(AJ$541,$H$541:$K$541,0))*HLOOKUP(AJ$540,$J$537:$R$538,2)</f>
        <v>1</v>
      </c>
      <c r="AK554" s="742" cm="1">
        <f t="array" ref="AK554">INDEX($H554:$K554,0,MATCH(AK$541,$H$541:$K$541,0))*HLOOKUP(AK$540,$J$537:$R$538,2)</f>
        <v>1</v>
      </c>
      <c r="AL554" s="742" cm="1">
        <f t="array" ref="AL554">INDEX($H554:$K554,0,MATCH(AL$541,$H$541:$K$541,0))*HLOOKUP(AL$540,$J$537:$R$538,2)</f>
        <v>1</v>
      </c>
      <c r="AM554" s="742" cm="1">
        <f t="array" ref="AM554">INDEX($H554:$K554,0,MATCH(AM$541,$H$541:$K$541,0))*HLOOKUP(AM$540,$J$537:$R$538,2)</f>
        <v>0</v>
      </c>
      <c r="AN554" s="742" cm="1">
        <f t="array" ref="AN554">INDEX($H554:$K554,0,MATCH(AN$541,$H$541:$K$541,0))*HLOOKUP(AN$540,$J$537:$R$538,2)</f>
        <v>1</v>
      </c>
      <c r="AO554" s="742" cm="1">
        <f t="array" ref="AO554">INDEX($H554:$K554,0,MATCH(AO$541,$H$541:$K$541,0))*HLOOKUP(AO$540,$J$537:$R$538,2)</f>
        <v>1</v>
      </c>
      <c r="AP554" s="742" cm="1">
        <f t="array" ref="AP554">INDEX($H554:$K554,0,MATCH(AP$541,$H$541:$K$541,0))*HLOOKUP(AP$540,$J$537:$R$538,2)</f>
        <v>1</v>
      </c>
      <c r="AQ554" s="742" cm="1">
        <f t="array" ref="AQ554">INDEX($H554:$K554,0,MATCH(AQ$541,$H$541:$K$541,0))*HLOOKUP(AQ$540,$J$537:$R$538,2)</f>
        <v>0</v>
      </c>
      <c r="AR554" s="742" cm="1">
        <f t="array" ref="AR554">INDEX($H554:$K554,0,MATCH(AR$541,$H$541:$K$541,0))*HLOOKUP(AR$540,$J$537:$R$538,2)</f>
        <v>1</v>
      </c>
      <c r="AS554" s="742" cm="1">
        <f t="array" ref="AS554">INDEX($H554:$K554,0,MATCH(AS$541,$H$541:$K$541,0))*HLOOKUP(AS$540,$J$537:$R$538,2)</f>
        <v>1</v>
      </c>
      <c r="AT554" s="742" cm="1">
        <f t="array" ref="AT554">INDEX($H554:$K554,0,MATCH(AT$541,$H$541:$K$541,0))*HLOOKUP(AT$540,$J$537:$R$538,2)</f>
        <v>1</v>
      </c>
      <c r="AU554" s="742" cm="1">
        <f t="array" ref="AU554">INDEX($H554:$K554,0,MATCH(AU$541,$H$541:$K$541,0))*HLOOKUP(AU$540,$J$537:$R$538,2)</f>
        <v>0</v>
      </c>
      <c r="AV554" s="196"/>
      <c r="AW554" s="196"/>
      <c r="AX554" s="17"/>
      <c r="AY554" s="9"/>
      <c r="AZ554" s="9"/>
      <c r="BA554" s="9"/>
    </row>
    <row r="555" spans="1:53" ht="14.5" outlineLevel="1" x14ac:dyDescent="0.35">
      <c r="A555" s="7"/>
      <c r="B555" s="8"/>
      <c r="C555" s="18"/>
      <c r="D555" s="18"/>
      <c r="E555" s="18"/>
      <c r="F555" s="27"/>
      <c r="G555" s="27" t="str">
        <f t="shared" si="124"/>
        <v>AANWFw</v>
      </c>
      <c r="H555" s="232">
        <f t="shared" si="125"/>
        <v>1</v>
      </c>
      <c r="I555" s="232">
        <f t="shared" si="125"/>
        <v>1</v>
      </c>
      <c r="J555" s="232">
        <f t="shared" si="125"/>
        <v>1</v>
      </c>
      <c r="K555" s="232">
        <f t="shared" si="125"/>
        <v>0</v>
      </c>
      <c r="L555" s="742" cm="1">
        <f t="array" ref="L555">INDEX($H555:$K555,0,MATCH(L$541,$H$541:$K$541,0))*HLOOKUP(L$540,$J$537:$R$538,2)</f>
        <v>1</v>
      </c>
      <c r="M555" s="742" cm="1">
        <f t="array" ref="M555">INDEX($H555:$K555,0,MATCH(M$541,$H$541:$K$541,0))*HLOOKUP(M$540,$J$537:$R$538,2)</f>
        <v>1</v>
      </c>
      <c r="N555" s="742" cm="1">
        <f t="array" ref="N555">INDEX($H555:$K555,0,MATCH(N$541,$H$541:$K$541,0))*HLOOKUP(N$540,$J$537:$R$538,2)</f>
        <v>1</v>
      </c>
      <c r="O555" s="742" cm="1">
        <f t="array" ref="O555">INDEX($H555:$K555,0,MATCH(O$541,$H$541:$K$541,0))*HLOOKUP(O$540,$J$537:$R$538,2)</f>
        <v>0</v>
      </c>
      <c r="P555" s="742" cm="1">
        <f t="array" ref="P555">INDEX($H555:$K555,0,MATCH(P$541,$H$541:$K$541,0))*HLOOKUP(P$540,$J$537:$R$538,2)</f>
        <v>1</v>
      </c>
      <c r="Q555" s="742" cm="1">
        <f t="array" ref="Q555">INDEX($H555:$K555,0,MATCH(Q$541,$H$541:$K$541,0))*HLOOKUP(Q$540,$J$537:$R$538,2)</f>
        <v>1</v>
      </c>
      <c r="R555" s="742" cm="1">
        <f t="array" ref="R555">INDEX($H555:$K555,0,MATCH(R$541,$H$541:$K$541,0))*HLOOKUP(R$540,$J$537:$R$538,2)</f>
        <v>1</v>
      </c>
      <c r="S555" s="742" cm="1">
        <f t="array" ref="S555">INDEX($H555:$K555,0,MATCH(S$541,$H$541:$K$541,0))*HLOOKUP(S$540,$J$537:$R$538,2)</f>
        <v>0</v>
      </c>
      <c r="T555" s="742" cm="1">
        <f t="array" ref="T555">INDEX($H555:$K555,0,MATCH(T$541,$H$541:$K$541,0))*HLOOKUP(T$540,$J$537:$R$538,2)</f>
        <v>1</v>
      </c>
      <c r="U555" s="742" cm="1">
        <f t="array" ref="U555">INDEX($H555:$K555,0,MATCH(U$541,$H$541:$K$541,0))*HLOOKUP(U$540,$J$537:$R$538,2)</f>
        <v>1</v>
      </c>
      <c r="V555" s="742" cm="1">
        <f t="array" ref="V555">INDEX($H555:$K555,0,MATCH(V$541,$H$541:$K$541,0))*HLOOKUP(V$540,$J$537:$R$538,2)</f>
        <v>1</v>
      </c>
      <c r="W555" s="742" cm="1">
        <f t="array" ref="W555">INDEX($H555:$K555,0,MATCH(W$541,$H$541:$K$541,0))*HLOOKUP(W$540,$J$537:$R$538,2)</f>
        <v>0</v>
      </c>
      <c r="X555" s="742" cm="1">
        <f t="array" ref="X555">INDEX($H555:$K555,0,MATCH(X$541,$H$541:$K$541,0))*HLOOKUP(X$540,$J$537:$R$538,2)</f>
        <v>1</v>
      </c>
      <c r="Y555" s="742" cm="1">
        <f t="array" ref="Y555">INDEX($H555:$K555,0,MATCH(Y$541,$H$541:$K$541,0))*HLOOKUP(Y$540,$J$537:$R$538,2)</f>
        <v>1</v>
      </c>
      <c r="Z555" s="742" cm="1">
        <f t="array" ref="Z555">INDEX($H555:$K555,0,MATCH(Z$541,$H$541:$K$541,0))*HLOOKUP(Z$540,$J$537:$R$538,2)</f>
        <v>1</v>
      </c>
      <c r="AA555" s="742" cm="1">
        <f t="array" ref="AA555">INDEX($H555:$K555,0,MATCH(AA$541,$H$541:$K$541,0))*HLOOKUP(AA$540,$J$537:$R$538,2)</f>
        <v>0</v>
      </c>
      <c r="AB555" s="742" cm="1">
        <f t="array" ref="AB555">INDEX($H555:$K555,0,MATCH(AB$541,$H$541:$K$541,0))*HLOOKUP(AB$540,$J$537:$R$538,2)</f>
        <v>1</v>
      </c>
      <c r="AC555" s="742" cm="1">
        <f t="array" ref="AC555">INDEX($H555:$K555,0,MATCH(AC$541,$H$541:$K$541,0))*HLOOKUP(AC$540,$J$537:$R$538,2)</f>
        <v>1</v>
      </c>
      <c r="AD555" s="742" cm="1">
        <f t="array" ref="AD555">INDEX($H555:$K555,0,MATCH(AD$541,$H$541:$K$541,0))*HLOOKUP(AD$540,$J$537:$R$538,2)</f>
        <v>1</v>
      </c>
      <c r="AE555" s="742" cm="1">
        <f t="array" ref="AE555">INDEX($H555:$K555,0,MATCH(AE$541,$H$541:$K$541,0))*HLOOKUP(AE$540,$J$537:$R$538,2)</f>
        <v>0</v>
      </c>
      <c r="AF555" s="742" cm="1">
        <f t="array" ref="AF555">INDEX($H555:$K555,0,MATCH(AF$541,$H$541:$K$541,0))*HLOOKUP(AF$540,$J$537:$R$538,2)</f>
        <v>1</v>
      </c>
      <c r="AG555" s="742" cm="1">
        <f t="array" ref="AG555">INDEX($H555:$K555,0,MATCH(AG$541,$H$541:$K$541,0))*HLOOKUP(AG$540,$J$537:$R$538,2)</f>
        <v>1</v>
      </c>
      <c r="AH555" s="742" cm="1">
        <f t="array" ref="AH555">INDEX($H555:$K555,0,MATCH(AH$541,$H$541:$K$541,0))*HLOOKUP(AH$540,$J$537:$R$538,2)</f>
        <v>1</v>
      </c>
      <c r="AI555" s="742" cm="1">
        <f t="array" ref="AI555">INDEX($H555:$K555,0,MATCH(AI$541,$H$541:$K$541,0))*HLOOKUP(AI$540,$J$537:$R$538,2)</f>
        <v>0</v>
      </c>
      <c r="AJ555" s="742" cm="1">
        <f t="array" ref="AJ555">INDEX($H555:$K555,0,MATCH(AJ$541,$H$541:$K$541,0))*HLOOKUP(AJ$540,$J$537:$R$538,2)</f>
        <v>1</v>
      </c>
      <c r="AK555" s="742" cm="1">
        <f t="array" ref="AK555">INDEX($H555:$K555,0,MATCH(AK$541,$H$541:$K$541,0))*HLOOKUP(AK$540,$J$537:$R$538,2)</f>
        <v>1</v>
      </c>
      <c r="AL555" s="742" cm="1">
        <f t="array" ref="AL555">INDEX($H555:$K555,0,MATCH(AL$541,$H$541:$K$541,0))*HLOOKUP(AL$540,$J$537:$R$538,2)</f>
        <v>1</v>
      </c>
      <c r="AM555" s="742" cm="1">
        <f t="array" ref="AM555">INDEX($H555:$K555,0,MATCH(AM$541,$H$541:$K$541,0))*HLOOKUP(AM$540,$J$537:$R$538,2)</f>
        <v>0</v>
      </c>
      <c r="AN555" s="742" cm="1">
        <f t="array" ref="AN555">INDEX($H555:$K555,0,MATCH(AN$541,$H$541:$K$541,0))*HLOOKUP(AN$540,$J$537:$R$538,2)</f>
        <v>1</v>
      </c>
      <c r="AO555" s="742" cm="1">
        <f t="array" ref="AO555">INDEX($H555:$K555,0,MATCH(AO$541,$H$541:$K$541,0))*HLOOKUP(AO$540,$J$537:$R$538,2)</f>
        <v>1</v>
      </c>
      <c r="AP555" s="742" cm="1">
        <f t="array" ref="AP555">INDEX($H555:$K555,0,MATCH(AP$541,$H$541:$K$541,0))*HLOOKUP(AP$540,$J$537:$R$538,2)</f>
        <v>1</v>
      </c>
      <c r="AQ555" s="742" cm="1">
        <f t="array" ref="AQ555">INDEX($H555:$K555,0,MATCH(AQ$541,$H$541:$K$541,0))*HLOOKUP(AQ$540,$J$537:$R$538,2)</f>
        <v>0</v>
      </c>
      <c r="AR555" s="742" cm="1">
        <f t="array" ref="AR555">INDEX($H555:$K555,0,MATCH(AR$541,$H$541:$K$541,0))*HLOOKUP(AR$540,$J$537:$R$538,2)</f>
        <v>1</v>
      </c>
      <c r="AS555" s="742" cm="1">
        <f t="array" ref="AS555">INDEX($H555:$K555,0,MATCH(AS$541,$H$541:$K$541,0))*HLOOKUP(AS$540,$J$537:$R$538,2)</f>
        <v>1</v>
      </c>
      <c r="AT555" s="742" cm="1">
        <f t="array" ref="AT555">INDEX($H555:$K555,0,MATCH(AT$541,$H$541:$K$541,0))*HLOOKUP(AT$540,$J$537:$R$538,2)</f>
        <v>1</v>
      </c>
      <c r="AU555" s="742" cm="1">
        <f t="array" ref="AU555">INDEX($H555:$K555,0,MATCH(AU$541,$H$541:$K$541,0))*HLOOKUP(AU$540,$J$537:$R$538,2)</f>
        <v>0</v>
      </c>
      <c r="AV555" s="196"/>
      <c r="AW555" s="196"/>
      <c r="AX555" s="17"/>
      <c r="AY555" s="9"/>
      <c r="AZ555" s="9"/>
      <c r="BA555" s="9"/>
    </row>
    <row r="556" spans="1:53" ht="14.5" outlineLevel="1" x14ac:dyDescent="0.35">
      <c r="A556" s="7"/>
      <c r="B556" s="8"/>
      <c r="C556" s="18"/>
      <c r="D556" s="18"/>
      <c r="E556" s="18"/>
      <c r="F556" s="27"/>
      <c r="G556" s="27" t="str">
        <f t="shared" si="124"/>
        <v>AANWFwd</v>
      </c>
      <c r="H556" s="232">
        <f t="shared" si="125"/>
        <v>1</v>
      </c>
      <c r="I556" s="232">
        <f t="shared" si="125"/>
        <v>1</v>
      </c>
      <c r="J556" s="232">
        <f t="shared" si="125"/>
        <v>1</v>
      </c>
      <c r="K556" s="232">
        <f t="shared" si="125"/>
        <v>0</v>
      </c>
      <c r="L556" s="742" cm="1">
        <f t="array" ref="L556">INDEX($H556:$K556,0,MATCH(L$541,$H$541:$K$541,0))*HLOOKUP(L$540,$J$537:$R$538,2)</f>
        <v>1</v>
      </c>
      <c r="M556" s="742" cm="1">
        <f t="array" ref="M556">INDEX($H556:$K556,0,MATCH(M$541,$H$541:$K$541,0))*HLOOKUP(M$540,$J$537:$R$538,2)</f>
        <v>1</v>
      </c>
      <c r="N556" s="742" cm="1">
        <f t="array" ref="N556">INDEX($H556:$K556,0,MATCH(N$541,$H$541:$K$541,0))*HLOOKUP(N$540,$J$537:$R$538,2)</f>
        <v>1</v>
      </c>
      <c r="O556" s="742" cm="1">
        <f t="array" ref="O556">INDEX($H556:$K556,0,MATCH(O$541,$H$541:$K$541,0))*HLOOKUP(O$540,$J$537:$R$538,2)</f>
        <v>0</v>
      </c>
      <c r="P556" s="742" cm="1">
        <f t="array" ref="P556">INDEX($H556:$K556,0,MATCH(P$541,$H$541:$K$541,0))*HLOOKUP(P$540,$J$537:$R$538,2)</f>
        <v>1</v>
      </c>
      <c r="Q556" s="742" cm="1">
        <f t="array" ref="Q556">INDEX($H556:$K556,0,MATCH(Q$541,$H$541:$K$541,0))*HLOOKUP(Q$540,$J$537:$R$538,2)</f>
        <v>1</v>
      </c>
      <c r="R556" s="742" cm="1">
        <f t="array" ref="R556">INDEX($H556:$K556,0,MATCH(R$541,$H$541:$K$541,0))*HLOOKUP(R$540,$J$537:$R$538,2)</f>
        <v>1</v>
      </c>
      <c r="S556" s="742" cm="1">
        <f t="array" ref="S556">INDEX($H556:$K556,0,MATCH(S$541,$H$541:$K$541,0))*HLOOKUP(S$540,$J$537:$R$538,2)</f>
        <v>0</v>
      </c>
      <c r="T556" s="742" cm="1">
        <f t="array" ref="T556">INDEX($H556:$K556,0,MATCH(T$541,$H$541:$K$541,0))*HLOOKUP(T$540,$J$537:$R$538,2)</f>
        <v>1</v>
      </c>
      <c r="U556" s="742" cm="1">
        <f t="array" ref="U556">INDEX($H556:$K556,0,MATCH(U$541,$H$541:$K$541,0))*HLOOKUP(U$540,$J$537:$R$538,2)</f>
        <v>1</v>
      </c>
      <c r="V556" s="742" cm="1">
        <f t="array" ref="V556">INDEX($H556:$K556,0,MATCH(V$541,$H$541:$K$541,0))*HLOOKUP(V$540,$J$537:$R$538,2)</f>
        <v>1</v>
      </c>
      <c r="W556" s="742" cm="1">
        <f t="array" ref="W556">INDEX($H556:$K556,0,MATCH(W$541,$H$541:$K$541,0))*HLOOKUP(W$540,$J$537:$R$538,2)</f>
        <v>0</v>
      </c>
      <c r="X556" s="742" cm="1">
        <f t="array" ref="X556">INDEX($H556:$K556,0,MATCH(X$541,$H$541:$K$541,0))*HLOOKUP(X$540,$J$537:$R$538,2)</f>
        <v>1</v>
      </c>
      <c r="Y556" s="742" cm="1">
        <f t="array" ref="Y556">INDEX($H556:$K556,0,MATCH(Y$541,$H$541:$K$541,0))*HLOOKUP(Y$540,$J$537:$R$538,2)</f>
        <v>1</v>
      </c>
      <c r="Z556" s="742" cm="1">
        <f t="array" ref="Z556">INDEX($H556:$K556,0,MATCH(Z$541,$H$541:$K$541,0))*HLOOKUP(Z$540,$J$537:$R$538,2)</f>
        <v>1</v>
      </c>
      <c r="AA556" s="742" cm="1">
        <f t="array" ref="AA556">INDEX($H556:$K556,0,MATCH(AA$541,$H$541:$K$541,0))*HLOOKUP(AA$540,$J$537:$R$538,2)</f>
        <v>0</v>
      </c>
      <c r="AB556" s="742" cm="1">
        <f t="array" ref="AB556">INDEX($H556:$K556,0,MATCH(AB$541,$H$541:$K$541,0))*HLOOKUP(AB$540,$J$537:$R$538,2)</f>
        <v>1</v>
      </c>
      <c r="AC556" s="742" cm="1">
        <f t="array" ref="AC556">INDEX($H556:$K556,0,MATCH(AC$541,$H$541:$K$541,0))*HLOOKUP(AC$540,$J$537:$R$538,2)</f>
        <v>1</v>
      </c>
      <c r="AD556" s="742" cm="1">
        <f t="array" ref="AD556">INDEX($H556:$K556,0,MATCH(AD$541,$H$541:$K$541,0))*HLOOKUP(AD$540,$J$537:$R$538,2)</f>
        <v>1</v>
      </c>
      <c r="AE556" s="742" cm="1">
        <f t="array" ref="AE556">INDEX($H556:$K556,0,MATCH(AE$541,$H$541:$K$541,0))*HLOOKUP(AE$540,$J$537:$R$538,2)</f>
        <v>0</v>
      </c>
      <c r="AF556" s="742" cm="1">
        <f t="array" ref="AF556">INDEX($H556:$K556,0,MATCH(AF$541,$H$541:$K$541,0))*HLOOKUP(AF$540,$J$537:$R$538,2)</f>
        <v>1</v>
      </c>
      <c r="AG556" s="742" cm="1">
        <f t="array" ref="AG556">INDEX($H556:$K556,0,MATCH(AG$541,$H$541:$K$541,0))*HLOOKUP(AG$540,$J$537:$R$538,2)</f>
        <v>1</v>
      </c>
      <c r="AH556" s="742" cm="1">
        <f t="array" ref="AH556">INDEX($H556:$K556,0,MATCH(AH$541,$H$541:$K$541,0))*HLOOKUP(AH$540,$J$537:$R$538,2)</f>
        <v>1</v>
      </c>
      <c r="AI556" s="742" cm="1">
        <f t="array" ref="AI556">INDEX($H556:$K556,0,MATCH(AI$541,$H$541:$K$541,0))*HLOOKUP(AI$540,$J$537:$R$538,2)</f>
        <v>0</v>
      </c>
      <c r="AJ556" s="742" cm="1">
        <f t="array" ref="AJ556">INDEX($H556:$K556,0,MATCH(AJ$541,$H$541:$K$541,0))*HLOOKUP(AJ$540,$J$537:$R$538,2)</f>
        <v>1</v>
      </c>
      <c r="AK556" s="742" cm="1">
        <f t="array" ref="AK556">INDEX($H556:$K556,0,MATCH(AK$541,$H$541:$K$541,0))*HLOOKUP(AK$540,$J$537:$R$538,2)</f>
        <v>1</v>
      </c>
      <c r="AL556" s="742" cm="1">
        <f t="array" ref="AL556">INDEX($H556:$K556,0,MATCH(AL$541,$H$541:$K$541,0))*HLOOKUP(AL$540,$J$537:$R$538,2)</f>
        <v>1</v>
      </c>
      <c r="AM556" s="742" cm="1">
        <f t="array" ref="AM556">INDEX($H556:$K556,0,MATCH(AM$541,$H$541:$K$541,0))*HLOOKUP(AM$540,$J$537:$R$538,2)</f>
        <v>0</v>
      </c>
      <c r="AN556" s="742" cm="1">
        <f t="array" ref="AN556">INDEX($H556:$K556,0,MATCH(AN$541,$H$541:$K$541,0))*HLOOKUP(AN$540,$J$537:$R$538,2)</f>
        <v>1</v>
      </c>
      <c r="AO556" s="742" cm="1">
        <f t="array" ref="AO556">INDEX($H556:$K556,0,MATCH(AO$541,$H$541:$K$541,0))*HLOOKUP(AO$540,$J$537:$R$538,2)</f>
        <v>1</v>
      </c>
      <c r="AP556" s="742" cm="1">
        <f t="array" ref="AP556">INDEX($H556:$K556,0,MATCH(AP$541,$H$541:$K$541,0))*HLOOKUP(AP$540,$J$537:$R$538,2)</f>
        <v>1</v>
      </c>
      <c r="AQ556" s="742" cm="1">
        <f t="array" ref="AQ556">INDEX($H556:$K556,0,MATCH(AQ$541,$H$541:$K$541,0))*HLOOKUP(AQ$540,$J$537:$R$538,2)</f>
        <v>0</v>
      </c>
      <c r="AR556" s="742" cm="1">
        <f t="array" ref="AR556">INDEX($H556:$K556,0,MATCH(AR$541,$H$541:$K$541,0))*HLOOKUP(AR$540,$J$537:$R$538,2)</f>
        <v>1</v>
      </c>
      <c r="AS556" s="742" cm="1">
        <f t="array" ref="AS556">INDEX($H556:$K556,0,MATCH(AS$541,$H$541:$K$541,0))*HLOOKUP(AS$540,$J$537:$R$538,2)</f>
        <v>1</v>
      </c>
      <c r="AT556" s="742" cm="1">
        <f t="array" ref="AT556">INDEX($H556:$K556,0,MATCH(AT$541,$H$541:$K$541,0))*HLOOKUP(AT$540,$J$537:$R$538,2)</f>
        <v>1</v>
      </c>
      <c r="AU556" s="742" cm="1">
        <f t="array" ref="AU556">INDEX($H556:$K556,0,MATCH(AU$541,$H$541:$K$541,0))*HLOOKUP(AU$540,$J$537:$R$538,2)</f>
        <v>0</v>
      </c>
      <c r="AV556" s="196"/>
      <c r="AW556" s="196"/>
      <c r="AX556" s="17"/>
      <c r="AY556" s="9"/>
      <c r="AZ556" s="9"/>
      <c r="BA556" s="9"/>
    </row>
    <row r="557" spans="1:53" ht="14.5" outlineLevel="1" x14ac:dyDescent="0.35">
      <c r="A557" s="7"/>
      <c r="B557" s="8"/>
      <c r="C557" s="18"/>
      <c r="D557" s="18"/>
      <c r="E557" s="18"/>
      <c r="F557" s="27"/>
      <c r="G557" s="27" t="str">
        <f t="shared" si="124"/>
        <v>AAANWf</v>
      </c>
      <c r="H557" s="232">
        <f t="shared" si="125"/>
        <v>1</v>
      </c>
      <c r="I557" s="232">
        <f t="shared" si="125"/>
        <v>0</v>
      </c>
      <c r="J557" s="232">
        <f t="shared" si="125"/>
        <v>0</v>
      </c>
      <c r="K557" s="232">
        <f t="shared" si="125"/>
        <v>0</v>
      </c>
      <c r="L557" s="742" cm="1">
        <f t="array" ref="L557">INDEX($H557:$K557,0,MATCH(L$541,$H$541:$K$541,0))*HLOOKUP(L$540,$J$537:$R$538,2)</f>
        <v>1</v>
      </c>
      <c r="M557" s="742" cm="1">
        <f t="array" ref="M557">INDEX($H557:$K557,0,MATCH(M$541,$H$541:$K$541,0))*HLOOKUP(M$540,$J$537:$R$538,2)</f>
        <v>0</v>
      </c>
      <c r="N557" s="742" cm="1">
        <f t="array" ref="N557">INDEX($H557:$K557,0,MATCH(N$541,$H$541:$K$541,0))*HLOOKUP(N$540,$J$537:$R$538,2)</f>
        <v>0</v>
      </c>
      <c r="O557" s="742" cm="1">
        <f t="array" ref="O557">INDEX($H557:$K557,0,MATCH(O$541,$H$541:$K$541,0))*HLOOKUP(O$540,$J$537:$R$538,2)</f>
        <v>0</v>
      </c>
      <c r="P557" s="742" cm="1">
        <f t="array" ref="P557">INDEX($H557:$K557,0,MATCH(P$541,$H$541:$K$541,0))*HLOOKUP(P$540,$J$537:$R$538,2)</f>
        <v>1</v>
      </c>
      <c r="Q557" s="742" cm="1">
        <f t="array" ref="Q557">INDEX($H557:$K557,0,MATCH(Q$541,$H$541:$K$541,0))*HLOOKUP(Q$540,$J$537:$R$538,2)</f>
        <v>0</v>
      </c>
      <c r="R557" s="742" cm="1">
        <f t="array" ref="R557">INDEX($H557:$K557,0,MATCH(R$541,$H$541:$K$541,0))*HLOOKUP(R$540,$J$537:$R$538,2)</f>
        <v>0</v>
      </c>
      <c r="S557" s="742" cm="1">
        <f t="array" ref="S557">INDEX($H557:$K557,0,MATCH(S$541,$H$541:$K$541,0))*HLOOKUP(S$540,$J$537:$R$538,2)</f>
        <v>0</v>
      </c>
      <c r="T557" s="742" cm="1">
        <f t="array" ref="T557">INDEX($H557:$K557,0,MATCH(T$541,$H$541:$K$541,0))*HLOOKUP(T$540,$J$537:$R$538,2)</f>
        <v>1</v>
      </c>
      <c r="U557" s="742" cm="1">
        <f t="array" ref="U557">INDEX($H557:$K557,0,MATCH(U$541,$H$541:$K$541,0))*HLOOKUP(U$540,$J$537:$R$538,2)</f>
        <v>0</v>
      </c>
      <c r="V557" s="742" cm="1">
        <f t="array" ref="V557">INDEX($H557:$K557,0,MATCH(V$541,$H$541:$K$541,0))*HLOOKUP(V$540,$J$537:$R$538,2)</f>
        <v>0</v>
      </c>
      <c r="W557" s="742" cm="1">
        <f t="array" ref="W557">INDEX($H557:$K557,0,MATCH(W$541,$H$541:$K$541,0))*HLOOKUP(W$540,$J$537:$R$538,2)</f>
        <v>0</v>
      </c>
      <c r="X557" s="742" cm="1">
        <f t="array" ref="X557">INDEX($H557:$K557,0,MATCH(X$541,$H$541:$K$541,0))*HLOOKUP(X$540,$J$537:$R$538,2)</f>
        <v>1</v>
      </c>
      <c r="Y557" s="742" cm="1">
        <f t="array" ref="Y557">INDEX($H557:$K557,0,MATCH(Y$541,$H$541:$K$541,0))*HLOOKUP(Y$540,$J$537:$R$538,2)</f>
        <v>0</v>
      </c>
      <c r="Z557" s="742" cm="1">
        <f t="array" ref="Z557">INDEX($H557:$K557,0,MATCH(Z$541,$H$541:$K$541,0))*HLOOKUP(Z$540,$J$537:$R$538,2)</f>
        <v>0</v>
      </c>
      <c r="AA557" s="742" cm="1">
        <f t="array" ref="AA557">INDEX($H557:$K557,0,MATCH(AA$541,$H$541:$K$541,0))*HLOOKUP(AA$540,$J$537:$R$538,2)</f>
        <v>0</v>
      </c>
      <c r="AB557" s="742" cm="1">
        <f t="array" ref="AB557">INDEX($H557:$K557,0,MATCH(AB$541,$H$541:$K$541,0))*HLOOKUP(AB$540,$J$537:$R$538,2)</f>
        <v>1</v>
      </c>
      <c r="AC557" s="742" cm="1">
        <f t="array" ref="AC557">INDEX($H557:$K557,0,MATCH(AC$541,$H$541:$K$541,0))*HLOOKUP(AC$540,$J$537:$R$538,2)</f>
        <v>0</v>
      </c>
      <c r="AD557" s="742" cm="1">
        <f t="array" ref="AD557">INDEX($H557:$K557,0,MATCH(AD$541,$H$541:$K$541,0))*HLOOKUP(AD$540,$J$537:$R$538,2)</f>
        <v>0</v>
      </c>
      <c r="AE557" s="742" cm="1">
        <f t="array" ref="AE557">INDEX($H557:$K557,0,MATCH(AE$541,$H$541:$K$541,0))*HLOOKUP(AE$540,$J$537:$R$538,2)</f>
        <v>0</v>
      </c>
      <c r="AF557" s="742" cm="1">
        <f t="array" ref="AF557">INDEX($H557:$K557,0,MATCH(AF$541,$H$541:$K$541,0))*HLOOKUP(AF$540,$J$537:$R$538,2)</f>
        <v>1</v>
      </c>
      <c r="AG557" s="742" cm="1">
        <f t="array" ref="AG557">INDEX($H557:$K557,0,MATCH(AG$541,$H$541:$K$541,0))*HLOOKUP(AG$540,$J$537:$R$538,2)</f>
        <v>0</v>
      </c>
      <c r="AH557" s="742" cm="1">
        <f t="array" ref="AH557">INDEX($H557:$K557,0,MATCH(AH$541,$H$541:$K$541,0))*HLOOKUP(AH$540,$J$537:$R$538,2)</f>
        <v>0</v>
      </c>
      <c r="AI557" s="742" cm="1">
        <f t="array" ref="AI557">INDEX($H557:$K557,0,MATCH(AI$541,$H$541:$K$541,0))*HLOOKUP(AI$540,$J$537:$R$538,2)</f>
        <v>0</v>
      </c>
      <c r="AJ557" s="742" cm="1">
        <f t="array" ref="AJ557">INDEX($H557:$K557,0,MATCH(AJ$541,$H$541:$K$541,0))*HLOOKUP(AJ$540,$J$537:$R$538,2)</f>
        <v>1</v>
      </c>
      <c r="AK557" s="742" cm="1">
        <f t="array" ref="AK557">INDEX($H557:$K557,0,MATCH(AK$541,$H$541:$K$541,0))*HLOOKUP(AK$540,$J$537:$R$538,2)</f>
        <v>0</v>
      </c>
      <c r="AL557" s="742" cm="1">
        <f t="array" ref="AL557">INDEX($H557:$K557,0,MATCH(AL$541,$H$541:$K$541,0))*HLOOKUP(AL$540,$J$537:$R$538,2)</f>
        <v>0</v>
      </c>
      <c r="AM557" s="742" cm="1">
        <f t="array" ref="AM557">INDEX($H557:$K557,0,MATCH(AM$541,$H$541:$K$541,0))*HLOOKUP(AM$540,$J$537:$R$538,2)</f>
        <v>0</v>
      </c>
      <c r="AN557" s="742" cm="1">
        <f t="array" ref="AN557">INDEX($H557:$K557,0,MATCH(AN$541,$H$541:$K$541,0))*HLOOKUP(AN$540,$J$537:$R$538,2)</f>
        <v>1</v>
      </c>
      <c r="AO557" s="742" cm="1">
        <f t="array" ref="AO557">INDEX($H557:$K557,0,MATCH(AO$541,$H$541:$K$541,0))*HLOOKUP(AO$540,$J$537:$R$538,2)</f>
        <v>0</v>
      </c>
      <c r="AP557" s="742" cm="1">
        <f t="array" ref="AP557">INDEX($H557:$K557,0,MATCH(AP$541,$H$541:$K$541,0))*HLOOKUP(AP$540,$J$537:$R$538,2)</f>
        <v>0</v>
      </c>
      <c r="AQ557" s="742" cm="1">
        <f t="array" ref="AQ557">INDEX($H557:$K557,0,MATCH(AQ$541,$H$541:$K$541,0))*HLOOKUP(AQ$540,$J$537:$R$538,2)</f>
        <v>0</v>
      </c>
      <c r="AR557" s="742" cm="1">
        <f t="array" ref="AR557">INDEX($H557:$K557,0,MATCH(AR$541,$H$541:$K$541,0))*HLOOKUP(AR$540,$J$537:$R$538,2)</f>
        <v>1</v>
      </c>
      <c r="AS557" s="742" cm="1">
        <f t="array" ref="AS557">INDEX($H557:$K557,0,MATCH(AS$541,$H$541:$K$541,0))*HLOOKUP(AS$540,$J$537:$R$538,2)</f>
        <v>0</v>
      </c>
      <c r="AT557" s="742" cm="1">
        <f t="array" ref="AT557">INDEX($H557:$K557,0,MATCH(AT$541,$H$541:$K$541,0))*HLOOKUP(AT$540,$J$537:$R$538,2)</f>
        <v>0</v>
      </c>
      <c r="AU557" s="742" cm="1">
        <f t="array" ref="AU557">INDEX($H557:$K557,0,MATCH(AU$541,$H$541:$K$541,0))*HLOOKUP(AU$540,$J$537:$R$538,2)</f>
        <v>0</v>
      </c>
      <c r="AV557" s="196"/>
      <c r="AW557" s="196"/>
      <c r="AX557" s="17"/>
      <c r="AY557" s="9"/>
      <c r="AZ557" s="9"/>
      <c r="BA557" s="9"/>
    </row>
    <row r="558" spans="1:53" ht="14.5" outlineLevel="1" x14ac:dyDescent="0.35">
      <c r="A558" s="7"/>
      <c r="B558" s="8"/>
      <c r="C558" s="18"/>
      <c r="D558" s="18"/>
      <c r="E558" s="18"/>
      <c r="F558" s="27"/>
      <c r="G558" s="27" t="str">
        <f t="shared" si="124"/>
        <v>YAAA2Nw</v>
      </c>
      <c r="H558" s="232">
        <f t="shared" si="125"/>
        <v>1</v>
      </c>
      <c r="I558" s="232">
        <f t="shared" si="125"/>
        <v>1</v>
      </c>
      <c r="J558" s="232">
        <f t="shared" si="125"/>
        <v>1</v>
      </c>
      <c r="K558" s="232">
        <f t="shared" si="125"/>
        <v>0</v>
      </c>
      <c r="L558" s="742" cm="1">
        <f t="array" ref="L558">INDEX($H558:$K558,0,MATCH(L$541,$H$541:$K$541,0))*HLOOKUP(L$540,$J$537:$R$538,2)</f>
        <v>1</v>
      </c>
      <c r="M558" s="742" cm="1">
        <f t="array" ref="M558">INDEX($H558:$K558,0,MATCH(M$541,$H$541:$K$541,0))*HLOOKUP(M$540,$J$537:$R$538,2)</f>
        <v>1</v>
      </c>
      <c r="N558" s="742" cm="1">
        <f t="array" ref="N558">INDEX($H558:$K558,0,MATCH(N$541,$H$541:$K$541,0))*HLOOKUP(N$540,$J$537:$R$538,2)</f>
        <v>1</v>
      </c>
      <c r="O558" s="742" cm="1">
        <f t="array" ref="O558">INDEX($H558:$K558,0,MATCH(O$541,$H$541:$K$541,0))*HLOOKUP(O$540,$J$537:$R$538,2)</f>
        <v>0</v>
      </c>
      <c r="P558" s="742" cm="1">
        <f t="array" ref="P558">INDEX($H558:$K558,0,MATCH(P$541,$H$541:$K$541,0))*HLOOKUP(P$540,$J$537:$R$538,2)</f>
        <v>1</v>
      </c>
      <c r="Q558" s="742" cm="1">
        <f t="array" ref="Q558">INDEX($H558:$K558,0,MATCH(Q$541,$H$541:$K$541,0))*HLOOKUP(Q$540,$J$537:$R$538,2)</f>
        <v>1</v>
      </c>
      <c r="R558" s="742" cm="1">
        <f t="array" ref="R558">INDEX($H558:$K558,0,MATCH(R$541,$H$541:$K$541,0))*HLOOKUP(R$540,$J$537:$R$538,2)</f>
        <v>1</v>
      </c>
      <c r="S558" s="742" cm="1">
        <f t="array" ref="S558">INDEX($H558:$K558,0,MATCH(S$541,$H$541:$K$541,0))*HLOOKUP(S$540,$J$537:$R$538,2)</f>
        <v>0</v>
      </c>
      <c r="T558" s="742" cm="1">
        <f t="array" ref="T558">INDEX($H558:$K558,0,MATCH(T$541,$H$541:$K$541,0))*HLOOKUP(T$540,$J$537:$R$538,2)</f>
        <v>1</v>
      </c>
      <c r="U558" s="742" cm="1">
        <f t="array" ref="U558">INDEX($H558:$K558,0,MATCH(U$541,$H$541:$K$541,0))*HLOOKUP(U$540,$J$537:$R$538,2)</f>
        <v>1</v>
      </c>
      <c r="V558" s="742" cm="1">
        <f t="array" ref="V558">INDEX($H558:$K558,0,MATCH(V$541,$H$541:$K$541,0))*HLOOKUP(V$540,$J$537:$R$538,2)</f>
        <v>1</v>
      </c>
      <c r="W558" s="742" cm="1">
        <f t="array" ref="W558">INDEX($H558:$K558,0,MATCH(W$541,$H$541:$K$541,0))*HLOOKUP(W$540,$J$537:$R$538,2)</f>
        <v>0</v>
      </c>
      <c r="X558" s="742" cm="1">
        <f t="array" ref="X558">INDEX($H558:$K558,0,MATCH(X$541,$H$541:$K$541,0))*HLOOKUP(X$540,$J$537:$R$538,2)</f>
        <v>1</v>
      </c>
      <c r="Y558" s="742" cm="1">
        <f t="array" ref="Y558">INDEX($H558:$K558,0,MATCH(Y$541,$H$541:$K$541,0))*HLOOKUP(Y$540,$J$537:$R$538,2)</f>
        <v>1</v>
      </c>
      <c r="Z558" s="742" cm="1">
        <f t="array" ref="Z558">INDEX($H558:$K558,0,MATCH(Z$541,$H$541:$K$541,0))*HLOOKUP(Z$540,$J$537:$R$538,2)</f>
        <v>1</v>
      </c>
      <c r="AA558" s="742" cm="1">
        <f t="array" ref="AA558">INDEX($H558:$K558,0,MATCH(AA$541,$H$541:$K$541,0))*HLOOKUP(AA$540,$J$537:$R$538,2)</f>
        <v>0</v>
      </c>
      <c r="AB558" s="742" cm="1">
        <f t="array" ref="AB558">INDEX($H558:$K558,0,MATCH(AB$541,$H$541:$K$541,0))*HLOOKUP(AB$540,$J$537:$R$538,2)</f>
        <v>1</v>
      </c>
      <c r="AC558" s="742" cm="1">
        <f t="array" ref="AC558">INDEX($H558:$K558,0,MATCH(AC$541,$H$541:$K$541,0))*HLOOKUP(AC$540,$J$537:$R$538,2)</f>
        <v>1</v>
      </c>
      <c r="AD558" s="742" cm="1">
        <f t="array" ref="AD558">INDEX($H558:$K558,0,MATCH(AD$541,$H$541:$K$541,0))*HLOOKUP(AD$540,$J$537:$R$538,2)</f>
        <v>1</v>
      </c>
      <c r="AE558" s="742" cm="1">
        <f t="array" ref="AE558">INDEX($H558:$K558,0,MATCH(AE$541,$H$541:$K$541,0))*HLOOKUP(AE$540,$J$537:$R$538,2)</f>
        <v>0</v>
      </c>
      <c r="AF558" s="742" cm="1">
        <f t="array" ref="AF558">INDEX($H558:$K558,0,MATCH(AF$541,$H$541:$K$541,0))*HLOOKUP(AF$540,$J$537:$R$538,2)</f>
        <v>1</v>
      </c>
      <c r="AG558" s="742" cm="1">
        <f t="array" ref="AG558">INDEX($H558:$K558,0,MATCH(AG$541,$H$541:$K$541,0))*HLOOKUP(AG$540,$J$537:$R$538,2)</f>
        <v>1</v>
      </c>
      <c r="AH558" s="742" cm="1">
        <f t="array" ref="AH558">INDEX($H558:$K558,0,MATCH(AH$541,$H$541:$K$541,0))*HLOOKUP(AH$540,$J$537:$R$538,2)</f>
        <v>1</v>
      </c>
      <c r="AI558" s="742" cm="1">
        <f t="array" ref="AI558">INDEX($H558:$K558,0,MATCH(AI$541,$H$541:$K$541,0))*HLOOKUP(AI$540,$J$537:$R$538,2)</f>
        <v>0</v>
      </c>
      <c r="AJ558" s="742" cm="1">
        <f t="array" ref="AJ558">INDEX($H558:$K558,0,MATCH(AJ$541,$H$541:$K$541,0))*HLOOKUP(AJ$540,$J$537:$R$538,2)</f>
        <v>1</v>
      </c>
      <c r="AK558" s="742" cm="1">
        <f t="array" ref="AK558">INDEX($H558:$K558,0,MATCH(AK$541,$H$541:$K$541,0))*HLOOKUP(AK$540,$J$537:$R$538,2)</f>
        <v>1</v>
      </c>
      <c r="AL558" s="742" cm="1">
        <f t="array" ref="AL558">INDEX($H558:$K558,0,MATCH(AL$541,$H$541:$K$541,0))*HLOOKUP(AL$540,$J$537:$R$538,2)</f>
        <v>1</v>
      </c>
      <c r="AM558" s="742" cm="1">
        <f t="array" ref="AM558">INDEX($H558:$K558,0,MATCH(AM$541,$H$541:$K$541,0))*HLOOKUP(AM$540,$J$537:$R$538,2)</f>
        <v>0</v>
      </c>
      <c r="AN558" s="742" cm="1">
        <f t="array" ref="AN558">INDEX($H558:$K558,0,MATCH(AN$541,$H$541:$K$541,0))*HLOOKUP(AN$540,$J$537:$R$538,2)</f>
        <v>1</v>
      </c>
      <c r="AO558" s="742" cm="1">
        <f t="array" ref="AO558">INDEX($H558:$K558,0,MATCH(AO$541,$H$541:$K$541,0))*HLOOKUP(AO$540,$J$537:$R$538,2)</f>
        <v>1</v>
      </c>
      <c r="AP558" s="742" cm="1">
        <f t="array" ref="AP558">INDEX($H558:$K558,0,MATCH(AP$541,$H$541:$K$541,0))*HLOOKUP(AP$540,$J$537:$R$538,2)</f>
        <v>1</v>
      </c>
      <c r="AQ558" s="742" cm="1">
        <f t="array" ref="AQ558">INDEX($H558:$K558,0,MATCH(AQ$541,$H$541:$K$541,0))*HLOOKUP(AQ$540,$J$537:$R$538,2)</f>
        <v>0</v>
      </c>
      <c r="AR558" s="742" cm="1">
        <f t="array" ref="AR558">INDEX($H558:$K558,0,MATCH(AR$541,$H$541:$K$541,0))*HLOOKUP(AR$540,$J$537:$R$538,2)</f>
        <v>1</v>
      </c>
      <c r="AS558" s="742" cm="1">
        <f t="array" ref="AS558">INDEX($H558:$K558,0,MATCH(AS$541,$H$541:$K$541,0))*HLOOKUP(AS$540,$J$537:$R$538,2)</f>
        <v>1</v>
      </c>
      <c r="AT558" s="742" cm="1">
        <f t="array" ref="AT558">INDEX($H558:$K558,0,MATCH(AT$541,$H$541:$K$541,0))*HLOOKUP(AT$540,$J$537:$R$538,2)</f>
        <v>1</v>
      </c>
      <c r="AU558" s="742" cm="1">
        <f t="array" ref="AU558">INDEX($H558:$K558,0,MATCH(AU$541,$H$541:$K$541,0))*HLOOKUP(AU$540,$J$537:$R$538,2)</f>
        <v>0</v>
      </c>
      <c r="AV558" s="196"/>
      <c r="AW558" s="196"/>
      <c r="AX558" s="17"/>
      <c r="AY558" s="9"/>
      <c r="AZ558" s="9"/>
      <c r="BA558" s="9"/>
    </row>
    <row r="559" spans="1:53" ht="14.5" outlineLevel="1" x14ac:dyDescent="0.35">
      <c r="A559" s="7"/>
      <c r="B559" s="8"/>
      <c r="C559" s="18"/>
      <c r="D559" s="18"/>
      <c r="E559" s="18"/>
      <c r="F559" s="27"/>
      <c r="G559" s="27" t="str">
        <f t="shared" si="124"/>
        <v>YAAA2Nwd</v>
      </c>
      <c r="H559" s="232">
        <f t="shared" si="125"/>
        <v>1</v>
      </c>
      <c r="I559" s="232">
        <f t="shared" si="125"/>
        <v>1</v>
      </c>
      <c r="J559" s="232">
        <f t="shared" si="125"/>
        <v>1</v>
      </c>
      <c r="K559" s="232">
        <f t="shared" si="125"/>
        <v>0</v>
      </c>
      <c r="L559" s="742" cm="1">
        <f t="array" ref="L559">INDEX($H559:$K559,0,MATCH(L$541,$H$541:$K$541,0))*HLOOKUP(L$540,$J$537:$R$538,2)</f>
        <v>1</v>
      </c>
      <c r="M559" s="742" cm="1">
        <f t="array" ref="M559">INDEX($H559:$K559,0,MATCH(M$541,$H$541:$K$541,0))*HLOOKUP(M$540,$J$537:$R$538,2)</f>
        <v>1</v>
      </c>
      <c r="N559" s="742" cm="1">
        <f t="array" ref="N559">INDEX($H559:$K559,0,MATCH(N$541,$H$541:$K$541,0))*HLOOKUP(N$540,$J$537:$R$538,2)</f>
        <v>1</v>
      </c>
      <c r="O559" s="742" cm="1">
        <f t="array" ref="O559">INDEX($H559:$K559,0,MATCH(O$541,$H$541:$K$541,0))*HLOOKUP(O$540,$J$537:$R$538,2)</f>
        <v>0</v>
      </c>
      <c r="P559" s="742" cm="1">
        <f t="array" ref="P559">INDEX($H559:$K559,0,MATCH(P$541,$H$541:$K$541,0))*HLOOKUP(P$540,$J$537:$R$538,2)</f>
        <v>1</v>
      </c>
      <c r="Q559" s="742" cm="1">
        <f t="array" ref="Q559">INDEX($H559:$K559,0,MATCH(Q$541,$H$541:$K$541,0))*HLOOKUP(Q$540,$J$537:$R$538,2)</f>
        <v>1</v>
      </c>
      <c r="R559" s="742" cm="1">
        <f t="array" ref="R559">INDEX($H559:$K559,0,MATCH(R$541,$H$541:$K$541,0))*HLOOKUP(R$540,$J$537:$R$538,2)</f>
        <v>1</v>
      </c>
      <c r="S559" s="742" cm="1">
        <f t="array" ref="S559">INDEX($H559:$K559,0,MATCH(S$541,$H$541:$K$541,0))*HLOOKUP(S$540,$J$537:$R$538,2)</f>
        <v>0</v>
      </c>
      <c r="T559" s="742" cm="1">
        <f t="array" ref="T559">INDEX($H559:$K559,0,MATCH(T$541,$H$541:$K$541,0))*HLOOKUP(T$540,$J$537:$R$538,2)</f>
        <v>1</v>
      </c>
      <c r="U559" s="742" cm="1">
        <f t="array" ref="U559">INDEX($H559:$K559,0,MATCH(U$541,$H$541:$K$541,0))*HLOOKUP(U$540,$J$537:$R$538,2)</f>
        <v>1</v>
      </c>
      <c r="V559" s="742" cm="1">
        <f t="array" ref="V559">INDEX($H559:$K559,0,MATCH(V$541,$H$541:$K$541,0))*HLOOKUP(V$540,$J$537:$R$538,2)</f>
        <v>1</v>
      </c>
      <c r="W559" s="742" cm="1">
        <f t="array" ref="W559">INDEX($H559:$K559,0,MATCH(W$541,$H$541:$K$541,0))*HLOOKUP(W$540,$J$537:$R$538,2)</f>
        <v>0</v>
      </c>
      <c r="X559" s="742" cm="1">
        <f t="array" ref="X559">INDEX($H559:$K559,0,MATCH(X$541,$H$541:$K$541,0))*HLOOKUP(X$540,$J$537:$R$538,2)</f>
        <v>1</v>
      </c>
      <c r="Y559" s="742" cm="1">
        <f t="array" ref="Y559">INDEX($H559:$K559,0,MATCH(Y$541,$H$541:$K$541,0))*HLOOKUP(Y$540,$J$537:$R$538,2)</f>
        <v>1</v>
      </c>
      <c r="Z559" s="742" cm="1">
        <f t="array" ref="Z559">INDEX($H559:$K559,0,MATCH(Z$541,$H$541:$K$541,0))*HLOOKUP(Z$540,$J$537:$R$538,2)</f>
        <v>1</v>
      </c>
      <c r="AA559" s="742" cm="1">
        <f t="array" ref="AA559">INDEX($H559:$K559,0,MATCH(AA$541,$H$541:$K$541,0))*HLOOKUP(AA$540,$J$537:$R$538,2)</f>
        <v>0</v>
      </c>
      <c r="AB559" s="742" cm="1">
        <f t="array" ref="AB559">INDEX($H559:$K559,0,MATCH(AB$541,$H$541:$K$541,0))*HLOOKUP(AB$540,$J$537:$R$538,2)</f>
        <v>1</v>
      </c>
      <c r="AC559" s="742" cm="1">
        <f t="array" ref="AC559">INDEX($H559:$K559,0,MATCH(AC$541,$H$541:$K$541,0))*HLOOKUP(AC$540,$J$537:$R$538,2)</f>
        <v>1</v>
      </c>
      <c r="AD559" s="742" cm="1">
        <f t="array" ref="AD559">INDEX($H559:$K559,0,MATCH(AD$541,$H$541:$K$541,0))*HLOOKUP(AD$540,$J$537:$R$538,2)</f>
        <v>1</v>
      </c>
      <c r="AE559" s="742" cm="1">
        <f t="array" ref="AE559">INDEX($H559:$K559,0,MATCH(AE$541,$H$541:$K$541,0))*HLOOKUP(AE$540,$J$537:$R$538,2)</f>
        <v>0</v>
      </c>
      <c r="AF559" s="742" cm="1">
        <f t="array" ref="AF559">INDEX($H559:$K559,0,MATCH(AF$541,$H$541:$K$541,0))*HLOOKUP(AF$540,$J$537:$R$538,2)</f>
        <v>1</v>
      </c>
      <c r="AG559" s="742" cm="1">
        <f t="array" ref="AG559">INDEX($H559:$K559,0,MATCH(AG$541,$H$541:$K$541,0))*HLOOKUP(AG$540,$J$537:$R$538,2)</f>
        <v>1</v>
      </c>
      <c r="AH559" s="742" cm="1">
        <f t="array" ref="AH559">INDEX($H559:$K559,0,MATCH(AH$541,$H$541:$K$541,0))*HLOOKUP(AH$540,$J$537:$R$538,2)</f>
        <v>1</v>
      </c>
      <c r="AI559" s="742" cm="1">
        <f t="array" ref="AI559">INDEX($H559:$K559,0,MATCH(AI$541,$H$541:$K$541,0))*HLOOKUP(AI$540,$J$537:$R$538,2)</f>
        <v>0</v>
      </c>
      <c r="AJ559" s="742" cm="1">
        <f t="array" ref="AJ559">INDEX($H559:$K559,0,MATCH(AJ$541,$H$541:$K$541,0))*HLOOKUP(AJ$540,$J$537:$R$538,2)</f>
        <v>1</v>
      </c>
      <c r="AK559" s="742" cm="1">
        <f t="array" ref="AK559">INDEX($H559:$K559,0,MATCH(AK$541,$H$541:$K$541,0))*HLOOKUP(AK$540,$J$537:$R$538,2)</f>
        <v>1</v>
      </c>
      <c r="AL559" s="742" cm="1">
        <f t="array" ref="AL559">INDEX($H559:$K559,0,MATCH(AL$541,$H$541:$K$541,0))*HLOOKUP(AL$540,$J$537:$R$538,2)</f>
        <v>1</v>
      </c>
      <c r="AM559" s="742" cm="1">
        <f t="array" ref="AM559">INDEX($H559:$K559,0,MATCH(AM$541,$H$541:$K$541,0))*HLOOKUP(AM$540,$J$537:$R$538,2)</f>
        <v>0</v>
      </c>
      <c r="AN559" s="742" cm="1">
        <f t="array" ref="AN559">INDEX($H559:$K559,0,MATCH(AN$541,$H$541:$K$541,0))*HLOOKUP(AN$540,$J$537:$R$538,2)</f>
        <v>1</v>
      </c>
      <c r="AO559" s="742" cm="1">
        <f t="array" ref="AO559">INDEX($H559:$K559,0,MATCH(AO$541,$H$541:$K$541,0))*HLOOKUP(AO$540,$J$537:$R$538,2)</f>
        <v>1</v>
      </c>
      <c r="AP559" s="742" cm="1">
        <f t="array" ref="AP559">INDEX($H559:$K559,0,MATCH(AP$541,$H$541:$K$541,0))*HLOOKUP(AP$540,$J$537:$R$538,2)</f>
        <v>1</v>
      </c>
      <c r="AQ559" s="742" cm="1">
        <f t="array" ref="AQ559">INDEX($H559:$K559,0,MATCH(AQ$541,$H$541:$K$541,0))*HLOOKUP(AQ$540,$J$537:$R$538,2)</f>
        <v>0</v>
      </c>
      <c r="AR559" s="742" cm="1">
        <f t="array" ref="AR559">INDEX($H559:$K559,0,MATCH(AR$541,$H$541:$K$541,0))*HLOOKUP(AR$540,$J$537:$R$538,2)</f>
        <v>1</v>
      </c>
      <c r="AS559" s="742" cm="1">
        <f t="array" ref="AS559">INDEX($H559:$K559,0,MATCH(AS$541,$H$541:$K$541,0))*HLOOKUP(AS$540,$J$537:$R$538,2)</f>
        <v>1</v>
      </c>
      <c r="AT559" s="742" cm="1">
        <f t="array" ref="AT559">INDEX($H559:$K559,0,MATCH(AT$541,$H$541:$K$541,0))*HLOOKUP(AT$540,$J$537:$R$538,2)</f>
        <v>1</v>
      </c>
      <c r="AU559" s="742" cm="1">
        <f t="array" ref="AU559">INDEX($H559:$K559,0,MATCH(AU$541,$H$541:$K$541,0))*HLOOKUP(AU$540,$J$537:$R$538,2)</f>
        <v>0</v>
      </c>
      <c r="AV559" s="196"/>
      <c r="AW559" s="196"/>
      <c r="AX559" s="17"/>
      <c r="AY559" s="9"/>
      <c r="AZ559" s="9"/>
      <c r="BA559" s="9"/>
    </row>
    <row r="560" spans="1:53" ht="14.5" outlineLevel="1" x14ac:dyDescent="0.35">
      <c r="A560" s="7"/>
      <c r="B560" s="8"/>
      <c r="C560" s="18"/>
      <c r="D560" s="18"/>
      <c r="E560" s="18"/>
      <c r="F560" s="27"/>
      <c r="G560" s="27" t="str">
        <f t="shared" si="124"/>
        <v>YYAA2A1z</v>
      </c>
      <c r="H560" s="232">
        <f t="shared" si="125"/>
        <v>1</v>
      </c>
      <c r="I560" s="232">
        <f t="shared" si="125"/>
        <v>1</v>
      </c>
      <c r="J560" s="232">
        <f t="shared" si="125"/>
        <v>0</v>
      </c>
      <c r="K560" s="232">
        <f t="shared" si="125"/>
        <v>1</v>
      </c>
      <c r="L560" s="742" cm="1">
        <f t="array" ref="L560">INDEX($H560:$K560,0,MATCH(L$541,$H$541:$K$541,0))*HLOOKUP(L$540,$J$537:$R$538,2)</f>
        <v>1</v>
      </c>
      <c r="M560" s="742" cm="1">
        <f t="array" ref="M560">INDEX($H560:$K560,0,MATCH(M$541,$H$541:$K$541,0))*HLOOKUP(M$540,$J$537:$R$538,2)</f>
        <v>1</v>
      </c>
      <c r="N560" s="742" cm="1">
        <f t="array" ref="N560">INDEX($H560:$K560,0,MATCH(N$541,$H$541:$K$541,0))*HLOOKUP(N$540,$J$537:$R$538,2)</f>
        <v>0</v>
      </c>
      <c r="O560" s="742" cm="1">
        <f t="array" ref="O560">INDEX($H560:$K560,0,MATCH(O$541,$H$541:$K$541,0))*HLOOKUP(O$540,$J$537:$R$538,2)</f>
        <v>1</v>
      </c>
      <c r="P560" s="742" cm="1">
        <f t="array" ref="P560">INDEX($H560:$K560,0,MATCH(P$541,$H$541:$K$541,0))*HLOOKUP(P$540,$J$537:$R$538,2)</f>
        <v>1</v>
      </c>
      <c r="Q560" s="742" cm="1">
        <f t="array" ref="Q560">INDEX($H560:$K560,0,MATCH(Q$541,$H$541:$K$541,0))*HLOOKUP(Q$540,$J$537:$R$538,2)</f>
        <v>1</v>
      </c>
      <c r="R560" s="742" cm="1">
        <f t="array" ref="R560">INDEX($H560:$K560,0,MATCH(R$541,$H$541:$K$541,0))*HLOOKUP(R$540,$J$537:$R$538,2)</f>
        <v>0</v>
      </c>
      <c r="S560" s="742" cm="1">
        <f t="array" ref="S560">INDEX($H560:$K560,0,MATCH(S$541,$H$541:$K$541,0))*HLOOKUP(S$540,$J$537:$R$538,2)</f>
        <v>1</v>
      </c>
      <c r="T560" s="742" cm="1">
        <f t="array" ref="T560">INDEX($H560:$K560,0,MATCH(T$541,$H$541:$K$541,0))*HLOOKUP(T$540,$J$537:$R$538,2)</f>
        <v>1</v>
      </c>
      <c r="U560" s="742" cm="1">
        <f t="array" ref="U560">INDEX($H560:$K560,0,MATCH(U$541,$H$541:$K$541,0))*HLOOKUP(U$540,$J$537:$R$538,2)</f>
        <v>1</v>
      </c>
      <c r="V560" s="742" cm="1">
        <f t="array" ref="V560">INDEX($H560:$K560,0,MATCH(V$541,$H$541:$K$541,0))*HLOOKUP(V$540,$J$537:$R$538,2)</f>
        <v>0</v>
      </c>
      <c r="W560" s="742" cm="1">
        <f t="array" ref="W560">INDEX($H560:$K560,0,MATCH(W$541,$H$541:$K$541,0))*HLOOKUP(W$540,$J$537:$R$538,2)</f>
        <v>1</v>
      </c>
      <c r="X560" s="742" cm="1">
        <f t="array" ref="X560">INDEX($H560:$K560,0,MATCH(X$541,$H$541:$K$541,0))*HLOOKUP(X$540,$J$537:$R$538,2)</f>
        <v>1</v>
      </c>
      <c r="Y560" s="742" cm="1">
        <f t="array" ref="Y560">INDEX($H560:$K560,0,MATCH(Y$541,$H$541:$K$541,0))*HLOOKUP(Y$540,$J$537:$R$538,2)</f>
        <v>1</v>
      </c>
      <c r="Z560" s="742" cm="1">
        <f t="array" ref="Z560">INDEX($H560:$K560,0,MATCH(Z$541,$H$541:$K$541,0))*HLOOKUP(Z$540,$J$537:$R$538,2)</f>
        <v>0</v>
      </c>
      <c r="AA560" s="742" cm="1">
        <f t="array" ref="AA560">INDEX($H560:$K560,0,MATCH(AA$541,$H$541:$K$541,0))*HLOOKUP(AA$540,$J$537:$R$538,2)</f>
        <v>1</v>
      </c>
      <c r="AB560" s="742" cm="1">
        <f t="array" ref="AB560">INDEX($H560:$K560,0,MATCH(AB$541,$H$541:$K$541,0))*HLOOKUP(AB$540,$J$537:$R$538,2)</f>
        <v>1</v>
      </c>
      <c r="AC560" s="742" cm="1">
        <f t="array" ref="AC560">INDEX($H560:$K560,0,MATCH(AC$541,$H$541:$K$541,0))*HLOOKUP(AC$540,$J$537:$R$538,2)</f>
        <v>1</v>
      </c>
      <c r="AD560" s="742" cm="1">
        <f t="array" ref="AD560">INDEX($H560:$K560,0,MATCH(AD$541,$H$541:$K$541,0))*HLOOKUP(AD$540,$J$537:$R$538,2)</f>
        <v>0</v>
      </c>
      <c r="AE560" s="742" cm="1">
        <f t="array" ref="AE560">INDEX($H560:$K560,0,MATCH(AE$541,$H$541:$K$541,0))*HLOOKUP(AE$540,$J$537:$R$538,2)</f>
        <v>1</v>
      </c>
      <c r="AF560" s="742" cm="1">
        <f t="array" ref="AF560">INDEX($H560:$K560,0,MATCH(AF$541,$H$541:$K$541,0))*HLOOKUP(AF$540,$J$537:$R$538,2)</f>
        <v>1</v>
      </c>
      <c r="AG560" s="742" cm="1">
        <f t="array" ref="AG560">INDEX($H560:$K560,0,MATCH(AG$541,$H$541:$K$541,0))*HLOOKUP(AG$540,$J$537:$R$538,2)</f>
        <v>1</v>
      </c>
      <c r="AH560" s="742" cm="1">
        <f t="array" ref="AH560">INDEX($H560:$K560,0,MATCH(AH$541,$H$541:$K$541,0))*HLOOKUP(AH$540,$J$537:$R$538,2)</f>
        <v>0</v>
      </c>
      <c r="AI560" s="742" cm="1">
        <f t="array" ref="AI560">INDEX($H560:$K560,0,MATCH(AI$541,$H$541:$K$541,0))*HLOOKUP(AI$540,$J$537:$R$538,2)</f>
        <v>1</v>
      </c>
      <c r="AJ560" s="742" cm="1">
        <f t="array" ref="AJ560">INDEX($H560:$K560,0,MATCH(AJ$541,$H$541:$K$541,0))*HLOOKUP(AJ$540,$J$537:$R$538,2)</f>
        <v>1</v>
      </c>
      <c r="AK560" s="742" cm="1">
        <f t="array" ref="AK560">INDEX($H560:$K560,0,MATCH(AK$541,$H$541:$K$541,0))*HLOOKUP(AK$540,$J$537:$R$538,2)</f>
        <v>1</v>
      </c>
      <c r="AL560" s="742" cm="1">
        <f t="array" ref="AL560">INDEX($H560:$K560,0,MATCH(AL$541,$H$541:$K$541,0))*HLOOKUP(AL$540,$J$537:$R$538,2)</f>
        <v>0</v>
      </c>
      <c r="AM560" s="742" cm="1">
        <f t="array" ref="AM560">INDEX($H560:$K560,0,MATCH(AM$541,$H$541:$K$541,0))*HLOOKUP(AM$540,$J$537:$R$538,2)</f>
        <v>1</v>
      </c>
      <c r="AN560" s="742" cm="1">
        <f t="array" ref="AN560">INDEX($H560:$K560,0,MATCH(AN$541,$H$541:$K$541,0))*HLOOKUP(AN$540,$J$537:$R$538,2)</f>
        <v>1</v>
      </c>
      <c r="AO560" s="742" cm="1">
        <f t="array" ref="AO560">INDEX($H560:$K560,0,MATCH(AO$541,$H$541:$K$541,0))*HLOOKUP(AO$540,$J$537:$R$538,2)</f>
        <v>1</v>
      </c>
      <c r="AP560" s="742" cm="1">
        <f t="array" ref="AP560">INDEX($H560:$K560,0,MATCH(AP$541,$H$541:$K$541,0))*HLOOKUP(AP$540,$J$537:$R$538,2)</f>
        <v>0</v>
      </c>
      <c r="AQ560" s="742" cm="1">
        <f t="array" ref="AQ560">INDEX($H560:$K560,0,MATCH(AQ$541,$H$541:$K$541,0))*HLOOKUP(AQ$540,$J$537:$R$538,2)</f>
        <v>1</v>
      </c>
      <c r="AR560" s="742" cm="1">
        <f t="array" ref="AR560">INDEX($H560:$K560,0,MATCH(AR$541,$H$541:$K$541,0))*HLOOKUP(AR$540,$J$537:$R$538,2)</f>
        <v>1</v>
      </c>
      <c r="AS560" s="742" cm="1">
        <f t="array" ref="AS560">INDEX($H560:$K560,0,MATCH(AS$541,$H$541:$K$541,0))*HLOOKUP(AS$540,$J$537:$R$538,2)</f>
        <v>1</v>
      </c>
      <c r="AT560" s="742" cm="1">
        <f t="array" ref="AT560">INDEX($H560:$K560,0,MATCH(AT$541,$H$541:$K$541,0))*HLOOKUP(AT$540,$J$537:$R$538,2)</f>
        <v>0</v>
      </c>
      <c r="AU560" s="742" cm="1">
        <f t="array" ref="AU560">INDEX($H560:$K560,0,MATCH(AU$541,$H$541:$K$541,0))*HLOOKUP(AU$540,$J$537:$R$538,2)</f>
        <v>1</v>
      </c>
      <c r="AV560" s="196"/>
      <c r="AW560" s="196"/>
      <c r="AX560" s="17"/>
      <c r="AY560" s="9"/>
      <c r="AZ560" s="9"/>
      <c r="BA560" s="9"/>
    </row>
    <row r="561" spans="1:53" ht="14.5" outlineLevel="1" x14ac:dyDescent="0.35">
      <c r="A561" s="7"/>
      <c r="B561" s="8"/>
      <c r="C561" s="18"/>
      <c r="D561" s="18"/>
      <c r="E561" s="18"/>
      <c r="F561" s="27"/>
      <c r="G561" s="27" t="str">
        <f t="shared" si="124"/>
        <v>YYBA2A1a</v>
      </c>
      <c r="H561" s="232">
        <f t="shared" si="125"/>
        <v>0</v>
      </c>
      <c r="I561" s="232">
        <f t="shared" si="125"/>
        <v>0</v>
      </c>
      <c r="J561" s="232">
        <f t="shared" si="125"/>
        <v>0</v>
      </c>
      <c r="K561" s="232">
        <f t="shared" si="125"/>
        <v>0</v>
      </c>
      <c r="L561" s="742" cm="1">
        <f t="array" ref="L561">INDEX($H561:$K561,0,MATCH(L$541,$H$541:$K$541,0))*HLOOKUP(L$540,$J$537:$R$538,2)</f>
        <v>0</v>
      </c>
      <c r="M561" s="742" cm="1">
        <f t="array" ref="M561">INDEX($H561:$K561,0,MATCH(M$541,$H$541:$K$541,0))*HLOOKUP(M$540,$J$537:$R$538,2)</f>
        <v>0</v>
      </c>
      <c r="N561" s="742" cm="1">
        <f t="array" ref="N561">INDEX($H561:$K561,0,MATCH(N$541,$H$541:$K$541,0))*HLOOKUP(N$540,$J$537:$R$538,2)</f>
        <v>0</v>
      </c>
      <c r="O561" s="742" cm="1">
        <f t="array" ref="O561">INDEX($H561:$K561,0,MATCH(O$541,$H$541:$K$541,0))*HLOOKUP(O$540,$J$537:$R$538,2)</f>
        <v>0</v>
      </c>
      <c r="P561" s="742" cm="1">
        <f t="array" ref="P561">INDEX($H561:$K561,0,MATCH(P$541,$H$541:$K$541,0))*HLOOKUP(P$540,$J$537:$R$538,2)</f>
        <v>0</v>
      </c>
      <c r="Q561" s="742" cm="1">
        <f t="array" ref="Q561">INDEX($H561:$K561,0,MATCH(Q$541,$H$541:$K$541,0))*HLOOKUP(Q$540,$J$537:$R$538,2)</f>
        <v>0</v>
      </c>
      <c r="R561" s="742" cm="1">
        <f t="array" ref="R561">INDEX($H561:$K561,0,MATCH(R$541,$H$541:$K$541,0))*HLOOKUP(R$540,$J$537:$R$538,2)</f>
        <v>0</v>
      </c>
      <c r="S561" s="742" cm="1">
        <f t="array" ref="S561">INDEX($H561:$K561,0,MATCH(S$541,$H$541:$K$541,0))*HLOOKUP(S$540,$J$537:$R$538,2)</f>
        <v>0</v>
      </c>
      <c r="T561" s="742" cm="1">
        <f t="array" ref="T561">INDEX($H561:$K561,0,MATCH(T$541,$H$541:$K$541,0))*HLOOKUP(T$540,$J$537:$R$538,2)</f>
        <v>0</v>
      </c>
      <c r="U561" s="742" cm="1">
        <f t="array" ref="U561">INDEX($H561:$K561,0,MATCH(U$541,$H$541:$K$541,0))*HLOOKUP(U$540,$J$537:$R$538,2)</f>
        <v>0</v>
      </c>
      <c r="V561" s="742" cm="1">
        <f t="array" ref="V561">INDEX($H561:$K561,0,MATCH(V$541,$H$541:$K$541,0))*HLOOKUP(V$540,$J$537:$R$538,2)</f>
        <v>0</v>
      </c>
      <c r="W561" s="742" cm="1">
        <f t="array" ref="W561">INDEX($H561:$K561,0,MATCH(W$541,$H$541:$K$541,0))*HLOOKUP(W$540,$J$537:$R$538,2)</f>
        <v>0</v>
      </c>
      <c r="X561" s="742" cm="1">
        <f t="array" ref="X561">INDEX($H561:$K561,0,MATCH(X$541,$H$541:$K$541,0))*HLOOKUP(X$540,$J$537:$R$538,2)</f>
        <v>0</v>
      </c>
      <c r="Y561" s="742" cm="1">
        <f t="array" ref="Y561">INDEX($H561:$K561,0,MATCH(Y$541,$H$541:$K$541,0))*HLOOKUP(Y$540,$J$537:$R$538,2)</f>
        <v>0</v>
      </c>
      <c r="Z561" s="742" cm="1">
        <f t="array" ref="Z561">INDEX($H561:$K561,0,MATCH(Z$541,$H$541:$K$541,0))*HLOOKUP(Z$540,$J$537:$R$538,2)</f>
        <v>0</v>
      </c>
      <c r="AA561" s="742" cm="1">
        <f t="array" ref="AA561">INDEX($H561:$K561,0,MATCH(AA$541,$H$541:$K$541,0))*HLOOKUP(AA$540,$J$537:$R$538,2)</f>
        <v>0</v>
      </c>
      <c r="AB561" s="742" cm="1">
        <f t="array" ref="AB561">INDEX($H561:$K561,0,MATCH(AB$541,$H$541:$K$541,0))*HLOOKUP(AB$540,$J$537:$R$538,2)</f>
        <v>0</v>
      </c>
      <c r="AC561" s="742" cm="1">
        <f t="array" ref="AC561">INDEX($H561:$K561,0,MATCH(AC$541,$H$541:$K$541,0))*HLOOKUP(AC$540,$J$537:$R$538,2)</f>
        <v>0</v>
      </c>
      <c r="AD561" s="742" cm="1">
        <f t="array" ref="AD561">INDEX($H561:$K561,0,MATCH(AD$541,$H$541:$K$541,0))*HLOOKUP(AD$540,$J$537:$R$538,2)</f>
        <v>0</v>
      </c>
      <c r="AE561" s="742" cm="1">
        <f t="array" ref="AE561">INDEX($H561:$K561,0,MATCH(AE$541,$H$541:$K$541,0))*HLOOKUP(AE$540,$J$537:$R$538,2)</f>
        <v>0</v>
      </c>
      <c r="AF561" s="742" cm="1">
        <f t="array" ref="AF561">INDEX($H561:$K561,0,MATCH(AF$541,$H$541:$K$541,0))*HLOOKUP(AF$540,$J$537:$R$538,2)</f>
        <v>0</v>
      </c>
      <c r="AG561" s="742" cm="1">
        <f t="array" ref="AG561">INDEX($H561:$K561,0,MATCH(AG$541,$H$541:$K$541,0))*HLOOKUP(AG$540,$J$537:$R$538,2)</f>
        <v>0</v>
      </c>
      <c r="AH561" s="742" cm="1">
        <f t="array" ref="AH561">INDEX($H561:$K561,0,MATCH(AH$541,$H$541:$K$541,0))*HLOOKUP(AH$540,$J$537:$R$538,2)</f>
        <v>0</v>
      </c>
      <c r="AI561" s="742" cm="1">
        <f t="array" ref="AI561">INDEX($H561:$K561,0,MATCH(AI$541,$H$541:$K$541,0))*HLOOKUP(AI$540,$J$537:$R$538,2)</f>
        <v>0</v>
      </c>
      <c r="AJ561" s="742" cm="1">
        <f t="array" ref="AJ561">INDEX($H561:$K561,0,MATCH(AJ$541,$H$541:$K$541,0))*HLOOKUP(AJ$540,$J$537:$R$538,2)</f>
        <v>0</v>
      </c>
      <c r="AK561" s="742" cm="1">
        <f t="array" ref="AK561">INDEX($H561:$K561,0,MATCH(AK$541,$H$541:$K$541,0))*HLOOKUP(AK$540,$J$537:$R$538,2)</f>
        <v>0</v>
      </c>
      <c r="AL561" s="742" cm="1">
        <f t="array" ref="AL561">INDEX($H561:$K561,0,MATCH(AL$541,$H$541:$K$541,0))*HLOOKUP(AL$540,$J$537:$R$538,2)</f>
        <v>0</v>
      </c>
      <c r="AM561" s="742" cm="1">
        <f t="array" ref="AM561">INDEX($H561:$K561,0,MATCH(AM$541,$H$541:$K$541,0))*HLOOKUP(AM$540,$J$537:$R$538,2)</f>
        <v>0</v>
      </c>
      <c r="AN561" s="742" cm="1">
        <f t="array" ref="AN561">INDEX($H561:$K561,0,MATCH(AN$541,$H$541:$K$541,0))*HLOOKUP(AN$540,$J$537:$R$538,2)</f>
        <v>0</v>
      </c>
      <c r="AO561" s="742" cm="1">
        <f t="array" ref="AO561">INDEX($H561:$K561,0,MATCH(AO$541,$H$541:$K$541,0))*HLOOKUP(AO$540,$J$537:$R$538,2)</f>
        <v>0</v>
      </c>
      <c r="AP561" s="742" cm="1">
        <f t="array" ref="AP561">INDEX($H561:$K561,0,MATCH(AP$541,$H$541:$K$541,0))*HLOOKUP(AP$540,$J$537:$R$538,2)</f>
        <v>0</v>
      </c>
      <c r="AQ561" s="742" cm="1">
        <f t="array" ref="AQ561">INDEX($H561:$K561,0,MATCH(AQ$541,$H$541:$K$541,0))*HLOOKUP(AQ$540,$J$537:$R$538,2)</f>
        <v>0</v>
      </c>
      <c r="AR561" s="742" cm="1">
        <f t="array" ref="AR561">INDEX($H561:$K561,0,MATCH(AR$541,$H$541:$K$541,0))*HLOOKUP(AR$540,$J$537:$R$538,2)</f>
        <v>0</v>
      </c>
      <c r="AS561" s="742" cm="1">
        <f t="array" ref="AS561">INDEX($H561:$K561,0,MATCH(AS$541,$H$541:$K$541,0))*HLOOKUP(AS$540,$J$537:$R$538,2)</f>
        <v>0</v>
      </c>
      <c r="AT561" s="742" cm="1">
        <f t="array" ref="AT561">INDEX($H561:$K561,0,MATCH(AT$541,$H$541:$K$541,0))*HLOOKUP(AT$540,$J$537:$R$538,2)</f>
        <v>0</v>
      </c>
      <c r="AU561" s="742" cm="1">
        <f t="array" ref="AU561">INDEX($H561:$K561,0,MATCH(AU$541,$H$541:$K$541,0))*HLOOKUP(AU$540,$J$537:$R$538,2)</f>
        <v>0</v>
      </c>
      <c r="AV561" s="196"/>
      <c r="AW561" s="196"/>
      <c r="AX561" s="17"/>
      <c r="AY561" s="9"/>
      <c r="AZ561" s="9"/>
      <c r="BA561" s="9"/>
    </row>
    <row r="562" spans="1:53" ht="14.5" outlineLevel="1" x14ac:dyDescent="0.35">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2" cm="1">
        <f t="array" ref="L562">INDEX($H562:$K562,0,MATCH(L$541,$H$541:$K$541,0))*HLOOKUP(L$540,$J$537:$R$538,2)</f>
        <v>0</v>
      </c>
      <c r="M562" s="742" cm="1">
        <f t="array" ref="M562">INDEX($H562:$K562,0,MATCH(M$541,$H$541:$K$541,0))*HLOOKUP(M$540,$J$537:$R$538,2)</f>
        <v>0</v>
      </c>
      <c r="N562" s="742" cm="1">
        <f t="array" ref="N562">INDEX($H562:$K562,0,MATCH(N$541,$H$541:$K$541,0))*HLOOKUP(N$540,$J$537:$R$538,2)</f>
        <v>0</v>
      </c>
      <c r="O562" s="742" cm="1">
        <f t="array" ref="O562">INDEX($H562:$K562,0,MATCH(O$541,$H$541:$K$541,0))*HLOOKUP(O$540,$J$537:$R$538,2)</f>
        <v>0</v>
      </c>
      <c r="P562" s="742" cm="1">
        <f t="array" ref="P562">INDEX($H562:$K562,0,MATCH(P$541,$H$541:$K$541,0))*HLOOKUP(P$540,$J$537:$R$538,2)</f>
        <v>0</v>
      </c>
      <c r="Q562" s="742" cm="1">
        <f t="array" ref="Q562">INDEX($H562:$K562,0,MATCH(Q$541,$H$541:$K$541,0))*HLOOKUP(Q$540,$J$537:$R$538,2)</f>
        <v>0</v>
      </c>
      <c r="R562" s="742" cm="1">
        <f t="array" ref="R562">INDEX($H562:$K562,0,MATCH(R$541,$H$541:$K$541,0))*HLOOKUP(R$540,$J$537:$R$538,2)</f>
        <v>0</v>
      </c>
      <c r="S562" s="742" cm="1">
        <f t="array" ref="S562">INDEX($H562:$K562,0,MATCH(S$541,$H$541:$K$541,0))*HLOOKUP(S$540,$J$537:$R$538,2)</f>
        <v>0</v>
      </c>
      <c r="T562" s="742" cm="1">
        <f t="array" ref="T562">INDEX($H562:$K562,0,MATCH(T$541,$H$541:$K$541,0))*HLOOKUP(T$540,$J$537:$R$538,2)</f>
        <v>0</v>
      </c>
      <c r="U562" s="742" cm="1">
        <f t="array" ref="U562">INDEX($H562:$K562,0,MATCH(U$541,$H$541:$K$541,0))*HLOOKUP(U$540,$J$537:$R$538,2)</f>
        <v>0</v>
      </c>
      <c r="V562" s="742" cm="1">
        <f t="array" ref="V562">INDEX($H562:$K562,0,MATCH(V$541,$H$541:$K$541,0))*HLOOKUP(V$540,$J$537:$R$538,2)</f>
        <v>0</v>
      </c>
      <c r="W562" s="742" cm="1">
        <f t="array" ref="W562">INDEX($H562:$K562,0,MATCH(W$541,$H$541:$K$541,0))*HLOOKUP(W$540,$J$537:$R$538,2)</f>
        <v>0</v>
      </c>
      <c r="X562" s="742" cm="1">
        <f t="array" ref="X562">INDEX($H562:$K562,0,MATCH(X$541,$H$541:$K$541,0))*HLOOKUP(X$540,$J$537:$R$538,2)</f>
        <v>0</v>
      </c>
      <c r="Y562" s="742" cm="1">
        <f t="array" ref="Y562">INDEX($H562:$K562,0,MATCH(Y$541,$H$541:$K$541,0))*HLOOKUP(Y$540,$J$537:$R$538,2)</f>
        <v>0</v>
      </c>
      <c r="Z562" s="742" cm="1">
        <f t="array" ref="Z562">INDEX($H562:$K562,0,MATCH(Z$541,$H$541:$K$541,0))*HLOOKUP(Z$540,$J$537:$R$538,2)</f>
        <v>0</v>
      </c>
      <c r="AA562" s="742" cm="1">
        <f t="array" ref="AA562">INDEX($H562:$K562,0,MATCH(AA$541,$H$541:$K$541,0))*HLOOKUP(AA$540,$J$537:$R$538,2)</f>
        <v>0</v>
      </c>
      <c r="AB562" s="742" cm="1">
        <f t="array" ref="AB562">INDEX($H562:$K562,0,MATCH(AB$541,$H$541:$K$541,0))*HLOOKUP(AB$540,$J$537:$R$538,2)</f>
        <v>0</v>
      </c>
      <c r="AC562" s="742" cm="1">
        <f t="array" ref="AC562">INDEX($H562:$K562,0,MATCH(AC$541,$H$541:$K$541,0))*HLOOKUP(AC$540,$J$537:$R$538,2)</f>
        <v>0</v>
      </c>
      <c r="AD562" s="742" cm="1">
        <f t="array" ref="AD562">INDEX($H562:$K562,0,MATCH(AD$541,$H$541:$K$541,0))*HLOOKUP(AD$540,$J$537:$R$538,2)</f>
        <v>0</v>
      </c>
      <c r="AE562" s="742" cm="1">
        <f t="array" ref="AE562">INDEX($H562:$K562,0,MATCH(AE$541,$H$541:$K$541,0))*HLOOKUP(AE$540,$J$537:$R$538,2)</f>
        <v>0</v>
      </c>
      <c r="AF562" s="742" cm="1">
        <f t="array" ref="AF562">INDEX($H562:$K562,0,MATCH(AF$541,$H$541:$K$541,0))*HLOOKUP(AF$540,$J$537:$R$538,2)</f>
        <v>0</v>
      </c>
      <c r="AG562" s="742" cm="1">
        <f t="array" ref="AG562">INDEX($H562:$K562,0,MATCH(AG$541,$H$541:$K$541,0))*HLOOKUP(AG$540,$J$537:$R$538,2)</f>
        <v>0</v>
      </c>
      <c r="AH562" s="742" cm="1">
        <f t="array" ref="AH562">INDEX($H562:$K562,0,MATCH(AH$541,$H$541:$K$541,0))*HLOOKUP(AH$540,$J$537:$R$538,2)</f>
        <v>0</v>
      </c>
      <c r="AI562" s="742" cm="1">
        <f t="array" ref="AI562">INDEX($H562:$K562,0,MATCH(AI$541,$H$541:$K$541,0))*HLOOKUP(AI$540,$J$537:$R$538,2)</f>
        <v>0</v>
      </c>
      <c r="AJ562" s="742" cm="1">
        <f t="array" ref="AJ562">INDEX($H562:$K562,0,MATCH(AJ$541,$H$541:$K$541,0))*HLOOKUP(AJ$540,$J$537:$R$538,2)</f>
        <v>0</v>
      </c>
      <c r="AK562" s="742" cm="1">
        <f t="array" ref="AK562">INDEX($H562:$K562,0,MATCH(AK$541,$H$541:$K$541,0))*HLOOKUP(AK$540,$J$537:$R$538,2)</f>
        <v>0</v>
      </c>
      <c r="AL562" s="742" cm="1">
        <f t="array" ref="AL562">INDEX($H562:$K562,0,MATCH(AL$541,$H$541:$K$541,0))*HLOOKUP(AL$540,$J$537:$R$538,2)</f>
        <v>0</v>
      </c>
      <c r="AM562" s="742" cm="1">
        <f t="array" ref="AM562">INDEX($H562:$K562,0,MATCH(AM$541,$H$541:$K$541,0))*HLOOKUP(AM$540,$J$537:$R$538,2)</f>
        <v>0</v>
      </c>
      <c r="AN562" s="742" cm="1">
        <f t="array" ref="AN562">INDEX($H562:$K562,0,MATCH(AN$541,$H$541:$K$541,0))*HLOOKUP(AN$540,$J$537:$R$538,2)</f>
        <v>0</v>
      </c>
      <c r="AO562" s="742" cm="1">
        <f t="array" ref="AO562">INDEX($H562:$K562,0,MATCH(AO$541,$H$541:$K$541,0))*HLOOKUP(AO$540,$J$537:$R$538,2)</f>
        <v>0</v>
      </c>
      <c r="AP562" s="742" cm="1">
        <f t="array" ref="AP562">INDEX($H562:$K562,0,MATCH(AP$541,$H$541:$K$541,0))*HLOOKUP(AP$540,$J$537:$R$538,2)</f>
        <v>0</v>
      </c>
      <c r="AQ562" s="742" cm="1">
        <f t="array" ref="AQ562">INDEX($H562:$K562,0,MATCH(AQ$541,$H$541:$K$541,0))*HLOOKUP(AQ$540,$J$537:$R$538,2)</f>
        <v>0</v>
      </c>
      <c r="AR562" s="742" cm="1">
        <f t="array" ref="AR562">INDEX($H562:$K562,0,MATCH(AR$541,$H$541:$K$541,0))*HLOOKUP(AR$540,$J$537:$R$538,2)</f>
        <v>0</v>
      </c>
      <c r="AS562" s="742" cm="1">
        <f t="array" ref="AS562">INDEX($H562:$K562,0,MATCH(AS$541,$H$541:$K$541,0))*HLOOKUP(AS$540,$J$537:$R$538,2)</f>
        <v>0</v>
      </c>
      <c r="AT562" s="742" cm="1">
        <f t="array" ref="AT562">INDEX($H562:$K562,0,MATCH(AT$541,$H$541:$K$541,0))*HLOOKUP(AT$540,$J$537:$R$538,2)</f>
        <v>0</v>
      </c>
      <c r="AU562" s="742" cm="1">
        <f t="array" ref="AU562">INDEX($H562:$K562,0,MATCH(AU$541,$H$541:$K$541,0))*HLOOKUP(AU$540,$J$537:$R$538,2)</f>
        <v>0</v>
      </c>
      <c r="AV562" s="196"/>
      <c r="AW562" s="196"/>
      <c r="AX562" s="17"/>
      <c r="AY562" s="9"/>
      <c r="AZ562" s="9"/>
      <c r="BA562" s="9"/>
    </row>
    <row r="563" spans="1:53" ht="14.5" outlineLevel="1" x14ac:dyDescent="0.35">
      <c r="A563" s="7"/>
      <c r="B563" s="8"/>
      <c r="C563" s="18"/>
      <c r="D563" s="18"/>
      <c r="E563" s="18"/>
      <c r="F563" s="27"/>
      <c r="G563" s="27" t="str">
        <f t="shared" si="124"/>
        <v>YYFWBa</v>
      </c>
      <c r="H563" s="232">
        <f t="shared" si="126"/>
        <v>0</v>
      </c>
      <c r="I563" s="232">
        <f t="shared" si="126"/>
        <v>0</v>
      </c>
      <c r="J563" s="232">
        <f t="shared" si="126"/>
        <v>0</v>
      </c>
      <c r="K563" s="232">
        <f t="shared" si="126"/>
        <v>0</v>
      </c>
      <c r="L563" s="742" cm="1">
        <f t="array" ref="L563">INDEX($H563:$K563,0,MATCH(L$541,$H$541:$K$541,0))*HLOOKUP(L$540,$J$537:$R$538,2)</f>
        <v>0</v>
      </c>
      <c r="M563" s="742" cm="1">
        <f t="array" ref="M563">INDEX($H563:$K563,0,MATCH(M$541,$H$541:$K$541,0))*HLOOKUP(M$540,$J$537:$R$538,2)</f>
        <v>0</v>
      </c>
      <c r="N563" s="742" cm="1">
        <f t="array" ref="N563">INDEX($H563:$K563,0,MATCH(N$541,$H$541:$K$541,0))*HLOOKUP(N$540,$J$537:$R$538,2)</f>
        <v>0</v>
      </c>
      <c r="O563" s="742" cm="1">
        <f t="array" ref="O563">INDEX($H563:$K563,0,MATCH(O$541,$H$541:$K$541,0))*HLOOKUP(O$540,$J$537:$R$538,2)</f>
        <v>0</v>
      </c>
      <c r="P563" s="742" cm="1">
        <f t="array" ref="P563">INDEX($H563:$K563,0,MATCH(P$541,$H$541:$K$541,0))*HLOOKUP(P$540,$J$537:$R$538,2)</f>
        <v>0</v>
      </c>
      <c r="Q563" s="742" cm="1">
        <f t="array" ref="Q563">INDEX($H563:$K563,0,MATCH(Q$541,$H$541:$K$541,0))*HLOOKUP(Q$540,$J$537:$R$538,2)</f>
        <v>0</v>
      </c>
      <c r="R563" s="742" cm="1">
        <f t="array" ref="R563">INDEX($H563:$K563,0,MATCH(R$541,$H$541:$K$541,0))*HLOOKUP(R$540,$J$537:$R$538,2)</f>
        <v>0</v>
      </c>
      <c r="S563" s="742" cm="1">
        <f t="array" ref="S563">INDEX($H563:$K563,0,MATCH(S$541,$H$541:$K$541,0))*HLOOKUP(S$540,$J$537:$R$538,2)</f>
        <v>0</v>
      </c>
      <c r="T563" s="742" cm="1">
        <f t="array" ref="T563">INDEX($H563:$K563,0,MATCH(T$541,$H$541:$K$541,0))*HLOOKUP(T$540,$J$537:$R$538,2)</f>
        <v>0</v>
      </c>
      <c r="U563" s="742" cm="1">
        <f t="array" ref="U563">INDEX($H563:$K563,0,MATCH(U$541,$H$541:$K$541,0))*HLOOKUP(U$540,$J$537:$R$538,2)</f>
        <v>0</v>
      </c>
      <c r="V563" s="742" cm="1">
        <f t="array" ref="V563">INDEX($H563:$K563,0,MATCH(V$541,$H$541:$K$541,0))*HLOOKUP(V$540,$J$537:$R$538,2)</f>
        <v>0</v>
      </c>
      <c r="W563" s="742" cm="1">
        <f t="array" ref="W563">INDEX($H563:$K563,0,MATCH(W$541,$H$541:$K$541,0))*HLOOKUP(W$540,$J$537:$R$538,2)</f>
        <v>0</v>
      </c>
      <c r="X563" s="742" cm="1">
        <f t="array" ref="X563">INDEX($H563:$K563,0,MATCH(X$541,$H$541:$K$541,0))*HLOOKUP(X$540,$J$537:$R$538,2)</f>
        <v>0</v>
      </c>
      <c r="Y563" s="742" cm="1">
        <f t="array" ref="Y563">INDEX($H563:$K563,0,MATCH(Y$541,$H$541:$K$541,0))*HLOOKUP(Y$540,$J$537:$R$538,2)</f>
        <v>0</v>
      </c>
      <c r="Z563" s="742" cm="1">
        <f t="array" ref="Z563">INDEX($H563:$K563,0,MATCH(Z$541,$H$541:$K$541,0))*HLOOKUP(Z$540,$J$537:$R$538,2)</f>
        <v>0</v>
      </c>
      <c r="AA563" s="742" cm="1">
        <f t="array" ref="AA563">INDEX($H563:$K563,0,MATCH(AA$541,$H$541:$K$541,0))*HLOOKUP(AA$540,$J$537:$R$538,2)</f>
        <v>0</v>
      </c>
      <c r="AB563" s="742" cm="1">
        <f t="array" ref="AB563">INDEX($H563:$K563,0,MATCH(AB$541,$H$541:$K$541,0))*HLOOKUP(AB$540,$J$537:$R$538,2)</f>
        <v>0</v>
      </c>
      <c r="AC563" s="742" cm="1">
        <f t="array" ref="AC563">INDEX($H563:$K563,0,MATCH(AC$541,$H$541:$K$541,0))*HLOOKUP(AC$540,$J$537:$R$538,2)</f>
        <v>0</v>
      </c>
      <c r="AD563" s="742" cm="1">
        <f t="array" ref="AD563">INDEX($H563:$K563,0,MATCH(AD$541,$H$541:$K$541,0))*HLOOKUP(AD$540,$J$537:$R$538,2)</f>
        <v>0</v>
      </c>
      <c r="AE563" s="742" cm="1">
        <f t="array" ref="AE563">INDEX($H563:$K563,0,MATCH(AE$541,$H$541:$K$541,0))*HLOOKUP(AE$540,$J$537:$R$538,2)</f>
        <v>0</v>
      </c>
      <c r="AF563" s="742" cm="1">
        <f t="array" ref="AF563">INDEX($H563:$K563,0,MATCH(AF$541,$H$541:$K$541,0))*HLOOKUP(AF$540,$J$537:$R$538,2)</f>
        <v>0</v>
      </c>
      <c r="AG563" s="742" cm="1">
        <f t="array" ref="AG563">INDEX($H563:$K563,0,MATCH(AG$541,$H$541:$K$541,0))*HLOOKUP(AG$540,$J$537:$R$538,2)</f>
        <v>0</v>
      </c>
      <c r="AH563" s="742" cm="1">
        <f t="array" ref="AH563">INDEX($H563:$K563,0,MATCH(AH$541,$H$541:$K$541,0))*HLOOKUP(AH$540,$J$537:$R$538,2)</f>
        <v>0</v>
      </c>
      <c r="AI563" s="742" cm="1">
        <f t="array" ref="AI563">INDEX($H563:$K563,0,MATCH(AI$541,$H$541:$K$541,0))*HLOOKUP(AI$540,$J$537:$R$538,2)</f>
        <v>0</v>
      </c>
      <c r="AJ563" s="742" cm="1">
        <f t="array" ref="AJ563">INDEX($H563:$K563,0,MATCH(AJ$541,$H$541:$K$541,0))*HLOOKUP(AJ$540,$J$537:$R$538,2)</f>
        <v>0</v>
      </c>
      <c r="AK563" s="742" cm="1">
        <f t="array" ref="AK563">INDEX($H563:$K563,0,MATCH(AK$541,$H$541:$K$541,0))*HLOOKUP(AK$540,$J$537:$R$538,2)</f>
        <v>0</v>
      </c>
      <c r="AL563" s="742" cm="1">
        <f t="array" ref="AL563">INDEX($H563:$K563,0,MATCH(AL$541,$H$541:$K$541,0))*HLOOKUP(AL$540,$J$537:$R$538,2)</f>
        <v>0</v>
      </c>
      <c r="AM563" s="742" cm="1">
        <f t="array" ref="AM563">INDEX($H563:$K563,0,MATCH(AM$541,$H$541:$K$541,0))*HLOOKUP(AM$540,$J$537:$R$538,2)</f>
        <v>0</v>
      </c>
      <c r="AN563" s="742" cm="1">
        <f t="array" ref="AN563">INDEX($H563:$K563,0,MATCH(AN$541,$H$541:$K$541,0))*HLOOKUP(AN$540,$J$537:$R$538,2)</f>
        <v>0</v>
      </c>
      <c r="AO563" s="742" cm="1">
        <f t="array" ref="AO563">INDEX($H563:$K563,0,MATCH(AO$541,$H$541:$K$541,0))*HLOOKUP(AO$540,$J$537:$R$538,2)</f>
        <v>0</v>
      </c>
      <c r="AP563" s="742" cm="1">
        <f t="array" ref="AP563">INDEX($H563:$K563,0,MATCH(AP$541,$H$541:$K$541,0))*HLOOKUP(AP$540,$J$537:$R$538,2)</f>
        <v>0</v>
      </c>
      <c r="AQ563" s="742" cm="1">
        <f t="array" ref="AQ563">INDEX($H563:$K563,0,MATCH(AQ$541,$H$541:$K$541,0))*HLOOKUP(AQ$540,$J$537:$R$538,2)</f>
        <v>0</v>
      </c>
      <c r="AR563" s="742" cm="1">
        <f t="array" ref="AR563">INDEX($H563:$K563,0,MATCH(AR$541,$H$541:$K$541,0))*HLOOKUP(AR$540,$J$537:$R$538,2)</f>
        <v>0</v>
      </c>
      <c r="AS563" s="742" cm="1">
        <f t="array" ref="AS563">INDEX($H563:$K563,0,MATCH(AS$541,$H$541:$K$541,0))*HLOOKUP(AS$540,$J$537:$R$538,2)</f>
        <v>0</v>
      </c>
      <c r="AT563" s="742" cm="1">
        <f t="array" ref="AT563">INDEX($H563:$K563,0,MATCH(AT$541,$H$541:$K$541,0))*HLOOKUP(AT$540,$J$537:$R$538,2)</f>
        <v>0</v>
      </c>
      <c r="AU563" s="742" cm="1">
        <f t="array" ref="AU563">INDEX($H563:$K563,0,MATCH(AU$541,$H$541:$K$541,0))*HLOOKUP(AU$540,$J$537:$R$538,2)</f>
        <v>0</v>
      </c>
      <c r="AV563" s="196"/>
      <c r="AW563" s="196"/>
      <c r="AX563" s="17"/>
      <c r="AY563" s="9"/>
      <c r="AZ563" s="9"/>
      <c r="BA563" s="9"/>
    </row>
    <row r="564" spans="1:53" ht="14.5" outlineLevel="1" x14ac:dyDescent="0.35">
      <c r="A564" s="7"/>
      <c r="B564" s="8"/>
      <c r="C564" s="18"/>
      <c r="D564" s="18"/>
      <c r="E564" s="18"/>
      <c r="F564" s="27"/>
      <c r="G564" s="27" t="str">
        <f t="shared" si="124"/>
        <v>AAANBo</v>
      </c>
      <c r="H564" s="232">
        <f t="shared" si="126"/>
        <v>1</v>
      </c>
      <c r="I564" s="232">
        <f t="shared" si="126"/>
        <v>1</v>
      </c>
      <c r="J564" s="232">
        <f t="shared" si="126"/>
        <v>1</v>
      </c>
      <c r="K564" s="232">
        <f t="shared" si="126"/>
        <v>0</v>
      </c>
      <c r="L564" s="742" cm="1">
        <f t="array" ref="L564">INDEX($H564:$K564,0,MATCH(L$541,$H$541:$K$541,0))*HLOOKUP(L$540,$J$537:$R$538,2)</f>
        <v>1</v>
      </c>
      <c r="M564" s="742" cm="1">
        <f t="array" ref="M564">INDEX($H564:$K564,0,MATCH(M$541,$H$541:$K$541,0))*HLOOKUP(M$540,$J$537:$R$538,2)</f>
        <v>1</v>
      </c>
      <c r="N564" s="742" cm="1">
        <f t="array" ref="N564">INDEX($H564:$K564,0,MATCH(N$541,$H$541:$K$541,0))*HLOOKUP(N$540,$J$537:$R$538,2)</f>
        <v>1</v>
      </c>
      <c r="O564" s="742" cm="1">
        <f t="array" ref="O564">INDEX($H564:$K564,0,MATCH(O$541,$H$541:$K$541,0))*HLOOKUP(O$540,$J$537:$R$538,2)</f>
        <v>0</v>
      </c>
      <c r="P564" s="742" cm="1">
        <f t="array" ref="P564">INDEX($H564:$K564,0,MATCH(P$541,$H$541:$K$541,0))*HLOOKUP(P$540,$J$537:$R$538,2)</f>
        <v>1</v>
      </c>
      <c r="Q564" s="742" cm="1">
        <f t="array" ref="Q564">INDEX($H564:$K564,0,MATCH(Q$541,$H$541:$K$541,0))*HLOOKUP(Q$540,$J$537:$R$538,2)</f>
        <v>1</v>
      </c>
      <c r="R564" s="742" cm="1">
        <f t="array" ref="R564">INDEX($H564:$K564,0,MATCH(R$541,$H$541:$K$541,0))*HLOOKUP(R$540,$J$537:$R$538,2)</f>
        <v>1</v>
      </c>
      <c r="S564" s="742" cm="1">
        <f t="array" ref="S564">INDEX($H564:$K564,0,MATCH(S$541,$H$541:$K$541,0))*HLOOKUP(S$540,$J$537:$R$538,2)</f>
        <v>0</v>
      </c>
      <c r="T564" s="742" cm="1">
        <f t="array" ref="T564">INDEX($H564:$K564,0,MATCH(T$541,$H$541:$K$541,0))*HLOOKUP(T$540,$J$537:$R$538,2)</f>
        <v>1</v>
      </c>
      <c r="U564" s="742" cm="1">
        <f t="array" ref="U564">INDEX($H564:$K564,0,MATCH(U$541,$H$541:$K$541,0))*HLOOKUP(U$540,$J$537:$R$538,2)</f>
        <v>1</v>
      </c>
      <c r="V564" s="742" cm="1">
        <f t="array" ref="V564">INDEX($H564:$K564,0,MATCH(V$541,$H$541:$K$541,0))*HLOOKUP(V$540,$J$537:$R$538,2)</f>
        <v>1</v>
      </c>
      <c r="W564" s="742" cm="1">
        <f t="array" ref="W564">INDEX($H564:$K564,0,MATCH(W$541,$H$541:$K$541,0))*HLOOKUP(W$540,$J$537:$R$538,2)</f>
        <v>0</v>
      </c>
      <c r="X564" s="742" cm="1">
        <f t="array" ref="X564">INDEX($H564:$K564,0,MATCH(X$541,$H$541:$K$541,0))*HLOOKUP(X$540,$J$537:$R$538,2)</f>
        <v>1</v>
      </c>
      <c r="Y564" s="742" cm="1">
        <f t="array" ref="Y564">INDEX($H564:$K564,0,MATCH(Y$541,$H$541:$K$541,0))*HLOOKUP(Y$540,$J$537:$R$538,2)</f>
        <v>1</v>
      </c>
      <c r="Z564" s="742" cm="1">
        <f t="array" ref="Z564">INDEX($H564:$K564,0,MATCH(Z$541,$H$541:$K$541,0))*HLOOKUP(Z$540,$J$537:$R$538,2)</f>
        <v>1</v>
      </c>
      <c r="AA564" s="742" cm="1">
        <f t="array" ref="AA564">INDEX($H564:$K564,0,MATCH(AA$541,$H$541:$K$541,0))*HLOOKUP(AA$540,$J$537:$R$538,2)</f>
        <v>0</v>
      </c>
      <c r="AB564" s="742" cm="1">
        <f t="array" ref="AB564">INDEX($H564:$K564,0,MATCH(AB$541,$H$541:$K$541,0))*HLOOKUP(AB$540,$J$537:$R$538,2)</f>
        <v>1</v>
      </c>
      <c r="AC564" s="742" cm="1">
        <f t="array" ref="AC564">INDEX($H564:$K564,0,MATCH(AC$541,$H$541:$K$541,0))*HLOOKUP(AC$540,$J$537:$R$538,2)</f>
        <v>1</v>
      </c>
      <c r="AD564" s="742" cm="1">
        <f t="array" ref="AD564">INDEX($H564:$K564,0,MATCH(AD$541,$H$541:$K$541,0))*HLOOKUP(AD$540,$J$537:$R$538,2)</f>
        <v>1</v>
      </c>
      <c r="AE564" s="742" cm="1">
        <f t="array" ref="AE564">INDEX($H564:$K564,0,MATCH(AE$541,$H$541:$K$541,0))*HLOOKUP(AE$540,$J$537:$R$538,2)</f>
        <v>0</v>
      </c>
      <c r="AF564" s="742" cm="1">
        <f t="array" ref="AF564">INDEX($H564:$K564,0,MATCH(AF$541,$H$541:$K$541,0))*HLOOKUP(AF$540,$J$537:$R$538,2)</f>
        <v>1</v>
      </c>
      <c r="AG564" s="742" cm="1">
        <f t="array" ref="AG564">INDEX($H564:$K564,0,MATCH(AG$541,$H$541:$K$541,0))*HLOOKUP(AG$540,$J$537:$R$538,2)</f>
        <v>1</v>
      </c>
      <c r="AH564" s="742" cm="1">
        <f t="array" ref="AH564">INDEX($H564:$K564,0,MATCH(AH$541,$H$541:$K$541,0))*HLOOKUP(AH$540,$J$537:$R$538,2)</f>
        <v>1</v>
      </c>
      <c r="AI564" s="742" cm="1">
        <f t="array" ref="AI564">INDEX($H564:$K564,0,MATCH(AI$541,$H$541:$K$541,0))*HLOOKUP(AI$540,$J$537:$R$538,2)</f>
        <v>0</v>
      </c>
      <c r="AJ564" s="742" cm="1">
        <f t="array" ref="AJ564">INDEX($H564:$K564,0,MATCH(AJ$541,$H$541:$K$541,0))*HLOOKUP(AJ$540,$J$537:$R$538,2)</f>
        <v>1</v>
      </c>
      <c r="AK564" s="742" cm="1">
        <f t="array" ref="AK564">INDEX($H564:$K564,0,MATCH(AK$541,$H$541:$K$541,0))*HLOOKUP(AK$540,$J$537:$R$538,2)</f>
        <v>1</v>
      </c>
      <c r="AL564" s="742" cm="1">
        <f t="array" ref="AL564">INDEX($H564:$K564,0,MATCH(AL$541,$H$541:$K$541,0))*HLOOKUP(AL$540,$J$537:$R$538,2)</f>
        <v>1</v>
      </c>
      <c r="AM564" s="742" cm="1">
        <f t="array" ref="AM564">INDEX($H564:$K564,0,MATCH(AM$541,$H$541:$K$541,0))*HLOOKUP(AM$540,$J$537:$R$538,2)</f>
        <v>0</v>
      </c>
      <c r="AN564" s="742" cm="1">
        <f t="array" ref="AN564">INDEX($H564:$K564,0,MATCH(AN$541,$H$541:$K$541,0))*HLOOKUP(AN$540,$J$537:$R$538,2)</f>
        <v>1</v>
      </c>
      <c r="AO564" s="742" cm="1">
        <f t="array" ref="AO564">INDEX($H564:$K564,0,MATCH(AO$541,$H$541:$K$541,0))*HLOOKUP(AO$540,$J$537:$R$538,2)</f>
        <v>1</v>
      </c>
      <c r="AP564" s="742" cm="1">
        <f t="array" ref="AP564">INDEX($H564:$K564,0,MATCH(AP$541,$H$541:$K$541,0))*HLOOKUP(AP$540,$J$537:$R$538,2)</f>
        <v>1</v>
      </c>
      <c r="AQ564" s="742" cm="1">
        <f t="array" ref="AQ564">INDEX($H564:$K564,0,MATCH(AQ$541,$H$541:$K$541,0))*HLOOKUP(AQ$540,$J$537:$R$538,2)</f>
        <v>0</v>
      </c>
      <c r="AR564" s="742" cm="1">
        <f t="array" ref="AR564">INDEX($H564:$K564,0,MATCH(AR$541,$H$541:$K$541,0))*HLOOKUP(AR$540,$J$537:$R$538,2)</f>
        <v>1</v>
      </c>
      <c r="AS564" s="742" cm="1">
        <f t="array" ref="AS564">INDEX($H564:$K564,0,MATCH(AS$541,$H$541:$K$541,0))*HLOOKUP(AS$540,$J$537:$R$538,2)</f>
        <v>1</v>
      </c>
      <c r="AT564" s="742" cm="1">
        <f t="array" ref="AT564">INDEX($H564:$K564,0,MATCH(AT$541,$H$541:$K$541,0))*HLOOKUP(AT$540,$J$537:$R$538,2)</f>
        <v>1</v>
      </c>
      <c r="AU564" s="742" cm="1">
        <f t="array" ref="AU564">INDEX($H564:$K564,0,MATCH(AU$541,$H$541:$K$541,0))*HLOOKUP(AU$540,$J$537:$R$538,2)</f>
        <v>0</v>
      </c>
      <c r="AV564" s="196"/>
      <c r="AW564" s="196"/>
      <c r="AX564" s="17"/>
      <c r="AY564" s="9"/>
      <c r="AZ564" s="9"/>
      <c r="BA564" s="9"/>
    </row>
    <row r="565" spans="1:53" ht="14.5" outlineLevel="1" x14ac:dyDescent="0.35">
      <c r="A565" s="7"/>
      <c r="B565" s="8"/>
      <c r="C565" s="18"/>
      <c r="D565" s="18"/>
      <c r="E565" s="18"/>
      <c r="F565" s="27"/>
      <c r="G565" s="27" t="str">
        <f t="shared" si="124"/>
        <v>AAANBod</v>
      </c>
      <c r="H565" s="232">
        <f t="shared" si="126"/>
        <v>1</v>
      </c>
      <c r="I565" s="232">
        <f t="shared" si="126"/>
        <v>1</v>
      </c>
      <c r="J565" s="232">
        <f t="shared" si="126"/>
        <v>1</v>
      </c>
      <c r="K565" s="232">
        <f t="shared" si="126"/>
        <v>0</v>
      </c>
      <c r="L565" s="742" cm="1">
        <f t="array" ref="L565">INDEX($H565:$K565,0,MATCH(L$541,$H$541:$K$541,0))*HLOOKUP(L$540,$J$537:$R$538,2)</f>
        <v>1</v>
      </c>
      <c r="M565" s="742" cm="1">
        <f t="array" ref="M565">INDEX($H565:$K565,0,MATCH(M$541,$H$541:$K$541,0))*HLOOKUP(M$540,$J$537:$R$538,2)</f>
        <v>1</v>
      </c>
      <c r="N565" s="742" cm="1">
        <f t="array" ref="N565">INDEX($H565:$K565,0,MATCH(N$541,$H$541:$K$541,0))*HLOOKUP(N$540,$J$537:$R$538,2)</f>
        <v>1</v>
      </c>
      <c r="O565" s="742" cm="1">
        <f t="array" ref="O565">INDEX($H565:$K565,0,MATCH(O$541,$H$541:$K$541,0))*HLOOKUP(O$540,$J$537:$R$538,2)</f>
        <v>0</v>
      </c>
      <c r="P565" s="742" cm="1">
        <f t="array" ref="P565">INDEX($H565:$K565,0,MATCH(P$541,$H$541:$K$541,0))*HLOOKUP(P$540,$J$537:$R$538,2)</f>
        <v>1</v>
      </c>
      <c r="Q565" s="742" cm="1">
        <f t="array" ref="Q565">INDEX($H565:$K565,0,MATCH(Q$541,$H$541:$K$541,0))*HLOOKUP(Q$540,$J$537:$R$538,2)</f>
        <v>1</v>
      </c>
      <c r="R565" s="742" cm="1">
        <f t="array" ref="R565">INDEX($H565:$K565,0,MATCH(R$541,$H$541:$K$541,0))*HLOOKUP(R$540,$J$537:$R$538,2)</f>
        <v>1</v>
      </c>
      <c r="S565" s="742" cm="1">
        <f t="array" ref="S565">INDEX($H565:$K565,0,MATCH(S$541,$H$541:$K$541,0))*HLOOKUP(S$540,$J$537:$R$538,2)</f>
        <v>0</v>
      </c>
      <c r="T565" s="742" cm="1">
        <f t="array" ref="T565">INDEX($H565:$K565,0,MATCH(T$541,$H$541:$K$541,0))*HLOOKUP(T$540,$J$537:$R$538,2)</f>
        <v>1</v>
      </c>
      <c r="U565" s="742" cm="1">
        <f t="array" ref="U565">INDEX($H565:$K565,0,MATCH(U$541,$H$541:$K$541,0))*HLOOKUP(U$540,$J$537:$R$538,2)</f>
        <v>1</v>
      </c>
      <c r="V565" s="742" cm="1">
        <f t="array" ref="V565">INDEX($H565:$K565,0,MATCH(V$541,$H$541:$K$541,0))*HLOOKUP(V$540,$J$537:$R$538,2)</f>
        <v>1</v>
      </c>
      <c r="W565" s="742" cm="1">
        <f t="array" ref="W565">INDEX($H565:$K565,0,MATCH(W$541,$H$541:$K$541,0))*HLOOKUP(W$540,$J$537:$R$538,2)</f>
        <v>0</v>
      </c>
      <c r="X565" s="742" cm="1">
        <f t="array" ref="X565">INDEX($H565:$K565,0,MATCH(X$541,$H$541:$K$541,0))*HLOOKUP(X$540,$J$537:$R$538,2)</f>
        <v>1</v>
      </c>
      <c r="Y565" s="742" cm="1">
        <f t="array" ref="Y565">INDEX($H565:$K565,0,MATCH(Y$541,$H$541:$K$541,0))*HLOOKUP(Y$540,$J$537:$R$538,2)</f>
        <v>1</v>
      </c>
      <c r="Z565" s="742" cm="1">
        <f t="array" ref="Z565">INDEX($H565:$K565,0,MATCH(Z$541,$H$541:$K$541,0))*HLOOKUP(Z$540,$J$537:$R$538,2)</f>
        <v>1</v>
      </c>
      <c r="AA565" s="742" cm="1">
        <f t="array" ref="AA565">INDEX($H565:$K565,0,MATCH(AA$541,$H$541:$K$541,0))*HLOOKUP(AA$540,$J$537:$R$538,2)</f>
        <v>0</v>
      </c>
      <c r="AB565" s="742" cm="1">
        <f t="array" ref="AB565">INDEX($H565:$K565,0,MATCH(AB$541,$H$541:$K$541,0))*HLOOKUP(AB$540,$J$537:$R$538,2)</f>
        <v>1</v>
      </c>
      <c r="AC565" s="742" cm="1">
        <f t="array" ref="AC565">INDEX($H565:$K565,0,MATCH(AC$541,$H$541:$K$541,0))*HLOOKUP(AC$540,$J$537:$R$538,2)</f>
        <v>1</v>
      </c>
      <c r="AD565" s="742" cm="1">
        <f t="array" ref="AD565">INDEX($H565:$K565,0,MATCH(AD$541,$H$541:$K$541,0))*HLOOKUP(AD$540,$J$537:$R$538,2)</f>
        <v>1</v>
      </c>
      <c r="AE565" s="742" cm="1">
        <f t="array" ref="AE565">INDEX($H565:$K565,0,MATCH(AE$541,$H$541:$K$541,0))*HLOOKUP(AE$540,$J$537:$R$538,2)</f>
        <v>0</v>
      </c>
      <c r="AF565" s="742" cm="1">
        <f t="array" ref="AF565">INDEX($H565:$K565,0,MATCH(AF$541,$H$541:$K$541,0))*HLOOKUP(AF$540,$J$537:$R$538,2)</f>
        <v>1</v>
      </c>
      <c r="AG565" s="742" cm="1">
        <f t="array" ref="AG565">INDEX($H565:$K565,0,MATCH(AG$541,$H$541:$K$541,0))*HLOOKUP(AG$540,$J$537:$R$538,2)</f>
        <v>1</v>
      </c>
      <c r="AH565" s="742" cm="1">
        <f t="array" ref="AH565">INDEX($H565:$K565,0,MATCH(AH$541,$H$541:$K$541,0))*HLOOKUP(AH$540,$J$537:$R$538,2)</f>
        <v>1</v>
      </c>
      <c r="AI565" s="742" cm="1">
        <f t="array" ref="AI565">INDEX($H565:$K565,0,MATCH(AI$541,$H$541:$K$541,0))*HLOOKUP(AI$540,$J$537:$R$538,2)</f>
        <v>0</v>
      </c>
      <c r="AJ565" s="742" cm="1">
        <f t="array" ref="AJ565">INDEX($H565:$K565,0,MATCH(AJ$541,$H$541:$K$541,0))*HLOOKUP(AJ$540,$J$537:$R$538,2)</f>
        <v>1</v>
      </c>
      <c r="AK565" s="742" cm="1">
        <f t="array" ref="AK565">INDEX($H565:$K565,0,MATCH(AK$541,$H$541:$K$541,0))*HLOOKUP(AK$540,$J$537:$R$538,2)</f>
        <v>1</v>
      </c>
      <c r="AL565" s="742" cm="1">
        <f t="array" ref="AL565">INDEX($H565:$K565,0,MATCH(AL$541,$H$541:$K$541,0))*HLOOKUP(AL$540,$J$537:$R$538,2)</f>
        <v>1</v>
      </c>
      <c r="AM565" s="742" cm="1">
        <f t="array" ref="AM565">INDEX($H565:$K565,0,MATCH(AM$541,$H$541:$K$541,0))*HLOOKUP(AM$540,$J$537:$R$538,2)</f>
        <v>0</v>
      </c>
      <c r="AN565" s="742" cm="1">
        <f t="array" ref="AN565">INDEX($H565:$K565,0,MATCH(AN$541,$H$541:$K$541,0))*HLOOKUP(AN$540,$J$537:$R$538,2)</f>
        <v>1</v>
      </c>
      <c r="AO565" s="742" cm="1">
        <f t="array" ref="AO565">INDEX($H565:$K565,0,MATCH(AO$541,$H$541:$K$541,0))*HLOOKUP(AO$540,$J$537:$R$538,2)</f>
        <v>1</v>
      </c>
      <c r="AP565" s="742" cm="1">
        <f t="array" ref="AP565">INDEX($H565:$K565,0,MATCH(AP$541,$H$541:$K$541,0))*HLOOKUP(AP$540,$J$537:$R$538,2)</f>
        <v>1</v>
      </c>
      <c r="AQ565" s="742" cm="1">
        <f t="array" ref="AQ565">INDEX($H565:$K565,0,MATCH(AQ$541,$H$541:$K$541,0))*HLOOKUP(AQ$540,$J$537:$R$538,2)</f>
        <v>0</v>
      </c>
      <c r="AR565" s="742" cm="1">
        <f t="array" ref="AR565">INDEX($H565:$K565,0,MATCH(AR$541,$H$541:$K$541,0))*HLOOKUP(AR$540,$J$537:$R$538,2)</f>
        <v>1</v>
      </c>
      <c r="AS565" s="742" cm="1">
        <f t="array" ref="AS565">INDEX($H565:$K565,0,MATCH(AS$541,$H$541:$K$541,0))*HLOOKUP(AS$540,$J$537:$R$538,2)</f>
        <v>1</v>
      </c>
      <c r="AT565" s="742" cm="1">
        <f t="array" ref="AT565">INDEX($H565:$K565,0,MATCH(AT$541,$H$541:$K$541,0))*HLOOKUP(AT$540,$J$537:$R$538,2)</f>
        <v>1</v>
      </c>
      <c r="AU565" s="742" cm="1">
        <f t="array" ref="AU565">INDEX($H565:$K565,0,MATCH(AU$541,$H$541:$K$541,0))*HLOOKUP(AU$540,$J$537:$R$538,2)</f>
        <v>0</v>
      </c>
      <c r="AV565" s="196"/>
      <c r="AW565" s="196"/>
      <c r="AX565" s="17"/>
      <c r="AY565" s="9"/>
      <c r="AZ565" s="9"/>
      <c r="BA565" s="9"/>
    </row>
    <row r="566" spans="1:53" ht="14.5" outlineLevel="1" x14ac:dyDescent="0.35">
      <c r="A566" s="7"/>
      <c r="B566" s="8"/>
      <c r="C566" s="18"/>
      <c r="D566" s="18"/>
      <c r="E566" s="18"/>
      <c r="F566" s="27"/>
      <c r="G566" s="27" t="str">
        <f t="shared" si="124"/>
        <v>AAAA2Nb</v>
      </c>
      <c r="H566" s="232">
        <f t="shared" si="126"/>
        <v>1</v>
      </c>
      <c r="I566" s="232">
        <f t="shared" si="126"/>
        <v>1</v>
      </c>
      <c r="J566" s="232">
        <f t="shared" si="126"/>
        <v>1</v>
      </c>
      <c r="K566" s="232">
        <f t="shared" si="126"/>
        <v>0</v>
      </c>
      <c r="L566" s="742" cm="1">
        <f t="array" ref="L566">INDEX($H566:$K566,0,MATCH(L$541,$H$541:$K$541,0))*HLOOKUP(L$540,$J$537:$R$538,2)</f>
        <v>1</v>
      </c>
      <c r="M566" s="742" cm="1">
        <f t="array" ref="M566">INDEX($H566:$K566,0,MATCH(M$541,$H$541:$K$541,0))*HLOOKUP(M$540,$J$537:$R$538,2)</f>
        <v>1</v>
      </c>
      <c r="N566" s="742" cm="1">
        <f t="array" ref="N566">INDEX($H566:$K566,0,MATCH(N$541,$H$541:$K$541,0))*HLOOKUP(N$540,$J$537:$R$538,2)</f>
        <v>1</v>
      </c>
      <c r="O566" s="742" cm="1">
        <f t="array" ref="O566">INDEX($H566:$K566,0,MATCH(O$541,$H$541:$K$541,0))*HLOOKUP(O$540,$J$537:$R$538,2)</f>
        <v>0</v>
      </c>
      <c r="P566" s="742" cm="1">
        <f t="array" ref="P566">INDEX($H566:$K566,0,MATCH(P$541,$H$541:$K$541,0))*HLOOKUP(P$540,$J$537:$R$538,2)</f>
        <v>1</v>
      </c>
      <c r="Q566" s="742" cm="1">
        <f t="array" ref="Q566">INDEX($H566:$K566,0,MATCH(Q$541,$H$541:$K$541,0))*HLOOKUP(Q$540,$J$537:$R$538,2)</f>
        <v>1</v>
      </c>
      <c r="R566" s="742" cm="1">
        <f t="array" ref="R566">INDEX($H566:$K566,0,MATCH(R$541,$H$541:$K$541,0))*HLOOKUP(R$540,$J$537:$R$538,2)</f>
        <v>1</v>
      </c>
      <c r="S566" s="742" cm="1">
        <f t="array" ref="S566">INDEX($H566:$K566,0,MATCH(S$541,$H$541:$K$541,0))*HLOOKUP(S$540,$J$537:$R$538,2)</f>
        <v>0</v>
      </c>
      <c r="T566" s="742" cm="1">
        <f t="array" ref="T566">INDEX($H566:$K566,0,MATCH(T$541,$H$541:$K$541,0))*HLOOKUP(T$540,$J$537:$R$538,2)</f>
        <v>1</v>
      </c>
      <c r="U566" s="742" cm="1">
        <f t="array" ref="U566">INDEX($H566:$K566,0,MATCH(U$541,$H$541:$K$541,0))*HLOOKUP(U$540,$J$537:$R$538,2)</f>
        <v>1</v>
      </c>
      <c r="V566" s="742" cm="1">
        <f t="array" ref="V566">INDEX($H566:$K566,0,MATCH(V$541,$H$541:$K$541,0))*HLOOKUP(V$540,$J$537:$R$538,2)</f>
        <v>1</v>
      </c>
      <c r="W566" s="742" cm="1">
        <f t="array" ref="W566">INDEX($H566:$K566,0,MATCH(W$541,$H$541:$K$541,0))*HLOOKUP(W$540,$J$537:$R$538,2)</f>
        <v>0</v>
      </c>
      <c r="X566" s="742" cm="1">
        <f t="array" ref="X566">INDEX($H566:$K566,0,MATCH(X$541,$H$541:$K$541,0))*HLOOKUP(X$540,$J$537:$R$538,2)</f>
        <v>1</v>
      </c>
      <c r="Y566" s="742" cm="1">
        <f t="array" ref="Y566">INDEX($H566:$K566,0,MATCH(Y$541,$H$541:$K$541,0))*HLOOKUP(Y$540,$J$537:$R$538,2)</f>
        <v>1</v>
      </c>
      <c r="Z566" s="742" cm="1">
        <f t="array" ref="Z566">INDEX($H566:$K566,0,MATCH(Z$541,$H$541:$K$541,0))*HLOOKUP(Z$540,$J$537:$R$538,2)</f>
        <v>1</v>
      </c>
      <c r="AA566" s="742" cm="1">
        <f t="array" ref="AA566">INDEX($H566:$K566,0,MATCH(AA$541,$H$541:$K$541,0))*HLOOKUP(AA$540,$J$537:$R$538,2)</f>
        <v>0</v>
      </c>
      <c r="AB566" s="742" cm="1">
        <f t="array" ref="AB566">INDEX($H566:$K566,0,MATCH(AB$541,$H$541:$K$541,0))*HLOOKUP(AB$540,$J$537:$R$538,2)</f>
        <v>1</v>
      </c>
      <c r="AC566" s="742" cm="1">
        <f t="array" ref="AC566">INDEX($H566:$K566,0,MATCH(AC$541,$H$541:$K$541,0))*HLOOKUP(AC$540,$J$537:$R$538,2)</f>
        <v>1</v>
      </c>
      <c r="AD566" s="742" cm="1">
        <f t="array" ref="AD566">INDEX($H566:$K566,0,MATCH(AD$541,$H$541:$K$541,0))*HLOOKUP(AD$540,$J$537:$R$538,2)</f>
        <v>1</v>
      </c>
      <c r="AE566" s="742" cm="1">
        <f t="array" ref="AE566">INDEX($H566:$K566,0,MATCH(AE$541,$H$541:$K$541,0))*HLOOKUP(AE$540,$J$537:$R$538,2)</f>
        <v>0</v>
      </c>
      <c r="AF566" s="742" cm="1">
        <f t="array" ref="AF566">INDEX($H566:$K566,0,MATCH(AF$541,$H$541:$K$541,0))*HLOOKUP(AF$540,$J$537:$R$538,2)</f>
        <v>1</v>
      </c>
      <c r="AG566" s="742" cm="1">
        <f t="array" ref="AG566">INDEX($H566:$K566,0,MATCH(AG$541,$H$541:$K$541,0))*HLOOKUP(AG$540,$J$537:$R$538,2)</f>
        <v>1</v>
      </c>
      <c r="AH566" s="742" cm="1">
        <f t="array" ref="AH566">INDEX($H566:$K566,0,MATCH(AH$541,$H$541:$K$541,0))*HLOOKUP(AH$540,$J$537:$R$538,2)</f>
        <v>1</v>
      </c>
      <c r="AI566" s="742" cm="1">
        <f t="array" ref="AI566">INDEX($H566:$K566,0,MATCH(AI$541,$H$541:$K$541,0))*HLOOKUP(AI$540,$J$537:$R$538,2)</f>
        <v>0</v>
      </c>
      <c r="AJ566" s="742" cm="1">
        <f t="array" ref="AJ566">INDEX($H566:$K566,0,MATCH(AJ$541,$H$541:$K$541,0))*HLOOKUP(AJ$540,$J$537:$R$538,2)</f>
        <v>1</v>
      </c>
      <c r="AK566" s="742" cm="1">
        <f t="array" ref="AK566">INDEX($H566:$K566,0,MATCH(AK$541,$H$541:$K$541,0))*HLOOKUP(AK$540,$J$537:$R$538,2)</f>
        <v>1</v>
      </c>
      <c r="AL566" s="742" cm="1">
        <f t="array" ref="AL566">INDEX($H566:$K566,0,MATCH(AL$541,$H$541:$K$541,0))*HLOOKUP(AL$540,$J$537:$R$538,2)</f>
        <v>1</v>
      </c>
      <c r="AM566" s="742" cm="1">
        <f t="array" ref="AM566">INDEX($H566:$K566,0,MATCH(AM$541,$H$541:$K$541,0))*HLOOKUP(AM$540,$J$537:$R$538,2)</f>
        <v>0</v>
      </c>
      <c r="AN566" s="742" cm="1">
        <f t="array" ref="AN566">INDEX($H566:$K566,0,MATCH(AN$541,$H$541:$K$541,0))*HLOOKUP(AN$540,$J$537:$R$538,2)</f>
        <v>1</v>
      </c>
      <c r="AO566" s="742" cm="1">
        <f t="array" ref="AO566">INDEX($H566:$K566,0,MATCH(AO$541,$H$541:$K$541,0))*HLOOKUP(AO$540,$J$537:$R$538,2)</f>
        <v>1</v>
      </c>
      <c r="AP566" s="742" cm="1">
        <f t="array" ref="AP566">INDEX($H566:$K566,0,MATCH(AP$541,$H$541:$K$541,0))*HLOOKUP(AP$540,$J$537:$R$538,2)</f>
        <v>1</v>
      </c>
      <c r="AQ566" s="742" cm="1">
        <f t="array" ref="AQ566">INDEX($H566:$K566,0,MATCH(AQ$541,$H$541:$K$541,0))*HLOOKUP(AQ$540,$J$537:$R$538,2)</f>
        <v>0</v>
      </c>
      <c r="AR566" s="742" cm="1">
        <f t="array" ref="AR566">INDEX($H566:$K566,0,MATCH(AR$541,$H$541:$K$541,0))*HLOOKUP(AR$540,$J$537:$R$538,2)</f>
        <v>1</v>
      </c>
      <c r="AS566" s="742" cm="1">
        <f t="array" ref="AS566">INDEX($H566:$K566,0,MATCH(AS$541,$H$541:$K$541,0))*HLOOKUP(AS$540,$J$537:$R$538,2)</f>
        <v>1</v>
      </c>
      <c r="AT566" s="742" cm="1">
        <f t="array" ref="AT566">INDEX($H566:$K566,0,MATCH(AT$541,$H$541:$K$541,0))*HLOOKUP(AT$540,$J$537:$R$538,2)</f>
        <v>1</v>
      </c>
      <c r="AU566" s="742" cm="1">
        <f t="array" ref="AU566">INDEX($H566:$K566,0,MATCH(AU$541,$H$541:$K$541,0))*HLOOKUP(AU$540,$J$537:$R$538,2)</f>
        <v>0</v>
      </c>
      <c r="AV566" s="196"/>
      <c r="AW566" s="196"/>
      <c r="AX566" s="17"/>
      <c r="AY566" s="9"/>
      <c r="AZ566" s="9"/>
      <c r="BA566" s="9"/>
    </row>
    <row r="567" spans="1:53" ht="14.5" outlineLevel="1" x14ac:dyDescent="0.35">
      <c r="A567" s="7"/>
      <c r="B567" s="8"/>
      <c r="C567" s="18"/>
      <c r="D567" s="18"/>
      <c r="E567" s="18"/>
      <c r="F567" s="27"/>
      <c r="G567" s="27" t="str">
        <f t="shared" si="124"/>
        <v>AAAA2Nbd</v>
      </c>
      <c r="H567" s="232">
        <f t="shared" si="126"/>
        <v>1</v>
      </c>
      <c r="I567" s="232">
        <f t="shared" si="126"/>
        <v>1</v>
      </c>
      <c r="J567" s="232">
        <f t="shared" si="126"/>
        <v>1</v>
      </c>
      <c r="K567" s="232">
        <f t="shared" si="126"/>
        <v>0</v>
      </c>
      <c r="L567" s="742" cm="1">
        <f t="array" ref="L567">INDEX($H567:$K567,0,MATCH(L$541,$H$541:$K$541,0))*HLOOKUP(L$540,$J$537:$R$538,2)</f>
        <v>1</v>
      </c>
      <c r="M567" s="742" cm="1">
        <f t="array" ref="M567">INDEX($H567:$K567,0,MATCH(M$541,$H$541:$K$541,0))*HLOOKUP(M$540,$J$537:$R$538,2)</f>
        <v>1</v>
      </c>
      <c r="N567" s="742" cm="1">
        <f t="array" ref="N567">INDEX($H567:$K567,0,MATCH(N$541,$H$541:$K$541,0))*HLOOKUP(N$540,$J$537:$R$538,2)</f>
        <v>1</v>
      </c>
      <c r="O567" s="742" cm="1">
        <f t="array" ref="O567">INDEX($H567:$K567,0,MATCH(O$541,$H$541:$K$541,0))*HLOOKUP(O$540,$J$537:$R$538,2)</f>
        <v>0</v>
      </c>
      <c r="P567" s="742" cm="1">
        <f t="array" ref="P567">INDEX($H567:$K567,0,MATCH(P$541,$H$541:$K$541,0))*HLOOKUP(P$540,$J$537:$R$538,2)</f>
        <v>1</v>
      </c>
      <c r="Q567" s="742" cm="1">
        <f t="array" ref="Q567">INDEX($H567:$K567,0,MATCH(Q$541,$H$541:$K$541,0))*HLOOKUP(Q$540,$J$537:$R$538,2)</f>
        <v>1</v>
      </c>
      <c r="R567" s="742" cm="1">
        <f t="array" ref="R567">INDEX($H567:$K567,0,MATCH(R$541,$H$541:$K$541,0))*HLOOKUP(R$540,$J$537:$R$538,2)</f>
        <v>1</v>
      </c>
      <c r="S567" s="742" cm="1">
        <f t="array" ref="S567">INDEX($H567:$K567,0,MATCH(S$541,$H$541:$K$541,0))*HLOOKUP(S$540,$J$537:$R$538,2)</f>
        <v>0</v>
      </c>
      <c r="T567" s="742" cm="1">
        <f t="array" ref="T567">INDEX($H567:$K567,0,MATCH(T$541,$H$541:$K$541,0))*HLOOKUP(T$540,$J$537:$R$538,2)</f>
        <v>1</v>
      </c>
      <c r="U567" s="742" cm="1">
        <f t="array" ref="U567">INDEX($H567:$K567,0,MATCH(U$541,$H$541:$K$541,0))*HLOOKUP(U$540,$J$537:$R$538,2)</f>
        <v>1</v>
      </c>
      <c r="V567" s="742" cm="1">
        <f t="array" ref="V567">INDEX($H567:$K567,0,MATCH(V$541,$H$541:$K$541,0))*HLOOKUP(V$540,$J$537:$R$538,2)</f>
        <v>1</v>
      </c>
      <c r="W567" s="742" cm="1">
        <f t="array" ref="W567">INDEX($H567:$K567,0,MATCH(W$541,$H$541:$K$541,0))*HLOOKUP(W$540,$J$537:$R$538,2)</f>
        <v>0</v>
      </c>
      <c r="X567" s="742" cm="1">
        <f t="array" ref="X567">INDEX($H567:$K567,0,MATCH(X$541,$H$541:$K$541,0))*HLOOKUP(X$540,$J$537:$R$538,2)</f>
        <v>1</v>
      </c>
      <c r="Y567" s="742" cm="1">
        <f t="array" ref="Y567">INDEX($H567:$K567,0,MATCH(Y$541,$H$541:$K$541,0))*HLOOKUP(Y$540,$J$537:$R$538,2)</f>
        <v>1</v>
      </c>
      <c r="Z567" s="742" cm="1">
        <f t="array" ref="Z567">INDEX($H567:$K567,0,MATCH(Z$541,$H$541:$K$541,0))*HLOOKUP(Z$540,$J$537:$R$538,2)</f>
        <v>1</v>
      </c>
      <c r="AA567" s="742" cm="1">
        <f t="array" ref="AA567">INDEX($H567:$K567,0,MATCH(AA$541,$H$541:$K$541,0))*HLOOKUP(AA$540,$J$537:$R$538,2)</f>
        <v>0</v>
      </c>
      <c r="AB567" s="742" cm="1">
        <f t="array" ref="AB567">INDEX($H567:$K567,0,MATCH(AB$541,$H$541:$K$541,0))*HLOOKUP(AB$540,$J$537:$R$538,2)</f>
        <v>1</v>
      </c>
      <c r="AC567" s="742" cm="1">
        <f t="array" ref="AC567">INDEX($H567:$K567,0,MATCH(AC$541,$H$541:$K$541,0))*HLOOKUP(AC$540,$J$537:$R$538,2)</f>
        <v>1</v>
      </c>
      <c r="AD567" s="742" cm="1">
        <f t="array" ref="AD567">INDEX($H567:$K567,0,MATCH(AD$541,$H$541:$K$541,0))*HLOOKUP(AD$540,$J$537:$R$538,2)</f>
        <v>1</v>
      </c>
      <c r="AE567" s="742" cm="1">
        <f t="array" ref="AE567">INDEX($H567:$K567,0,MATCH(AE$541,$H$541:$K$541,0))*HLOOKUP(AE$540,$J$537:$R$538,2)</f>
        <v>0</v>
      </c>
      <c r="AF567" s="742" cm="1">
        <f t="array" ref="AF567">INDEX($H567:$K567,0,MATCH(AF$541,$H$541:$K$541,0))*HLOOKUP(AF$540,$J$537:$R$538,2)</f>
        <v>1</v>
      </c>
      <c r="AG567" s="742" cm="1">
        <f t="array" ref="AG567">INDEX($H567:$K567,0,MATCH(AG$541,$H$541:$K$541,0))*HLOOKUP(AG$540,$J$537:$R$538,2)</f>
        <v>1</v>
      </c>
      <c r="AH567" s="742" cm="1">
        <f t="array" ref="AH567">INDEX($H567:$K567,0,MATCH(AH$541,$H$541:$K$541,0))*HLOOKUP(AH$540,$J$537:$R$538,2)</f>
        <v>1</v>
      </c>
      <c r="AI567" s="742" cm="1">
        <f t="array" ref="AI567">INDEX($H567:$K567,0,MATCH(AI$541,$H$541:$K$541,0))*HLOOKUP(AI$540,$J$537:$R$538,2)</f>
        <v>0</v>
      </c>
      <c r="AJ567" s="742" cm="1">
        <f t="array" ref="AJ567">INDEX($H567:$K567,0,MATCH(AJ$541,$H$541:$K$541,0))*HLOOKUP(AJ$540,$J$537:$R$538,2)</f>
        <v>1</v>
      </c>
      <c r="AK567" s="742" cm="1">
        <f t="array" ref="AK567">INDEX($H567:$K567,0,MATCH(AK$541,$H$541:$K$541,0))*HLOOKUP(AK$540,$J$537:$R$538,2)</f>
        <v>1</v>
      </c>
      <c r="AL567" s="742" cm="1">
        <f t="array" ref="AL567">INDEX($H567:$K567,0,MATCH(AL$541,$H$541:$K$541,0))*HLOOKUP(AL$540,$J$537:$R$538,2)</f>
        <v>1</v>
      </c>
      <c r="AM567" s="742" cm="1">
        <f t="array" ref="AM567">INDEX($H567:$K567,0,MATCH(AM$541,$H$541:$K$541,0))*HLOOKUP(AM$540,$J$537:$R$538,2)</f>
        <v>0</v>
      </c>
      <c r="AN567" s="742" cm="1">
        <f t="array" ref="AN567">INDEX($H567:$K567,0,MATCH(AN$541,$H$541:$K$541,0))*HLOOKUP(AN$540,$J$537:$R$538,2)</f>
        <v>1</v>
      </c>
      <c r="AO567" s="742" cm="1">
        <f t="array" ref="AO567">INDEX($H567:$K567,0,MATCH(AO$541,$H$541:$K$541,0))*HLOOKUP(AO$540,$J$537:$R$538,2)</f>
        <v>1</v>
      </c>
      <c r="AP567" s="742" cm="1">
        <f t="array" ref="AP567">INDEX($H567:$K567,0,MATCH(AP$541,$H$541:$K$541,0))*HLOOKUP(AP$540,$J$537:$R$538,2)</f>
        <v>1</v>
      </c>
      <c r="AQ567" s="742" cm="1">
        <f t="array" ref="AQ567">INDEX($H567:$K567,0,MATCH(AQ$541,$H$541:$K$541,0))*HLOOKUP(AQ$540,$J$537:$R$538,2)</f>
        <v>0</v>
      </c>
      <c r="AR567" s="742" cm="1">
        <f t="array" ref="AR567">INDEX($H567:$K567,0,MATCH(AR$541,$H$541:$K$541,0))*HLOOKUP(AR$540,$J$537:$R$538,2)</f>
        <v>1</v>
      </c>
      <c r="AS567" s="742" cm="1">
        <f t="array" ref="AS567">INDEX($H567:$K567,0,MATCH(AS$541,$H$541:$K$541,0))*HLOOKUP(AS$540,$J$537:$R$538,2)</f>
        <v>1</v>
      </c>
      <c r="AT567" s="742" cm="1">
        <f t="array" ref="AT567">INDEX($H567:$K567,0,MATCH(AT$541,$H$541:$K$541,0))*HLOOKUP(AT$540,$J$537:$R$538,2)</f>
        <v>1</v>
      </c>
      <c r="AU567" s="742" cm="1">
        <f t="array" ref="AU567">INDEX($H567:$K567,0,MATCH(AU$541,$H$541:$K$541,0))*HLOOKUP(AU$540,$J$537:$R$538,2)</f>
        <v>0</v>
      </c>
      <c r="AV567" s="196"/>
      <c r="AW567" s="196"/>
      <c r="AX567" s="17"/>
      <c r="AY567" s="9"/>
      <c r="AZ567" s="9"/>
      <c r="BA567" s="9"/>
    </row>
    <row r="568" spans="1:53" ht="14.5" outlineLevel="1" x14ac:dyDescent="0.35">
      <c r="A568" s="7"/>
      <c r="B568" s="8"/>
      <c r="C568" s="18"/>
      <c r="D568" s="18"/>
      <c r="E568" s="18"/>
      <c r="F568" s="27"/>
      <c r="G568" s="27" t="str">
        <f t="shared" si="124"/>
        <v>AAAA2A1z</v>
      </c>
      <c r="H568" s="232">
        <f t="shared" si="126"/>
        <v>1</v>
      </c>
      <c r="I568" s="232">
        <f t="shared" si="126"/>
        <v>1</v>
      </c>
      <c r="J568" s="232">
        <f t="shared" si="126"/>
        <v>0</v>
      </c>
      <c r="K568" s="232">
        <f t="shared" si="126"/>
        <v>1</v>
      </c>
      <c r="L568" s="742" cm="1">
        <f t="array" ref="L568">INDEX($H568:$K568,0,MATCH(L$541,$H$541:$K$541,0))*HLOOKUP(L$540,$J$537:$R$538,2)</f>
        <v>1</v>
      </c>
      <c r="M568" s="742" cm="1">
        <f t="array" ref="M568">INDEX($H568:$K568,0,MATCH(M$541,$H$541:$K$541,0))*HLOOKUP(M$540,$J$537:$R$538,2)</f>
        <v>1</v>
      </c>
      <c r="N568" s="742" cm="1">
        <f t="array" ref="N568">INDEX($H568:$K568,0,MATCH(N$541,$H$541:$K$541,0))*HLOOKUP(N$540,$J$537:$R$538,2)</f>
        <v>0</v>
      </c>
      <c r="O568" s="742" cm="1">
        <f t="array" ref="O568">INDEX($H568:$K568,0,MATCH(O$541,$H$541:$K$541,0))*HLOOKUP(O$540,$J$537:$R$538,2)</f>
        <v>1</v>
      </c>
      <c r="P568" s="742" cm="1">
        <f t="array" ref="P568">INDEX($H568:$K568,0,MATCH(P$541,$H$541:$K$541,0))*HLOOKUP(P$540,$J$537:$R$538,2)</f>
        <v>1</v>
      </c>
      <c r="Q568" s="742" cm="1">
        <f t="array" ref="Q568">INDEX($H568:$K568,0,MATCH(Q$541,$H$541:$K$541,0))*HLOOKUP(Q$540,$J$537:$R$538,2)</f>
        <v>1</v>
      </c>
      <c r="R568" s="742" cm="1">
        <f t="array" ref="R568">INDEX($H568:$K568,0,MATCH(R$541,$H$541:$K$541,0))*HLOOKUP(R$540,$J$537:$R$538,2)</f>
        <v>0</v>
      </c>
      <c r="S568" s="742" cm="1">
        <f t="array" ref="S568">INDEX($H568:$K568,0,MATCH(S$541,$H$541:$K$541,0))*HLOOKUP(S$540,$J$537:$R$538,2)</f>
        <v>1</v>
      </c>
      <c r="T568" s="742" cm="1">
        <f t="array" ref="T568">INDEX($H568:$K568,0,MATCH(T$541,$H$541:$K$541,0))*HLOOKUP(T$540,$J$537:$R$538,2)</f>
        <v>1</v>
      </c>
      <c r="U568" s="742" cm="1">
        <f t="array" ref="U568">INDEX($H568:$K568,0,MATCH(U$541,$H$541:$K$541,0))*HLOOKUP(U$540,$J$537:$R$538,2)</f>
        <v>1</v>
      </c>
      <c r="V568" s="742" cm="1">
        <f t="array" ref="V568">INDEX($H568:$K568,0,MATCH(V$541,$H$541:$K$541,0))*HLOOKUP(V$540,$J$537:$R$538,2)</f>
        <v>0</v>
      </c>
      <c r="W568" s="742" cm="1">
        <f t="array" ref="W568">INDEX($H568:$K568,0,MATCH(W$541,$H$541:$K$541,0))*HLOOKUP(W$540,$J$537:$R$538,2)</f>
        <v>1</v>
      </c>
      <c r="X568" s="742" cm="1">
        <f t="array" ref="X568">INDEX($H568:$K568,0,MATCH(X$541,$H$541:$K$541,0))*HLOOKUP(X$540,$J$537:$R$538,2)</f>
        <v>1</v>
      </c>
      <c r="Y568" s="742" cm="1">
        <f t="array" ref="Y568">INDEX($H568:$K568,0,MATCH(Y$541,$H$541:$K$541,0))*HLOOKUP(Y$540,$J$537:$R$538,2)</f>
        <v>1</v>
      </c>
      <c r="Z568" s="742" cm="1">
        <f t="array" ref="Z568">INDEX($H568:$K568,0,MATCH(Z$541,$H$541:$K$541,0))*HLOOKUP(Z$540,$J$537:$R$538,2)</f>
        <v>0</v>
      </c>
      <c r="AA568" s="742" cm="1">
        <f t="array" ref="AA568">INDEX($H568:$K568,0,MATCH(AA$541,$H$541:$K$541,0))*HLOOKUP(AA$540,$J$537:$R$538,2)</f>
        <v>1</v>
      </c>
      <c r="AB568" s="742" cm="1">
        <f t="array" ref="AB568">INDEX($H568:$K568,0,MATCH(AB$541,$H$541:$K$541,0))*HLOOKUP(AB$540,$J$537:$R$538,2)</f>
        <v>1</v>
      </c>
      <c r="AC568" s="742" cm="1">
        <f t="array" ref="AC568">INDEX($H568:$K568,0,MATCH(AC$541,$H$541:$K$541,0))*HLOOKUP(AC$540,$J$537:$R$538,2)</f>
        <v>1</v>
      </c>
      <c r="AD568" s="742" cm="1">
        <f t="array" ref="AD568">INDEX($H568:$K568,0,MATCH(AD$541,$H$541:$K$541,0))*HLOOKUP(AD$540,$J$537:$R$538,2)</f>
        <v>0</v>
      </c>
      <c r="AE568" s="742" cm="1">
        <f t="array" ref="AE568">INDEX($H568:$K568,0,MATCH(AE$541,$H$541:$K$541,0))*HLOOKUP(AE$540,$J$537:$R$538,2)</f>
        <v>1</v>
      </c>
      <c r="AF568" s="742" cm="1">
        <f t="array" ref="AF568">INDEX($H568:$K568,0,MATCH(AF$541,$H$541:$K$541,0))*HLOOKUP(AF$540,$J$537:$R$538,2)</f>
        <v>1</v>
      </c>
      <c r="AG568" s="742" cm="1">
        <f t="array" ref="AG568">INDEX($H568:$K568,0,MATCH(AG$541,$H$541:$K$541,0))*HLOOKUP(AG$540,$J$537:$R$538,2)</f>
        <v>1</v>
      </c>
      <c r="AH568" s="742" cm="1">
        <f t="array" ref="AH568">INDEX($H568:$K568,0,MATCH(AH$541,$H$541:$K$541,0))*HLOOKUP(AH$540,$J$537:$R$538,2)</f>
        <v>0</v>
      </c>
      <c r="AI568" s="742" cm="1">
        <f t="array" ref="AI568">INDEX($H568:$K568,0,MATCH(AI$541,$H$541:$K$541,0))*HLOOKUP(AI$540,$J$537:$R$538,2)</f>
        <v>1</v>
      </c>
      <c r="AJ568" s="742" cm="1">
        <f t="array" ref="AJ568">INDEX($H568:$K568,0,MATCH(AJ$541,$H$541:$K$541,0))*HLOOKUP(AJ$540,$J$537:$R$538,2)</f>
        <v>1</v>
      </c>
      <c r="AK568" s="742" cm="1">
        <f t="array" ref="AK568">INDEX($H568:$K568,0,MATCH(AK$541,$H$541:$K$541,0))*HLOOKUP(AK$540,$J$537:$R$538,2)</f>
        <v>1</v>
      </c>
      <c r="AL568" s="742" cm="1">
        <f t="array" ref="AL568">INDEX($H568:$K568,0,MATCH(AL$541,$H$541:$K$541,0))*HLOOKUP(AL$540,$J$537:$R$538,2)</f>
        <v>0</v>
      </c>
      <c r="AM568" s="742" cm="1">
        <f t="array" ref="AM568">INDEX($H568:$K568,0,MATCH(AM$541,$H$541:$K$541,0))*HLOOKUP(AM$540,$J$537:$R$538,2)</f>
        <v>1</v>
      </c>
      <c r="AN568" s="742" cm="1">
        <f t="array" ref="AN568">INDEX($H568:$K568,0,MATCH(AN$541,$H$541:$K$541,0))*HLOOKUP(AN$540,$J$537:$R$538,2)</f>
        <v>1</v>
      </c>
      <c r="AO568" s="742" cm="1">
        <f t="array" ref="AO568">INDEX($H568:$K568,0,MATCH(AO$541,$H$541:$K$541,0))*HLOOKUP(AO$540,$J$537:$R$538,2)</f>
        <v>1</v>
      </c>
      <c r="AP568" s="742" cm="1">
        <f t="array" ref="AP568">INDEX($H568:$K568,0,MATCH(AP$541,$H$541:$K$541,0))*HLOOKUP(AP$540,$J$537:$R$538,2)</f>
        <v>0</v>
      </c>
      <c r="AQ568" s="742" cm="1">
        <f t="array" ref="AQ568">INDEX($H568:$K568,0,MATCH(AQ$541,$H$541:$K$541,0))*HLOOKUP(AQ$540,$J$537:$R$538,2)</f>
        <v>1</v>
      </c>
      <c r="AR568" s="742" cm="1">
        <f t="array" ref="AR568">INDEX($H568:$K568,0,MATCH(AR$541,$H$541:$K$541,0))*HLOOKUP(AR$540,$J$537:$R$538,2)</f>
        <v>1</v>
      </c>
      <c r="AS568" s="742" cm="1">
        <f t="array" ref="AS568">INDEX($H568:$K568,0,MATCH(AS$541,$H$541:$K$541,0))*HLOOKUP(AS$540,$J$537:$R$538,2)</f>
        <v>1</v>
      </c>
      <c r="AT568" s="742" cm="1">
        <f t="array" ref="AT568">INDEX($H568:$K568,0,MATCH(AT$541,$H$541:$K$541,0))*HLOOKUP(AT$540,$J$537:$R$538,2)</f>
        <v>0</v>
      </c>
      <c r="AU568" s="742" cm="1">
        <f t="array" ref="AU568">INDEX($H568:$K568,0,MATCH(AU$541,$H$541:$K$541,0))*HLOOKUP(AU$540,$J$537:$R$538,2)</f>
        <v>1</v>
      </c>
      <c r="AV568" s="196"/>
      <c r="AW568" s="196"/>
      <c r="AX568" s="17"/>
      <c r="AY568" s="9"/>
      <c r="AZ568" s="9"/>
      <c r="BA568" s="9"/>
    </row>
    <row r="569" spans="1:53" ht="14.5" outlineLevel="1" x14ac:dyDescent="0.35">
      <c r="A569" s="7"/>
      <c r="B569" s="8"/>
      <c r="C569" s="18"/>
      <c r="D569" s="18"/>
      <c r="E569" s="18"/>
      <c r="F569" s="27"/>
      <c r="G569" s="27" t="str">
        <f t="shared" si="124"/>
        <v>YAAA2A1a</v>
      </c>
      <c r="H569" s="232">
        <f t="shared" si="126"/>
        <v>0</v>
      </c>
      <c r="I569" s="232">
        <f t="shared" si="126"/>
        <v>0</v>
      </c>
      <c r="J569" s="232">
        <f t="shared" si="126"/>
        <v>0</v>
      </c>
      <c r="K569" s="232">
        <f t="shared" si="126"/>
        <v>0</v>
      </c>
      <c r="L569" s="742" cm="1">
        <f t="array" ref="L569">INDEX($H569:$K569,0,MATCH(L$541,$H$541:$K$541,0))*HLOOKUP(L$540,$J$537:$R$538,2)</f>
        <v>0</v>
      </c>
      <c r="M569" s="742" cm="1">
        <f t="array" ref="M569">INDEX($H569:$K569,0,MATCH(M$541,$H$541:$K$541,0))*HLOOKUP(M$540,$J$537:$R$538,2)</f>
        <v>0</v>
      </c>
      <c r="N569" s="742" cm="1">
        <f t="array" ref="N569">INDEX($H569:$K569,0,MATCH(N$541,$H$541:$K$541,0))*HLOOKUP(N$540,$J$537:$R$538,2)</f>
        <v>0</v>
      </c>
      <c r="O569" s="742" cm="1">
        <f t="array" ref="O569">INDEX($H569:$K569,0,MATCH(O$541,$H$541:$K$541,0))*HLOOKUP(O$540,$J$537:$R$538,2)</f>
        <v>0</v>
      </c>
      <c r="P569" s="742" cm="1">
        <f t="array" ref="P569">INDEX($H569:$K569,0,MATCH(P$541,$H$541:$K$541,0))*HLOOKUP(P$540,$J$537:$R$538,2)</f>
        <v>0</v>
      </c>
      <c r="Q569" s="742" cm="1">
        <f t="array" ref="Q569">INDEX($H569:$K569,0,MATCH(Q$541,$H$541:$K$541,0))*HLOOKUP(Q$540,$J$537:$R$538,2)</f>
        <v>0</v>
      </c>
      <c r="R569" s="742" cm="1">
        <f t="array" ref="R569">INDEX($H569:$K569,0,MATCH(R$541,$H$541:$K$541,0))*HLOOKUP(R$540,$J$537:$R$538,2)</f>
        <v>0</v>
      </c>
      <c r="S569" s="742" cm="1">
        <f t="array" ref="S569">INDEX($H569:$K569,0,MATCH(S$541,$H$541:$K$541,0))*HLOOKUP(S$540,$J$537:$R$538,2)</f>
        <v>0</v>
      </c>
      <c r="T569" s="742" cm="1">
        <f t="array" ref="T569">INDEX($H569:$K569,0,MATCH(T$541,$H$541:$K$541,0))*HLOOKUP(T$540,$J$537:$R$538,2)</f>
        <v>0</v>
      </c>
      <c r="U569" s="742" cm="1">
        <f t="array" ref="U569">INDEX($H569:$K569,0,MATCH(U$541,$H$541:$K$541,0))*HLOOKUP(U$540,$J$537:$R$538,2)</f>
        <v>0</v>
      </c>
      <c r="V569" s="742" cm="1">
        <f t="array" ref="V569">INDEX($H569:$K569,0,MATCH(V$541,$H$541:$K$541,0))*HLOOKUP(V$540,$J$537:$R$538,2)</f>
        <v>0</v>
      </c>
      <c r="W569" s="742" cm="1">
        <f t="array" ref="W569">INDEX($H569:$K569,0,MATCH(W$541,$H$541:$K$541,0))*HLOOKUP(W$540,$J$537:$R$538,2)</f>
        <v>0</v>
      </c>
      <c r="X569" s="742" cm="1">
        <f t="array" ref="X569">INDEX($H569:$K569,0,MATCH(X$541,$H$541:$K$541,0))*HLOOKUP(X$540,$J$537:$R$538,2)</f>
        <v>0</v>
      </c>
      <c r="Y569" s="742" cm="1">
        <f t="array" ref="Y569">INDEX($H569:$K569,0,MATCH(Y$541,$H$541:$K$541,0))*HLOOKUP(Y$540,$J$537:$R$538,2)</f>
        <v>0</v>
      </c>
      <c r="Z569" s="742" cm="1">
        <f t="array" ref="Z569">INDEX($H569:$K569,0,MATCH(Z$541,$H$541:$K$541,0))*HLOOKUP(Z$540,$J$537:$R$538,2)</f>
        <v>0</v>
      </c>
      <c r="AA569" s="742" cm="1">
        <f t="array" ref="AA569">INDEX($H569:$K569,0,MATCH(AA$541,$H$541:$K$541,0))*HLOOKUP(AA$540,$J$537:$R$538,2)</f>
        <v>0</v>
      </c>
      <c r="AB569" s="742" cm="1">
        <f t="array" ref="AB569">INDEX($H569:$K569,0,MATCH(AB$541,$H$541:$K$541,0))*HLOOKUP(AB$540,$J$537:$R$538,2)</f>
        <v>0</v>
      </c>
      <c r="AC569" s="742" cm="1">
        <f t="array" ref="AC569">INDEX($H569:$K569,0,MATCH(AC$541,$H$541:$K$541,0))*HLOOKUP(AC$540,$J$537:$R$538,2)</f>
        <v>0</v>
      </c>
      <c r="AD569" s="742" cm="1">
        <f t="array" ref="AD569">INDEX($H569:$K569,0,MATCH(AD$541,$H$541:$K$541,0))*HLOOKUP(AD$540,$J$537:$R$538,2)</f>
        <v>0</v>
      </c>
      <c r="AE569" s="742" cm="1">
        <f t="array" ref="AE569">INDEX($H569:$K569,0,MATCH(AE$541,$H$541:$K$541,0))*HLOOKUP(AE$540,$J$537:$R$538,2)</f>
        <v>0</v>
      </c>
      <c r="AF569" s="742" cm="1">
        <f t="array" ref="AF569">INDEX($H569:$K569,0,MATCH(AF$541,$H$541:$K$541,0))*HLOOKUP(AF$540,$J$537:$R$538,2)</f>
        <v>0</v>
      </c>
      <c r="AG569" s="742" cm="1">
        <f t="array" ref="AG569">INDEX($H569:$K569,0,MATCH(AG$541,$H$541:$K$541,0))*HLOOKUP(AG$540,$J$537:$R$538,2)</f>
        <v>0</v>
      </c>
      <c r="AH569" s="742" cm="1">
        <f t="array" ref="AH569">INDEX($H569:$K569,0,MATCH(AH$541,$H$541:$K$541,0))*HLOOKUP(AH$540,$J$537:$R$538,2)</f>
        <v>0</v>
      </c>
      <c r="AI569" s="742" cm="1">
        <f t="array" ref="AI569">INDEX($H569:$K569,0,MATCH(AI$541,$H$541:$K$541,0))*HLOOKUP(AI$540,$J$537:$R$538,2)</f>
        <v>0</v>
      </c>
      <c r="AJ569" s="742" cm="1">
        <f t="array" ref="AJ569">INDEX($H569:$K569,0,MATCH(AJ$541,$H$541:$K$541,0))*HLOOKUP(AJ$540,$J$537:$R$538,2)</f>
        <v>0</v>
      </c>
      <c r="AK569" s="742" cm="1">
        <f t="array" ref="AK569">INDEX($H569:$K569,0,MATCH(AK$541,$H$541:$K$541,0))*HLOOKUP(AK$540,$J$537:$R$538,2)</f>
        <v>0</v>
      </c>
      <c r="AL569" s="742" cm="1">
        <f t="array" ref="AL569">INDEX($H569:$K569,0,MATCH(AL$541,$H$541:$K$541,0))*HLOOKUP(AL$540,$J$537:$R$538,2)</f>
        <v>0</v>
      </c>
      <c r="AM569" s="742" cm="1">
        <f t="array" ref="AM569">INDEX($H569:$K569,0,MATCH(AM$541,$H$541:$K$541,0))*HLOOKUP(AM$540,$J$537:$R$538,2)</f>
        <v>0</v>
      </c>
      <c r="AN569" s="742" cm="1">
        <f t="array" ref="AN569">INDEX($H569:$K569,0,MATCH(AN$541,$H$541:$K$541,0))*HLOOKUP(AN$540,$J$537:$R$538,2)</f>
        <v>0</v>
      </c>
      <c r="AO569" s="742" cm="1">
        <f t="array" ref="AO569">INDEX($H569:$K569,0,MATCH(AO$541,$H$541:$K$541,0))*HLOOKUP(AO$540,$J$537:$R$538,2)</f>
        <v>0</v>
      </c>
      <c r="AP569" s="742" cm="1">
        <f t="array" ref="AP569">INDEX($H569:$K569,0,MATCH(AP$541,$H$541:$K$541,0))*HLOOKUP(AP$540,$J$537:$R$538,2)</f>
        <v>0</v>
      </c>
      <c r="AQ569" s="742" cm="1">
        <f t="array" ref="AQ569">INDEX($H569:$K569,0,MATCH(AQ$541,$H$541:$K$541,0))*HLOOKUP(AQ$540,$J$537:$R$538,2)</f>
        <v>0</v>
      </c>
      <c r="AR569" s="742" cm="1">
        <f t="array" ref="AR569">INDEX($H569:$K569,0,MATCH(AR$541,$H$541:$K$541,0))*HLOOKUP(AR$540,$J$537:$R$538,2)</f>
        <v>0</v>
      </c>
      <c r="AS569" s="742" cm="1">
        <f t="array" ref="AS569">INDEX($H569:$K569,0,MATCH(AS$541,$H$541:$K$541,0))*HLOOKUP(AS$540,$J$537:$R$538,2)</f>
        <v>0</v>
      </c>
      <c r="AT569" s="742" cm="1">
        <f t="array" ref="AT569">INDEX($H569:$K569,0,MATCH(AT$541,$H$541:$K$541,0))*HLOOKUP(AT$540,$J$537:$R$538,2)</f>
        <v>0</v>
      </c>
      <c r="AU569" s="742" cm="1">
        <f t="array" ref="AU569">INDEX($H569:$K569,0,MATCH(AU$541,$H$541:$K$541,0))*HLOOKUP(AU$540,$J$537:$R$538,2)</f>
        <v>0</v>
      </c>
      <c r="AV569" s="196"/>
      <c r="AW569" s="196"/>
      <c r="AX569" s="17"/>
      <c r="AY569" s="9"/>
      <c r="AZ569" s="9"/>
      <c r="BA569" s="9"/>
    </row>
    <row r="570" spans="1:53" ht="14.5" outlineLevel="1" x14ac:dyDescent="0.35">
      <c r="A570" s="7"/>
      <c r="B570" s="8"/>
      <c r="C570" s="18"/>
      <c r="D570" s="18"/>
      <c r="E570" s="18"/>
      <c r="F570" s="27"/>
      <c r="G570" s="27" t="str">
        <f t="shared" si="124"/>
        <v>YYAA2A1a</v>
      </c>
      <c r="H570" s="232">
        <f t="shared" si="126"/>
        <v>0</v>
      </c>
      <c r="I570" s="232">
        <f t="shared" si="126"/>
        <v>0</v>
      </c>
      <c r="J570" s="232">
        <f t="shared" si="126"/>
        <v>0</v>
      </c>
      <c r="K570" s="232">
        <f t="shared" si="126"/>
        <v>0</v>
      </c>
      <c r="L570" s="742" cm="1">
        <f t="array" ref="L570">INDEX($H570:$K570,0,MATCH(L$541,$H$541:$K$541,0))*HLOOKUP(L$540,$J$537:$R$538,2)</f>
        <v>0</v>
      </c>
      <c r="M570" s="742" cm="1">
        <f t="array" ref="M570">INDEX($H570:$K570,0,MATCH(M$541,$H$541:$K$541,0))*HLOOKUP(M$540,$J$537:$R$538,2)</f>
        <v>0</v>
      </c>
      <c r="N570" s="742" cm="1">
        <f t="array" ref="N570">INDEX($H570:$K570,0,MATCH(N$541,$H$541:$K$541,0))*HLOOKUP(N$540,$J$537:$R$538,2)</f>
        <v>0</v>
      </c>
      <c r="O570" s="742" cm="1">
        <f t="array" ref="O570">INDEX($H570:$K570,0,MATCH(O$541,$H$541:$K$541,0))*HLOOKUP(O$540,$J$537:$R$538,2)</f>
        <v>0</v>
      </c>
      <c r="P570" s="742" cm="1">
        <f t="array" ref="P570">INDEX($H570:$K570,0,MATCH(P$541,$H$541:$K$541,0))*HLOOKUP(P$540,$J$537:$R$538,2)</f>
        <v>0</v>
      </c>
      <c r="Q570" s="742" cm="1">
        <f t="array" ref="Q570">INDEX($H570:$K570,0,MATCH(Q$541,$H$541:$K$541,0))*HLOOKUP(Q$540,$J$537:$R$538,2)</f>
        <v>0</v>
      </c>
      <c r="R570" s="742" cm="1">
        <f t="array" ref="R570">INDEX($H570:$K570,0,MATCH(R$541,$H$541:$K$541,0))*HLOOKUP(R$540,$J$537:$R$538,2)</f>
        <v>0</v>
      </c>
      <c r="S570" s="742" cm="1">
        <f t="array" ref="S570">INDEX($H570:$K570,0,MATCH(S$541,$H$541:$K$541,0))*HLOOKUP(S$540,$J$537:$R$538,2)</f>
        <v>0</v>
      </c>
      <c r="T570" s="742" cm="1">
        <f t="array" ref="T570">INDEX($H570:$K570,0,MATCH(T$541,$H$541:$K$541,0))*HLOOKUP(T$540,$J$537:$R$538,2)</f>
        <v>0</v>
      </c>
      <c r="U570" s="742" cm="1">
        <f t="array" ref="U570">INDEX($H570:$K570,0,MATCH(U$541,$H$541:$K$541,0))*HLOOKUP(U$540,$J$537:$R$538,2)</f>
        <v>0</v>
      </c>
      <c r="V570" s="742" cm="1">
        <f t="array" ref="V570">INDEX($H570:$K570,0,MATCH(V$541,$H$541:$K$541,0))*HLOOKUP(V$540,$J$537:$R$538,2)</f>
        <v>0</v>
      </c>
      <c r="W570" s="742" cm="1">
        <f t="array" ref="W570">INDEX($H570:$K570,0,MATCH(W$541,$H$541:$K$541,0))*HLOOKUP(W$540,$J$537:$R$538,2)</f>
        <v>0</v>
      </c>
      <c r="X570" s="742" cm="1">
        <f t="array" ref="X570">INDEX($H570:$K570,0,MATCH(X$541,$H$541:$K$541,0))*HLOOKUP(X$540,$J$537:$R$538,2)</f>
        <v>0</v>
      </c>
      <c r="Y570" s="742" cm="1">
        <f t="array" ref="Y570">INDEX($H570:$K570,0,MATCH(Y$541,$H$541:$K$541,0))*HLOOKUP(Y$540,$J$537:$R$538,2)</f>
        <v>0</v>
      </c>
      <c r="Z570" s="742" cm="1">
        <f t="array" ref="Z570">INDEX($H570:$K570,0,MATCH(Z$541,$H$541:$K$541,0))*HLOOKUP(Z$540,$J$537:$R$538,2)</f>
        <v>0</v>
      </c>
      <c r="AA570" s="742" cm="1">
        <f t="array" ref="AA570">INDEX($H570:$K570,0,MATCH(AA$541,$H$541:$K$541,0))*HLOOKUP(AA$540,$J$537:$R$538,2)</f>
        <v>0</v>
      </c>
      <c r="AB570" s="742" cm="1">
        <f t="array" ref="AB570">INDEX($H570:$K570,0,MATCH(AB$541,$H$541:$K$541,0))*HLOOKUP(AB$540,$J$537:$R$538,2)</f>
        <v>0</v>
      </c>
      <c r="AC570" s="742" cm="1">
        <f t="array" ref="AC570">INDEX($H570:$K570,0,MATCH(AC$541,$H$541:$K$541,0))*HLOOKUP(AC$540,$J$537:$R$538,2)</f>
        <v>0</v>
      </c>
      <c r="AD570" s="742" cm="1">
        <f t="array" ref="AD570">INDEX($H570:$K570,0,MATCH(AD$541,$H$541:$K$541,0))*HLOOKUP(AD$540,$J$537:$R$538,2)</f>
        <v>0</v>
      </c>
      <c r="AE570" s="742" cm="1">
        <f t="array" ref="AE570">INDEX($H570:$K570,0,MATCH(AE$541,$H$541:$K$541,0))*HLOOKUP(AE$540,$J$537:$R$538,2)</f>
        <v>0</v>
      </c>
      <c r="AF570" s="742" cm="1">
        <f t="array" ref="AF570">INDEX($H570:$K570,0,MATCH(AF$541,$H$541:$K$541,0))*HLOOKUP(AF$540,$J$537:$R$538,2)</f>
        <v>0</v>
      </c>
      <c r="AG570" s="742" cm="1">
        <f t="array" ref="AG570">INDEX($H570:$K570,0,MATCH(AG$541,$H$541:$K$541,0))*HLOOKUP(AG$540,$J$537:$R$538,2)</f>
        <v>0</v>
      </c>
      <c r="AH570" s="742" cm="1">
        <f t="array" ref="AH570">INDEX($H570:$K570,0,MATCH(AH$541,$H$541:$K$541,0))*HLOOKUP(AH$540,$J$537:$R$538,2)</f>
        <v>0</v>
      </c>
      <c r="AI570" s="742" cm="1">
        <f t="array" ref="AI570">INDEX($H570:$K570,0,MATCH(AI$541,$H$541:$K$541,0))*HLOOKUP(AI$540,$J$537:$R$538,2)</f>
        <v>0</v>
      </c>
      <c r="AJ570" s="742" cm="1">
        <f t="array" ref="AJ570">INDEX($H570:$K570,0,MATCH(AJ$541,$H$541:$K$541,0))*HLOOKUP(AJ$540,$J$537:$R$538,2)</f>
        <v>0</v>
      </c>
      <c r="AK570" s="742" cm="1">
        <f t="array" ref="AK570">INDEX($H570:$K570,0,MATCH(AK$541,$H$541:$K$541,0))*HLOOKUP(AK$540,$J$537:$R$538,2)</f>
        <v>0</v>
      </c>
      <c r="AL570" s="742" cm="1">
        <f t="array" ref="AL570">INDEX($H570:$K570,0,MATCH(AL$541,$H$541:$K$541,0))*HLOOKUP(AL$540,$J$537:$R$538,2)</f>
        <v>0</v>
      </c>
      <c r="AM570" s="742" cm="1">
        <f t="array" ref="AM570">INDEX($H570:$K570,0,MATCH(AM$541,$H$541:$K$541,0))*HLOOKUP(AM$540,$J$537:$R$538,2)</f>
        <v>0</v>
      </c>
      <c r="AN570" s="742" cm="1">
        <f t="array" ref="AN570">INDEX($H570:$K570,0,MATCH(AN$541,$H$541:$K$541,0))*HLOOKUP(AN$540,$J$537:$R$538,2)</f>
        <v>0</v>
      </c>
      <c r="AO570" s="742" cm="1">
        <f t="array" ref="AO570">INDEX($H570:$K570,0,MATCH(AO$541,$H$541:$K$541,0))*HLOOKUP(AO$540,$J$537:$R$538,2)</f>
        <v>0</v>
      </c>
      <c r="AP570" s="742" cm="1">
        <f t="array" ref="AP570">INDEX($H570:$K570,0,MATCH(AP$541,$H$541:$K$541,0))*HLOOKUP(AP$540,$J$537:$R$538,2)</f>
        <v>0</v>
      </c>
      <c r="AQ570" s="742" cm="1">
        <f t="array" ref="AQ570">INDEX($H570:$K570,0,MATCH(AQ$541,$H$541:$K$541,0))*HLOOKUP(AQ$540,$J$537:$R$538,2)</f>
        <v>0</v>
      </c>
      <c r="AR570" s="742" cm="1">
        <f t="array" ref="AR570">INDEX($H570:$K570,0,MATCH(AR$541,$H$541:$K$541,0))*HLOOKUP(AR$540,$J$537:$R$538,2)</f>
        <v>0</v>
      </c>
      <c r="AS570" s="742" cm="1">
        <f t="array" ref="AS570">INDEX($H570:$K570,0,MATCH(AS$541,$H$541:$K$541,0))*HLOOKUP(AS$540,$J$537:$R$538,2)</f>
        <v>0</v>
      </c>
      <c r="AT570" s="742" cm="1">
        <f t="array" ref="AT570">INDEX($H570:$K570,0,MATCH(AT$541,$H$541:$K$541,0))*HLOOKUP(AT$540,$J$537:$R$538,2)</f>
        <v>0</v>
      </c>
      <c r="AU570" s="742" cm="1">
        <f t="array" ref="AU570">INDEX($H570:$K570,0,MATCH(AU$541,$H$541:$K$541,0))*HLOOKUP(AU$540,$J$537:$R$538,2)</f>
        <v>0</v>
      </c>
      <c r="AV570" s="196"/>
      <c r="AW570" s="196"/>
      <c r="AX570" s="17"/>
      <c r="AY570" s="9"/>
      <c r="AZ570" s="9"/>
      <c r="BA570" s="9"/>
    </row>
    <row r="571" spans="1:53" ht="14.5" outlineLevel="1" x14ac:dyDescent="0.35">
      <c r="A571" s="7"/>
      <c r="B571" s="8"/>
      <c r="C571" s="18"/>
      <c r="D571" s="18"/>
      <c r="E571" s="18"/>
      <c r="F571" s="27"/>
      <c r="G571" s="27" t="str">
        <f t="shared" si="124"/>
        <v>YYOA2A1a</v>
      </c>
      <c r="H571" s="232">
        <f t="shared" si="126"/>
        <v>0</v>
      </c>
      <c r="I571" s="232">
        <f t="shared" si="126"/>
        <v>0</v>
      </c>
      <c r="J571" s="232">
        <f t="shared" si="126"/>
        <v>0</v>
      </c>
      <c r="K571" s="232">
        <f t="shared" si="126"/>
        <v>0</v>
      </c>
      <c r="L571" s="742" cm="1">
        <f t="array" ref="L571">INDEX($H571:$K571,0,MATCH(L$541,$H$541:$K$541,0))*HLOOKUP(L$540,$J$537:$R$538,2)</f>
        <v>0</v>
      </c>
      <c r="M571" s="742" cm="1">
        <f t="array" ref="M571">INDEX($H571:$K571,0,MATCH(M$541,$H$541:$K$541,0))*HLOOKUP(M$540,$J$537:$R$538,2)</f>
        <v>0</v>
      </c>
      <c r="N571" s="742" cm="1">
        <f t="array" ref="N571">INDEX($H571:$K571,0,MATCH(N$541,$H$541:$K$541,0))*HLOOKUP(N$540,$J$537:$R$538,2)</f>
        <v>0</v>
      </c>
      <c r="O571" s="742" cm="1">
        <f t="array" ref="O571">INDEX($H571:$K571,0,MATCH(O$541,$H$541:$K$541,0))*HLOOKUP(O$540,$J$537:$R$538,2)</f>
        <v>0</v>
      </c>
      <c r="P571" s="742" cm="1">
        <f t="array" ref="P571">INDEX($H571:$K571,0,MATCH(P$541,$H$541:$K$541,0))*HLOOKUP(P$540,$J$537:$R$538,2)</f>
        <v>0</v>
      </c>
      <c r="Q571" s="742" cm="1">
        <f t="array" ref="Q571">INDEX($H571:$K571,0,MATCH(Q$541,$H$541:$K$541,0))*HLOOKUP(Q$540,$J$537:$R$538,2)</f>
        <v>0</v>
      </c>
      <c r="R571" s="742" cm="1">
        <f t="array" ref="R571">INDEX($H571:$K571,0,MATCH(R$541,$H$541:$K$541,0))*HLOOKUP(R$540,$J$537:$R$538,2)</f>
        <v>0</v>
      </c>
      <c r="S571" s="742" cm="1">
        <f t="array" ref="S571">INDEX($H571:$K571,0,MATCH(S$541,$H$541:$K$541,0))*HLOOKUP(S$540,$J$537:$R$538,2)</f>
        <v>0</v>
      </c>
      <c r="T571" s="742" cm="1">
        <f t="array" ref="T571">INDEX($H571:$K571,0,MATCH(T$541,$H$541:$K$541,0))*HLOOKUP(T$540,$J$537:$R$538,2)</f>
        <v>0</v>
      </c>
      <c r="U571" s="742" cm="1">
        <f t="array" ref="U571">INDEX($H571:$K571,0,MATCH(U$541,$H$541:$K$541,0))*HLOOKUP(U$540,$J$537:$R$538,2)</f>
        <v>0</v>
      </c>
      <c r="V571" s="742" cm="1">
        <f t="array" ref="V571">INDEX($H571:$K571,0,MATCH(V$541,$H$541:$K$541,0))*HLOOKUP(V$540,$J$537:$R$538,2)</f>
        <v>0</v>
      </c>
      <c r="W571" s="742" cm="1">
        <f t="array" ref="W571">INDEX($H571:$K571,0,MATCH(W$541,$H$541:$K$541,0))*HLOOKUP(W$540,$J$537:$R$538,2)</f>
        <v>0</v>
      </c>
      <c r="X571" s="742" cm="1">
        <f t="array" ref="X571">INDEX($H571:$K571,0,MATCH(X$541,$H$541:$K$541,0))*HLOOKUP(X$540,$J$537:$R$538,2)</f>
        <v>0</v>
      </c>
      <c r="Y571" s="742" cm="1">
        <f t="array" ref="Y571">INDEX($H571:$K571,0,MATCH(Y$541,$H$541:$K$541,0))*HLOOKUP(Y$540,$J$537:$R$538,2)</f>
        <v>0</v>
      </c>
      <c r="Z571" s="742" cm="1">
        <f t="array" ref="Z571">INDEX($H571:$K571,0,MATCH(Z$541,$H$541:$K$541,0))*HLOOKUP(Z$540,$J$537:$R$538,2)</f>
        <v>0</v>
      </c>
      <c r="AA571" s="742" cm="1">
        <f t="array" ref="AA571">INDEX($H571:$K571,0,MATCH(AA$541,$H$541:$K$541,0))*HLOOKUP(AA$540,$J$537:$R$538,2)</f>
        <v>0</v>
      </c>
      <c r="AB571" s="742" cm="1">
        <f t="array" ref="AB571">INDEX($H571:$K571,0,MATCH(AB$541,$H$541:$K$541,0))*HLOOKUP(AB$540,$J$537:$R$538,2)</f>
        <v>0</v>
      </c>
      <c r="AC571" s="742" cm="1">
        <f t="array" ref="AC571">INDEX($H571:$K571,0,MATCH(AC$541,$H$541:$K$541,0))*HLOOKUP(AC$540,$J$537:$R$538,2)</f>
        <v>0</v>
      </c>
      <c r="AD571" s="742" cm="1">
        <f t="array" ref="AD571">INDEX($H571:$K571,0,MATCH(AD$541,$H$541:$K$541,0))*HLOOKUP(AD$540,$J$537:$R$538,2)</f>
        <v>0</v>
      </c>
      <c r="AE571" s="742" cm="1">
        <f t="array" ref="AE571">INDEX($H571:$K571,0,MATCH(AE$541,$H$541:$K$541,0))*HLOOKUP(AE$540,$J$537:$R$538,2)</f>
        <v>0</v>
      </c>
      <c r="AF571" s="742" cm="1">
        <f t="array" ref="AF571">INDEX($H571:$K571,0,MATCH(AF$541,$H$541:$K$541,0))*HLOOKUP(AF$540,$J$537:$R$538,2)</f>
        <v>0</v>
      </c>
      <c r="AG571" s="742" cm="1">
        <f t="array" ref="AG571">INDEX($H571:$K571,0,MATCH(AG$541,$H$541:$K$541,0))*HLOOKUP(AG$540,$J$537:$R$538,2)</f>
        <v>0</v>
      </c>
      <c r="AH571" s="742" cm="1">
        <f t="array" ref="AH571">INDEX($H571:$K571,0,MATCH(AH$541,$H$541:$K$541,0))*HLOOKUP(AH$540,$J$537:$R$538,2)</f>
        <v>0</v>
      </c>
      <c r="AI571" s="742" cm="1">
        <f t="array" ref="AI571">INDEX($H571:$K571,0,MATCH(AI$541,$H$541:$K$541,0))*HLOOKUP(AI$540,$J$537:$R$538,2)</f>
        <v>0</v>
      </c>
      <c r="AJ571" s="742" cm="1">
        <f t="array" ref="AJ571">INDEX($H571:$K571,0,MATCH(AJ$541,$H$541:$K$541,0))*HLOOKUP(AJ$540,$J$537:$R$538,2)</f>
        <v>0</v>
      </c>
      <c r="AK571" s="742" cm="1">
        <f t="array" ref="AK571">INDEX($H571:$K571,0,MATCH(AK$541,$H$541:$K$541,0))*HLOOKUP(AK$540,$J$537:$R$538,2)</f>
        <v>0</v>
      </c>
      <c r="AL571" s="742" cm="1">
        <f t="array" ref="AL571">INDEX($H571:$K571,0,MATCH(AL$541,$H$541:$K$541,0))*HLOOKUP(AL$540,$J$537:$R$538,2)</f>
        <v>0</v>
      </c>
      <c r="AM571" s="742" cm="1">
        <f t="array" ref="AM571">INDEX($H571:$K571,0,MATCH(AM$541,$H$541:$K$541,0))*HLOOKUP(AM$540,$J$537:$R$538,2)</f>
        <v>0</v>
      </c>
      <c r="AN571" s="742" cm="1">
        <f t="array" ref="AN571">INDEX($H571:$K571,0,MATCH(AN$541,$H$541:$K$541,0))*HLOOKUP(AN$540,$J$537:$R$538,2)</f>
        <v>0</v>
      </c>
      <c r="AO571" s="742" cm="1">
        <f t="array" ref="AO571">INDEX($H571:$K571,0,MATCH(AO$541,$H$541:$K$541,0))*HLOOKUP(AO$540,$J$537:$R$538,2)</f>
        <v>0</v>
      </c>
      <c r="AP571" s="742" cm="1">
        <f t="array" ref="AP571">INDEX($H571:$K571,0,MATCH(AP$541,$H$541:$K$541,0))*HLOOKUP(AP$540,$J$537:$R$538,2)</f>
        <v>0</v>
      </c>
      <c r="AQ571" s="742" cm="1">
        <f t="array" ref="AQ571">INDEX($H571:$K571,0,MATCH(AQ$541,$H$541:$K$541,0))*HLOOKUP(AQ$540,$J$537:$R$538,2)</f>
        <v>0</v>
      </c>
      <c r="AR571" s="742" cm="1">
        <f t="array" ref="AR571">INDEX($H571:$K571,0,MATCH(AR$541,$H$541:$K$541,0))*HLOOKUP(AR$540,$J$537:$R$538,2)</f>
        <v>0</v>
      </c>
      <c r="AS571" s="742" cm="1">
        <f t="array" ref="AS571">INDEX($H571:$K571,0,MATCH(AS$541,$H$541:$K$541,0))*HLOOKUP(AS$540,$J$537:$R$538,2)</f>
        <v>0</v>
      </c>
      <c r="AT571" s="742" cm="1">
        <f t="array" ref="AT571">INDEX($H571:$K571,0,MATCH(AT$541,$H$541:$K$541,0))*HLOOKUP(AT$540,$J$537:$R$538,2)</f>
        <v>0</v>
      </c>
      <c r="AU571" s="742" cm="1">
        <f t="array" ref="AU571">INDEX($H571:$K571,0,MATCH(AU$541,$H$541:$K$541,0))*HLOOKUP(AU$540,$J$537:$R$538,2)</f>
        <v>0</v>
      </c>
      <c r="AV571" s="196"/>
      <c r="AW571" s="196"/>
      <c r="AX571" s="17"/>
      <c r="AY571" s="9"/>
      <c r="AZ571" s="9"/>
      <c r="BA571" s="9"/>
    </row>
    <row r="572" spans="1:53" ht="14.5" outlineLevel="1" x14ac:dyDescent="0.35">
      <c r="A572" s="7"/>
      <c r="B572" s="8"/>
      <c r="C572" s="18"/>
      <c r="D572" s="18"/>
      <c r="E572" s="18"/>
      <c r="F572" s="27"/>
      <c r="G572" s="27" t="str">
        <f t="shared" si="124"/>
        <v>AYBOA1a</v>
      </c>
      <c r="H572" s="232">
        <f t="shared" si="126"/>
        <v>0</v>
      </c>
      <c r="I572" s="232">
        <f t="shared" si="126"/>
        <v>0</v>
      </c>
      <c r="J572" s="232">
        <f t="shared" si="126"/>
        <v>0</v>
      </c>
      <c r="K572" s="232">
        <f t="shared" si="126"/>
        <v>0</v>
      </c>
      <c r="L572" s="742" cm="1">
        <f t="array" ref="L572">INDEX($H572:$K572,0,MATCH(L$541,$H$541:$K$541,0))*HLOOKUP(L$540,$J$537:$R$538,2)</f>
        <v>0</v>
      </c>
      <c r="M572" s="742" cm="1">
        <f t="array" ref="M572">INDEX($H572:$K572,0,MATCH(M$541,$H$541:$K$541,0))*HLOOKUP(M$540,$J$537:$R$538,2)</f>
        <v>0</v>
      </c>
      <c r="N572" s="742" cm="1">
        <f t="array" ref="N572">INDEX($H572:$K572,0,MATCH(N$541,$H$541:$K$541,0))*HLOOKUP(N$540,$J$537:$R$538,2)</f>
        <v>0</v>
      </c>
      <c r="O572" s="742" cm="1">
        <f t="array" ref="O572">INDEX($H572:$K572,0,MATCH(O$541,$H$541:$K$541,0))*HLOOKUP(O$540,$J$537:$R$538,2)</f>
        <v>0</v>
      </c>
      <c r="P572" s="742" cm="1">
        <f t="array" ref="P572">INDEX($H572:$K572,0,MATCH(P$541,$H$541:$K$541,0))*HLOOKUP(P$540,$J$537:$R$538,2)</f>
        <v>0</v>
      </c>
      <c r="Q572" s="742" cm="1">
        <f t="array" ref="Q572">INDEX($H572:$K572,0,MATCH(Q$541,$H$541:$K$541,0))*HLOOKUP(Q$540,$J$537:$R$538,2)</f>
        <v>0</v>
      </c>
      <c r="R572" s="742" cm="1">
        <f t="array" ref="R572">INDEX($H572:$K572,0,MATCH(R$541,$H$541:$K$541,0))*HLOOKUP(R$540,$J$537:$R$538,2)</f>
        <v>0</v>
      </c>
      <c r="S572" s="742" cm="1">
        <f t="array" ref="S572">INDEX($H572:$K572,0,MATCH(S$541,$H$541:$K$541,0))*HLOOKUP(S$540,$J$537:$R$538,2)</f>
        <v>0</v>
      </c>
      <c r="T572" s="742" cm="1">
        <f t="array" ref="T572">INDEX($H572:$K572,0,MATCH(T$541,$H$541:$K$541,0))*HLOOKUP(T$540,$J$537:$R$538,2)</f>
        <v>0</v>
      </c>
      <c r="U572" s="742" cm="1">
        <f t="array" ref="U572">INDEX($H572:$K572,0,MATCH(U$541,$H$541:$K$541,0))*HLOOKUP(U$540,$J$537:$R$538,2)</f>
        <v>0</v>
      </c>
      <c r="V572" s="742" cm="1">
        <f t="array" ref="V572">INDEX($H572:$K572,0,MATCH(V$541,$H$541:$K$541,0))*HLOOKUP(V$540,$J$537:$R$538,2)</f>
        <v>0</v>
      </c>
      <c r="W572" s="742" cm="1">
        <f t="array" ref="W572">INDEX($H572:$K572,0,MATCH(W$541,$H$541:$K$541,0))*HLOOKUP(W$540,$J$537:$R$538,2)</f>
        <v>0</v>
      </c>
      <c r="X572" s="742" cm="1">
        <f t="array" ref="X572">INDEX($H572:$K572,0,MATCH(X$541,$H$541:$K$541,0))*HLOOKUP(X$540,$J$537:$R$538,2)</f>
        <v>0</v>
      </c>
      <c r="Y572" s="742" cm="1">
        <f t="array" ref="Y572">INDEX($H572:$K572,0,MATCH(Y$541,$H$541:$K$541,0))*HLOOKUP(Y$540,$J$537:$R$538,2)</f>
        <v>0</v>
      </c>
      <c r="Z572" s="742" cm="1">
        <f t="array" ref="Z572">INDEX($H572:$K572,0,MATCH(Z$541,$H$541:$K$541,0))*HLOOKUP(Z$540,$J$537:$R$538,2)</f>
        <v>0</v>
      </c>
      <c r="AA572" s="742" cm="1">
        <f t="array" ref="AA572">INDEX($H572:$K572,0,MATCH(AA$541,$H$541:$K$541,0))*HLOOKUP(AA$540,$J$537:$R$538,2)</f>
        <v>0</v>
      </c>
      <c r="AB572" s="742" cm="1">
        <f t="array" ref="AB572">INDEX($H572:$K572,0,MATCH(AB$541,$H$541:$K$541,0))*HLOOKUP(AB$540,$J$537:$R$538,2)</f>
        <v>0</v>
      </c>
      <c r="AC572" s="742" cm="1">
        <f t="array" ref="AC572">INDEX($H572:$K572,0,MATCH(AC$541,$H$541:$K$541,0))*HLOOKUP(AC$540,$J$537:$R$538,2)</f>
        <v>0</v>
      </c>
      <c r="AD572" s="742" cm="1">
        <f t="array" ref="AD572">INDEX($H572:$K572,0,MATCH(AD$541,$H$541:$K$541,0))*HLOOKUP(AD$540,$J$537:$R$538,2)</f>
        <v>0</v>
      </c>
      <c r="AE572" s="742" cm="1">
        <f t="array" ref="AE572">INDEX($H572:$K572,0,MATCH(AE$541,$H$541:$K$541,0))*HLOOKUP(AE$540,$J$537:$R$538,2)</f>
        <v>0</v>
      </c>
      <c r="AF572" s="742" cm="1">
        <f t="array" ref="AF572">INDEX($H572:$K572,0,MATCH(AF$541,$H$541:$K$541,0))*HLOOKUP(AF$540,$J$537:$R$538,2)</f>
        <v>0</v>
      </c>
      <c r="AG572" s="742" cm="1">
        <f t="array" ref="AG572">INDEX($H572:$K572,0,MATCH(AG$541,$H$541:$K$541,0))*HLOOKUP(AG$540,$J$537:$R$538,2)</f>
        <v>0</v>
      </c>
      <c r="AH572" s="742" cm="1">
        <f t="array" ref="AH572">INDEX($H572:$K572,0,MATCH(AH$541,$H$541:$K$541,0))*HLOOKUP(AH$540,$J$537:$R$538,2)</f>
        <v>0</v>
      </c>
      <c r="AI572" s="742" cm="1">
        <f t="array" ref="AI572">INDEX($H572:$K572,0,MATCH(AI$541,$H$541:$K$541,0))*HLOOKUP(AI$540,$J$537:$R$538,2)</f>
        <v>0</v>
      </c>
      <c r="AJ572" s="742" cm="1">
        <f t="array" ref="AJ572">INDEX($H572:$K572,0,MATCH(AJ$541,$H$541:$K$541,0))*HLOOKUP(AJ$540,$J$537:$R$538,2)</f>
        <v>0</v>
      </c>
      <c r="AK572" s="742" cm="1">
        <f t="array" ref="AK572">INDEX($H572:$K572,0,MATCH(AK$541,$H$541:$K$541,0))*HLOOKUP(AK$540,$J$537:$R$538,2)</f>
        <v>0</v>
      </c>
      <c r="AL572" s="742" cm="1">
        <f t="array" ref="AL572">INDEX($H572:$K572,0,MATCH(AL$541,$H$541:$K$541,0))*HLOOKUP(AL$540,$J$537:$R$538,2)</f>
        <v>0</v>
      </c>
      <c r="AM572" s="742" cm="1">
        <f t="array" ref="AM572">INDEX($H572:$K572,0,MATCH(AM$541,$H$541:$K$541,0))*HLOOKUP(AM$540,$J$537:$R$538,2)</f>
        <v>0</v>
      </c>
      <c r="AN572" s="742" cm="1">
        <f t="array" ref="AN572">INDEX($H572:$K572,0,MATCH(AN$541,$H$541:$K$541,0))*HLOOKUP(AN$540,$J$537:$R$538,2)</f>
        <v>0</v>
      </c>
      <c r="AO572" s="742" cm="1">
        <f t="array" ref="AO572">INDEX($H572:$K572,0,MATCH(AO$541,$H$541:$K$541,0))*HLOOKUP(AO$540,$J$537:$R$538,2)</f>
        <v>0</v>
      </c>
      <c r="AP572" s="742" cm="1">
        <f t="array" ref="AP572">INDEX($H572:$K572,0,MATCH(AP$541,$H$541:$K$541,0))*HLOOKUP(AP$540,$J$537:$R$538,2)</f>
        <v>0</v>
      </c>
      <c r="AQ572" s="742" cm="1">
        <f t="array" ref="AQ572">INDEX($H572:$K572,0,MATCH(AQ$541,$H$541:$K$541,0))*HLOOKUP(AQ$540,$J$537:$R$538,2)</f>
        <v>0</v>
      </c>
      <c r="AR572" s="742" cm="1">
        <f t="array" ref="AR572">INDEX($H572:$K572,0,MATCH(AR$541,$H$541:$K$541,0))*HLOOKUP(AR$540,$J$537:$R$538,2)</f>
        <v>0</v>
      </c>
      <c r="AS572" s="742" cm="1">
        <f t="array" ref="AS572">INDEX($H572:$K572,0,MATCH(AS$541,$H$541:$K$541,0))*HLOOKUP(AS$540,$J$537:$R$538,2)</f>
        <v>0</v>
      </c>
      <c r="AT572" s="742" cm="1">
        <f t="array" ref="AT572">INDEX($H572:$K572,0,MATCH(AT$541,$H$541:$K$541,0))*HLOOKUP(AT$540,$J$537:$R$538,2)</f>
        <v>0</v>
      </c>
      <c r="AU572" s="742" cm="1">
        <f t="array" ref="AU572">INDEX($H572:$K572,0,MATCH(AU$541,$H$541:$K$541,0))*HLOOKUP(AU$540,$J$537:$R$538,2)</f>
        <v>0</v>
      </c>
      <c r="AV572" s="196"/>
      <c r="AW572" s="196"/>
      <c r="AX572" s="17"/>
      <c r="AY572" s="9"/>
      <c r="AZ572" s="9"/>
      <c r="BA572" s="9"/>
    </row>
    <row r="573" spans="1:53" ht="14.5" outlineLevel="1" x14ac:dyDescent="0.35">
      <c r="A573" s="7"/>
      <c r="B573" s="8"/>
      <c r="C573" s="18"/>
      <c r="D573" s="18"/>
      <c r="E573" s="18"/>
      <c r="F573" s="27"/>
      <c r="G573" s="27" t="str">
        <f t="shared" si="124"/>
        <v>AANBOa</v>
      </c>
      <c r="H573" s="232">
        <f t="shared" si="126"/>
        <v>0</v>
      </c>
      <c r="I573" s="232">
        <f t="shared" si="126"/>
        <v>0</v>
      </c>
      <c r="J573" s="232">
        <f t="shared" si="126"/>
        <v>0</v>
      </c>
      <c r="K573" s="232">
        <f t="shared" si="126"/>
        <v>0</v>
      </c>
      <c r="L573" s="742" cm="1">
        <f t="array" ref="L573">INDEX($H573:$K573,0,MATCH(L$541,$H$541:$K$541,0))*HLOOKUP(L$540,$J$537:$R$538,2)</f>
        <v>0</v>
      </c>
      <c r="M573" s="742" cm="1">
        <f t="array" ref="M573">INDEX($H573:$K573,0,MATCH(M$541,$H$541:$K$541,0))*HLOOKUP(M$540,$J$537:$R$538,2)</f>
        <v>0</v>
      </c>
      <c r="N573" s="742" cm="1">
        <f t="array" ref="N573">INDEX($H573:$K573,0,MATCH(N$541,$H$541:$K$541,0))*HLOOKUP(N$540,$J$537:$R$538,2)</f>
        <v>0</v>
      </c>
      <c r="O573" s="742" cm="1">
        <f t="array" ref="O573">INDEX($H573:$K573,0,MATCH(O$541,$H$541:$K$541,0))*HLOOKUP(O$540,$J$537:$R$538,2)</f>
        <v>0</v>
      </c>
      <c r="P573" s="742" cm="1">
        <f t="array" ref="P573">INDEX($H573:$K573,0,MATCH(P$541,$H$541:$K$541,0))*HLOOKUP(P$540,$J$537:$R$538,2)</f>
        <v>0</v>
      </c>
      <c r="Q573" s="742" cm="1">
        <f t="array" ref="Q573">INDEX($H573:$K573,0,MATCH(Q$541,$H$541:$K$541,0))*HLOOKUP(Q$540,$J$537:$R$538,2)</f>
        <v>0</v>
      </c>
      <c r="R573" s="742" cm="1">
        <f t="array" ref="R573">INDEX($H573:$K573,0,MATCH(R$541,$H$541:$K$541,0))*HLOOKUP(R$540,$J$537:$R$538,2)</f>
        <v>0</v>
      </c>
      <c r="S573" s="742" cm="1">
        <f t="array" ref="S573">INDEX($H573:$K573,0,MATCH(S$541,$H$541:$K$541,0))*HLOOKUP(S$540,$J$537:$R$538,2)</f>
        <v>0</v>
      </c>
      <c r="T573" s="742" cm="1">
        <f t="array" ref="T573">INDEX($H573:$K573,0,MATCH(T$541,$H$541:$K$541,0))*HLOOKUP(T$540,$J$537:$R$538,2)</f>
        <v>0</v>
      </c>
      <c r="U573" s="742" cm="1">
        <f t="array" ref="U573">INDEX($H573:$K573,0,MATCH(U$541,$H$541:$K$541,0))*HLOOKUP(U$540,$J$537:$R$538,2)</f>
        <v>0</v>
      </c>
      <c r="V573" s="742" cm="1">
        <f t="array" ref="V573">INDEX($H573:$K573,0,MATCH(V$541,$H$541:$K$541,0))*HLOOKUP(V$540,$J$537:$R$538,2)</f>
        <v>0</v>
      </c>
      <c r="W573" s="742" cm="1">
        <f t="array" ref="W573">INDEX($H573:$K573,0,MATCH(W$541,$H$541:$K$541,0))*HLOOKUP(W$540,$J$537:$R$538,2)</f>
        <v>0</v>
      </c>
      <c r="X573" s="742" cm="1">
        <f t="array" ref="X573">INDEX($H573:$K573,0,MATCH(X$541,$H$541:$K$541,0))*HLOOKUP(X$540,$J$537:$R$538,2)</f>
        <v>0</v>
      </c>
      <c r="Y573" s="742" cm="1">
        <f t="array" ref="Y573">INDEX($H573:$K573,0,MATCH(Y$541,$H$541:$K$541,0))*HLOOKUP(Y$540,$J$537:$R$538,2)</f>
        <v>0</v>
      </c>
      <c r="Z573" s="742" cm="1">
        <f t="array" ref="Z573">INDEX($H573:$K573,0,MATCH(Z$541,$H$541:$K$541,0))*HLOOKUP(Z$540,$J$537:$R$538,2)</f>
        <v>0</v>
      </c>
      <c r="AA573" s="742" cm="1">
        <f t="array" ref="AA573">INDEX($H573:$K573,0,MATCH(AA$541,$H$541:$K$541,0))*HLOOKUP(AA$540,$J$537:$R$538,2)</f>
        <v>0</v>
      </c>
      <c r="AB573" s="742" cm="1">
        <f t="array" ref="AB573">INDEX($H573:$K573,0,MATCH(AB$541,$H$541:$K$541,0))*HLOOKUP(AB$540,$J$537:$R$538,2)</f>
        <v>0</v>
      </c>
      <c r="AC573" s="742" cm="1">
        <f t="array" ref="AC573">INDEX($H573:$K573,0,MATCH(AC$541,$H$541:$K$541,0))*HLOOKUP(AC$540,$J$537:$R$538,2)</f>
        <v>0</v>
      </c>
      <c r="AD573" s="742" cm="1">
        <f t="array" ref="AD573">INDEX($H573:$K573,0,MATCH(AD$541,$H$541:$K$541,0))*HLOOKUP(AD$540,$J$537:$R$538,2)</f>
        <v>0</v>
      </c>
      <c r="AE573" s="742" cm="1">
        <f t="array" ref="AE573">INDEX($H573:$K573,0,MATCH(AE$541,$H$541:$K$541,0))*HLOOKUP(AE$540,$J$537:$R$538,2)</f>
        <v>0</v>
      </c>
      <c r="AF573" s="742" cm="1">
        <f t="array" ref="AF573">INDEX($H573:$K573,0,MATCH(AF$541,$H$541:$K$541,0))*HLOOKUP(AF$540,$J$537:$R$538,2)</f>
        <v>0</v>
      </c>
      <c r="AG573" s="742" cm="1">
        <f t="array" ref="AG573">INDEX($H573:$K573,0,MATCH(AG$541,$H$541:$K$541,0))*HLOOKUP(AG$540,$J$537:$R$538,2)</f>
        <v>0</v>
      </c>
      <c r="AH573" s="742" cm="1">
        <f t="array" ref="AH573">INDEX($H573:$K573,0,MATCH(AH$541,$H$541:$K$541,0))*HLOOKUP(AH$540,$J$537:$R$538,2)</f>
        <v>0</v>
      </c>
      <c r="AI573" s="742" cm="1">
        <f t="array" ref="AI573">INDEX($H573:$K573,0,MATCH(AI$541,$H$541:$K$541,0))*HLOOKUP(AI$540,$J$537:$R$538,2)</f>
        <v>0</v>
      </c>
      <c r="AJ573" s="742" cm="1">
        <f t="array" ref="AJ573">INDEX($H573:$K573,0,MATCH(AJ$541,$H$541:$K$541,0))*HLOOKUP(AJ$540,$J$537:$R$538,2)</f>
        <v>0</v>
      </c>
      <c r="AK573" s="742" cm="1">
        <f t="array" ref="AK573">INDEX($H573:$K573,0,MATCH(AK$541,$H$541:$K$541,0))*HLOOKUP(AK$540,$J$537:$R$538,2)</f>
        <v>0</v>
      </c>
      <c r="AL573" s="742" cm="1">
        <f t="array" ref="AL573">INDEX($H573:$K573,0,MATCH(AL$541,$H$541:$K$541,0))*HLOOKUP(AL$540,$J$537:$R$538,2)</f>
        <v>0</v>
      </c>
      <c r="AM573" s="742" cm="1">
        <f t="array" ref="AM573">INDEX($H573:$K573,0,MATCH(AM$541,$H$541:$K$541,0))*HLOOKUP(AM$540,$J$537:$R$538,2)</f>
        <v>0</v>
      </c>
      <c r="AN573" s="742" cm="1">
        <f t="array" ref="AN573">INDEX($H573:$K573,0,MATCH(AN$541,$H$541:$K$541,0))*HLOOKUP(AN$540,$J$537:$R$538,2)</f>
        <v>0</v>
      </c>
      <c r="AO573" s="742" cm="1">
        <f t="array" ref="AO573">INDEX($H573:$K573,0,MATCH(AO$541,$H$541:$K$541,0))*HLOOKUP(AO$540,$J$537:$R$538,2)</f>
        <v>0</v>
      </c>
      <c r="AP573" s="742" cm="1">
        <f t="array" ref="AP573">INDEX($H573:$K573,0,MATCH(AP$541,$H$541:$K$541,0))*HLOOKUP(AP$540,$J$537:$R$538,2)</f>
        <v>0</v>
      </c>
      <c r="AQ573" s="742" cm="1">
        <f t="array" ref="AQ573">INDEX($H573:$K573,0,MATCH(AQ$541,$H$541:$K$541,0))*HLOOKUP(AQ$540,$J$537:$R$538,2)</f>
        <v>0</v>
      </c>
      <c r="AR573" s="742" cm="1">
        <f t="array" ref="AR573">INDEX($H573:$K573,0,MATCH(AR$541,$H$541:$K$541,0))*HLOOKUP(AR$540,$J$537:$R$538,2)</f>
        <v>0</v>
      </c>
      <c r="AS573" s="742" cm="1">
        <f t="array" ref="AS573">INDEX($H573:$K573,0,MATCH(AS$541,$H$541:$K$541,0))*HLOOKUP(AS$540,$J$537:$R$538,2)</f>
        <v>0</v>
      </c>
      <c r="AT573" s="742" cm="1">
        <f t="array" ref="AT573">INDEX($H573:$K573,0,MATCH(AT$541,$H$541:$K$541,0))*HLOOKUP(AT$540,$J$537:$R$538,2)</f>
        <v>0</v>
      </c>
      <c r="AU573" s="742" cm="1">
        <f t="array" ref="AU573">INDEX($H573:$K573,0,MATCH(AU$541,$H$541:$K$541,0))*HLOOKUP(AU$540,$J$537:$R$538,2)</f>
        <v>0</v>
      </c>
      <c r="AV573" s="196"/>
      <c r="AW573" s="196"/>
      <c r="AX573" s="17"/>
      <c r="AY573" s="9"/>
      <c r="AZ573" s="9"/>
      <c r="BA573" s="9"/>
    </row>
    <row r="574" spans="1:53" ht="14.5" outlineLevel="1" x14ac:dyDescent="0.35">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2" cm="1">
        <f t="array" ref="L574">INDEX($H574:$K574,0,MATCH(L$541,$H$541:$K$541,0))*HLOOKUP(L$540,$J$537:$R$538,2)</f>
        <v>0</v>
      </c>
      <c r="M574" s="742" cm="1">
        <f t="array" ref="M574">INDEX($H574:$K574,0,MATCH(M$541,$H$541:$K$541,0))*HLOOKUP(M$540,$J$537:$R$538,2)</f>
        <v>0</v>
      </c>
      <c r="N574" s="742" cm="1">
        <f t="array" ref="N574">INDEX($H574:$K574,0,MATCH(N$541,$H$541:$K$541,0))*HLOOKUP(N$540,$J$537:$R$538,2)</f>
        <v>0</v>
      </c>
      <c r="O574" s="742" cm="1">
        <f t="array" ref="O574">INDEX($H574:$K574,0,MATCH(O$541,$H$541:$K$541,0))*HLOOKUP(O$540,$J$537:$R$538,2)</f>
        <v>0</v>
      </c>
      <c r="P574" s="742" cm="1">
        <f t="array" ref="P574">INDEX($H574:$K574,0,MATCH(P$541,$H$541:$K$541,0))*HLOOKUP(P$540,$J$537:$R$538,2)</f>
        <v>0</v>
      </c>
      <c r="Q574" s="742" cm="1">
        <f t="array" ref="Q574">INDEX($H574:$K574,0,MATCH(Q$541,$H$541:$K$541,0))*HLOOKUP(Q$540,$J$537:$R$538,2)</f>
        <v>0</v>
      </c>
      <c r="R574" s="742" cm="1">
        <f t="array" ref="R574">INDEX($H574:$K574,0,MATCH(R$541,$H$541:$K$541,0))*HLOOKUP(R$540,$J$537:$R$538,2)</f>
        <v>0</v>
      </c>
      <c r="S574" s="742" cm="1">
        <f t="array" ref="S574">INDEX($H574:$K574,0,MATCH(S$541,$H$541:$K$541,0))*HLOOKUP(S$540,$J$537:$R$538,2)</f>
        <v>0</v>
      </c>
      <c r="T574" s="742" cm="1">
        <f t="array" ref="T574">INDEX($H574:$K574,0,MATCH(T$541,$H$541:$K$541,0))*HLOOKUP(T$540,$J$537:$R$538,2)</f>
        <v>0</v>
      </c>
      <c r="U574" s="742" cm="1">
        <f t="array" ref="U574">INDEX($H574:$K574,0,MATCH(U$541,$H$541:$K$541,0))*HLOOKUP(U$540,$J$537:$R$538,2)</f>
        <v>0</v>
      </c>
      <c r="V574" s="742" cm="1">
        <f t="array" ref="V574">INDEX($H574:$K574,0,MATCH(V$541,$H$541:$K$541,0))*HLOOKUP(V$540,$J$537:$R$538,2)</f>
        <v>0</v>
      </c>
      <c r="W574" s="742" cm="1">
        <f t="array" ref="W574">INDEX($H574:$K574,0,MATCH(W$541,$H$541:$K$541,0))*HLOOKUP(W$540,$J$537:$R$538,2)</f>
        <v>0</v>
      </c>
      <c r="X574" s="742" cm="1">
        <f t="array" ref="X574">INDEX($H574:$K574,0,MATCH(X$541,$H$541:$K$541,0))*HLOOKUP(X$540,$J$537:$R$538,2)</f>
        <v>0</v>
      </c>
      <c r="Y574" s="742" cm="1">
        <f t="array" ref="Y574">INDEX($H574:$K574,0,MATCH(Y$541,$H$541:$K$541,0))*HLOOKUP(Y$540,$J$537:$R$538,2)</f>
        <v>0</v>
      </c>
      <c r="Z574" s="742" cm="1">
        <f t="array" ref="Z574">INDEX($H574:$K574,0,MATCH(Z$541,$H$541:$K$541,0))*HLOOKUP(Z$540,$J$537:$R$538,2)</f>
        <v>0</v>
      </c>
      <c r="AA574" s="742" cm="1">
        <f t="array" ref="AA574">INDEX($H574:$K574,0,MATCH(AA$541,$H$541:$K$541,0))*HLOOKUP(AA$540,$J$537:$R$538,2)</f>
        <v>0</v>
      </c>
      <c r="AB574" s="742" cm="1">
        <f t="array" ref="AB574">INDEX($H574:$K574,0,MATCH(AB$541,$H$541:$K$541,0))*HLOOKUP(AB$540,$J$537:$R$538,2)</f>
        <v>0</v>
      </c>
      <c r="AC574" s="742" cm="1">
        <f t="array" ref="AC574">INDEX($H574:$K574,0,MATCH(AC$541,$H$541:$K$541,0))*HLOOKUP(AC$540,$J$537:$R$538,2)</f>
        <v>0</v>
      </c>
      <c r="AD574" s="742" cm="1">
        <f t="array" ref="AD574">INDEX($H574:$K574,0,MATCH(AD$541,$H$541:$K$541,0))*HLOOKUP(AD$540,$J$537:$R$538,2)</f>
        <v>0</v>
      </c>
      <c r="AE574" s="742" cm="1">
        <f t="array" ref="AE574">INDEX($H574:$K574,0,MATCH(AE$541,$H$541:$K$541,0))*HLOOKUP(AE$540,$J$537:$R$538,2)</f>
        <v>0</v>
      </c>
      <c r="AF574" s="742" cm="1">
        <f t="array" ref="AF574">INDEX($H574:$K574,0,MATCH(AF$541,$H$541:$K$541,0))*HLOOKUP(AF$540,$J$537:$R$538,2)</f>
        <v>0</v>
      </c>
      <c r="AG574" s="742" cm="1">
        <f t="array" ref="AG574">INDEX($H574:$K574,0,MATCH(AG$541,$H$541:$K$541,0))*HLOOKUP(AG$540,$J$537:$R$538,2)</f>
        <v>0</v>
      </c>
      <c r="AH574" s="742" cm="1">
        <f t="array" ref="AH574">INDEX($H574:$K574,0,MATCH(AH$541,$H$541:$K$541,0))*HLOOKUP(AH$540,$J$537:$R$538,2)</f>
        <v>0</v>
      </c>
      <c r="AI574" s="742" cm="1">
        <f t="array" ref="AI574">INDEX($H574:$K574,0,MATCH(AI$541,$H$541:$K$541,0))*HLOOKUP(AI$540,$J$537:$R$538,2)</f>
        <v>0</v>
      </c>
      <c r="AJ574" s="742" cm="1">
        <f t="array" ref="AJ574">INDEX($H574:$K574,0,MATCH(AJ$541,$H$541:$K$541,0))*HLOOKUP(AJ$540,$J$537:$R$538,2)</f>
        <v>0</v>
      </c>
      <c r="AK574" s="742" cm="1">
        <f t="array" ref="AK574">INDEX($H574:$K574,0,MATCH(AK$541,$H$541:$K$541,0))*HLOOKUP(AK$540,$J$537:$R$538,2)</f>
        <v>0</v>
      </c>
      <c r="AL574" s="742" cm="1">
        <f t="array" ref="AL574">INDEX($H574:$K574,0,MATCH(AL$541,$H$541:$K$541,0))*HLOOKUP(AL$540,$J$537:$R$538,2)</f>
        <v>0</v>
      </c>
      <c r="AM574" s="742" cm="1">
        <f t="array" ref="AM574">INDEX($H574:$K574,0,MATCH(AM$541,$H$541:$K$541,0))*HLOOKUP(AM$540,$J$537:$R$538,2)</f>
        <v>0</v>
      </c>
      <c r="AN574" s="742" cm="1">
        <f t="array" ref="AN574">INDEX($H574:$K574,0,MATCH(AN$541,$H$541:$K$541,0))*HLOOKUP(AN$540,$J$537:$R$538,2)</f>
        <v>0</v>
      </c>
      <c r="AO574" s="742" cm="1">
        <f t="array" ref="AO574">INDEX($H574:$K574,0,MATCH(AO$541,$H$541:$K$541,0))*HLOOKUP(AO$540,$J$537:$R$538,2)</f>
        <v>0</v>
      </c>
      <c r="AP574" s="742" cm="1">
        <f t="array" ref="AP574">INDEX($H574:$K574,0,MATCH(AP$541,$H$541:$K$541,0))*HLOOKUP(AP$540,$J$537:$R$538,2)</f>
        <v>0</v>
      </c>
      <c r="AQ574" s="742" cm="1">
        <f t="array" ref="AQ574">INDEX($H574:$K574,0,MATCH(AQ$541,$H$541:$K$541,0))*HLOOKUP(AQ$540,$J$537:$R$538,2)</f>
        <v>0</v>
      </c>
      <c r="AR574" s="742" cm="1">
        <f t="array" ref="AR574">INDEX($H574:$K574,0,MATCH(AR$541,$H$541:$K$541,0))*HLOOKUP(AR$540,$J$537:$R$538,2)</f>
        <v>0</v>
      </c>
      <c r="AS574" s="742" cm="1">
        <f t="array" ref="AS574">INDEX($H574:$K574,0,MATCH(AS$541,$H$541:$K$541,0))*HLOOKUP(AS$540,$J$537:$R$538,2)</f>
        <v>0</v>
      </c>
      <c r="AT574" s="742" cm="1">
        <f t="array" ref="AT574">INDEX($H574:$K574,0,MATCH(AT$541,$H$541:$K$541,0))*HLOOKUP(AT$540,$J$537:$R$538,2)</f>
        <v>0</v>
      </c>
      <c r="AU574" s="742" cm="1">
        <f t="array" ref="AU574">INDEX($H574:$K574,0,MATCH(AU$541,$H$541:$K$541,0))*HLOOKUP(AU$540,$J$537:$R$538,2)</f>
        <v>0</v>
      </c>
      <c r="AV574" s="196"/>
      <c r="AW574" s="196"/>
      <c r="AX574" s="17"/>
      <c r="AY574" s="9"/>
      <c r="AZ574" s="9"/>
      <c r="BA574" s="9"/>
    </row>
    <row r="575" spans="1:53" ht="14.5" outlineLevel="1" x14ac:dyDescent="0.35">
      <c r="A575" s="7"/>
      <c r="B575" s="8"/>
      <c r="C575" s="18"/>
      <c r="D575" s="18"/>
      <c r="E575" s="18"/>
      <c r="F575" s="27"/>
      <c r="G575" s="27" t="str">
        <f t="shared" si="127"/>
        <v>AYABA1b</v>
      </c>
      <c r="H575" s="232">
        <f t="shared" si="126"/>
        <v>1</v>
      </c>
      <c r="I575" s="232">
        <f t="shared" si="126"/>
        <v>1</v>
      </c>
      <c r="J575" s="232">
        <f t="shared" si="126"/>
        <v>1</v>
      </c>
      <c r="K575" s="232">
        <f t="shared" si="126"/>
        <v>0</v>
      </c>
      <c r="L575" s="742" cm="1">
        <f t="array" ref="L575">INDEX($H575:$K575,0,MATCH(L$541,$H$541:$K$541,0))*HLOOKUP(L$540,$J$537:$R$538,2)</f>
        <v>1</v>
      </c>
      <c r="M575" s="742" cm="1">
        <f t="array" ref="M575">INDEX($H575:$K575,0,MATCH(M$541,$H$541:$K$541,0))*HLOOKUP(M$540,$J$537:$R$538,2)</f>
        <v>1</v>
      </c>
      <c r="N575" s="742" cm="1">
        <f t="array" ref="N575">INDEX($H575:$K575,0,MATCH(N$541,$H$541:$K$541,0))*HLOOKUP(N$540,$J$537:$R$538,2)</f>
        <v>1</v>
      </c>
      <c r="O575" s="742" cm="1">
        <f t="array" ref="O575">INDEX($H575:$K575,0,MATCH(O$541,$H$541:$K$541,0))*HLOOKUP(O$540,$J$537:$R$538,2)</f>
        <v>0</v>
      </c>
      <c r="P575" s="742" cm="1">
        <f t="array" ref="P575">INDEX($H575:$K575,0,MATCH(P$541,$H$541:$K$541,0))*HLOOKUP(P$540,$J$537:$R$538,2)</f>
        <v>1</v>
      </c>
      <c r="Q575" s="742" cm="1">
        <f t="array" ref="Q575">INDEX($H575:$K575,0,MATCH(Q$541,$H$541:$K$541,0))*HLOOKUP(Q$540,$J$537:$R$538,2)</f>
        <v>1</v>
      </c>
      <c r="R575" s="742" cm="1">
        <f t="array" ref="R575">INDEX($H575:$K575,0,MATCH(R$541,$H$541:$K$541,0))*HLOOKUP(R$540,$J$537:$R$538,2)</f>
        <v>1</v>
      </c>
      <c r="S575" s="742" cm="1">
        <f t="array" ref="S575">INDEX($H575:$K575,0,MATCH(S$541,$H$541:$K$541,0))*HLOOKUP(S$540,$J$537:$R$538,2)</f>
        <v>0</v>
      </c>
      <c r="T575" s="742" cm="1">
        <f t="array" ref="T575">INDEX($H575:$K575,0,MATCH(T$541,$H$541:$K$541,0))*HLOOKUP(T$540,$J$537:$R$538,2)</f>
        <v>1</v>
      </c>
      <c r="U575" s="742" cm="1">
        <f t="array" ref="U575">INDEX($H575:$K575,0,MATCH(U$541,$H$541:$K$541,0))*HLOOKUP(U$540,$J$537:$R$538,2)</f>
        <v>1</v>
      </c>
      <c r="V575" s="742" cm="1">
        <f t="array" ref="V575">INDEX($H575:$K575,0,MATCH(V$541,$H$541:$K$541,0))*HLOOKUP(V$540,$J$537:$R$538,2)</f>
        <v>1</v>
      </c>
      <c r="W575" s="742" cm="1">
        <f t="array" ref="W575">INDEX($H575:$K575,0,MATCH(W$541,$H$541:$K$541,0))*HLOOKUP(W$540,$J$537:$R$538,2)</f>
        <v>0</v>
      </c>
      <c r="X575" s="742" cm="1">
        <f t="array" ref="X575">INDEX($H575:$K575,0,MATCH(X$541,$H$541:$K$541,0))*HLOOKUP(X$540,$J$537:$R$538,2)</f>
        <v>1</v>
      </c>
      <c r="Y575" s="742" cm="1">
        <f t="array" ref="Y575">INDEX($H575:$K575,0,MATCH(Y$541,$H$541:$K$541,0))*HLOOKUP(Y$540,$J$537:$R$538,2)</f>
        <v>1</v>
      </c>
      <c r="Z575" s="742" cm="1">
        <f t="array" ref="Z575">INDEX($H575:$K575,0,MATCH(Z$541,$H$541:$K$541,0))*HLOOKUP(Z$540,$J$537:$R$538,2)</f>
        <v>1</v>
      </c>
      <c r="AA575" s="742" cm="1">
        <f t="array" ref="AA575">INDEX($H575:$K575,0,MATCH(AA$541,$H$541:$K$541,0))*HLOOKUP(AA$540,$J$537:$R$538,2)</f>
        <v>0</v>
      </c>
      <c r="AB575" s="742" cm="1">
        <f t="array" ref="AB575">INDEX($H575:$K575,0,MATCH(AB$541,$H$541:$K$541,0))*HLOOKUP(AB$540,$J$537:$R$538,2)</f>
        <v>1</v>
      </c>
      <c r="AC575" s="742" cm="1">
        <f t="array" ref="AC575">INDEX($H575:$K575,0,MATCH(AC$541,$H$541:$K$541,0))*HLOOKUP(AC$540,$J$537:$R$538,2)</f>
        <v>1</v>
      </c>
      <c r="AD575" s="742" cm="1">
        <f t="array" ref="AD575">INDEX($H575:$K575,0,MATCH(AD$541,$H$541:$K$541,0))*HLOOKUP(AD$540,$J$537:$R$538,2)</f>
        <v>1</v>
      </c>
      <c r="AE575" s="742" cm="1">
        <f t="array" ref="AE575">INDEX($H575:$K575,0,MATCH(AE$541,$H$541:$K$541,0))*HLOOKUP(AE$540,$J$537:$R$538,2)</f>
        <v>0</v>
      </c>
      <c r="AF575" s="742" cm="1">
        <f t="array" ref="AF575">INDEX($H575:$K575,0,MATCH(AF$541,$H$541:$K$541,0))*HLOOKUP(AF$540,$J$537:$R$538,2)</f>
        <v>1</v>
      </c>
      <c r="AG575" s="742" cm="1">
        <f t="array" ref="AG575">INDEX($H575:$K575,0,MATCH(AG$541,$H$541:$K$541,0))*HLOOKUP(AG$540,$J$537:$R$538,2)</f>
        <v>1</v>
      </c>
      <c r="AH575" s="742" cm="1">
        <f t="array" ref="AH575">INDEX($H575:$K575,0,MATCH(AH$541,$H$541:$K$541,0))*HLOOKUP(AH$540,$J$537:$R$538,2)</f>
        <v>1</v>
      </c>
      <c r="AI575" s="742" cm="1">
        <f t="array" ref="AI575">INDEX($H575:$K575,0,MATCH(AI$541,$H$541:$K$541,0))*HLOOKUP(AI$540,$J$537:$R$538,2)</f>
        <v>0</v>
      </c>
      <c r="AJ575" s="742" cm="1">
        <f t="array" ref="AJ575">INDEX($H575:$K575,0,MATCH(AJ$541,$H$541:$K$541,0))*HLOOKUP(AJ$540,$J$537:$R$538,2)</f>
        <v>1</v>
      </c>
      <c r="AK575" s="742" cm="1">
        <f t="array" ref="AK575">INDEX($H575:$K575,0,MATCH(AK$541,$H$541:$K$541,0))*HLOOKUP(AK$540,$J$537:$R$538,2)</f>
        <v>1</v>
      </c>
      <c r="AL575" s="742" cm="1">
        <f t="array" ref="AL575">INDEX($H575:$K575,0,MATCH(AL$541,$H$541:$K$541,0))*HLOOKUP(AL$540,$J$537:$R$538,2)</f>
        <v>1</v>
      </c>
      <c r="AM575" s="742" cm="1">
        <f t="array" ref="AM575">INDEX($H575:$K575,0,MATCH(AM$541,$H$541:$K$541,0))*HLOOKUP(AM$540,$J$537:$R$538,2)</f>
        <v>0</v>
      </c>
      <c r="AN575" s="742" cm="1">
        <f t="array" ref="AN575">INDEX($H575:$K575,0,MATCH(AN$541,$H$541:$K$541,0))*HLOOKUP(AN$540,$J$537:$R$538,2)</f>
        <v>1</v>
      </c>
      <c r="AO575" s="742" cm="1">
        <f t="array" ref="AO575">INDEX($H575:$K575,0,MATCH(AO$541,$H$541:$K$541,0))*HLOOKUP(AO$540,$J$537:$R$538,2)</f>
        <v>1</v>
      </c>
      <c r="AP575" s="742" cm="1">
        <f t="array" ref="AP575">INDEX($H575:$K575,0,MATCH(AP$541,$H$541:$K$541,0))*HLOOKUP(AP$540,$J$537:$R$538,2)</f>
        <v>1</v>
      </c>
      <c r="AQ575" s="742" cm="1">
        <f t="array" ref="AQ575">INDEX($H575:$K575,0,MATCH(AQ$541,$H$541:$K$541,0))*HLOOKUP(AQ$540,$J$537:$R$538,2)</f>
        <v>0</v>
      </c>
      <c r="AR575" s="742" cm="1">
        <f t="array" ref="AR575">INDEX($H575:$K575,0,MATCH(AR$541,$H$541:$K$541,0))*HLOOKUP(AR$540,$J$537:$R$538,2)</f>
        <v>1</v>
      </c>
      <c r="AS575" s="742" cm="1">
        <f t="array" ref="AS575">INDEX($H575:$K575,0,MATCH(AS$541,$H$541:$K$541,0))*HLOOKUP(AS$540,$J$537:$R$538,2)</f>
        <v>1</v>
      </c>
      <c r="AT575" s="742" cm="1">
        <f t="array" ref="AT575">INDEX($H575:$K575,0,MATCH(AT$541,$H$541:$K$541,0))*HLOOKUP(AT$540,$J$537:$R$538,2)</f>
        <v>1</v>
      </c>
      <c r="AU575" s="742" cm="1">
        <f t="array" ref="AU575">INDEX($H575:$K575,0,MATCH(AU$541,$H$541:$K$541,0))*HLOOKUP(AU$540,$J$537:$R$538,2)</f>
        <v>0</v>
      </c>
      <c r="AV575" s="196"/>
      <c r="AW575" s="196"/>
      <c r="AX575" s="17"/>
      <c r="AY575" s="9"/>
      <c r="AZ575" s="9"/>
      <c r="BA575" s="9"/>
    </row>
    <row r="576" spans="1:53" ht="14.5" outlineLevel="1" x14ac:dyDescent="0.35">
      <c r="A576" s="7"/>
      <c r="B576" s="8"/>
      <c r="C576" s="18"/>
      <c r="D576" s="18"/>
      <c r="E576" s="18"/>
      <c r="F576" s="27"/>
      <c r="G576" s="27" t="str">
        <f t="shared" si="127"/>
        <v>YAOA2OFa</v>
      </c>
      <c r="H576" s="232">
        <f t="shared" si="126"/>
        <v>0</v>
      </c>
      <c r="I576" s="232">
        <f t="shared" si="126"/>
        <v>0</v>
      </c>
      <c r="J576" s="232">
        <f t="shared" si="126"/>
        <v>0</v>
      </c>
      <c r="K576" s="232">
        <f t="shared" si="126"/>
        <v>0</v>
      </c>
      <c r="L576" s="742" cm="1">
        <f t="array" ref="L576">INDEX($H576:$K576,0,MATCH(L$541,$H$541:$K$541,0))*HLOOKUP(L$540,$J$537:$R$538,2)</f>
        <v>0</v>
      </c>
      <c r="M576" s="742" cm="1">
        <f t="array" ref="M576">INDEX($H576:$K576,0,MATCH(M$541,$H$541:$K$541,0))*HLOOKUP(M$540,$J$537:$R$538,2)</f>
        <v>0</v>
      </c>
      <c r="N576" s="742" cm="1">
        <f t="array" ref="N576">INDEX($H576:$K576,0,MATCH(N$541,$H$541:$K$541,0))*HLOOKUP(N$540,$J$537:$R$538,2)</f>
        <v>0</v>
      </c>
      <c r="O576" s="742" cm="1">
        <f t="array" ref="O576">INDEX($H576:$K576,0,MATCH(O$541,$H$541:$K$541,0))*HLOOKUP(O$540,$J$537:$R$538,2)</f>
        <v>0</v>
      </c>
      <c r="P576" s="742" cm="1">
        <f t="array" ref="P576">INDEX($H576:$K576,0,MATCH(P$541,$H$541:$K$541,0))*HLOOKUP(P$540,$J$537:$R$538,2)</f>
        <v>0</v>
      </c>
      <c r="Q576" s="742" cm="1">
        <f t="array" ref="Q576">INDEX($H576:$K576,0,MATCH(Q$541,$H$541:$K$541,0))*HLOOKUP(Q$540,$J$537:$R$538,2)</f>
        <v>0</v>
      </c>
      <c r="R576" s="742" cm="1">
        <f t="array" ref="R576">INDEX($H576:$K576,0,MATCH(R$541,$H$541:$K$541,0))*HLOOKUP(R$540,$J$537:$R$538,2)</f>
        <v>0</v>
      </c>
      <c r="S576" s="742" cm="1">
        <f t="array" ref="S576">INDEX($H576:$K576,0,MATCH(S$541,$H$541:$K$541,0))*HLOOKUP(S$540,$J$537:$R$538,2)</f>
        <v>0</v>
      </c>
      <c r="T576" s="742" cm="1">
        <f t="array" ref="T576">INDEX($H576:$K576,0,MATCH(T$541,$H$541:$K$541,0))*HLOOKUP(T$540,$J$537:$R$538,2)</f>
        <v>0</v>
      </c>
      <c r="U576" s="742" cm="1">
        <f t="array" ref="U576">INDEX($H576:$K576,0,MATCH(U$541,$H$541:$K$541,0))*HLOOKUP(U$540,$J$537:$R$538,2)</f>
        <v>0</v>
      </c>
      <c r="V576" s="742" cm="1">
        <f t="array" ref="V576">INDEX($H576:$K576,0,MATCH(V$541,$H$541:$K$541,0))*HLOOKUP(V$540,$J$537:$R$538,2)</f>
        <v>0</v>
      </c>
      <c r="W576" s="742" cm="1">
        <f t="array" ref="W576">INDEX($H576:$K576,0,MATCH(W$541,$H$541:$K$541,0))*HLOOKUP(W$540,$J$537:$R$538,2)</f>
        <v>0</v>
      </c>
      <c r="X576" s="742" cm="1">
        <f t="array" ref="X576">INDEX($H576:$K576,0,MATCH(X$541,$H$541:$K$541,0))*HLOOKUP(X$540,$J$537:$R$538,2)</f>
        <v>0</v>
      </c>
      <c r="Y576" s="742" cm="1">
        <f t="array" ref="Y576">INDEX($H576:$K576,0,MATCH(Y$541,$H$541:$K$541,0))*HLOOKUP(Y$540,$J$537:$R$538,2)</f>
        <v>0</v>
      </c>
      <c r="Z576" s="742" cm="1">
        <f t="array" ref="Z576">INDEX($H576:$K576,0,MATCH(Z$541,$H$541:$K$541,0))*HLOOKUP(Z$540,$J$537:$R$538,2)</f>
        <v>0</v>
      </c>
      <c r="AA576" s="742" cm="1">
        <f t="array" ref="AA576">INDEX($H576:$K576,0,MATCH(AA$541,$H$541:$K$541,0))*HLOOKUP(AA$540,$J$537:$R$538,2)</f>
        <v>0</v>
      </c>
      <c r="AB576" s="742" cm="1">
        <f t="array" ref="AB576">INDEX($H576:$K576,0,MATCH(AB$541,$H$541:$K$541,0))*HLOOKUP(AB$540,$J$537:$R$538,2)</f>
        <v>0</v>
      </c>
      <c r="AC576" s="742" cm="1">
        <f t="array" ref="AC576">INDEX($H576:$K576,0,MATCH(AC$541,$H$541:$K$541,0))*HLOOKUP(AC$540,$J$537:$R$538,2)</f>
        <v>0</v>
      </c>
      <c r="AD576" s="742" cm="1">
        <f t="array" ref="AD576">INDEX($H576:$K576,0,MATCH(AD$541,$H$541:$K$541,0))*HLOOKUP(AD$540,$J$537:$R$538,2)</f>
        <v>0</v>
      </c>
      <c r="AE576" s="742" cm="1">
        <f t="array" ref="AE576">INDEX($H576:$K576,0,MATCH(AE$541,$H$541:$K$541,0))*HLOOKUP(AE$540,$J$537:$R$538,2)</f>
        <v>0</v>
      </c>
      <c r="AF576" s="742" cm="1">
        <f t="array" ref="AF576">INDEX($H576:$K576,0,MATCH(AF$541,$H$541:$K$541,0))*HLOOKUP(AF$540,$J$537:$R$538,2)</f>
        <v>0</v>
      </c>
      <c r="AG576" s="742" cm="1">
        <f t="array" ref="AG576">INDEX($H576:$K576,0,MATCH(AG$541,$H$541:$K$541,0))*HLOOKUP(AG$540,$J$537:$R$538,2)</f>
        <v>0</v>
      </c>
      <c r="AH576" s="742" cm="1">
        <f t="array" ref="AH576">INDEX($H576:$K576,0,MATCH(AH$541,$H$541:$K$541,0))*HLOOKUP(AH$540,$J$537:$R$538,2)</f>
        <v>0</v>
      </c>
      <c r="AI576" s="742" cm="1">
        <f t="array" ref="AI576">INDEX($H576:$K576,0,MATCH(AI$541,$H$541:$K$541,0))*HLOOKUP(AI$540,$J$537:$R$538,2)</f>
        <v>0</v>
      </c>
      <c r="AJ576" s="742" cm="1">
        <f t="array" ref="AJ576">INDEX($H576:$K576,0,MATCH(AJ$541,$H$541:$K$541,0))*HLOOKUP(AJ$540,$J$537:$R$538,2)</f>
        <v>0</v>
      </c>
      <c r="AK576" s="742" cm="1">
        <f t="array" ref="AK576">INDEX($H576:$K576,0,MATCH(AK$541,$H$541:$K$541,0))*HLOOKUP(AK$540,$J$537:$R$538,2)</f>
        <v>0</v>
      </c>
      <c r="AL576" s="742" cm="1">
        <f t="array" ref="AL576">INDEX($H576:$K576,0,MATCH(AL$541,$H$541:$K$541,0))*HLOOKUP(AL$540,$J$537:$R$538,2)</f>
        <v>0</v>
      </c>
      <c r="AM576" s="742" cm="1">
        <f t="array" ref="AM576">INDEX($H576:$K576,0,MATCH(AM$541,$H$541:$K$541,0))*HLOOKUP(AM$540,$J$537:$R$538,2)</f>
        <v>0</v>
      </c>
      <c r="AN576" s="742" cm="1">
        <f t="array" ref="AN576">INDEX($H576:$K576,0,MATCH(AN$541,$H$541:$K$541,0))*HLOOKUP(AN$540,$J$537:$R$538,2)</f>
        <v>0</v>
      </c>
      <c r="AO576" s="742" cm="1">
        <f t="array" ref="AO576">INDEX($H576:$K576,0,MATCH(AO$541,$H$541:$K$541,0))*HLOOKUP(AO$540,$J$537:$R$538,2)</f>
        <v>0</v>
      </c>
      <c r="AP576" s="742" cm="1">
        <f t="array" ref="AP576">INDEX($H576:$K576,0,MATCH(AP$541,$H$541:$K$541,0))*HLOOKUP(AP$540,$J$537:$R$538,2)</f>
        <v>0</v>
      </c>
      <c r="AQ576" s="742" cm="1">
        <f t="array" ref="AQ576">INDEX($H576:$K576,0,MATCH(AQ$541,$H$541:$K$541,0))*HLOOKUP(AQ$540,$J$537:$R$538,2)</f>
        <v>0</v>
      </c>
      <c r="AR576" s="742" cm="1">
        <f t="array" ref="AR576">INDEX($H576:$K576,0,MATCH(AR$541,$H$541:$K$541,0))*HLOOKUP(AR$540,$J$537:$R$538,2)</f>
        <v>0</v>
      </c>
      <c r="AS576" s="742" cm="1">
        <f t="array" ref="AS576">INDEX($H576:$K576,0,MATCH(AS$541,$H$541:$K$541,0))*HLOOKUP(AS$540,$J$537:$R$538,2)</f>
        <v>0</v>
      </c>
      <c r="AT576" s="742" cm="1">
        <f t="array" ref="AT576">INDEX($H576:$K576,0,MATCH(AT$541,$H$541:$K$541,0))*HLOOKUP(AT$540,$J$537:$R$538,2)</f>
        <v>0</v>
      </c>
      <c r="AU576" s="742" cm="1">
        <f t="array" ref="AU576">INDEX($H576:$K576,0,MATCH(AU$541,$H$541:$K$541,0))*HLOOKUP(AU$540,$J$537:$R$538,2)</f>
        <v>0</v>
      </c>
      <c r="AV576" s="196"/>
      <c r="AW576" s="196"/>
      <c r="AX576" s="17"/>
      <c r="AY576" s="9"/>
      <c r="AZ576" s="9"/>
      <c r="BA576" s="9"/>
    </row>
    <row r="577" spans="1:53" ht="14.5" outlineLevel="1" x14ac:dyDescent="0.35">
      <c r="A577" s="7"/>
      <c r="B577" s="8"/>
      <c r="C577" s="18"/>
      <c r="D577" s="18"/>
      <c r="E577" s="18"/>
      <c r="F577" s="27"/>
      <c r="G577" s="27" t="str">
        <f t="shared" si="127"/>
        <v>AYAOA1of</v>
      </c>
      <c r="H577" s="232">
        <f t="shared" si="126"/>
        <v>1</v>
      </c>
      <c r="I577" s="232">
        <f t="shared" si="126"/>
        <v>1</v>
      </c>
      <c r="J577" s="232">
        <f t="shared" si="126"/>
        <v>1</v>
      </c>
      <c r="K577" s="232">
        <f t="shared" si="126"/>
        <v>0</v>
      </c>
      <c r="L577" s="742" cm="1">
        <f t="array" ref="L577">INDEX($H577:$K577,0,MATCH(L$541,$H$541:$K$541,0))*HLOOKUP(L$540,$J$537:$R$538,2)</f>
        <v>1</v>
      </c>
      <c r="M577" s="742" cm="1">
        <f t="array" ref="M577">INDEX($H577:$K577,0,MATCH(M$541,$H$541:$K$541,0))*HLOOKUP(M$540,$J$537:$R$538,2)</f>
        <v>1</v>
      </c>
      <c r="N577" s="742" cm="1">
        <f t="array" ref="N577">INDEX($H577:$K577,0,MATCH(N$541,$H$541:$K$541,0))*HLOOKUP(N$540,$J$537:$R$538,2)</f>
        <v>1</v>
      </c>
      <c r="O577" s="742" cm="1">
        <f t="array" ref="O577">INDEX($H577:$K577,0,MATCH(O$541,$H$541:$K$541,0))*HLOOKUP(O$540,$J$537:$R$538,2)</f>
        <v>0</v>
      </c>
      <c r="P577" s="742" cm="1">
        <f t="array" ref="P577">INDEX($H577:$K577,0,MATCH(P$541,$H$541:$K$541,0))*HLOOKUP(P$540,$J$537:$R$538,2)</f>
        <v>1</v>
      </c>
      <c r="Q577" s="742" cm="1">
        <f t="array" ref="Q577">INDEX($H577:$K577,0,MATCH(Q$541,$H$541:$K$541,0))*HLOOKUP(Q$540,$J$537:$R$538,2)</f>
        <v>1</v>
      </c>
      <c r="R577" s="742" cm="1">
        <f t="array" ref="R577">INDEX($H577:$K577,0,MATCH(R$541,$H$541:$K$541,0))*HLOOKUP(R$540,$J$537:$R$538,2)</f>
        <v>1</v>
      </c>
      <c r="S577" s="742" cm="1">
        <f t="array" ref="S577">INDEX($H577:$K577,0,MATCH(S$541,$H$541:$K$541,0))*HLOOKUP(S$540,$J$537:$R$538,2)</f>
        <v>0</v>
      </c>
      <c r="T577" s="742" cm="1">
        <f t="array" ref="T577">INDEX($H577:$K577,0,MATCH(T$541,$H$541:$K$541,0))*HLOOKUP(T$540,$J$537:$R$538,2)</f>
        <v>1</v>
      </c>
      <c r="U577" s="742" cm="1">
        <f t="array" ref="U577">INDEX($H577:$K577,0,MATCH(U$541,$H$541:$K$541,0))*HLOOKUP(U$540,$J$537:$R$538,2)</f>
        <v>1</v>
      </c>
      <c r="V577" s="742" cm="1">
        <f t="array" ref="V577">INDEX($H577:$K577,0,MATCH(V$541,$H$541:$K$541,0))*HLOOKUP(V$540,$J$537:$R$538,2)</f>
        <v>1</v>
      </c>
      <c r="W577" s="742" cm="1">
        <f t="array" ref="W577">INDEX($H577:$K577,0,MATCH(W$541,$H$541:$K$541,0))*HLOOKUP(W$540,$J$537:$R$538,2)</f>
        <v>0</v>
      </c>
      <c r="X577" s="742" cm="1">
        <f t="array" ref="X577">INDEX($H577:$K577,0,MATCH(X$541,$H$541:$K$541,0))*HLOOKUP(X$540,$J$537:$R$538,2)</f>
        <v>1</v>
      </c>
      <c r="Y577" s="742" cm="1">
        <f t="array" ref="Y577">INDEX($H577:$K577,0,MATCH(Y$541,$H$541:$K$541,0))*HLOOKUP(Y$540,$J$537:$R$538,2)</f>
        <v>1</v>
      </c>
      <c r="Z577" s="742" cm="1">
        <f t="array" ref="Z577">INDEX($H577:$K577,0,MATCH(Z$541,$H$541:$K$541,0))*HLOOKUP(Z$540,$J$537:$R$538,2)</f>
        <v>1</v>
      </c>
      <c r="AA577" s="742" cm="1">
        <f t="array" ref="AA577">INDEX($H577:$K577,0,MATCH(AA$541,$H$541:$K$541,0))*HLOOKUP(AA$540,$J$537:$R$538,2)</f>
        <v>0</v>
      </c>
      <c r="AB577" s="742" cm="1">
        <f t="array" ref="AB577">INDEX($H577:$K577,0,MATCH(AB$541,$H$541:$K$541,0))*HLOOKUP(AB$540,$J$537:$R$538,2)</f>
        <v>1</v>
      </c>
      <c r="AC577" s="742" cm="1">
        <f t="array" ref="AC577">INDEX($H577:$K577,0,MATCH(AC$541,$H$541:$K$541,0))*HLOOKUP(AC$540,$J$537:$R$538,2)</f>
        <v>1</v>
      </c>
      <c r="AD577" s="742" cm="1">
        <f t="array" ref="AD577">INDEX($H577:$K577,0,MATCH(AD$541,$H$541:$K$541,0))*HLOOKUP(AD$540,$J$537:$R$538,2)</f>
        <v>1</v>
      </c>
      <c r="AE577" s="742" cm="1">
        <f t="array" ref="AE577">INDEX($H577:$K577,0,MATCH(AE$541,$H$541:$K$541,0))*HLOOKUP(AE$540,$J$537:$R$538,2)</f>
        <v>0</v>
      </c>
      <c r="AF577" s="742" cm="1">
        <f t="array" ref="AF577">INDEX($H577:$K577,0,MATCH(AF$541,$H$541:$K$541,0))*HLOOKUP(AF$540,$J$537:$R$538,2)</f>
        <v>1</v>
      </c>
      <c r="AG577" s="742" cm="1">
        <f t="array" ref="AG577">INDEX($H577:$K577,0,MATCH(AG$541,$H$541:$K$541,0))*HLOOKUP(AG$540,$J$537:$R$538,2)</f>
        <v>1</v>
      </c>
      <c r="AH577" s="742" cm="1">
        <f t="array" ref="AH577">INDEX($H577:$K577,0,MATCH(AH$541,$H$541:$K$541,0))*HLOOKUP(AH$540,$J$537:$R$538,2)</f>
        <v>1</v>
      </c>
      <c r="AI577" s="742" cm="1">
        <f t="array" ref="AI577">INDEX($H577:$K577,0,MATCH(AI$541,$H$541:$K$541,0))*HLOOKUP(AI$540,$J$537:$R$538,2)</f>
        <v>0</v>
      </c>
      <c r="AJ577" s="742" cm="1">
        <f t="array" ref="AJ577">INDEX($H577:$K577,0,MATCH(AJ$541,$H$541:$K$541,0))*HLOOKUP(AJ$540,$J$537:$R$538,2)</f>
        <v>1</v>
      </c>
      <c r="AK577" s="742" cm="1">
        <f t="array" ref="AK577">INDEX($H577:$K577,0,MATCH(AK$541,$H$541:$K$541,0))*HLOOKUP(AK$540,$J$537:$R$538,2)</f>
        <v>1</v>
      </c>
      <c r="AL577" s="742" cm="1">
        <f t="array" ref="AL577">INDEX($H577:$K577,0,MATCH(AL$541,$H$541:$K$541,0))*HLOOKUP(AL$540,$J$537:$R$538,2)</f>
        <v>1</v>
      </c>
      <c r="AM577" s="742" cm="1">
        <f t="array" ref="AM577">INDEX($H577:$K577,0,MATCH(AM$541,$H$541:$K$541,0))*HLOOKUP(AM$540,$J$537:$R$538,2)</f>
        <v>0</v>
      </c>
      <c r="AN577" s="742" cm="1">
        <f t="array" ref="AN577">INDEX($H577:$K577,0,MATCH(AN$541,$H$541:$K$541,0))*HLOOKUP(AN$540,$J$537:$R$538,2)</f>
        <v>1</v>
      </c>
      <c r="AO577" s="742" cm="1">
        <f t="array" ref="AO577">INDEX($H577:$K577,0,MATCH(AO$541,$H$541:$K$541,0))*HLOOKUP(AO$540,$J$537:$R$538,2)</f>
        <v>1</v>
      </c>
      <c r="AP577" s="742" cm="1">
        <f t="array" ref="AP577">INDEX($H577:$K577,0,MATCH(AP$541,$H$541:$K$541,0))*HLOOKUP(AP$540,$J$537:$R$538,2)</f>
        <v>1</v>
      </c>
      <c r="AQ577" s="742" cm="1">
        <f t="array" ref="AQ577">INDEX($H577:$K577,0,MATCH(AQ$541,$H$541:$K$541,0))*HLOOKUP(AQ$540,$J$537:$R$538,2)</f>
        <v>0</v>
      </c>
      <c r="AR577" s="742" cm="1">
        <f t="array" ref="AR577">INDEX($H577:$K577,0,MATCH(AR$541,$H$541:$K$541,0))*HLOOKUP(AR$540,$J$537:$R$538,2)</f>
        <v>1</v>
      </c>
      <c r="AS577" s="742" cm="1">
        <f t="array" ref="AS577">INDEX($H577:$K577,0,MATCH(AS$541,$H$541:$K$541,0))*HLOOKUP(AS$540,$J$537:$R$538,2)</f>
        <v>1</v>
      </c>
      <c r="AT577" s="742" cm="1">
        <f t="array" ref="AT577">INDEX($H577:$K577,0,MATCH(AT$541,$H$541:$K$541,0))*HLOOKUP(AT$540,$J$537:$R$538,2)</f>
        <v>1</v>
      </c>
      <c r="AU577" s="742" cm="1">
        <f t="array" ref="AU577">INDEX($H577:$K577,0,MATCH(AU$541,$H$541:$K$541,0))*HLOOKUP(AU$540,$J$537:$R$538,2)</f>
        <v>0</v>
      </c>
      <c r="AV577" s="196"/>
      <c r="AW577" s="196"/>
      <c r="AX577" s="17"/>
      <c r="AY577" s="9"/>
      <c r="AZ577" s="9"/>
      <c r="BA577" s="9"/>
    </row>
    <row r="578" spans="1:53" ht="14.5" outlineLevel="1" x14ac:dyDescent="0.35">
      <c r="A578" s="7"/>
      <c r="B578" s="8"/>
      <c r="C578" s="18"/>
      <c r="D578" s="18"/>
      <c r="E578" s="18"/>
      <c r="F578" s="27"/>
      <c r="G578" s="27" t="str">
        <f t="shared" si="127"/>
        <v>YYNBNb</v>
      </c>
      <c r="H578" s="232">
        <f t="shared" si="126"/>
        <v>1</v>
      </c>
      <c r="I578" s="232">
        <f t="shared" si="126"/>
        <v>1</v>
      </c>
      <c r="J578" s="232">
        <f t="shared" si="126"/>
        <v>1</v>
      </c>
      <c r="K578" s="232">
        <f t="shared" si="126"/>
        <v>0</v>
      </c>
      <c r="L578" s="742" cm="1">
        <f t="array" ref="L578">INDEX($H578:$K578,0,MATCH(L$541,$H$541:$K$541,0))*HLOOKUP(L$540,$J$537:$R$538,2)</f>
        <v>1</v>
      </c>
      <c r="M578" s="742" cm="1">
        <f t="array" ref="M578">INDEX($H578:$K578,0,MATCH(M$541,$H$541:$K$541,0))*HLOOKUP(M$540,$J$537:$R$538,2)</f>
        <v>1</v>
      </c>
      <c r="N578" s="742" cm="1">
        <f t="array" ref="N578">INDEX($H578:$K578,0,MATCH(N$541,$H$541:$K$541,0))*HLOOKUP(N$540,$J$537:$R$538,2)</f>
        <v>1</v>
      </c>
      <c r="O578" s="742" cm="1">
        <f t="array" ref="O578">INDEX($H578:$K578,0,MATCH(O$541,$H$541:$K$541,0))*HLOOKUP(O$540,$J$537:$R$538,2)</f>
        <v>0</v>
      </c>
      <c r="P578" s="742" cm="1">
        <f t="array" ref="P578">INDEX($H578:$K578,0,MATCH(P$541,$H$541:$K$541,0))*HLOOKUP(P$540,$J$537:$R$538,2)</f>
        <v>1</v>
      </c>
      <c r="Q578" s="742" cm="1">
        <f t="array" ref="Q578">INDEX($H578:$K578,0,MATCH(Q$541,$H$541:$K$541,0))*HLOOKUP(Q$540,$J$537:$R$538,2)</f>
        <v>1</v>
      </c>
      <c r="R578" s="742" cm="1">
        <f t="array" ref="R578">INDEX($H578:$K578,0,MATCH(R$541,$H$541:$K$541,0))*HLOOKUP(R$540,$J$537:$R$538,2)</f>
        <v>1</v>
      </c>
      <c r="S578" s="742" cm="1">
        <f t="array" ref="S578">INDEX($H578:$K578,0,MATCH(S$541,$H$541:$K$541,0))*HLOOKUP(S$540,$J$537:$R$538,2)</f>
        <v>0</v>
      </c>
      <c r="T578" s="742" cm="1">
        <f t="array" ref="T578">INDEX($H578:$K578,0,MATCH(T$541,$H$541:$K$541,0))*HLOOKUP(T$540,$J$537:$R$538,2)</f>
        <v>1</v>
      </c>
      <c r="U578" s="742" cm="1">
        <f t="array" ref="U578">INDEX($H578:$K578,0,MATCH(U$541,$H$541:$K$541,0))*HLOOKUP(U$540,$J$537:$R$538,2)</f>
        <v>1</v>
      </c>
      <c r="V578" s="742" cm="1">
        <f t="array" ref="V578">INDEX($H578:$K578,0,MATCH(V$541,$H$541:$K$541,0))*HLOOKUP(V$540,$J$537:$R$538,2)</f>
        <v>1</v>
      </c>
      <c r="W578" s="742" cm="1">
        <f t="array" ref="W578">INDEX($H578:$K578,0,MATCH(W$541,$H$541:$K$541,0))*HLOOKUP(W$540,$J$537:$R$538,2)</f>
        <v>0</v>
      </c>
      <c r="X578" s="742" cm="1">
        <f t="array" ref="X578">INDEX($H578:$K578,0,MATCH(X$541,$H$541:$K$541,0))*HLOOKUP(X$540,$J$537:$R$538,2)</f>
        <v>1</v>
      </c>
      <c r="Y578" s="742" cm="1">
        <f t="array" ref="Y578">INDEX($H578:$K578,0,MATCH(Y$541,$H$541:$K$541,0))*HLOOKUP(Y$540,$J$537:$R$538,2)</f>
        <v>1</v>
      </c>
      <c r="Z578" s="742" cm="1">
        <f t="array" ref="Z578">INDEX($H578:$K578,0,MATCH(Z$541,$H$541:$K$541,0))*HLOOKUP(Z$540,$J$537:$R$538,2)</f>
        <v>1</v>
      </c>
      <c r="AA578" s="742" cm="1">
        <f t="array" ref="AA578">INDEX($H578:$K578,0,MATCH(AA$541,$H$541:$K$541,0))*HLOOKUP(AA$540,$J$537:$R$538,2)</f>
        <v>0</v>
      </c>
      <c r="AB578" s="742" cm="1">
        <f t="array" ref="AB578">INDEX($H578:$K578,0,MATCH(AB$541,$H$541:$K$541,0))*HLOOKUP(AB$540,$J$537:$R$538,2)</f>
        <v>1</v>
      </c>
      <c r="AC578" s="742" cm="1">
        <f t="array" ref="AC578">INDEX($H578:$K578,0,MATCH(AC$541,$H$541:$K$541,0))*HLOOKUP(AC$540,$J$537:$R$538,2)</f>
        <v>1</v>
      </c>
      <c r="AD578" s="742" cm="1">
        <f t="array" ref="AD578">INDEX($H578:$K578,0,MATCH(AD$541,$H$541:$K$541,0))*HLOOKUP(AD$540,$J$537:$R$538,2)</f>
        <v>1</v>
      </c>
      <c r="AE578" s="742" cm="1">
        <f t="array" ref="AE578">INDEX($H578:$K578,0,MATCH(AE$541,$H$541:$K$541,0))*HLOOKUP(AE$540,$J$537:$R$538,2)</f>
        <v>0</v>
      </c>
      <c r="AF578" s="742" cm="1">
        <f t="array" ref="AF578">INDEX($H578:$K578,0,MATCH(AF$541,$H$541:$K$541,0))*HLOOKUP(AF$540,$J$537:$R$538,2)</f>
        <v>1</v>
      </c>
      <c r="AG578" s="742" cm="1">
        <f t="array" ref="AG578">INDEX($H578:$K578,0,MATCH(AG$541,$H$541:$K$541,0))*HLOOKUP(AG$540,$J$537:$R$538,2)</f>
        <v>1</v>
      </c>
      <c r="AH578" s="742" cm="1">
        <f t="array" ref="AH578">INDEX($H578:$K578,0,MATCH(AH$541,$H$541:$K$541,0))*HLOOKUP(AH$540,$J$537:$R$538,2)</f>
        <v>1</v>
      </c>
      <c r="AI578" s="742" cm="1">
        <f t="array" ref="AI578">INDEX($H578:$K578,0,MATCH(AI$541,$H$541:$K$541,0))*HLOOKUP(AI$540,$J$537:$R$538,2)</f>
        <v>0</v>
      </c>
      <c r="AJ578" s="742" cm="1">
        <f t="array" ref="AJ578">INDEX($H578:$K578,0,MATCH(AJ$541,$H$541:$K$541,0))*HLOOKUP(AJ$540,$J$537:$R$538,2)</f>
        <v>1</v>
      </c>
      <c r="AK578" s="742" cm="1">
        <f t="array" ref="AK578">INDEX($H578:$K578,0,MATCH(AK$541,$H$541:$K$541,0))*HLOOKUP(AK$540,$J$537:$R$538,2)</f>
        <v>1</v>
      </c>
      <c r="AL578" s="742" cm="1">
        <f t="array" ref="AL578">INDEX($H578:$K578,0,MATCH(AL$541,$H$541:$K$541,0))*HLOOKUP(AL$540,$J$537:$R$538,2)</f>
        <v>1</v>
      </c>
      <c r="AM578" s="742" cm="1">
        <f t="array" ref="AM578">INDEX($H578:$K578,0,MATCH(AM$541,$H$541:$K$541,0))*HLOOKUP(AM$540,$J$537:$R$538,2)</f>
        <v>0</v>
      </c>
      <c r="AN578" s="742" cm="1">
        <f t="array" ref="AN578">INDEX($H578:$K578,0,MATCH(AN$541,$H$541:$K$541,0))*HLOOKUP(AN$540,$J$537:$R$538,2)</f>
        <v>1</v>
      </c>
      <c r="AO578" s="742" cm="1">
        <f t="array" ref="AO578">INDEX($H578:$K578,0,MATCH(AO$541,$H$541:$K$541,0))*HLOOKUP(AO$540,$J$537:$R$538,2)</f>
        <v>1</v>
      </c>
      <c r="AP578" s="742" cm="1">
        <f t="array" ref="AP578">INDEX($H578:$K578,0,MATCH(AP$541,$H$541:$K$541,0))*HLOOKUP(AP$540,$J$537:$R$538,2)</f>
        <v>1</v>
      </c>
      <c r="AQ578" s="742" cm="1">
        <f t="array" ref="AQ578">INDEX($H578:$K578,0,MATCH(AQ$541,$H$541:$K$541,0))*HLOOKUP(AQ$540,$J$537:$R$538,2)</f>
        <v>0</v>
      </c>
      <c r="AR578" s="742" cm="1">
        <f t="array" ref="AR578">INDEX($H578:$K578,0,MATCH(AR$541,$H$541:$K$541,0))*HLOOKUP(AR$540,$J$537:$R$538,2)</f>
        <v>1</v>
      </c>
      <c r="AS578" s="742" cm="1">
        <f t="array" ref="AS578">INDEX($H578:$K578,0,MATCH(AS$541,$H$541:$K$541,0))*HLOOKUP(AS$540,$J$537:$R$538,2)</f>
        <v>1</v>
      </c>
      <c r="AT578" s="742" cm="1">
        <f t="array" ref="AT578">INDEX($H578:$K578,0,MATCH(AT$541,$H$541:$K$541,0))*HLOOKUP(AT$540,$J$537:$R$538,2)</f>
        <v>1</v>
      </c>
      <c r="AU578" s="742" cm="1">
        <f t="array" ref="AU578">INDEX($H578:$K578,0,MATCH(AU$541,$H$541:$K$541,0))*HLOOKUP(AU$540,$J$537:$R$538,2)</f>
        <v>0</v>
      </c>
      <c r="AV578" s="196"/>
      <c r="AW578" s="196"/>
      <c r="AX578" s="17"/>
      <c r="AY578" s="9"/>
      <c r="AZ578" s="9"/>
      <c r="BA578" s="9"/>
    </row>
    <row r="579" spans="1:53" ht="14.5" outlineLevel="1" x14ac:dyDescent="0.35">
      <c r="A579" s="7"/>
      <c r="B579" s="8"/>
      <c r="C579" s="18"/>
      <c r="D579" s="18"/>
      <c r="E579" s="18"/>
      <c r="F579" s="27"/>
      <c r="G579" s="27" t="str">
        <f t="shared" si="127"/>
        <v>YYNBNbd</v>
      </c>
      <c r="H579" s="232">
        <f t="shared" si="126"/>
        <v>1</v>
      </c>
      <c r="I579" s="232">
        <f t="shared" si="126"/>
        <v>1</v>
      </c>
      <c r="J579" s="232">
        <f t="shared" si="126"/>
        <v>1</v>
      </c>
      <c r="K579" s="232">
        <f t="shared" si="126"/>
        <v>0</v>
      </c>
      <c r="L579" s="742" cm="1">
        <f t="array" ref="L579">INDEX($H579:$K579,0,MATCH(L$541,$H$541:$K$541,0))*HLOOKUP(L$540,$J$537:$R$538,2)</f>
        <v>1</v>
      </c>
      <c r="M579" s="742" cm="1">
        <f t="array" ref="M579">INDEX($H579:$K579,0,MATCH(M$541,$H$541:$K$541,0))*HLOOKUP(M$540,$J$537:$R$538,2)</f>
        <v>1</v>
      </c>
      <c r="N579" s="742" cm="1">
        <f t="array" ref="N579">INDEX($H579:$K579,0,MATCH(N$541,$H$541:$K$541,0))*HLOOKUP(N$540,$J$537:$R$538,2)</f>
        <v>1</v>
      </c>
      <c r="O579" s="742" cm="1">
        <f t="array" ref="O579">INDEX($H579:$K579,0,MATCH(O$541,$H$541:$K$541,0))*HLOOKUP(O$540,$J$537:$R$538,2)</f>
        <v>0</v>
      </c>
      <c r="P579" s="742" cm="1">
        <f t="array" ref="P579">INDEX($H579:$K579,0,MATCH(P$541,$H$541:$K$541,0))*HLOOKUP(P$540,$J$537:$R$538,2)</f>
        <v>1</v>
      </c>
      <c r="Q579" s="742" cm="1">
        <f t="array" ref="Q579">INDEX($H579:$K579,0,MATCH(Q$541,$H$541:$K$541,0))*HLOOKUP(Q$540,$J$537:$R$538,2)</f>
        <v>1</v>
      </c>
      <c r="R579" s="742" cm="1">
        <f t="array" ref="R579">INDEX($H579:$K579,0,MATCH(R$541,$H$541:$K$541,0))*HLOOKUP(R$540,$J$537:$R$538,2)</f>
        <v>1</v>
      </c>
      <c r="S579" s="742" cm="1">
        <f t="array" ref="S579">INDEX($H579:$K579,0,MATCH(S$541,$H$541:$K$541,0))*HLOOKUP(S$540,$J$537:$R$538,2)</f>
        <v>0</v>
      </c>
      <c r="T579" s="742" cm="1">
        <f t="array" ref="T579">INDEX($H579:$K579,0,MATCH(T$541,$H$541:$K$541,0))*HLOOKUP(T$540,$J$537:$R$538,2)</f>
        <v>1</v>
      </c>
      <c r="U579" s="742" cm="1">
        <f t="array" ref="U579">INDEX($H579:$K579,0,MATCH(U$541,$H$541:$K$541,0))*HLOOKUP(U$540,$J$537:$R$538,2)</f>
        <v>1</v>
      </c>
      <c r="V579" s="742" cm="1">
        <f t="array" ref="V579">INDEX($H579:$K579,0,MATCH(V$541,$H$541:$K$541,0))*HLOOKUP(V$540,$J$537:$R$538,2)</f>
        <v>1</v>
      </c>
      <c r="W579" s="742" cm="1">
        <f t="array" ref="W579">INDEX($H579:$K579,0,MATCH(W$541,$H$541:$K$541,0))*HLOOKUP(W$540,$J$537:$R$538,2)</f>
        <v>0</v>
      </c>
      <c r="X579" s="742" cm="1">
        <f t="array" ref="X579">INDEX($H579:$K579,0,MATCH(X$541,$H$541:$K$541,0))*HLOOKUP(X$540,$J$537:$R$538,2)</f>
        <v>1</v>
      </c>
      <c r="Y579" s="742" cm="1">
        <f t="array" ref="Y579">INDEX($H579:$K579,0,MATCH(Y$541,$H$541:$K$541,0))*HLOOKUP(Y$540,$J$537:$R$538,2)</f>
        <v>1</v>
      </c>
      <c r="Z579" s="742" cm="1">
        <f t="array" ref="Z579">INDEX($H579:$K579,0,MATCH(Z$541,$H$541:$K$541,0))*HLOOKUP(Z$540,$J$537:$R$538,2)</f>
        <v>1</v>
      </c>
      <c r="AA579" s="742" cm="1">
        <f t="array" ref="AA579">INDEX($H579:$K579,0,MATCH(AA$541,$H$541:$K$541,0))*HLOOKUP(AA$540,$J$537:$R$538,2)</f>
        <v>0</v>
      </c>
      <c r="AB579" s="742" cm="1">
        <f t="array" ref="AB579">INDEX($H579:$K579,0,MATCH(AB$541,$H$541:$K$541,0))*HLOOKUP(AB$540,$J$537:$R$538,2)</f>
        <v>1</v>
      </c>
      <c r="AC579" s="742" cm="1">
        <f t="array" ref="AC579">INDEX($H579:$K579,0,MATCH(AC$541,$H$541:$K$541,0))*HLOOKUP(AC$540,$J$537:$R$538,2)</f>
        <v>1</v>
      </c>
      <c r="AD579" s="742" cm="1">
        <f t="array" ref="AD579">INDEX($H579:$K579,0,MATCH(AD$541,$H$541:$K$541,0))*HLOOKUP(AD$540,$J$537:$R$538,2)</f>
        <v>1</v>
      </c>
      <c r="AE579" s="742" cm="1">
        <f t="array" ref="AE579">INDEX($H579:$K579,0,MATCH(AE$541,$H$541:$K$541,0))*HLOOKUP(AE$540,$J$537:$R$538,2)</f>
        <v>0</v>
      </c>
      <c r="AF579" s="742" cm="1">
        <f t="array" ref="AF579">INDEX($H579:$K579,0,MATCH(AF$541,$H$541:$K$541,0))*HLOOKUP(AF$540,$J$537:$R$538,2)</f>
        <v>1</v>
      </c>
      <c r="AG579" s="742" cm="1">
        <f t="array" ref="AG579">INDEX($H579:$K579,0,MATCH(AG$541,$H$541:$K$541,0))*HLOOKUP(AG$540,$J$537:$R$538,2)</f>
        <v>1</v>
      </c>
      <c r="AH579" s="742" cm="1">
        <f t="array" ref="AH579">INDEX($H579:$K579,0,MATCH(AH$541,$H$541:$K$541,0))*HLOOKUP(AH$540,$J$537:$R$538,2)</f>
        <v>1</v>
      </c>
      <c r="AI579" s="742" cm="1">
        <f t="array" ref="AI579">INDEX($H579:$K579,0,MATCH(AI$541,$H$541:$K$541,0))*HLOOKUP(AI$540,$J$537:$R$538,2)</f>
        <v>0</v>
      </c>
      <c r="AJ579" s="742" cm="1">
        <f t="array" ref="AJ579">INDEX($H579:$K579,0,MATCH(AJ$541,$H$541:$K$541,0))*HLOOKUP(AJ$540,$J$537:$R$538,2)</f>
        <v>1</v>
      </c>
      <c r="AK579" s="742" cm="1">
        <f t="array" ref="AK579">INDEX($H579:$K579,0,MATCH(AK$541,$H$541:$K$541,0))*HLOOKUP(AK$540,$J$537:$R$538,2)</f>
        <v>1</v>
      </c>
      <c r="AL579" s="742" cm="1">
        <f t="array" ref="AL579">INDEX($H579:$K579,0,MATCH(AL$541,$H$541:$K$541,0))*HLOOKUP(AL$540,$J$537:$R$538,2)</f>
        <v>1</v>
      </c>
      <c r="AM579" s="742" cm="1">
        <f t="array" ref="AM579">INDEX($H579:$K579,0,MATCH(AM$541,$H$541:$K$541,0))*HLOOKUP(AM$540,$J$537:$R$538,2)</f>
        <v>0</v>
      </c>
      <c r="AN579" s="742" cm="1">
        <f t="array" ref="AN579">INDEX($H579:$K579,0,MATCH(AN$541,$H$541:$K$541,0))*HLOOKUP(AN$540,$J$537:$R$538,2)</f>
        <v>1</v>
      </c>
      <c r="AO579" s="742" cm="1">
        <f t="array" ref="AO579">INDEX($H579:$K579,0,MATCH(AO$541,$H$541:$K$541,0))*HLOOKUP(AO$540,$J$537:$R$538,2)</f>
        <v>1</v>
      </c>
      <c r="AP579" s="742" cm="1">
        <f t="array" ref="AP579">INDEX($H579:$K579,0,MATCH(AP$541,$H$541:$K$541,0))*HLOOKUP(AP$540,$J$537:$R$538,2)</f>
        <v>1</v>
      </c>
      <c r="AQ579" s="742" cm="1">
        <f t="array" ref="AQ579">INDEX($H579:$K579,0,MATCH(AQ$541,$H$541:$K$541,0))*HLOOKUP(AQ$540,$J$537:$R$538,2)</f>
        <v>0</v>
      </c>
      <c r="AR579" s="742" cm="1">
        <f t="array" ref="AR579">INDEX($H579:$K579,0,MATCH(AR$541,$H$541:$K$541,0))*HLOOKUP(AR$540,$J$537:$R$538,2)</f>
        <v>1</v>
      </c>
      <c r="AS579" s="742" cm="1">
        <f t="array" ref="AS579">INDEX($H579:$K579,0,MATCH(AS$541,$H$541:$K$541,0))*HLOOKUP(AS$540,$J$537:$R$538,2)</f>
        <v>1</v>
      </c>
      <c r="AT579" s="742" cm="1">
        <f t="array" ref="AT579">INDEX($H579:$K579,0,MATCH(AT$541,$H$541:$K$541,0))*HLOOKUP(AT$540,$J$537:$R$538,2)</f>
        <v>1</v>
      </c>
      <c r="AU579" s="742" cm="1">
        <f t="array" ref="AU579">INDEX($H579:$K579,0,MATCH(AU$541,$H$541:$K$541,0))*HLOOKUP(AU$540,$J$537:$R$538,2)</f>
        <v>0</v>
      </c>
      <c r="AV579" s="196"/>
      <c r="AW579" s="196"/>
      <c r="AX579" s="17"/>
      <c r="AY579" s="9"/>
      <c r="AZ579" s="9"/>
      <c r="BA579" s="9"/>
    </row>
    <row r="580" spans="1:53" ht="14.5" outlineLevel="1" x14ac:dyDescent="0.35">
      <c r="A580" s="7"/>
      <c r="B580" s="8"/>
      <c r="C580" s="18"/>
      <c r="D580" s="18"/>
      <c r="E580" s="18"/>
      <c r="F580" s="27"/>
      <c r="G580" s="27" t="str">
        <f t="shared" si="127"/>
        <v>YYBNBz</v>
      </c>
      <c r="H580" s="232">
        <f t="shared" si="126"/>
        <v>1</v>
      </c>
      <c r="I580" s="232">
        <f t="shared" si="126"/>
        <v>1</v>
      </c>
      <c r="J580" s="232">
        <f t="shared" si="126"/>
        <v>0</v>
      </c>
      <c r="K580" s="232">
        <f t="shared" si="126"/>
        <v>1</v>
      </c>
      <c r="L580" s="742" cm="1">
        <f t="array" ref="L580">INDEX($H580:$K580,0,MATCH(L$541,$H$541:$K$541,0))*HLOOKUP(L$540,$J$537:$R$538,2)</f>
        <v>1</v>
      </c>
      <c r="M580" s="742" cm="1">
        <f t="array" ref="M580">INDEX($H580:$K580,0,MATCH(M$541,$H$541:$K$541,0))*HLOOKUP(M$540,$J$537:$R$538,2)</f>
        <v>1</v>
      </c>
      <c r="N580" s="742" cm="1">
        <f t="array" ref="N580">INDEX($H580:$K580,0,MATCH(N$541,$H$541:$K$541,0))*HLOOKUP(N$540,$J$537:$R$538,2)</f>
        <v>0</v>
      </c>
      <c r="O580" s="742" cm="1">
        <f t="array" ref="O580">INDEX($H580:$K580,0,MATCH(O$541,$H$541:$K$541,0))*HLOOKUP(O$540,$J$537:$R$538,2)</f>
        <v>1</v>
      </c>
      <c r="P580" s="742" cm="1">
        <f t="array" ref="P580">INDEX($H580:$K580,0,MATCH(P$541,$H$541:$K$541,0))*HLOOKUP(P$540,$J$537:$R$538,2)</f>
        <v>1</v>
      </c>
      <c r="Q580" s="742" cm="1">
        <f t="array" ref="Q580">INDEX($H580:$K580,0,MATCH(Q$541,$H$541:$K$541,0))*HLOOKUP(Q$540,$J$537:$R$538,2)</f>
        <v>1</v>
      </c>
      <c r="R580" s="742" cm="1">
        <f t="array" ref="R580">INDEX($H580:$K580,0,MATCH(R$541,$H$541:$K$541,0))*HLOOKUP(R$540,$J$537:$R$538,2)</f>
        <v>0</v>
      </c>
      <c r="S580" s="742" cm="1">
        <f t="array" ref="S580">INDEX($H580:$K580,0,MATCH(S$541,$H$541:$K$541,0))*HLOOKUP(S$540,$J$537:$R$538,2)</f>
        <v>1</v>
      </c>
      <c r="T580" s="742" cm="1">
        <f t="array" ref="T580">INDEX($H580:$K580,0,MATCH(T$541,$H$541:$K$541,0))*HLOOKUP(T$540,$J$537:$R$538,2)</f>
        <v>1</v>
      </c>
      <c r="U580" s="742" cm="1">
        <f t="array" ref="U580">INDEX($H580:$K580,0,MATCH(U$541,$H$541:$K$541,0))*HLOOKUP(U$540,$J$537:$R$538,2)</f>
        <v>1</v>
      </c>
      <c r="V580" s="742" cm="1">
        <f t="array" ref="V580">INDEX($H580:$K580,0,MATCH(V$541,$H$541:$K$541,0))*HLOOKUP(V$540,$J$537:$R$538,2)</f>
        <v>0</v>
      </c>
      <c r="W580" s="742" cm="1">
        <f t="array" ref="W580">INDEX($H580:$K580,0,MATCH(W$541,$H$541:$K$541,0))*HLOOKUP(W$540,$J$537:$R$538,2)</f>
        <v>1</v>
      </c>
      <c r="X580" s="742" cm="1">
        <f t="array" ref="X580">INDEX($H580:$K580,0,MATCH(X$541,$H$541:$K$541,0))*HLOOKUP(X$540,$J$537:$R$538,2)</f>
        <v>1</v>
      </c>
      <c r="Y580" s="742" cm="1">
        <f t="array" ref="Y580">INDEX($H580:$K580,0,MATCH(Y$541,$H$541:$K$541,0))*HLOOKUP(Y$540,$J$537:$R$538,2)</f>
        <v>1</v>
      </c>
      <c r="Z580" s="742" cm="1">
        <f t="array" ref="Z580">INDEX($H580:$K580,0,MATCH(Z$541,$H$541:$K$541,0))*HLOOKUP(Z$540,$J$537:$R$538,2)</f>
        <v>0</v>
      </c>
      <c r="AA580" s="742" cm="1">
        <f t="array" ref="AA580">INDEX($H580:$K580,0,MATCH(AA$541,$H$541:$K$541,0))*HLOOKUP(AA$540,$J$537:$R$538,2)</f>
        <v>1</v>
      </c>
      <c r="AB580" s="742" cm="1">
        <f t="array" ref="AB580">INDEX($H580:$K580,0,MATCH(AB$541,$H$541:$K$541,0))*HLOOKUP(AB$540,$J$537:$R$538,2)</f>
        <v>1</v>
      </c>
      <c r="AC580" s="742" cm="1">
        <f t="array" ref="AC580">INDEX($H580:$K580,0,MATCH(AC$541,$H$541:$K$541,0))*HLOOKUP(AC$540,$J$537:$R$538,2)</f>
        <v>1</v>
      </c>
      <c r="AD580" s="742" cm="1">
        <f t="array" ref="AD580">INDEX($H580:$K580,0,MATCH(AD$541,$H$541:$K$541,0))*HLOOKUP(AD$540,$J$537:$R$538,2)</f>
        <v>0</v>
      </c>
      <c r="AE580" s="742" cm="1">
        <f t="array" ref="AE580">INDEX($H580:$K580,0,MATCH(AE$541,$H$541:$K$541,0))*HLOOKUP(AE$540,$J$537:$R$538,2)</f>
        <v>1</v>
      </c>
      <c r="AF580" s="742" cm="1">
        <f t="array" ref="AF580">INDEX($H580:$K580,0,MATCH(AF$541,$H$541:$K$541,0))*HLOOKUP(AF$540,$J$537:$R$538,2)</f>
        <v>1</v>
      </c>
      <c r="AG580" s="742" cm="1">
        <f t="array" ref="AG580">INDEX($H580:$K580,0,MATCH(AG$541,$H$541:$K$541,0))*HLOOKUP(AG$540,$J$537:$R$538,2)</f>
        <v>1</v>
      </c>
      <c r="AH580" s="742" cm="1">
        <f t="array" ref="AH580">INDEX($H580:$K580,0,MATCH(AH$541,$H$541:$K$541,0))*HLOOKUP(AH$540,$J$537:$R$538,2)</f>
        <v>0</v>
      </c>
      <c r="AI580" s="742" cm="1">
        <f t="array" ref="AI580">INDEX($H580:$K580,0,MATCH(AI$541,$H$541:$K$541,0))*HLOOKUP(AI$540,$J$537:$R$538,2)</f>
        <v>1</v>
      </c>
      <c r="AJ580" s="742" cm="1">
        <f t="array" ref="AJ580">INDEX($H580:$K580,0,MATCH(AJ$541,$H$541:$K$541,0))*HLOOKUP(AJ$540,$J$537:$R$538,2)</f>
        <v>1</v>
      </c>
      <c r="AK580" s="742" cm="1">
        <f t="array" ref="AK580">INDEX($H580:$K580,0,MATCH(AK$541,$H$541:$K$541,0))*HLOOKUP(AK$540,$J$537:$R$538,2)</f>
        <v>1</v>
      </c>
      <c r="AL580" s="742" cm="1">
        <f t="array" ref="AL580">INDEX($H580:$K580,0,MATCH(AL$541,$H$541:$K$541,0))*HLOOKUP(AL$540,$J$537:$R$538,2)</f>
        <v>0</v>
      </c>
      <c r="AM580" s="742" cm="1">
        <f t="array" ref="AM580">INDEX($H580:$K580,0,MATCH(AM$541,$H$541:$K$541,0))*HLOOKUP(AM$540,$J$537:$R$538,2)</f>
        <v>1</v>
      </c>
      <c r="AN580" s="742" cm="1">
        <f t="array" ref="AN580">INDEX($H580:$K580,0,MATCH(AN$541,$H$541:$K$541,0))*HLOOKUP(AN$540,$J$537:$R$538,2)</f>
        <v>1</v>
      </c>
      <c r="AO580" s="742" cm="1">
        <f t="array" ref="AO580">INDEX($H580:$K580,0,MATCH(AO$541,$H$541:$K$541,0))*HLOOKUP(AO$540,$J$537:$R$538,2)</f>
        <v>1</v>
      </c>
      <c r="AP580" s="742" cm="1">
        <f t="array" ref="AP580">INDEX($H580:$K580,0,MATCH(AP$541,$H$541:$K$541,0))*HLOOKUP(AP$540,$J$537:$R$538,2)</f>
        <v>0</v>
      </c>
      <c r="AQ580" s="742" cm="1">
        <f t="array" ref="AQ580">INDEX($H580:$K580,0,MATCH(AQ$541,$H$541:$K$541,0))*HLOOKUP(AQ$540,$J$537:$R$538,2)</f>
        <v>1</v>
      </c>
      <c r="AR580" s="742" cm="1">
        <f t="array" ref="AR580">INDEX($H580:$K580,0,MATCH(AR$541,$H$541:$K$541,0))*HLOOKUP(AR$540,$J$537:$R$538,2)</f>
        <v>1</v>
      </c>
      <c r="AS580" s="742" cm="1">
        <f t="array" ref="AS580">INDEX($H580:$K580,0,MATCH(AS$541,$H$541:$K$541,0))*HLOOKUP(AS$540,$J$537:$R$538,2)</f>
        <v>1</v>
      </c>
      <c r="AT580" s="742" cm="1">
        <f t="array" ref="AT580">INDEX($H580:$K580,0,MATCH(AT$541,$H$541:$K$541,0))*HLOOKUP(AT$540,$J$537:$R$538,2)</f>
        <v>0</v>
      </c>
      <c r="AU580" s="742" cm="1">
        <f t="array" ref="AU580">INDEX($H580:$K580,0,MATCH(AU$541,$H$541:$K$541,0))*HLOOKUP(AU$540,$J$537:$R$538,2)</f>
        <v>1</v>
      </c>
      <c r="AV580" s="196"/>
      <c r="AW580" s="196"/>
      <c r="AX580" s="17"/>
      <c r="AY580" s="9"/>
      <c r="AZ580" s="9"/>
      <c r="BA580" s="9"/>
    </row>
    <row r="581" spans="1:53" ht="14.5" outlineLevel="1" x14ac:dyDescent="0.35">
      <c r="A581" s="7"/>
      <c r="B581" s="8"/>
      <c r="C581" s="18"/>
      <c r="D581" s="18"/>
      <c r="E581" s="18"/>
      <c r="F581" s="27"/>
      <c r="G581" s="27" t="str">
        <f t="shared" si="127"/>
        <v>YYBNBzd</v>
      </c>
      <c r="H581" s="232">
        <f t="shared" si="126"/>
        <v>1</v>
      </c>
      <c r="I581" s="232">
        <f t="shared" si="126"/>
        <v>1</v>
      </c>
      <c r="J581" s="232">
        <f t="shared" si="126"/>
        <v>0</v>
      </c>
      <c r="K581" s="232">
        <f t="shared" si="126"/>
        <v>1</v>
      </c>
      <c r="L581" s="742" cm="1">
        <f t="array" ref="L581">INDEX($H581:$K581,0,MATCH(L$541,$H$541:$K$541,0))*HLOOKUP(L$540,$J$537:$R$538,2)</f>
        <v>1</v>
      </c>
      <c r="M581" s="742" cm="1">
        <f t="array" ref="M581">INDEX($H581:$K581,0,MATCH(M$541,$H$541:$K$541,0))*HLOOKUP(M$540,$J$537:$R$538,2)</f>
        <v>1</v>
      </c>
      <c r="N581" s="742" cm="1">
        <f t="array" ref="N581">INDEX($H581:$K581,0,MATCH(N$541,$H$541:$K$541,0))*HLOOKUP(N$540,$J$537:$R$538,2)</f>
        <v>0</v>
      </c>
      <c r="O581" s="742" cm="1">
        <f t="array" ref="O581">INDEX($H581:$K581,0,MATCH(O$541,$H$541:$K$541,0))*HLOOKUP(O$540,$J$537:$R$538,2)</f>
        <v>1</v>
      </c>
      <c r="P581" s="742" cm="1">
        <f t="array" ref="P581">INDEX($H581:$K581,0,MATCH(P$541,$H$541:$K$541,0))*HLOOKUP(P$540,$J$537:$R$538,2)</f>
        <v>1</v>
      </c>
      <c r="Q581" s="742" cm="1">
        <f t="array" ref="Q581">INDEX($H581:$K581,0,MATCH(Q$541,$H$541:$K$541,0))*HLOOKUP(Q$540,$J$537:$R$538,2)</f>
        <v>1</v>
      </c>
      <c r="R581" s="742" cm="1">
        <f t="array" ref="R581">INDEX($H581:$K581,0,MATCH(R$541,$H$541:$K$541,0))*HLOOKUP(R$540,$J$537:$R$538,2)</f>
        <v>0</v>
      </c>
      <c r="S581" s="742" cm="1">
        <f t="array" ref="S581">INDEX($H581:$K581,0,MATCH(S$541,$H$541:$K$541,0))*HLOOKUP(S$540,$J$537:$R$538,2)</f>
        <v>1</v>
      </c>
      <c r="T581" s="742" cm="1">
        <f t="array" ref="T581">INDEX($H581:$K581,0,MATCH(T$541,$H$541:$K$541,0))*HLOOKUP(T$540,$J$537:$R$538,2)</f>
        <v>1</v>
      </c>
      <c r="U581" s="742" cm="1">
        <f t="array" ref="U581">INDEX($H581:$K581,0,MATCH(U$541,$H$541:$K$541,0))*HLOOKUP(U$540,$J$537:$R$538,2)</f>
        <v>1</v>
      </c>
      <c r="V581" s="742" cm="1">
        <f t="array" ref="V581">INDEX($H581:$K581,0,MATCH(V$541,$H$541:$K$541,0))*HLOOKUP(V$540,$J$537:$R$538,2)</f>
        <v>0</v>
      </c>
      <c r="W581" s="742" cm="1">
        <f t="array" ref="W581">INDEX($H581:$K581,0,MATCH(W$541,$H$541:$K$541,0))*HLOOKUP(W$540,$J$537:$R$538,2)</f>
        <v>1</v>
      </c>
      <c r="X581" s="742" cm="1">
        <f t="array" ref="X581">INDEX($H581:$K581,0,MATCH(X$541,$H$541:$K$541,0))*HLOOKUP(X$540,$J$537:$R$538,2)</f>
        <v>1</v>
      </c>
      <c r="Y581" s="742" cm="1">
        <f t="array" ref="Y581">INDEX($H581:$K581,0,MATCH(Y$541,$H$541:$K$541,0))*HLOOKUP(Y$540,$J$537:$R$538,2)</f>
        <v>1</v>
      </c>
      <c r="Z581" s="742" cm="1">
        <f t="array" ref="Z581">INDEX($H581:$K581,0,MATCH(Z$541,$H$541:$K$541,0))*HLOOKUP(Z$540,$J$537:$R$538,2)</f>
        <v>0</v>
      </c>
      <c r="AA581" s="742" cm="1">
        <f t="array" ref="AA581">INDEX($H581:$K581,0,MATCH(AA$541,$H$541:$K$541,0))*HLOOKUP(AA$540,$J$537:$R$538,2)</f>
        <v>1</v>
      </c>
      <c r="AB581" s="742" cm="1">
        <f t="array" ref="AB581">INDEX($H581:$K581,0,MATCH(AB$541,$H$541:$K$541,0))*HLOOKUP(AB$540,$J$537:$R$538,2)</f>
        <v>1</v>
      </c>
      <c r="AC581" s="742" cm="1">
        <f t="array" ref="AC581">INDEX($H581:$K581,0,MATCH(AC$541,$H$541:$K$541,0))*HLOOKUP(AC$540,$J$537:$R$538,2)</f>
        <v>1</v>
      </c>
      <c r="AD581" s="742" cm="1">
        <f t="array" ref="AD581">INDEX($H581:$K581,0,MATCH(AD$541,$H$541:$K$541,0))*HLOOKUP(AD$540,$J$537:$R$538,2)</f>
        <v>0</v>
      </c>
      <c r="AE581" s="742" cm="1">
        <f t="array" ref="AE581">INDEX($H581:$K581,0,MATCH(AE$541,$H$541:$K$541,0))*HLOOKUP(AE$540,$J$537:$R$538,2)</f>
        <v>1</v>
      </c>
      <c r="AF581" s="742" cm="1">
        <f t="array" ref="AF581">INDEX($H581:$K581,0,MATCH(AF$541,$H$541:$K$541,0))*HLOOKUP(AF$540,$J$537:$R$538,2)</f>
        <v>1</v>
      </c>
      <c r="AG581" s="742" cm="1">
        <f t="array" ref="AG581">INDEX($H581:$K581,0,MATCH(AG$541,$H$541:$K$541,0))*HLOOKUP(AG$540,$J$537:$R$538,2)</f>
        <v>1</v>
      </c>
      <c r="AH581" s="742" cm="1">
        <f t="array" ref="AH581">INDEX($H581:$K581,0,MATCH(AH$541,$H$541:$K$541,0))*HLOOKUP(AH$540,$J$537:$R$538,2)</f>
        <v>0</v>
      </c>
      <c r="AI581" s="742" cm="1">
        <f t="array" ref="AI581">INDEX($H581:$K581,0,MATCH(AI$541,$H$541:$K$541,0))*HLOOKUP(AI$540,$J$537:$R$538,2)</f>
        <v>1</v>
      </c>
      <c r="AJ581" s="742" cm="1">
        <f t="array" ref="AJ581">INDEX($H581:$K581,0,MATCH(AJ$541,$H$541:$K$541,0))*HLOOKUP(AJ$540,$J$537:$R$538,2)</f>
        <v>1</v>
      </c>
      <c r="AK581" s="742" cm="1">
        <f t="array" ref="AK581">INDEX($H581:$K581,0,MATCH(AK$541,$H$541:$K$541,0))*HLOOKUP(AK$540,$J$537:$R$538,2)</f>
        <v>1</v>
      </c>
      <c r="AL581" s="742" cm="1">
        <f t="array" ref="AL581">INDEX($H581:$K581,0,MATCH(AL$541,$H$541:$K$541,0))*HLOOKUP(AL$540,$J$537:$R$538,2)</f>
        <v>0</v>
      </c>
      <c r="AM581" s="742" cm="1">
        <f t="array" ref="AM581">INDEX($H581:$K581,0,MATCH(AM$541,$H$541:$K$541,0))*HLOOKUP(AM$540,$J$537:$R$538,2)</f>
        <v>1</v>
      </c>
      <c r="AN581" s="742" cm="1">
        <f t="array" ref="AN581">INDEX($H581:$K581,0,MATCH(AN$541,$H$541:$K$541,0))*HLOOKUP(AN$540,$J$537:$R$538,2)</f>
        <v>1</v>
      </c>
      <c r="AO581" s="742" cm="1">
        <f t="array" ref="AO581">INDEX($H581:$K581,0,MATCH(AO$541,$H$541:$K$541,0))*HLOOKUP(AO$540,$J$537:$R$538,2)</f>
        <v>1</v>
      </c>
      <c r="AP581" s="742" cm="1">
        <f t="array" ref="AP581">INDEX($H581:$K581,0,MATCH(AP$541,$H$541:$K$541,0))*HLOOKUP(AP$540,$J$537:$R$538,2)</f>
        <v>0</v>
      </c>
      <c r="AQ581" s="742" cm="1">
        <f t="array" ref="AQ581">INDEX($H581:$K581,0,MATCH(AQ$541,$H$541:$K$541,0))*HLOOKUP(AQ$540,$J$537:$R$538,2)</f>
        <v>1</v>
      </c>
      <c r="AR581" s="742" cm="1">
        <f t="array" ref="AR581">INDEX($H581:$K581,0,MATCH(AR$541,$H$541:$K$541,0))*HLOOKUP(AR$540,$J$537:$R$538,2)</f>
        <v>1</v>
      </c>
      <c r="AS581" s="742" cm="1">
        <f t="array" ref="AS581">INDEX($H581:$K581,0,MATCH(AS$541,$H$541:$K$541,0))*HLOOKUP(AS$540,$J$537:$R$538,2)</f>
        <v>1</v>
      </c>
      <c r="AT581" s="742" cm="1">
        <f t="array" ref="AT581">INDEX($H581:$K581,0,MATCH(AT$541,$H$541:$K$541,0))*HLOOKUP(AT$540,$J$537:$R$538,2)</f>
        <v>0</v>
      </c>
      <c r="AU581" s="742" cm="1">
        <f t="array" ref="AU581">INDEX($H581:$K581,0,MATCH(AU$541,$H$541:$K$541,0))*HLOOKUP(AU$540,$J$537:$R$538,2)</f>
        <v>1</v>
      </c>
      <c r="AV581" s="196"/>
      <c r="AW581" s="196"/>
      <c r="AX581" s="17"/>
      <c r="AY581" s="9"/>
      <c r="AZ581" s="9"/>
      <c r="BA581" s="9"/>
    </row>
    <row r="582" spans="1:53" ht="12" customHeight="1" outlineLevel="1" x14ac:dyDescent="0.35">
      <c r="A582" s="7"/>
      <c r="B582" s="8"/>
      <c r="C582" s="18"/>
      <c r="D582" s="18"/>
      <c r="E582" s="18"/>
      <c r="F582" s="34"/>
      <c r="G582" s="27" t="str">
        <f t="shared" si="127"/>
        <v>YYBNBr</v>
      </c>
      <c r="H582" s="232">
        <f t="shared" ref="H582:K599" si="128">IF(H510&gt;0,1,0)</f>
        <v>1</v>
      </c>
      <c r="I582" s="232">
        <f t="shared" si="128"/>
        <v>1</v>
      </c>
      <c r="J582" s="232">
        <f t="shared" si="128"/>
        <v>0</v>
      </c>
      <c r="K582" s="232">
        <f t="shared" si="128"/>
        <v>1</v>
      </c>
      <c r="L582" s="742" cm="1">
        <f t="array" ref="L582">INDEX($H582:$K582,0,MATCH(L$541,$H$541:$K$541,0))*HLOOKUP(L$540,$J$537:$R$538,2)</f>
        <v>1</v>
      </c>
      <c r="M582" s="742" cm="1">
        <f t="array" ref="M582">INDEX($H582:$K582,0,MATCH(M$541,$H$541:$K$541,0))*HLOOKUP(M$540,$J$537:$R$538,2)</f>
        <v>1</v>
      </c>
      <c r="N582" s="742" cm="1">
        <f t="array" ref="N582">INDEX($H582:$K582,0,MATCH(N$541,$H$541:$K$541,0))*HLOOKUP(N$540,$J$537:$R$538,2)</f>
        <v>0</v>
      </c>
      <c r="O582" s="742" cm="1">
        <f t="array" ref="O582">INDEX($H582:$K582,0,MATCH(O$541,$H$541:$K$541,0))*HLOOKUP(O$540,$J$537:$R$538,2)</f>
        <v>1</v>
      </c>
      <c r="P582" s="742" cm="1">
        <f t="array" ref="P582">INDEX($H582:$K582,0,MATCH(P$541,$H$541:$K$541,0))*HLOOKUP(P$540,$J$537:$R$538,2)</f>
        <v>1</v>
      </c>
      <c r="Q582" s="742" cm="1">
        <f t="array" ref="Q582">INDEX($H582:$K582,0,MATCH(Q$541,$H$541:$K$541,0))*HLOOKUP(Q$540,$J$537:$R$538,2)</f>
        <v>1</v>
      </c>
      <c r="R582" s="742" cm="1">
        <f t="array" ref="R582">INDEX($H582:$K582,0,MATCH(R$541,$H$541:$K$541,0))*HLOOKUP(R$540,$J$537:$R$538,2)</f>
        <v>0</v>
      </c>
      <c r="S582" s="742" cm="1">
        <f t="array" ref="S582">INDEX($H582:$K582,0,MATCH(S$541,$H$541:$K$541,0))*HLOOKUP(S$540,$J$537:$R$538,2)</f>
        <v>1</v>
      </c>
      <c r="T582" s="742" cm="1">
        <f t="array" ref="T582">INDEX($H582:$K582,0,MATCH(T$541,$H$541:$K$541,0))*HLOOKUP(T$540,$J$537:$R$538,2)</f>
        <v>1</v>
      </c>
      <c r="U582" s="742" cm="1">
        <f t="array" ref="U582">INDEX($H582:$K582,0,MATCH(U$541,$H$541:$K$541,0))*HLOOKUP(U$540,$J$537:$R$538,2)</f>
        <v>1</v>
      </c>
      <c r="V582" s="742" cm="1">
        <f t="array" ref="V582">INDEX($H582:$K582,0,MATCH(V$541,$H$541:$K$541,0))*HLOOKUP(V$540,$J$537:$R$538,2)</f>
        <v>0</v>
      </c>
      <c r="W582" s="742" cm="1">
        <f t="array" ref="W582">INDEX($H582:$K582,0,MATCH(W$541,$H$541:$K$541,0))*HLOOKUP(W$540,$J$537:$R$538,2)</f>
        <v>1</v>
      </c>
      <c r="X582" s="742" cm="1">
        <f t="array" ref="X582">INDEX($H582:$K582,0,MATCH(X$541,$H$541:$K$541,0))*HLOOKUP(X$540,$J$537:$R$538,2)</f>
        <v>1</v>
      </c>
      <c r="Y582" s="742" cm="1">
        <f t="array" ref="Y582">INDEX($H582:$K582,0,MATCH(Y$541,$H$541:$K$541,0))*HLOOKUP(Y$540,$J$537:$R$538,2)</f>
        <v>1</v>
      </c>
      <c r="Z582" s="742" cm="1">
        <f t="array" ref="Z582">INDEX($H582:$K582,0,MATCH(Z$541,$H$541:$K$541,0))*HLOOKUP(Z$540,$J$537:$R$538,2)</f>
        <v>0</v>
      </c>
      <c r="AA582" s="742" cm="1">
        <f t="array" ref="AA582">INDEX($H582:$K582,0,MATCH(AA$541,$H$541:$K$541,0))*HLOOKUP(AA$540,$J$537:$R$538,2)</f>
        <v>1</v>
      </c>
      <c r="AB582" s="742" cm="1">
        <f t="array" ref="AB582">INDEX($H582:$K582,0,MATCH(AB$541,$H$541:$K$541,0))*HLOOKUP(AB$540,$J$537:$R$538,2)</f>
        <v>1</v>
      </c>
      <c r="AC582" s="742" cm="1">
        <f t="array" ref="AC582">INDEX($H582:$K582,0,MATCH(AC$541,$H$541:$K$541,0))*HLOOKUP(AC$540,$J$537:$R$538,2)</f>
        <v>1</v>
      </c>
      <c r="AD582" s="742" cm="1">
        <f t="array" ref="AD582">INDEX($H582:$K582,0,MATCH(AD$541,$H$541:$K$541,0))*HLOOKUP(AD$540,$J$537:$R$538,2)</f>
        <v>0</v>
      </c>
      <c r="AE582" s="742" cm="1">
        <f t="array" ref="AE582">INDEX($H582:$K582,0,MATCH(AE$541,$H$541:$K$541,0))*HLOOKUP(AE$540,$J$537:$R$538,2)</f>
        <v>1</v>
      </c>
      <c r="AF582" s="742" cm="1">
        <f t="array" ref="AF582">INDEX($H582:$K582,0,MATCH(AF$541,$H$541:$K$541,0))*HLOOKUP(AF$540,$J$537:$R$538,2)</f>
        <v>1</v>
      </c>
      <c r="AG582" s="742" cm="1">
        <f t="array" ref="AG582">INDEX($H582:$K582,0,MATCH(AG$541,$H$541:$K$541,0))*HLOOKUP(AG$540,$J$537:$R$538,2)</f>
        <v>1</v>
      </c>
      <c r="AH582" s="742" cm="1">
        <f t="array" ref="AH582">INDEX($H582:$K582,0,MATCH(AH$541,$H$541:$K$541,0))*HLOOKUP(AH$540,$J$537:$R$538,2)</f>
        <v>0</v>
      </c>
      <c r="AI582" s="742" cm="1">
        <f t="array" ref="AI582">INDEX($H582:$K582,0,MATCH(AI$541,$H$541:$K$541,0))*HLOOKUP(AI$540,$J$537:$R$538,2)</f>
        <v>1</v>
      </c>
      <c r="AJ582" s="742" cm="1">
        <f t="array" ref="AJ582">INDEX($H582:$K582,0,MATCH(AJ$541,$H$541:$K$541,0))*HLOOKUP(AJ$540,$J$537:$R$538,2)</f>
        <v>1</v>
      </c>
      <c r="AK582" s="742" cm="1">
        <f t="array" ref="AK582">INDEX($H582:$K582,0,MATCH(AK$541,$H$541:$K$541,0))*HLOOKUP(AK$540,$J$537:$R$538,2)</f>
        <v>1</v>
      </c>
      <c r="AL582" s="742" cm="1">
        <f t="array" ref="AL582">INDEX($H582:$K582,0,MATCH(AL$541,$H$541:$K$541,0))*HLOOKUP(AL$540,$J$537:$R$538,2)</f>
        <v>0</v>
      </c>
      <c r="AM582" s="742" cm="1">
        <f t="array" ref="AM582">INDEX($H582:$K582,0,MATCH(AM$541,$H$541:$K$541,0))*HLOOKUP(AM$540,$J$537:$R$538,2)</f>
        <v>1</v>
      </c>
      <c r="AN582" s="742" cm="1">
        <f t="array" ref="AN582">INDEX($H582:$K582,0,MATCH(AN$541,$H$541:$K$541,0))*HLOOKUP(AN$540,$J$537:$R$538,2)</f>
        <v>1</v>
      </c>
      <c r="AO582" s="742" cm="1">
        <f t="array" ref="AO582">INDEX($H582:$K582,0,MATCH(AO$541,$H$541:$K$541,0))*HLOOKUP(AO$540,$J$537:$R$538,2)</f>
        <v>1</v>
      </c>
      <c r="AP582" s="742" cm="1">
        <f t="array" ref="AP582">INDEX($H582:$K582,0,MATCH(AP$541,$H$541:$K$541,0))*HLOOKUP(AP$540,$J$537:$R$538,2)</f>
        <v>0</v>
      </c>
      <c r="AQ582" s="742" cm="1">
        <f t="array" ref="AQ582">INDEX($H582:$K582,0,MATCH(AQ$541,$H$541:$K$541,0))*HLOOKUP(AQ$540,$J$537:$R$538,2)</f>
        <v>1</v>
      </c>
      <c r="AR582" s="742" cm="1">
        <f t="array" ref="AR582">INDEX($H582:$K582,0,MATCH(AR$541,$H$541:$K$541,0))*HLOOKUP(AR$540,$J$537:$R$538,2)</f>
        <v>1</v>
      </c>
      <c r="AS582" s="742" cm="1">
        <f t="array" ref="AS582">INDEX($H582:$K582,0,MATCH(AS$541,$H$541:$K$541,0))*HLOOKUP(AS$540,$J$537:$R$538,2)</f>
        <v>1</v>
      </c>
      <c r="AT582" s="742" cm="1">
        <f t="array" ref="AT582">INDEX($H582:$K582,0,MATCH(AT$541,$H$541:$K$541,0))*HLOOKUP(AT$540,$J$537:$R$538,2)</f>
        <v>0</v>
      </c>
      <c r="AU582" s="742" cm="1">
        <f t="array" ref="AU582">INDEX($H582:$K582,0,MATCH(AU$541,$H$541:$K$541,0))*HLOOKUP(AU$540,$J$537:$R$538,2)</f>
        <v>1</v>
      </c>
      <c r="AV582" s="196"/>
      <c r="AW582" s="196"/>
      <c r="AX582" s="17"/>
      <c r="AY582" s="9"/>
      <c r="AZ582" s="9"/>
      <c r="BA582" s="9"/>
    </row>
    <row r="583" spans="1:53" ht="12" customHeight="1" outlineLevel="1" x14ac:dyDescent="0.35">
      <c r="A583" s="7"/>
      <c r="B583" s="8"/>
      <c r="C583" s="18"/>
      <c r="D583" s="18"/>
      <c r="E583" s="18"/>
      <c r="F583" s="34"/>
      <c r="G583" s="27" t="str">
        <f t="shared" si="127"/>
        <v>YYBNBrd</v>
      </c>
      <c r="H583" s="232">
        <f t="shared" si="128"/>
        <v>1</v>
      </c>
      <c r="I583" s="232">
        <f t="shared" si="128"/>
        <v>1</v>
      </c>
      <c r="J583" s="232">
        <f t="shared" si="128"/>
        <v>0</v>
      </c>
      <c r="K583" s="232">
        <f t="shared" si="128"/>
        <v>1</v>
      </c>
      <c r="L583" s="742" cm="1">
        <f t="array" ref="L583">INDEX($H583:$K583,0,MATCH(L$541,$H$541:$K$541,0))*HLOOKUP(L$540,$J$537:$R$538,2)</f>
        <v>1</v>
      </c>
      <c r="M583" s="742" cm="1">
        <f t="array" ref="M583">INDEX($H583:$K583,0,MATCH(M$541,$H$541:$K$541,0))*HLOOKUP(M$540,$J$537:$R$538,2)</f>
        <v>1</v>
      </c>
      <c r="N583" s="742" cm="1">
        <f t="array" ref="N583">INDEX($H583:$K583,0,MATCH(N$541,$H$541:$K$541,0))*HLOOKUP(N$540,$J$537:$R$538,2)</f>
        <v>0</v>
      </c>
      <c r="O583" s="742" cm="1">
        <f t="array" ref="O583">INDEX($H583:$K583,0,MATCH(O$541,$H$541:$K$541,0))*HLOOKUP(O$540,$J$537:$R$538,2)</f>
        <v>1</v>
      </c>
      <c r="P583" s="742" cm="1">
        <f t="array" ref="P583">INDEX($H583:$K583,0,MATCH(P$541,$H$541:$K$541,0))*HLOOKUP(P$540,$J$537:$R$538,2)</f>
        <v>1</v>
      </c>
      <c r="Q583" s="742" cm="1">
        <f t="array" ref="Q583">INDEX($H583:$K583,0,MATCH(Q$541,$H$541:$K$541,0))*HLOOKUP(Q$540,$J$537:$R$538,2)</f>
        <v>1</v>
      </c>
      <c r="R583" s="742" cm="1">
        <f t="array" ref="R583">INDEX($H583:$K583,0,MATCH(R$541,$H$541:$K$541,0))*HLOOKUP(R$540,$J$537:$R$538,2)</f>
        <v>0</v>
      </c>
      <c r="S583" s="742" cm="1">
        <f t="array" ref="S583">INDEX($H583:$K583,0,MATCH(S$541,$H$541:$K$541,0))*HLOOKUP(S$540,$J$537:$R$538,2)</f>
        <v>1</v>
      </c>
      <c r="T583" s="742" cm="1">
        <f t="array" ref="T583">INDEX($H583:$K583,0,MATCH(T$541,$H$541:$K$541,0))*HLOOKUP(T$540,$J$537:$R$538,2)</f>
        <v>1</v>
      </c>
      <c r="U583" s="742" cm="1">
        <f t="array" ref="U583">INDEX($H583:$K583,0,MATCH(U$541,$H$541:$K$541,0))*HLOOKUP(U$540,$J$537:$R$538,2)</f>
        <v>1</v>
      </c>
      <c r="V583" s="742" cm="1">
        <f t="array" ref="V583">INDEX($H583:$K583,0,MATCH(V$541,$H$541:$K$541,0))*HLOOKUP(V$540,$J$537:$R$538,2)</f>
        <v>0</v>
      </c>
      <c r="W583" s="742" cm="1">
        <f t="array" ref="W583">INDEX($H583:$K583,0,MATCH(W$541,$H$541:$K$541,0))*HLOOKUP(W$540,$J$537:$R$538,2)</f>
        <v>1</v>
      </c>
      <c r="X583" s="742" cm="1">
        <f t="array" ref="X583">INDEX($H583:$K583,0,MATCH(X$541,$H$541:$K$541,0))*HLOOKUP(X$540,$J$537:$R$538,2)</f>
        <v>1</v>
      </c>
      <c r="Y583" s="742" cm="1">
        <f t="array" ref="Y583">INDEX($H583:$K583,0,MATCH(Y$541,$H$541:$K$541,0))*HLOOKUP(Y$540,$J$537:$R$538,2)</f>
        <v>1</v>
      </c>
      <c r="Z583" s="742" cm="1">
        <f t="array" ref="Z583">INDEX($H583:$K583,0,MATCH(Z$541,$H$541:$K$541,0))*HLOOKUP(Z$540,$J$537:$R$538,2)</f>
        <v>0</v>
      </c>
      <c r="AA583" s="742" cm="1">
        <f t="array" ref="AA583">INDEX($H583:$K583,0,MATCH(AA$541,$H$541:$K$541,0))*HLOOKUP(AA$540,$J$537:$R$538,2)</f>
        <v>1</v>
      </c>
      <c r="AB583" s="742" cm="1">
        <f t="array" ref="AB583">INDEX($H583:$K583,0,MATCH(AB$541,$H$541:$K$541,0))*HLOOKUP(AB$540,$J$537:$R$538,2)</f>
        <v>1</v>
      </c>
      <c r="AC583" s="742" cm="1">
        <f t="array" ref="AC583">INDEX($H583:$K583,0,MATCH(AC$541,$H$541:$K$541,0))*HLOOKUP(AC$540,$J$537:$R$538,2)</f>
        <v>1</v>
      </c>
      <c r="AD583" s="742" cm="1">
        <f t="array" ref="AD583">INDEX($H583:$K583,0,MATCH(AD$541,$H$541:$K$541,0))*HLOOKUP(AD$540,$J$537:$R$538,2)</f>
        <v>0</v>
      </c>
      <c r="AE583" s="742" cm="1">
        <f t="array" ref="AE583">INDEX($H583:$K583,0,MATCH(AE$541,$H$541:$K$541,0))*HLOOKUP(AE$540,$J$537:$R$538,2)</f>
        <v>1</v>
      </c>
      <c r="AF583" s="742" cm="1">
        <f t="array" ref="AF583">INDEX($H583:$K583,0,MATCH(AF$541,$H$541:$K$541,0))*HLOOKUP(AF$540,$J$537:$R$538,2)</f>
        <v>1</v>
      </c>
      <c r="AG583" s="742" cm="1">
        <f t="array" ref="AG583">INDEX($H583:$K583,0,MATCH(AG$541,$H$541:$K$541,0))*HLOOKUP(AG$540,$J$537:$R$538,2)</f>
        <v>1</v>
      </c>
      <c r="AH583" s="742" cm="1">
        <f t="array" ref="AH583">INDEX($H583:$K583,0,MATCH(AH$541,$H$541:$K$541,0))*HLOOKUP(AH$540,$J$537:$R$538,2)</f>
        <v>0</v>
      </c>
      <c r="AI583" s="742" cm="1">
        <f t="array" ref="AI583">INDEX($H583:$K583,0,MATCH(AI$541,$H$541:$K$541,0))*HLOOKUP(AI$540,$J$537:$R$538,2)</f>
        <v>1</v>
      </c>
      <c r="AJ583" s="742" cm="1">
        <f t="array" ref="AJ583">INDEX($H583:$K583,0,MATCH(AJ$541,$H$541:$K$541,0))*HLOOKUP(AJ$540,$J$537:$R$538,2)</f>
        <v>1</v>
      </c>
      <c r="AK583" s="742" cm="1">
        <f t="array" ref="AK583">INDEX($H583:$K583,0,MATCH(AK$541,$H$541:$K$541,0))*HLOOKUP(AK$540,$J$537:$R$538,2)</f>
        <v>1</v>
      </c>
      <c r="AL583" s="742" cm="1">
        <f t="array" ref="AL583">INDEX($H583:$K583,0,MATCH(AL$541,$H$541:$K$541,0))*HLOOKUP(AL$540,$J$537:$R$538,2)</f>
        <v>0</v>
      </c>
      <c r="AM583" s="742" cm="1">
        <f t="array" ref="AM583">INDEX($H583:$K583,0,MATCH(AM$541,$H$541:$K$541,0))*HLOOKUP(AM$540,$J$537:$R$538,2)</f>
        <v>1</v>
      </c>
      <c r="AN583" s="742" cm="1">
        <f t="array" ref="AN583">INDEX($H583:$K583,0,MATCH(AN$541,$H$541:$K$541,0))*HLOOKUP(AN$540,$J$537:$R$538,2)</f>
        <v>1</v>
      </c>
      <c r="AO583" s="742" cm="1">
        <f t="array" ref="AO583">INDEX($H583:$K583,0,MATCH(AO$541,$H$541:$K$541,0))*HLOOKUP(AO$540,$J$537:$R$538,2)</f>
        <v>1</v>
      </c>
      <c r="AP583" s="742" cm="1">
        <f t="array" ref="AP583">INDEX($H583:$K583,0,MATCH(AP$541,$H$541:$K$541,0))*HLOOKUP(AP$540,$J$537:$R$538,2)</f>
        <v>0</v>
      </c>
      <c r="AQ583" s="742" cm="1">
        <f t="array" ref="AQ583">INDEX($H583:$K583,0,MATCH(AQ$541,$H$541:$K$541,0))*HLOOKUP(AQ$540,$J$537:$R$538,2)</f>
        <v>1</v>
      </c>
      <c r="AR583" s="742" cm="1">
        <f t="array" ref="AR583">INDEX($H583:$K583,0,MATCH(AR$541,$H$541:$K$541,0))*HLOOKUP(AR$540,$J$537:$R$538,2)</f>
        <v>1</v>
      </c>
      <c r="AS583" s="742" cm="1">
        <f t="array" ref="AS583">INDEX($H583:$K583,0,MATCH(AS$541,$H$541:$K$541,0))*HLOOKUP(AS$540,$J$537:$R$538,2)</f>
        <v>1</v>
      </c>
      <c r="AT583" s="742" cm="1">
        <f t="array" ref="AT583">INDEX($H583:$K583,0,MATCH(AT$541,$H$541:$K$541,0))*HLOOKUP(AT$540,$J$537:$R$538,2)</f>
        <v>0</v>
      </c>
      <c r="AU583" s="742" cm="1">
        <f t="array" ref="AU583">INDEX($H583:$K583,0,MATCH(AU$541,$H$541:$K$541,0))*HLOOKUP(AU$540,$J$537:$R$538,2)</f>
        <v>1</v>
      </c>
      <c r="AV583" s="196"/>
      <c r="AW583" s="196"/>
      <c r="AX583" s="17"/>
      <c r="AY583" s="9"/>
      <c r="AZ583" s="9"/>
      <c r="BA583" s="9"/>
    </row>
    <row r="584" spans="1:53" ht="14.5" outlineLevel="1" x14ac:dyDescent="0.35">
      <c r="A584" s="7"/>
      <c r="B584" s="8"/>
      <c r="C584" s="18"/>
      <c r="D584" s="18"/>
      <c r="E584" s="18"/>
      <c r="F584" s="27"/>
      <c r="G584" s="27" t="str">
        <f t="shared" si="127"/>
        <v>YYNWNw</v>
      </c>
      <c r="H584" s="232">
        <f t="shared" si="128"/>
        <v>1</v>
      </c>
      <c r="I584" s="232">
        <f t="shared" si="128"/>
        <v>1</v>
      </c>
      <c r="J584" s="232">
        <f t="shared" si="128"/>
        <v>1</v>
      </c>
      <c r="K584" s="232">
        <f t="shared" si="128"/>
        <v>0</v>
      </c>
      <c r="L584" s="742" cm="1">
        <f t="array" ref="L584">INDEX($H584:$K584,0,MATCH(L$541,$H$541:$K$541,0))*HLOOKUP(L$540,$J$537:$R$538,2)</f>
        <v>1</v>
      </c>
      <c r="M584" s="742" cm="1">
        <f t="array" ref="M584">INDEX($H584:$K584,0,MATCH(M$541,$H$541:$K$541,0))*HLOOKUP(M$540,$J$537:$R$538,2)</f>
        <v>1</v>
      </c>
      <c r="N584" s="742" cm="1">
        <f t="array" ref="N584">INDEX($H584:$K584,0,MATCH(N$541,$H$541:$K$541,0))*HLOOKUP(N$540,$J$537:$R$538,2)</f>
        <v>1</v>
      </c>
      <c r="O584" s="742" cm="1">
        <f t="array" ref="O584">INDEX($H584:$K584,0,MATCH(O$541,$H$541:$K$541,0))*HLOOKUP(O$540,$J$537:$R$538,2)</f>
        <v>0</v>
      </c>
      <c r="P584" s="742" cm="1">
        <f t="array" ref="P584">INDEX($H584:$K584,0,MATCH(P$541,$H$541:$K$541,0))*HLOOKUP(P$540,$J$537:$R$538,2)</f>
        <v>1</v>
      </c>
      <c r="Q584" s="742" cm="1">
        <f t="array" ref="Q584">INDEX($H584:$K584,0,MATCH(Q$541,$H$541:$K$541,0))*HLOOKUP(Q$540,$J$537:$R$538,2)</f>
        <v>1</v>
      </c>
      <c r="R584" s="742" cm="1">
        <f t="array" ref="R584">INDEX($H584:$K584,0,MATCH(R$541,$H$541:$K$541,0))*HLOOKUP(R$540,$J$537:$R$538,2)</f>
        <v>1</v>
      </c>
      <c r="S584" s="742" cm="1">
        <f t="array" ref="S584">INDEX($H584:$K584,0,MATCH(S$541,$H$541:$K$541,0))*HLOOKUP(S$540,$J$537:$R$538,2)</f>
        <v>0</v>
      </c>
      <c r="T584" s="742" cm="1">
        <f t="array" ref="T584">INDEX($H584:$K584,0,MATCH(T$541,$H$541:$K$541,0))*HLOOKUP(T$540,$J$537:$R$538,2)</f>
        <v>1</v>
      </c>
      <c r="U584" s="742" cm="1">
        <f t="array" ref="U584">INDEX($H584:$K584,0,MATCH(U$541,$H$541:$K$541,0))*HLOOKUP(U$540,$J$537:$R$538,2)</f>
        <v>1</v>
      </c>
      <c r="V584" s="742" cm="1">
        <f t="array" ref="V584">INDEX($H584:$K584,0,MATCH(V$541,$H$541:$K$541,0))*HLOOKUP(V$540,$J$537:$R$538,2)</f>
        <v>1</v>
      </c>
      <c r="W584" s="742" cm="1">
        <f t="array" ref="W584">INDEX($H584:$K584,0,MATCH(W$541,$H$541:$K$541,0))*HLOOKUP(W$540,$J$537:$R$538,2)</f>
        <v>0</v>
      </c>
      <c r="X584" s="742" cm="1">
        <f t="array" ref="X584">INDEX($H584:$K584,0,MATCH(X$541,$H$541:$K$541,0))*HLOOKUP(X$540,$J$537:$R$538,2)</f>
        <v>1</v>
      </c>
      <c r="Y584" s="742" cm="1">
        <f t="array" ref="Y584">INDEX($H584:$K584,0,MATCH(Y$541,$H$541:$K$541,0))*HLOOKUP(Y$540,$J$537:$R$538,2)</f>
        <v>1</v>
      </c>
      <c r="Z584" s="742" cm="1">
        <f t="array" ref="Z584">INDEX($H584:$K584,0,MATCH(Z$541,$H$541:$K$541,0))*HLOOKUP(Z$540,$J$537:$R$538,2)</f>
        <v>1</v>
      </c>
      <c r="AA584" s="742" cm="1">
        <f t="array" ref="AA584">INDEX($H584:$K584,0,MATCH(AA$541,$H$541:$K$541,0))*HLOOKUP(AA$540,$J$537:$R$538,2)</f>
        <v>0</v>
      </c>
      <c r="AB584" s="742" cm="1">
        <f t="array" ref="AB584">INDEX($H584:$K584,0,MATCH(AB$541,$H$541:$K$541,0))*HLOOKUP(AB$540,$J$537:$R$538,2)</f>
        <v>1</v>
      </c>
      <c r="AC584" s="742" cm="1">
        <f t="array" ref="AC584">INDEX($H584:$K584,0,MATCH(AC$541,$H$541:$K$541,0))*HLOOKUP(AC$540,$J$537:$R$538,2)</f>
        <v>1</v>
      </c>
      <c r="AD584" s="742" cm="1">
        <f t="array" ref="AD584">INDEX($H584:$K584,0,MATCH(AD$541,$H$541:$K$541,0))*HLOOKUP(AD$540,$J$537:$R$538,2)</f>
        <v>1</v>
      </c>
      <c r="AE584" s="742" cm="1">
        <f t="array" ref="AE584">INDEX($H584:$K584,0,MATCH(AE$541,$H$541:$K$541,0))*HLOOKUP(AE$540,$J$537:$R$538,2)</f>
        <v>0</v>
      </c>
      <c r="AF584" s="742" cm="1">
        <f t="array" ref="AF584">INDEX($H584:$K584,0,MATCH(AF$541,$H$541:$K$541,0))*HLOOKUP(AF$540,$J$537:$R$538,2)</f>
        <v>1</v>
      </c>
      <c r="AG584" s="742" cm="1">
        <f t="array" ref="AG584">INDEX($H584:$K584,0,MATCH(AG$541,$H$541:$K$541,0))*HLOOKUP(AG$540,$J$537:$R$538,2)</f>
        <v>1</v>
      </c>
      <c r="AH584" s="742" cm="1">
        <f t="array" ref="AH584">INDEX($H584:$K584,0,MATCH(AH$541,$H$541:$K$541,0))*HLOOKUP(AH$540,$J$537:$R$538,2)</f>
        <v>1</v>
      </c>
      <c r="AI584" s="742" cm="1">
        <f t="array" ref="AI584">INDEX($H584:$K584,0,MATCH(AI$541,$H$541:$K$541,0))*HLOOKUP(AI$540,$J$537:$R$538,2)</f>
        <v>0</v>
      </c>
      <c r="AJ584" s="742" cm="1">
        <f t="array" ref="AJ584">INDEX($H584:$K584,0,MATCH(AJ$541,$H$541:$K$541,0))*HLOOKUP(AJ$540,$J$537:$R$538,2)</f>
        <v>1</v>
      </c>
      <c r="AK584" s="742" cm="1">
        <f t="array" ref="AK584">INDEX($H584:$K584,0,MATCH(AK$541,$H$541:$K$541,0))*HLOOKUP(AK$540,$J$537:$R$538,2)</f>
        <v>1</v>
      </c>
      <c r="AL584" s="742" cm="1">
        <f t="array" ref="AL584">INDEX($H584:$K584,0,MATCH(AL$541,$H$541:$K$541,0))*HLOOKUP(AL$540,$J$537:$R$538,2)</f>
        <v>1</v>
      </c>
      <c r="AM584" s="742" cm="1">
        <f t="array" ref="AM584">INDEX($H584:$K584,0,MATCH(AM$541,$H$541:$K$541,0))*HLOOKUP(AM$540,$J$537:$R$538,2)</f>
        <v>0</v>
      </c>
      <c r="AN584" s="742" cm="1">
        <f t="array" ref="AN584">INDEX($H584:$K584,0,MATCH(AN$541,$H$541:$K$541,0))*HLOOKUP(AN$540,$J$537:$R$538,2)</f>
        <v>1</v>
      </c>
      <c r="AO584" s="742" cm="1">
        <f t="array" ref="AO584">INDEX($H584:$K584,0,MATCH(AO$541,$H$541:$K$541,0))*HLOOKUP(AO$540,$J$537:$R$538,2)</f>
        <v>1</v>
      </c>
      <c r="AP584" s="742" cm="1">
        <f t="array" ref="AP584">INDEX($H584:$K584,0,MATCH(AP$541,$H$541:$K$541,0))*HLOOKUP(AP$540,$J$537:$R$538,2)</f>
        <v>1</v>
      </c>
      <c r="AQ584" s="742" cm="1">
        <f t="array" ref="AQ584">INDEX($H584:$K584,0,MATCH(AQ$541,$H$541:$K$541,0))*HLOOKUP(AQ$540,$J$537:$R$538,2)</f>
        <v>0</v>
      </c>
      <c r="AR584" s="742" cm="1">
        <f t="array" ref="AR584">INDEX($H584:$K584,0,MATCH(AR$541,$H$541:$K$541,0))*HLOOKUP(AR$540,$J$537:$R$538,2)</f>
        <v>1</v>
      </c>
      <c r="AS584" s="742" cm="1">
        <f t="array" ref="AS584">INDEX($H584:$K584,0,MATCH(AS$541,$H$541:$K$541,0))*HLOOKUP(AS$540,$J$537:$R$538,2)</f>
        <v>1</v>
      </c>
      <c r="AT584" s="742" cm="1">
        <f t="array" ref="AT584">INDEX($H584:$K584,0,MATCH(AT$541,$H$541:$K$541,0))*HLOOKUP(AT$540,$J$537:$R$538,2)</f>
        <v>1</v>
      </c>
      <c r="AU584" s="742" cm="1">
        <f t="array" ref="AU584">INDEX($H584:$K584,0,MATCH(AU$541,$H$541:$K$541,0))*HLOOKUP(AU$540,$J$537:$R$538,2)</f>
        <v>0</v>
      </c>
      <c r="AV584" s="196"/>
      <c r="AW584" s="196"/>
      <c r="AX584" s="17"/>
      <c r="AY584" s="9"/>
      <c r="AZ584" s="9"/>
      <c r="BA584" s="9"/>
    </row>
    <row r="585" spans="1:53" ht="14.5" outlineLevel="1" x14ac:dyDescent="0.35">
      <c r="A585" s="7"/>
      <c r="B585" s="8"/>
      <c r="C585" s="18"/>
      <c r="D585" s="18"/>
      <c r="E585" s="18"/>
      <c r="F585" s="27"/>
      <c r="G585" s="27" t="str">
        <f t="shared" si="127"/>
        <v>YYNWNwd</v>
      </c>
      <c r="H585" s="232">
        <f t="shared" si="128"/>
        <v>1</v>
      </c>
      <c r="I585" s="232">
        <f t="shared" si="128"/>
        <v>1</v>
      </c>
      <c r="J585" s="232">
        <f t="shared" si="128"/>
        <v>1</v>
      </c>
      <c r="K585" s="232">
        <f t="shared" si="128"/>
        <v>0</v>
      </c>
      <c r="L585" s="742" cm="1">
        <f t="array" ref="L585">INDEX($H585:$K585,0,MATCH(L$541,$H$541:$K$541,0))*HLOOKUP(L$540,$J$537:$R$538,2)</f>
        <v>1</v>
      </c>
      <c r="M585" s="742" cm="1">
        <f t="array" ref="M585">INDEX($H585:$K585,0,MATCH(M$541,$H$541:$K$541,0))*HLOOKUP(M$540,$J$537:$R$538,2)</f>
        <v>1</v>
      </c>
      <c r="N585" s="742" cm="1">
        <f t="array" ref="N585">INDEX($H585:$K585,0,MATCH(N$541,$H$541:$K$541,0))*HLOOKUP(N$540,$J$537:$R$538,2)</f>
        <v>1</v>
      </c>
      <c r="O585" s="742" cm="1">
        <f t="array" ref="O585">INDEX($H585:$K585,0,MATCH(O$541,$H$541:$K$541,0))*HLOOKUP(O$540,$J$537:$R$538,2)</f>
        <v>0</v>
      </c>
      <c r="P585" s="742" cm="1">
        <f t="array" ref="P585">INDEX($H585:$K585,0,MATCH(P$541,$H$541:$K$541,0))*HLOOKUP(P$540,$J$537:$R$538,2)</f>
        <v>1</v>
      </c>
      <c r="Q585" s="742" cm="1">
        <f t="array" ref="Q585">INDEX($H585:$K585,0,MATCH(Q$541,$H$541:$K$541,0))*HLOOKUP(Q$540,$J$537:$R$538,2)</f>
        <v>1</v>
      </c>
      <c r="R585" s="742" cm="1">
        <f t="array" ref="R585">INDEX($H585:$K585,0,MATCH(R$541,$H$541:$K$541,0))*HLOOKUP(R$540,$J$537:$R$538,2)</f>
        <v>1</v>
      </c>
      <c r="S585" s="742" cm="1">
        <f t="array" ref="S585">INDEX($H585:$K585,0,MATCH(S$541,$H$541:$K$541,0))*HLOOKUP(S$540,$J$537:$R$538,2)</f>
        <v>0</v>
      </c>
      <c r="T585" s="742" cm="1">
        <f t="array" ref="T585">INDEX($H585:$K585,0,MATCH(T$541,$H$541:$K$541,0))*HLOOKUP(T$540,$J$537:$R$538,2)</f>
        <v>1</v>
      </c>
      <c r="U585" s="742" cm="1">
        <f t="array" ref="U585">INDEX($H585:$K585,0,MATCH(U$541,$H$541:$K$541,0))*HLOOKUP(U$540,$J$537:$R$538,2)</f>
        <v>1</v>
      </c>
      <c r="V585" s="742" cm="1">
        <f t="array" ref="V585">INDEX($H585:$K585,0,MATCH(V$541,$H$541:$K$541,0))*HLOOKUP(V$540,$J$537:$R$538,2)</f>
        <v>1</v>
      </c>
      <c r="W585" s="742" cm="1">
        <f t="array" ref="W585">INDEX($H585:$K585,0,MATCH(W$541,$H$541:$K$541,0))*HLOOKUP(W$540,$J$537:$R$538,2)</f>
        <v>0</v>
      </c>
      <c r="X585" s="742" cm="1">
        <f t="array" ref="X585">INDEX($H585:$K585,0,MATCH(X$541,$H$541:$K$541,0))*HLOOKUP(X$540,$J$537:$R$538,2)</f>
        <v>1</v>
      </c>
      <c r="Y585" s="742" cm="1">
        <f t="array" ref="Y585">INDEX($H585:$K585,0,MATCH(Y$541,$H$541:$K$541,0))*HLOOKUP(Y$540,$J$537:$R$538,2)</f>
        <v>1</v>
      </c>
      <c r="Z585" s="742" cm="1">
        <f t="array" ref="Z585">INDEX($H585:$K585,0,MATCH(Z$541,$H$541:$K$541,0))*HLOOKUP(Z$540,$J$537:$R$538,2)</f>
        <v>1</v>
      </c>
      <c r="AA585" s="742" cm="1">
        <f t="array" ref="AA585">INDEX($H585:$K585,0,MATCH(AA$541,$H$541:$K$541,0))*HLOOKUP(AA$540,$J$537:$R$538,2)</f>
        <v>0</v>
      </c>
      <c r="AB585" s="742" cm="1">
        <f t="array" ref="AB585">INDEX($H585:$K585,0,MATCH(AB$541,$H$541:$K$541,0))*HLOOKUP(AB$540,$J$537:$R$538,2)</f>
        <v>1</v>
      </c>
      <c r="AC585" s="742" cm="1">
        <f t="array" ref="AC585">INDEX($H585:$K585,0,MATCH(AC$541,$H$541:$K$541,0))*HLOOKUP(AC$540,$J$537:$R$538,2)</f>
        <v>1</v>
      </c>
      <c r="AD585" s="742" cm="1">
        <f t="array" ref="AD585">INDEX($H585:$K585,0,MATCH(AD$541,$H$541:$K$541,0))*HLOOKUP(AD$540,$J$537:$R$538,2)</f>
        <v>1</v>
      </c>
      <c r="AE585" s="742" cm="1">
        <f t="array" ref="AE585">INDEX($H585:$K585,0,MATCH(AE$541,$H$541:$K$541,0))*HLOOKUP(AE$540,$J$537:$R$538,2)</f>
        <v>0</v>
      </c>
      <c r="AF585" s="742" cm="1">
        <f t="array" ref="AF585">INDEX($H585:$K585,0,MATCH(AF$541,$H$541:$K$541,0))*HLOOKUP(AF$540,$J$537:$R$538,2)</f>
        <v>1</v>
      </c>
      <c r="AG585" s="742" cm="1">
        <f t="array" ref="AG585">INDEX($H585:$K585,0,MATCH(AG$541,$H$541:$K$541,0))*HLOOKUP(AG$540,$J$537:$R$538,2)</f>
        <v>1</v>
      </c>
      <c r="AH585" s="742" cm="1">
        <f t="array" ref="AH585">INDEX($H585:$K585,0,MATCH(AH$541,$H$541:$K$541,0))*HLOOKUP(AH$540,$J$537:$R$538,2)</f>
        <v>1</v>
      </c>
      <c r="AI585" s="742" cm="1">
        <f t="array" ref="AI585">INDEX($H585:$K585,0,MATCH(AI$541,$H$541:$K$541,0))*HLOOKUP(AI$540,$J$537:$R$538,2)</f>
        <v>0</v>
      </c>
      <c r="AJ585" s="742" cm="1">
        <f t="array" ref="AJ585">INDEX($H585:$K585,0,MATCH(AJ$541,$H$541:$K$541,0))*HLOOKUP(AJ$540,$J$537:$R$538,2)</f>
        <v>1</v>
      </c>
      <c r="AK585" s="742" cm="1">
        <f t="array" ref="AK585">INDEX($H585:$K585,0,MATCH(AK$541,$H$541:$K$541,0))*HLOOKUP(AK$540,$J$537:$R$538,2)</f>
        <v>1</v>
      </c>
      <c r="AL585" s="742" cm="1">
        <f t="array" ref="AL585">INDEX($H585:$K585,0,MATCH(AL$541,$H$541:$K$541,0))*HLOOKUP(AL$540,$J$537:$R$538,2)</f>
        <v>1</v>
      </c>
      <c r="AM585" s="742" cm="1">
        <f t="array" ref="AM585">INDEX($H585:$K585,0,MATCH(AM$541,$H$541:$K$541,0))*HLOOKUP(AM$540,$J$537:$R$538,2)</f>
        <v>0</v>
      </c>
      <c r="AN585" s="742" cm="1">
        <f t="array" ref="AN585">INDEX($H585:$K585,0,MATCH(AN$541,$H$541:$K$541,0))*HLOOKUP(AN$540,$J$537:$R$538,2)</f>
        <v>1</v>
      </c>
      <c r="AO585" s="742" cm="1">
        <f t="array" ref="AO585">INDEX($H585:$K585,0,MATCH(AO$541,$H$541:$K$541,0))*HLOOKUP(AO$540,$J$537:$R$538,2)</f>
        <v>1</v>
      </c>
      <c r="AP585" s="742" cm="1">
        <f t="array" ref="AP585">INDEX($H585:$K585,0,MATCH(AP$541,$H$541:$K$541,0))*HLOOKUP(AP$540,$J$537:$R$538,2)</f>
        <v>1</v>
      </c>
      <c r="AQ585" s="742" cm="1">
        <f t="array" ref="AQ585">INDEX($H585:$K585,0,MATCH(AQ$541,$H$541:$K$541,0))*HLOOKUP(AQ$540,$J$537:$R$538,2)</f>
        <v>0</v>
      </c>
      <c r="AR585" s="742" cm="1">
        <f t="array" ref="AR585">INDEX($H585:$K585,0,MATCH(AR$541,$H$541:$K$541,0))*HLOOKUP(AR$540,$J$537:$R$538,2)</f>
        <v>1</v>
      </c>
      <c r="AS585" s="742" cm="1">
        <f t="array" ref="AS585">INDEX($H585:$K585,0,MATCH(AS$541,$H$541:$K$541,0))*HLOOKUP(AS$540,$J$537:$R$538,2)</f>
        <v>1</v>
      </c>
      <c r="AT585" s="742" cm="1">
        <f t="array" ref="AT585">INDEX($H585:$K585,0,MATCH(AT$541,$H$541:$K$541,0))*HLOOKUP(AT$540,$J$537:$R$538,2)</f>
        <v>1</v>
      </c>
      <c r="AU585" s="742" cm="1">
        <f t="array" ref="AU585">INDEX($H585:$K585,0,MATCH(AU$541,$H$541:$K$541,0))*HLOOKUP(AU$540,$J$537:$R$538,2)</f>
        <v>0</v>
      </c>
      <c r="AV585" s="196"/>
      <c r="AW585" s="196"/>
      <c r="AX585" s="17"/>
      <c r="AY585" s="9"/>
      <c r="AZ585" s="9"/>
      <c r="BA585" s="9"/>
    </row>
    <row r="586" spans="1:53" ht="14.5" outlineLevel="1" x14ac:dyDescent="0.35">
      <c r="A586" s="7"/>
      <c r="B586" s="8"/>
      <c r="C586" s="18"/>
      <c r="D586" s="18"/>
      <c r="E586" s="18"/>
      <c r="F586" s="27"/>
      <c r="G586" s="27" t="str">
        <f t="shared" si="127"/>
        <v>YYWNWz</v>
      </c>
      <c r="H586" s="232">
        <f t="shared" si="128"/>
        <v>1</v>
      </c>
      <c r="I586" s="232">
        <f t="shared" si="128"/>
        <v>1</v>
      </c>
      <c r="J586" s="232">
        <f t="shared" si="128"/>
        <v>0</v>
      </c>
      <c r="K586" s="232">
        <f t="shared" si="128"/>
        <v>1</v>
      </c>
      <c r="L586" s="742" cm="1">
        <f t="array" ref="L586">INDEX($H586:$K586,0,MATCH(L$541,$H$541:$K$541,0))*HLOOKUP(L$540,$J$537:$R$538,2)</f>
        <v>1</v>
      </c>
      <c r="M586" s="742" cm="1">
        <f t="array" ref="M586">INDEX($H586:$K586,0,MATCH(M$541,$H$541:$K$541,0))*HLOOKUP(M$540,$J$537:$R$538,2)</f>
        <v>1</v>
      </c>
      <c r="N586" s="742" cm="1">
        <f t="array" ref="N586">INDEX($H586:$K586,0,MATCH(N$541,$H$541:$K$541,0))*HLOOKUP(N$540,$J$537:$R$538,2)</f>
        <v>0</v>
      </c>
      <c r="O586" s="742" cm="1">
        <f t="array" ref="O586">INDEX($H586:$K586,0,MATCH(O$541,$H$541:$K$541,0))*HLOOKUP(O$540,$J$537:$R$538,2)</f>
        <v>1</v>
      </c>
      <c r="P586" s="742" cm="1">
        <f t="array" ref="P586">INDEX($H586:$K586,0,MATCH(P$541,$H$541:$K$541,0))*HLOOKUP(P$540,$J$537:$R$538,2)</f>
        <v>1</v>
      </c>
      <c r="Q586" s="742" cm="1">
        <f t="array" ref="Q586">INDEX($H586:$K586,0,MATCH(Q$541,$H$541:$K$541,0))*HLOOKUP(Q$540,$J$537:$R$538,2)</f>
        <v>1</v>
      </c>
      <c r="R586" s="742" cm="1">
        <f t="array" ref="R586">INDEX($H586:$K586,0,MATCH(R$541,$H$541:$K$541,0))*HLOOKUP(R$540,$J$537:$R$538,2)</f>
        <v>0</v>
      </c>
      <c r="S586" s="742" cm="1">
        <f t="array" ref="S586">INDEX($H586:$K586,0,MATCH(S$541,$H$541:$K$541,0))*HLOOKUP(S$540,$J$537:$R$538,2)</f>
        <v>1</v>
      </c>
      <c r="T586" s="742" cm="1">
        <f t="array" ref="T586">INDEX($H586:$K586,0,MATCH(T$541,$H$541:$K$541,0))*HLOOKUP(T$540,$J$537:$R$538,2)</f>
        <v>1</v>
      </c>
      <c r="U586" s="742" cm="1">
        <f t="array" ref="U586">INDEX($H586:$K586,0,MATCH(U$541,$H$541:$K$541,0))*HLOOKUP(U$540,$J$537:$R$538,2)</f>
        <v>1</v>
      </c>
      <c r="V586" s="742" cm="1">
        <f t="array" ref="V586">INDEX($H586:$K586,0,MATCH(V$541,$H$541:$K$541,0))*HLOOKUP(V$540,$J$537:$R$538,2)</f>
        <v>0</v>
      </c>
      <c r="W586" s="742" cm="1">
        <f t="array" ref="W586">INDEX($H586:$K586,0,MATCH(W$541,$H$541:$K$541,0))*HLOOKUP(W$540,$J$537:$R$538,2)</f>
        <v>1</v>
      </c>
      <c r="X586" s="742" cm="1">
        <f t="array" ref="X586">INDEX($H586:$K586,0,MATCH(X$541,$H$541:$K$541,0))*HLOOKUP(X$540,$J$537:$R$538,2)</f>
        <v>1</v>
      </c>
      <c r="Y586" s="742" cm="1">
        <f t="array" ref="Y586">INDEX($H586:$K586,0,MATCH(Y$541,$H$541:$K$541,0))*HLOOKUP(Y$540,$J$537:$R$538,2)</f>
        <v>1</v>
      </c>
      <c r="Z586" s="742" cm="1">
        <f t="array" ref="Z586">INDEX($H586:$K586,0,MATCH(Z$541,$H$541:$K$541,0))*HLOOKUP(Z$540,$J$537:$R$538,2)</f>
        <v>0</v>
      </c>
      <c r="AA586" s="742" cm="1">
        <f t="array" ref="AA586">INDEX($H586:$K586,0,MATCH(AA$541,$H$541:$K$541,0))*HLOOKUP(AA$540,$J$537:$R$538,2)</f>
        <v>1</v>
      </c>
      <c r="AB586" s="742" cm="1">
        <f t="array" ref="AB586">INDEX($H586:$K586,0,MATCH(AB$541,$H$541:$K$541,0))*HLOOKUP(AB$540,$J$537:$R$538,2)</f>
        <v>1</v>
      </c>
      <c r="AC586" s="742" cm="1">
        <f t="array" ref="AC586">INDEX($H586:$K586,0,MATCH(AC$541,$H$541:$K$541,0))*HLOOKUP(AC$540,$J$537:$R$538,2)</f>
        <v>1</v>
      </c>
      <c r="AD586" s="742" cm="1">
        <f t="array" ref="AD586">INDEX($H586:$K586,0,MATCH(AD$541,$H$541:$K$541,0))*HLOOKUP(AD$540,$J$537:$R$538,2)</f>
        <v>0</v>
      </c>
      <c r="AE586" s="742" cm="1">
        <f t="array" ref="AE586">INDEX($H586:$K586,0,MATCH(AE$541,$H$541:$K$541,0))*HLOOKUP(AE$540,$J$537:$R$538,2)</f>
        <v>1</v>
      </c>
      <c r="AF586" s="742" cm="1">
        <f t="array" ref="AF586">INDEX($H586:$K586,0,MATCH(AF$541,$H$541:$K$541,0))*HLOOKUP(AF$540,$J$537:$R$538,2)</f>
        <v>1</v>
      </c>
      <c r="AG586" s="742" cm="1">
        <f t="array" ref="AG586">INDEX($H586:$K586,0,MATCH(AG$541,$H$541:$K$541,0))*HLOOKUP(AG$540,$J$537:$R$538,2)</f>
        <v>1</v>
      </c>
      <c r="AH586" s="742" cm="1">
        <f t="array" ref="AH586">INDEX($H586:$K586,0,MATCH(AH$541,$H$541:$K$541,0))*HLOOKUP(AH$540,$J$537:$R$538,2)</f>
        <v>0</v>
      </c>
      <c r="AI586" s="742" cm="1">
        <f t="array" ref="AI586">INDEX($H586:$K586,0,MATCH(AI$541,$H$541:$K$541,0))*HLOOKUP(AI$540,$J$537:$R$538,2)</f>
        <v>1</v>
      </c>
      <c r="AJ586" s="742" cm="1">
        <f t="array" ref="AJ586">INDEX($H586:$K586,0,MATCH(AJ$541,$H$541:$K$541,0))*HLOOKUP(AJ$540,$J$537:$R$538,2)</f>
        <v>1</v>
      </c>
      <c r="AK586" s="742" cm="1">
        <f t="array" ref="AK586">INDEX($H586:$K586,0,MATCH(AK$541,$H$541:$K$541,0))*HLOOKUP(AK$540,$J$537:$R$538,2)</f>
        <v>1</v>
      </c>
      <c r="AL586" s="742" cm="1">
        <f t="array" ref="AL586">INDEX($H586:$K586,0,MATCH(AL$541,$H$541:$K$541,0))*HLOOKUP(AL$540,$J$537:$R$538,2)</f>
        <v>0</v>
      </c>
      <c r="AM586" s="742" cm="1">
        <f t="array" ref="AM586">INDEX($H586:$K586,0,MATCH(AM$541,$H$541:$K$541,0))*HLOOKUP(AM$540,$J$537:$R$538,2)</f>
        <v>1</v>
      </c>
      <c r="AN586" s="742" cm="1">
        <f t="array" ref="AN586">INDEX($H586:$K586,0,MATCH(AN$541,$H$541:$K$541,0))*HLOOKUP(AN$540,$J$537:$R$538,2)</f>
        <v>1</v>
      </c>
      <c r="AO586" s="742" cm="1">
        <f t="array" ref="AO586">INDEX($H586:$K586,0,MATCH(AO$541,$H$541:$K$541,0))*HLOOKUP(AO$540,$J$537:$R$538,2)</f>
        <v>1</v>
      </c>
      <c r="AP586" s="742" cm="1">
        <f t="array" ref="AP586">INDEX($H586:$K586,0,MATCH(AP$541,$H$541:$K$541,0))*HLOOKUP(AP$540,$J$537:$R$538,2)</f>
        <v>0</v>
      </c>
      <c r="AQ586" s="742" cm="1">
        <f t="array" ref="AQ586">INDEX($H586:$K586,0,MATCH(AQ$541,$H$541:$K$541,0))*HLOOKUP(AQ$540,$J$537:$R$538,2)</f>
        <v>1</v>
      </c>
      <c r="AR586" s="742" cm="1">
        <f t="array" ref="AR586">INDEX($H586:$K586,0,MATCH(AR$541,$H$541:$K$541,0))*HLOOKUP(AR$540,$J$537:$R$538,2)</f>
        <v>1</v>
      </c>
      <c r="AS586" s="742" cm="1">
        <f t="array" ref="AS586">INDEX($H586:$K586,0,MATCH(AS$541,$H$541:$K$541,0))*HLOOKUP(AS$540,$J$537:$R$538,2)</f>
        <v>1</v>
      </c>
      <c r="AT586" s="742" cm="1">
        <f t="array" ref="AT586">INDEX($H586:$K586,0,MATCH(AT$541,$H$541:$K$541,0))*HLOOKUP(AT$540,$J$537:$R$538,2)</f>
        <v>0</v>
      </c>
      <c r="AU586" s="742" cm="1">
        <f t="array" ref="AU586">INDEX($H586:$K586,0,MATCH(AU$541,$H$541:$K$541,0))*HLOOKUP(AU$540,$J$537:$R$538,2)</f>
        <v>1</v>
      </c>
      <c r="AV586" s="196"/>
      <c r="AW586" s="196"/>
      <c r="AX586" s="17"/>
      <c r="AY586" s="9"/>
      <c r="AZ586" s="9"/>
      <c r="BA586" s="9"/>
    </row>
    <row r="587" spans="1:53" ht="14.5" outlineLevel="1" x14ac:dyDescent="0.35">
      <c r="A587" s="7"/>
      <c r="B587" s="8"/>
      <c r="C587" s="18"/>
      <c r="D587" s="18"/>
      <c r="E587" s="18"/>
      <c r="F587" s="27"/>
      <c r="G587" s="27" t="str">
        <f t="shared" si="127"/>
        <v>YYWNWzd</v>
      </c>
      <c r="H587" s="232">
        <f t="shared" si="128"/>
        <v>1</v>
      </c>
      <c r="I587" s="232">
        <f t="shared" si="128"/>
        <v>1</v>
      </c>
      <c r="J587" s="232">
        <f t="shared" si="128"/>
        <v>0</v>
      </c>
      <c r="K587" s="232">
        <f t="shared" si="128"/>
        <v>1</v>
      </c>
      <c r="L587" s="742" cm="1">
        <f t="array" ref="L587">INDEX($H587:$K587,0,MATCH(L$541,$H$541:$K$541,0))*HLOOKUP(L$540,$J$537:$R$538,2)</f>
        <v>1</v>
      </c>
      <c r="M587" s="742" cm="1">
        <f t="array" ref="M587">INDEX($H587:$K587,0,MATCH(M$541,$H$541:$K$541,0))*HLOOKUP(M$540,$J$537:$R$538,2)</f>
        <v>1</v>
      </c>
      <c r="N587" s="742" cm="1">
        <f t="array" ref="N587">INDEX($H587:$K587,0,MATCH(N$541,$H$541:$K$541,0))*HLOOKUP(N$540,$J$537:$R$538,2)</f>
        <v>0</v>
      </c>
      <c r="O587" s="742" cm="1">
        <f t="array" ref="O587">INDEX($H587:$K587,0,MATCH(O$541,$H$541:$K$541,0))*HLOOKUP(O$540,$J$537:$R$538,2)</f>
        <v>1</v>
      </c>
      <c r="P587" s="742" cm="1">
        <f t="array" ref="P587">INDEX($H587:$K587,0,MATCH(P$541,$H$541:$K$541,0))*HLOOKUP(P$540,$J$537:$R$538,2)</f>
        <v>1</v>
      </c>
      <c r="Q587" s="742" cm="1">
        <f t="array" ref="Q587">INDEX($H587:$K587,0,MATCH(Q$541,$H$541:$K$541,0))*HLOOKUP(Q$540,$J$537:$R$538,2)</f>
        <v>1</v>
      </c>
      <c r="R587" s="742" cm="1">
        <f t="array" ref="R587">INDEX($H587:$K587,0,MATCH(R$541,$H$541:$K$541,0))*HLOOKUP(R$540,$J$537:$R$538,2)</f>
        <v>0</v>
      </c>
      <c r="S587" s="742" cm="1">
        <f t="array" ref="S587">INDEX($H587:$K587,0,MATCH(S$541,$H$541:$K$541,0))*HLOOKUP(S$540,$J$537:$R$538,2)</f>
        <v>1</v>
      </c>
      <c r="T587" s="742" cm="1">
        <f t="array" ref="T587">INDEX($H587:$K587,0,MATCH(T$541,$H$541:$K$541,0))*HLOOKUP(T$540,$J$537:$R$538,2)</f>
        <v>1</v>
      </c>
      <c r="U587" s="742" cm="1">
        <f t="array" ref="U587">INDEX($H587:$K587,0,MATCH(U$541,$H$541:$K$541,0))*HLOOKUP(U$540,$J$537:$R$538,2)</f>
        <v>1</v>
      </c>
      <c r="V587" s="742" cm="1">
        <f t="array" ref="V587">INDEX($H587:$K587,0,MATCH(V$541,$H$541:$K$541,0))*HLOOKUP(V$540,$J$537:$R$538,2)</f>
        <v>0</v>
      </c>
      <c r="W587" s="742" cm="1">
        <f t="array" ref="W587">INDEX($H587:$K587,0,MATCH(W$541,$H$541:$K$541,0))*HLOOKUP(W$540,$J$537:$R$538,2)</f>
        <v>1</v>
      </c>
      <c r="X587" s="742" cm="1">
        <f t="array" ref="X587">INDEX($H587:$K587,0,MATCH(X$541,$H$541:$K$541,0))*HLOOKUP(X$540,$J$537:$R$538,2)</f>
        <v>1</v>
      </c>
      <c r="Y587" s="742" cm="1">
        <f t="array" ref="Y587">INDEX($H587:$K587,0,MATCH(Y$541,$H$541:$K$541,0))*HLOOKUP(Y$540,$J$537:$R$538,2)</f>
        <v>1</v>
      </c>
      <c r="Z587" s="742" cm="1">
        <f t="array" ref="Z587">INDEX($H587:$K587,0,MATCH(Z$541,$H$541:$K$541,0))*HLOOKUP(Z$540,$J$537:$R$538,2)</f>
        <v>0</v>
      </c>
      <c r="AA587" s="742" cm="1">
        <f t="array" ref="AA587">INDEX($H587:$K587,0,MATCH(AA$541,$H$541:$K$541,0))*HLOOKUP(AA$540,$J$537:$R$538,2)</f>
        <v>1</v>
      </c>
      <c r="AB587" s="742" cm="1">
        <f t="array" ref="AB587">INDEX($H587:$K587,0,MATCH(AB$541,$H$541:$K$541,0))*HLOOKUP(AB$540,$J$537:$R$538,2)</f>
        <v>1</v>
      </c>
      <c r="AC587" s="742" cm="1">
        <f t="array" ref="AC587">INDEX($H587:$K587,0,MATCH(AC$541,$H$541:$K$541,0))*HLOOKUP(AC$540,$J$537:$R$538,2)</f>
        <v>1</v>
      </c>
      <c r="AD587" s="742" cm="1">
        <f t="array" ref="AD587">INDEX($H587:$K587,0,MATCH(AD$541,$H$541:$K$541,0))*HLOOKUP(AD$540,$J$537:$R$538,2)</f>
        <v>0</v>
      </c>
      <c r="AE587" s="742" cm="1">
        <f t="array" ref="AE587">INDEX($H587:$K587,0,MATCH(AE$541,$H$541:$K$541,0))*HLOOKUP(AE$540,$J$537:$R$538,2)</f>
        <v>1</v>
      </c>
      <c r="AF587" s="742" cm="1">
        <f t="array" ref="AF587">INDEX($H587:$K587,0,MATCH(AF$541,$H$541:$K$541,0))*HLOOKUP(AF$540,$J$537:$R$538,2)</f>
        <v>1</v>
      </c>
      <c r="AG587" s="742" cm="1">
        <f t="array" ref="AG587">INDEX($H587:$K587,0,MATCH(AG$541,$H$541:$K$541,0))*HLOOKUP(AG$540,$J$537:$R$538,2)</f>
        <v>1</v>
      </c>
      <c r="AH587" s="742" cm="1">
        <f t="array" ref="AH587">INDEX($H587:$K587,0,MATCH(AH$541,$H$541:$K$541,0))*HLOOKUP(AH$540,$J$537:$R$538,2)</f>
        <v>0</v>
      </c>
      <c r="AI587" s="742" cm="1">
        <f t="array" ref="AI587">INDEX($H587:$K587,0,MATCH(AI$541,$H$541:$K$541,0))*HLOOKUP(AI$540,$J$537:$R$538,2)</f>
        <v>1</v>
      </c>
      <c r="AJ587" s="742" cm="1">
        <f t="array" ref="AJ587">INDEX($H587:$K587,0,MATCH(AJ$541,$H$541:$K$541,0))*HLOOKUP(AJ$540,$J$537:$R$538,2)</f>
        <v>1</v>
      </c>
      <c r="AK587" s="742" cm="1">
        <f t="array" ref="AK587">INDEX($H587:$K587,0,MATCH(AK$541,$H$541:$K$541,0))*HLOOKUP(AK$540,$J$537:$R$538,2)</f>
        <v>1</v>
      </c>
      <c r="AL587" s="742" cm="1">
        <f t="array" ref="AL587">INDEX($H587:$K587,0,MATCH(AL$541,$H$541:$K$541,0))*HLOOKUP(AL$540,$J$537:$R$538,2)</f>
        <v>0</v>
      </c>
      <c r="AM587" s="742" cm="1">
        <f t="array" ref="AM587">INDEX($H587:$K587,0,MATCH(AM$541,$H$541:$K$541,0))*HLOOKUP(AM$540,$J$537:$R$538,2)</f>
        <v>1</v>
      </c>
      <c r="AN587" s="742" cm="1">
        <f t="array" ref="AN587">INDEX($H587:$K587,0,MATCH(AN$541,$H$541:$K$541,0))*HLOOKUP(AN$540,$J$537:$R$538,2)</f>
        <v>1</v>
      </c>
      <c r="AO587" s="742" cm="1">
        <f t="array" ref="AO587">INDEX($H587:$K587,0,MATCH(AO$541,$H$541:$K$541,0))*HLOOKUP(AO$540,$J$537:$R$538,2)</f>
        <v>1</v>
      </c>
      <c r="AP587" s="742" cm="1">
        <f t="array" ref="AP587">INDEX($H587:$K587,0,MATCH(AP$541,$H$541:$K$541,0))*HLOOKUP(AP$540,$J$537:$R$538,2)</f>
        <v>0</v>
      </c>
      <c r="AQ587" s="742" cm="1">
        <f t="array" ref="AQ587">INDEX($H587:$K587,0,MATCH(AQ$541,$H$541:$K$541,0))*HLOOKUP(AQ$540,$J$537:$R$538,2)</f>
        <v>1</v>
      </c>
      <c r="AR587" s="742" cm="1">
        <f t="array" ref="AR587">INDEX($H587:$K587,0,MATCH(AR$541,$H$541:$K$541,0))*HLOOKUP(AR$540,$J$537:$R$538,2)</f>
        <v>1</v>
      </c>
      <c r="AS587" s="742" cm="1">
        <f t="array" ref="AS587">INDEX($H587:$K587,0,MATCH(AS$541,$H$541:$K$541,0))*HLOOKUP(AS$540,$J$537:$R$538,2)</f>
        <v>1</v>
      </c>
      <c r="AT587" s="742" cm="1">
        <f t="array" ref="AT587">INDEX($H587:$K587,0,MATCH(AT$541,$H$541:$K$541,0))*HLOOKUP(AT$540,$J$537:$R$538,2)</f>
        <v>0</v>
      </c>
      <c r="AU587" s="742" cm="1">
        <f t="array" ref="AU587">INDEX($H587:$K587,0,MATCH(AU$541,$H$541:$K$541,0))*HLOOKUP(AU$540,$J$537:$R$538,2)</f>
        <v>1</v>
      </c>
      <c r="AV587" s="196"/>
      <c r="AW587" s="196"/>
      <c r="AX587" s="17"/>
      <c r="AY587" s="9"/>
      <c r="AZ587" s="9"/>
      <c r="BA587" s="9"/>
    </row>
    <row r="588" spans="1:53" ht="12" customHeight="1" outlineLevel="1" x14ac:dyDescent="0.35">
      <c r="A588" s="7"/>
      <c r="B588" s="8"/>
      <c r="C588" s="18"/>
      <c r="D588" s="18"/>
      <c r="E588" s="18"/>
      <c r="F588" s="34"/>
      <c r="G588" s="27" t="str">
        <f t="shared" si="127"/>
        <v>YYNWBr</v>
      </c>
      <c r="H588" s="232">
        <f t="shared" si="128"/>
        <v>1</v>
      </c>
      <c r="I588" s="232">
        <f t="shared" si="128"/>
        <v>1</v>
      </c>
      <c r="J588" s="232">
        <f t="shared" si="128"/>
        <v>0</v>
      </c>
      <c r="K588" s="232">
        <f t="shared" si="128"/>
        <v>1</v>
      </c>
      <c r="L588" s="742" cm="1">
        <f t="array" ref="L588">INDEX($H588:$K588,0,MATCH(L$541,$H$541:$K$541,0))*HLOOKUP(L$540,$J$537:$R$538,2)</f>
        <v>1</v>
      </c>
      <c r="M588" s="742" cm="1">
        <f t="array" ref="M588">INDEX($H588:$K588,0,MATCH(M$541,$H$541:$K$541,0))*HLOOKUP(M$540,$J$537:$R$538,2)</f>
        <v>1</v>
      </c>
      <c r="N588" s="742" cm="1">
        <f t="array" ref="N588">INDEX($H588:$K588,0,MATCH(N$541,$H$541:$K$541,0))*HLOOKUP(N$540,$J$537:$R$538,2)</f>
        <v>0</v>
      </c>
      <c r="O588" s="742" cm="1">
        <f t="array" ref="O588">INDEX($H588:$K588,0,MATCH(O$541,$H$541:$K$541,0))*HLOOKUP(O$540,$J$537:$R$538,2)</f>
        <v>1</v>
      </c>
      <c r="P588" s="742" cm="1">
        <f t="array" ref="P588">INDEX($H588:$K588,0,MATCH(P$541,$H$541:$K$541,0))*HLOOKUP(P$540,$J$537:$R$538,2)</f>
        <v>1</v>
      </c>
      <c r="Q588" s="742" cm="1">
        <f t="array" ref="Q588">INDEX($H588:$K588,0,MATCH(Q$541,$H$541:$K$541,0))*HLOOKUP(Q$540,$J$537:$R$538,2)</f>
        <v>1</v>
      </c>
      <c r="R588" s="742" cm="1">
        <f t="array" ref="R588">INDEX($H588:$K588,0,MATCH(R$541,$H$541:$K$541,0))*HLOOKUP(R$540,$J$537:$R$538,2)</f>
        <v>0</v>
      </c>
      <c r="S588" s="742" cm="1">
        <f t="array" ref="S588">INDEX($H588:$K588,0,MATCH(S$541,$H$541:$K$541,0))*HLOOKUP(S$540,$J$537:$R$538,2)</f>
        <v>1</v>
      </c>
      <c r="T588" s="742" cm="1">
        <f t="array" ref="T588">INDEX($H588:$K588,0,MATCH(T$541,$H$541:$K$541,0))*HLOOKUP(T$540,$J$537:$R$538,2)</f>
        <v>1</v>
      </c>
      <c r="U588" s="742" cm="1">
        <f t="array" ref="U588">INDEX($H588:$K588,0,MATCH(U$541,$H$541:$K$541,0))*HLOOKUP(U$540,$J$537:$R$538,2)</f>
        <v>1</v>
      </c>
      <c r="V588" s="742" cm="1">
        <f t="array" ref="V588">INDEX($H588:$K588,0,MATCH(V$541,$H$541:$K$541,0))*HLOOKUP(V$540,$J$537:$R$538,2)</f>
        <v>0</v>
      </c>
      <c r="W588" s="742" cm="1">
        <f t="array" ref="W588">INDEX($H588:$K588,0,MATCH(W$541,$H$541:$K$541,0))*HLOOKUP(W$540,$J$537:$R$538,2)</f>
        <v>1</v>
      </c>
      <c r="X588" s="742" cm="1">
        <f t="array" ref="X588">INDEX($H588:$K588,0,MATCH(X$541,$H$541:$K$541,0))*HLOOKUP(X$540,$J$537:$R$538,2)</f>
        <v>1</v>
      </c>
      <c r="Y588" s="742" cm="1">
        <f t="array" ref="Y588">INDEX($H588:$K588,0,MATCH(Y$541,$H$541:$K$541,0))*HLOOKUP(Y$540,$J$537:$R$538,2)</f>
        <v>1</v>
      </c>
      <c r="Z588" s="742" cm="1">
        <f t="array" ref="Z588">INDEX($H588:$K588,0,MATCH(Z$541,$H$541:$K$541,0))*HLOOKUP(Z$540,$J$537:$R$538,2)</f>
        <v>0</v>
      </c>
      <c r="AA588" s="742" cm="1">
        <f t="array" ref="AA588">INDEX($H588:$K588,0,MATCH(AA$541,$H$541:$K$541,0))*HLOOKUP(AA$540,$J$537:$R$538,2)</f>
        <v>1</v>
      </c>
      <c r="AB588" s="742" cm="1">
        <f t="array" ref="AB588">INDEX($H588:$K588,0,MATCH(AB$541,$H$541:$K$541,0))*HLOOKUP(AB$540,$J$537:$R$538,2)</f>
        <v>1</v>
      </c>
      <c r="AC588" s="742" cm="1">
        <f t="array" ref="AC588">INDEX($H588:$K588,0,MATCH(AC$541,$H$541:$K$541,0))*HLOOKUP(AC$540,$J$537:$R$538,2)</f>
        <v>1</v>
      </c>
      <c r="AD588" s="742" cm="1">
        <f t="array" ref="AD588">INDEX($H588:$K588,0,MATCH(AD$541,$H$541:$K$541,0))*HLOOKUP(AD$540,$J$537:$R$538,2)</f>
        <v>0</v>
      </c>
      <c r="AE588" s="742" cm="1">
        <f t="array" ref="AE588">INDEX($H588:$K588,0,MATCH(AE$541,$H$541:$K$541,0))*HLOOKUP(AE$540,$J$537:$R$538,2)</f>
        <v>1</v>
      </c>
      <c r="AF588" s="742" cm="1">
        <f t="array" ref="AF588">INDEX($H588:$K588,0,MATCH(AF$541,$H$541:$K$541,0))*HLOOKUP(AF$540,$J$537:$R$538,2)</f>
        <v>1</v>
      </c>
      <c r="AG588" s="742" cm="1">
        <f t="array" ref="AG588">INDEX($H588:$K588,0,MATCH(AG$541,$H$541:$K$541,0))*HLOOKUP(AG$540,$J$537:$R$538,2)</f>
        <v>1</v>
      </c>
      <c r="AH588" s="742" cm="1">
        <f t="array" ref="AH588">INDEX($H588:$K588,0,MATCH(AH$541,$H$541:$K$541,0))*HLOOKUP(AH$540,$J$537:$R$538,2)</f>
        <v>0</v>
      </c>
      <c r="AI588" s="742" cm="1">
        <f t="array" ref="AI588">INDEX($H588:$K588,0,MATCH(AI$541,$H$541:$K$541,0))*HLOOKUP(AI$540,$J$537:$R$538,2)</f>
        <v>1</v>
      </c>
      <c r="AJ588" s="742" cm="1">
        <f t="array" ref="AJ588">INDEX($H588:$K588,0,MATCH(AJ$541,$H$541:$K$541,0))*HLOOKUP(AJ$540,$J$537:$R$538,2)</f>
        <v>1</v>
      </c>
      <c r="AK588" s="742" cm="1">
        <f t="array" ref="AK588">INDEX($H588:$K588,0,MATCH(AK$541,$H$541:$K$541,0))*HLOOKUP(AK$540,$J$537:$R$538,2)</f>
        <v>1</v>
      </c>
      <c r="AL588" s="742" cm="1">
        <f t="array" ref="AL588">INDEX($H588:$K588,0,MATCH(AL$541,$H$541:$K$541,0))*HLOOKUP(AL$540,$J$537:$R$538,2)</f>
        <v>0</v>
      </c>
      <c r="AM588" s="742" cm="1">
        <f t="array" ref="AM588">INDEX($H588:$K588,0,MATCH(AM$541,$H$541:$K$541,0))*HLOOKUP(AM$540,$J$537:$R$538,2)</f>
        <v>1</v>
      </c>
      <c r="AN588" s="742" cm="1">
        <f t="array" ref="AN588">INDEX($H588:$K588,0,MATCH(AN$541,$H$541:$K$541,0))*HLOOKUP(AN$540,$J$537:$R$538,2)</f>
        <v>1</v>
      </c>
      <c r="AO588" s="742" cm="1">
        <f t="array" ref="AO588">INDEX($H588:$K588,0,MATCH(AO$541,$H$541:$K$541,0))*HLOOKUP(AO$540,$J$537:$R$538,2)</f>
        <v>1</v>
      </c>
      <c r="AP588" s="742" cm="1">
        <f t="array" ref="AP588">INDEX($H588:$K588,0,MATCH(AP$541,$H$541:$K$541,0))*HLOOKUP(AP$540,$J$537:$R$538,2)</f>
        <v>0</v>
      </c>
      <c r="AQ588" s="742" cm="1">
        <f t="array" ref="AQ588">INDEX($H588:$K588,0,MATCH(AQ$541,$H$541:$K$541,0))*HLOOKUP(AQ$540,$J$537:$R$538,2)</f>
        <v>1</v>
      </c>
      <c r="AR588" s="742" cm="1">
        <f t="array" ref="AR588">INDEX($H588:$K588,0,MATCH(AR$541,$H$541:$K$541,0))*HLOOKUP(AR$540,$J$537:$R$538,2)</f>
        <v>1</v>
      </c>
      <c r="AS588" s="742" cm="1">
        <f t="array" ref="AS588">INDEX($H588:$K588,0,MATCH(AS$541,$H$541:$K$541,0))*HLOOKUP(AS$540,$J$537:$R$538,2)</f>
        <v>1</v>
      </c>
      <c r="AT588" s="742" cm="1">
        <f t="array" ref="AT588">INDEX($H588:$K588,0,MATCH(AT$541,$H$541:$K$541,0))*HLOOKUP(AT$540,$J$537:$R$538,2)</f>
        <v>0</v>
      </c>
      <c r="AU588" s="742" cm="1">
        <f t="array" ref="AU588">INDEX($H588:$K588,0,MATCH(AU$541,$H$541:$K$541,0))*HLOOKUP(AU$540,$J$537:$R$538,2)</f>
        <v>1</v>
      </c>
      <c r="AV588" s="196"/>
      <c r="AW588" s="196"/>
      <c r="AX588" s="17"/>
      <c r="AY588" s="9"/>
      <c r="AZ588" s="9"/>
      <c r="BA588" s="9"/>
    </row>
    <row r="589" spans="1:53" ht="12" customHeight="1" outlineLevel="1" x14ac:dyDescent="0.35">
      <c r="A589" s="7"/>
      <c r="B589" s="8"/>
      <c r="C589" s="18"/>
      <c r="D589" s="18"/>
      <c r="E589" s="18"/>
      <c r="F589" s="34"/>
      <c r="G589" s="27" t="str">
        <f t="shared" si="127"/>
        <v>YYNWBrd</v>
      </c>
      <c r="H589" s="232">
        <f t="shared" si="128"/>
        <v>1</v>
      </c>
      <c r="I589" s="232">
        <f t="shared" si="128"/>
        <v>1</v>
      </c>
      <c r="J589" s="232">
        <f t="shared" si="128"/>
        <v>0</v>
      </c>
      <c r="K589" s="232">
        <f t="shared" si="128"/>
        <v>1</v>
      </c>
      <c r="L589" s="742" cm="1">
        <f t="array" ref="L589">INDEX($H589:$K589,0,MATCH(L$541,$H$541:$K$541,0))*HLOOKUP(L$540,$J$537:$R$538,2)</f>
        <v>1</v>
      </c>
      <c r="M589" s="742" cm="1">
        <f t="array" ref="M589">INDEX($H589:$K589,0,MATCH(M$541,$H$541:$K$541,0))*HLOOKUP(M$540,$J$537:$R$538,2)</f>
        <v>1</v>
      </c>
      <c r="N589" s="742" cm="1">
        <f t="array" ref="N589">INDEX($H589:$K589,0,MATCH(N$541,$H$541:$K$541,0))*HLOOKUP(N$540,$J$537:$R$538,2)</f>
        <v>0</v>
      </c>
      <c r="O589" s="742" cm="1">
        <f t="array" ref="O589">INDEX($H589:$K589,0,MATCH(O$541,$H$541:$K$541,0))*HLOOKUP(O$540,$J$537:$R$538,2)</f>
        <v>1</v>
      </c>
      <c r="P589" s="742" cm="1">
        <f t="array" ref="P589">INDEX($H589:$K589,0,MATCH(P$541,$H$541:$K$541,0))*HLOOKUP(P$540,$J$537:$R$538,2)</f>
        <v>1</v>
      </c>
      <c r="Q589" s="742" cm="1">
        <f t="array" ref="Q589">INDEX($H589:$K589,0,MATCH(Q$541,$H$541:$K$541,0))*HLOOKUP(Q$540,$J$537:$R$538,2)</f>
        <v>1</v>
      </c>
      <c r="R589" s="742" cm="1">
        <f t="array" ref="R589">INDEX($H589:$K589,0,MATCH(R$541,$H$541:$K$541,0))*HLOOKUP(R$540,$J$537:$R$538,2)</f>
        <v>0</v>
      </c>
      <c r="S589" s="742" cm="1">
        <f t="array" ref="S589">INDEX($H589:$K589,0,MATCH(S$541,$H$541:$K$541,0))*HLOOKUP(S$540,$J$537:$R$538,2)</f>
        <v>1</v>
      </c>
      <c r="T589" s="742" cm="1">
        <f t="array" ref="T589">INDEX($H589:$K589,0,MATCH(T$541,$H$541:$K$541,0))*HLOOKUP(T$540,$J$537:$R$538,2)</f>
        <v>1</v>
      </c>
      <c r="U589" s="742" cm="1">
        <f t="array" ref="U589">INDEX($H589:$K589,0,MATCH(U$541,$H$541:$K$541,0))*HLOOKUP(U$540,$J$537:$R$538,2)</f>
        <v>1</v>
      </c>
      <c r="V589" s="742" cm="1">
        <f t="array" ref="V589">INDEX($H589:$K589,0,MATCH(V$541,$H$541:$K$541,0))*HLOOKUP(V$540,$J$537:$R$538,2)</f>
        <v>0</v>
      </c>
      <c r="W589" s="742" cm="1">
        <f t="array" ref="W589">INDEX($H589:$K589,0,MATCH(W$541,$H$541:$K$541,0))*HLOOKUP(W$540,$J$537:$R$538,2)</f>
        <v>1</v>
      </c>
      <c r="X589" s="742" cm="1">
        <f t="array" ref="X589">INDEX($H589:$K589,0,MATCH(X$541,$H$541:$K$541,0))*HLOOKUP(X$540,$J$537:$R$538,2)</f>
        <v>1</v>
      </c>
      <c r="Y589" s="742" cm="1">
        <f t="array" ref="Y589">INDEX($H589:$K589,0,MATCH(Y$541,$H$541:$K$541,0))*HLOOKUP(Y$540,$J$537:$R$538,2)</f>
        <v>1</v>
      </c>
      <c r="Z589" s="742" cm="1">
        <f t="array" ref="Z589">INDEX($H589:$K589,0,MATCH(Z$541,$H$541:$K$541,0))*HLOOKUP(Z$540,$J$537:$R$538,2)</f>
        <v>0</v>
      </c>
      <c r="AA589" s="742" cm="1">
        <f t="array" ref="AA589">INDEX($H589:$K589,0,MATCH(AA$541,$H$541:$K$541,0))*HLOOKUP(AA$540,$J$537:$R$538,2)</f>
        <v>1</v>
      </c>
      <c r="AB589" s="742" cm="1">
        <f t="array" ref="AB589">INDEX($H589:$K589,0,MATCH(AB$541,$H$541:$K$541,0))*HLOOKUP(AB$540,$J$537:$R$538,2)</f>
        <v>1</v>
      </c>
      <c r="AC589" s="742" cm="1">
        <f t="array" ref="AC589">INDEX($H589:$K589,0,MATCH(AC$541,$H$541:$K$541,0))*HLOOKUP(AC$540,$J$537:$R$538,2)</f>
        <v>1</v>
      </c>
      <c r="AD589" s="742" cm="1">
        <f t="array" ref="AD589">INDEX($H589:$K589,0,MATCH(AD$541,$H$541:$K$541,0))*HLOOKUP(AD$540,$J$537:$R$538,2)</f>
        <v>0</v>
      </c>
      <c r="AE589" s="742" cm="1">
        <f t="array" ref="AE589">INDEX($H589:$K589,0,MATCH(AE$541,$H$541:$K$541,0))*HLOOKUP(AE$540,$J$537:$R$538,2)</f>
        <v>1</v>
      </c>
      <c r="AF589" s="742" cm="1">
        <f t="array" ref="AF589">INDEX($H589:$K589,0,MATCH(AF$541,$H$541:$K$541,0))*HLOOKUP(AF$540,$J$537:$R$538,2)</f>
        <v>1</v>
      </c>
      <c r="AG589" s="742" cm="1">
        <f t="array" ref="AG589">INDEX($H589:$K589,0,MATCH(AG$541,$H$541:$K$541,0))*HLOOKUP(AG$540,$J$537:$R$538,2)</f>
        <v>1</v>
      </c>
      <c r="AH589" s="742" cm="1">
        <f t="array" ref="AH589">INDEX($H589:$K589,0,MATCH(AH$541,$H$541:$K$541,0))*HLOOKUP(AH$540,$J$537:$R$538,2)</f>
        <v>0</v>
      </c>
      <c r="AI589" s="742" cm="1">
        <f t="array" ref="AI589">INDEX($H589:$K589,0,MATCH(AI$541,$H$541:$K$541,0))*HLOOKUP(AI$540,$J$537:$R$538,2)</f>
        <v>1</v>
      </c>
      <c r="AJ589" s="742" cm="1">
        <f t="array" ref="AJ589">INDEX($H589:$K589,0,MATCH(AJ$541,$H$541:$K$541,0))*HLOOKUP(AJ$540,$J$537:$R$538,2)</f>
        <v>1</v>
      </c>
      <c r="AK589" s="742" cm="1">
        <f t="array" ref="AK589">INDEX($H589:$K589,0,MATCH(AK$541,$H$541:$K$541,0))*HLOOKUP(AK$540,$J$537:$R$538,2)</f>
        <v>1</v>
      </c>
      <c r="AL589" s="742" cm="1">
        <f t="array" ref="AL589">INDEX($H589:$K589,0,MATCH(AL$541,$H$541:$K$541,0))*HLOOKUP(AL$540,$J$537:$R$538,2)</f>
        <v>0</v>
      </c>
      <c r="AM589" s="742" cm="1">
        <f t="array" ref="AM589">INDEX($H589:$K589,0,MATCH(AM$541,$H$541:$K$541,0))*HLOOKUP(AM$540,$J$537:$R$538,2)</f>
        <v>1</v>
      </c>
      <c r="AN589" s="742" cm="1">
        <f t="array" ref="AN589">INDEX($H589:$K589,0,MATCH(AN$541,$H$541:$K$541,0))*HLOOKUP(AN$540,$J$537:$R$538,2)</f>
        <v>1</v>
      </c>
      <c r="AO589" s="742" cm="1">
        <f t="array" ref="AO589">INDEX($H589:$K589,0,MATCH(AO$541,$H$541:$K$541,0))*HLOOKUP(AO$540,$J$537:$R$538,2)</f>
        <v>1</v>
      </c>
      <c r="AP589" s="742" cm="1">
        <f t="array" ref="AP589">INDEX($H589:$K589,0,MATCH(AP$541,$H$541:$K$541,0))*HLOOKUP(AP$540,$J$537:$R$538,2)</f>
        <v>0</v>
      </c>
      <c r="AQ589" s="742" cm="1">
        <f t="array" ref="AQ589">INDEX($H589:$K589,0,MATCH(AQ$541,$H$541:$K$541,0))*HLOOKUP(AQ$540,$J$537:$R$538,2)</f>
        <v>1</v>
      </c>
      <c r="AR589" s="742" cm="1">
        <f t="array" ref="AR589">INDEX($H589:$K589,0,MATCH(AR$541,$H$541:$K$541,0))*HLOOKUP(AR$540,$J$537:$R$538,2)</f>
        <v>1</v>
      </c>
      <c r="AS589" s="742" cm="1">
        <f t="array" ref="AS589">INDEX($H589:$K589,0,MATCH(AS$541,$H$541:$K$541,0))*HLOOKUP(AS$540,$J$537:$R$538,2)</f>
        <v>1</v>
      </c>
      <c r="AT589" s="742" cm="1">
        <f t="array" ref="AT589">INDEX($H589:$K589,0,MATCH(AT$541,$H$541:$K$541,0))*HLOOKUP(AT$540,$J$537:$R$538,2)</f>
        <v>0</v>
      </c>
      <c r="AU589" s="742" cm="1">
        <f t="array" ref="AU589">INDEX($H589:$K589,0,MATCH(AU$541,$H$541:$K$541,0))*HLOOKUP(AU$540,$J$537:$R$538,2)</f>
        <v>1</v>
      </c>
      <c r="AV589" s="196"/>
      <c r="AW589" s="196"/>
      <c r="AX589" s="17"/>
      <c r="AY589" s="9"/>
      <c r="AZ589" s="9"/>
      <c r="BA589" s="9"/>
    </row>
    <row r="590" spans="1:53" ht="14.5" outlineLevel="1" x14ac:dyDescent="0.35">
      <c r="A590" s="7"/>
      <c r="B590" s="8"/>
      <c r="C590" s="18"/>
      <c r="D590" s="18"/>
      <c r="E590" s="18"/>
      <c r="F590" s="27"/>
      <c r="G590" s="27" t="str">
        <f t="shared" si="127"/>
        <v>YYWBNw</v>
      </c>
      <c r="H590" s="232">
        <f t="shared" si="128"/>
        <v>1</v>
      </c>
      <c r="I590" s="232">
        <f t="shared" si="128"/>
        <v>1</v>
      </c>
      <c r="J590" s="232">
        <f t="shared" si="128"/>
        <v>1</v>
      </c>
      <c r="K590" s="232">
        <f t="shared" si="128"/>
        <v>0</v>
      </c>
      <c r="L590" s="742" cm="1">
        <f t="array" ref="L590">INDEX($H590:$K590,0,MATCH(L$541,$H$541:$K$541,0))*HLOOKUP(L$540,$J$537:$R$538,2)</f>
        <v>1</v>
      </c>
      <c r="M590" s="742" cm="1">
        <f t="array" ref="M590">INDEX($H590:$K590,0,MATCH(M$541,$H$541:$K$541,0))*HLOOKUP(M$540,$J$537:$R$538,2)</f>
        <v>1</v>
      </c>
      <c r="N590" s="742" cm="1">
        <f t="array" ref="N590">INDEX($H590:$K590,0,MATCH(N$541,$H$541:$K$541,0))*HLOOKUP(N$540,$J$537:$R$538,2)</f>
        <v>1</v>
      </c>
      <c r="O590" s="742" cm="1">
        <f t="array" ref="O590">INDEX($H590:$K590,0,MATCH(O$541,$H$541:$K$541,0))*HLOOKUP(O$540,$J$537:$R$538,2)</f>
        <v>0</v>
      </c>
      <c r="P590" s="742" cm="1">
        <f t="array" ref="P590">INDEX($H590:$K590,0,MATCH(P$541,$H$541:$K$541,0))*HLOOKUP(P$540,$J$537:$R$538,2)</f>
        <v>1</v>
      </c>
      <c r="Q590" s="742" cm="1">
        <f t="array" ref="Q590">INDEX($H590:$K590,0,MATCH(Q$541,$H$541:$K$541,0))*HLOOKUP(Q$540,$J$537:$R$538,2)</f>
        <v>1</v>
      </c>
      <c r="R590" s="742" cm="1">
        <f t="array" ref="R590">INDEX($H590:$K590,0,MATCH(R$541,$H$541:$K$541,0))*HLOOKUP(R$540,$J$537:$R$538,2)</f>
        <v>1</v>
      </c>
      <c r="S590" s="742" cm="1">
        <f t="array" ref="S590">INDEX($H590:$K590,0,MATCH(S$541,$H$541:$K$541,0))*HLOOKUP(S$540,$J$537:$R$538,2)</f>
        <v>0</v>
      </c>
      <c r="T590" s="742" cm="1">
        <f t="array" ref="T590">INDEX($H590:$K590,0,MATCH(T$541,$H$541:$K$541,0))*HLOOKUP(T$540,$J$537:$R$538,2)</f>
        <v>1</v>
      </c>
      <c r="U590" s="742" cm="1">
        <f t="array" ref="U590">INDEX($H590:$K590,0,MATCH(U$541,$H$541:$K$541,0))*HLOOKUP(U$540,$J$537:$R$538,2)</f>
        <v>1</v>
      </c>
      <c r="V590" s="742" cm="1">
        <f t="array" ref="V590">INDEX($H590:$K590,0,MATCH(V$541,$H$541:$K$541,0))*HLOOKUP(V$540,$J$537:$R$538,2)</f>
        <v>1</v>
      </c>
      <c r="W590" s="742" cm="1">
        <f t="array" ref="W590">INDEX($H590:$K590,0,MATCH(W$541,$H$541:$K$541,0))*HLOOKUP(W$540,$J$537:$R$538,2)</f>
        <v>0</v>
      </c>
      <c r="X590" s="742" cm="1">
        <f t="array" ref="X590">INDEX($H590:$K590,0,MATCH(X$541,$H$541:$K$541,0))*HLOOKUP(X$540,$J$537:$R$538,2)</f>
        <v>1</v>
      </c>
      <c r="Y590" s="742" cm="1">
        <f t="array" ref="Y590">INDEX($H590:$K590,0,MATCH(Y$541,$H$541:$K$541,0))*HLOOKUP(Y$540,$J$537:$R$538,2)</f>
        <v>1</v>
      </c>
      <c r="Z590" s="742" cm="1">
        <f t="array" ref="Z590">INDEX($H590:$K590,0,MATCH(Z$541,$H$541:$K$541,0))*HLOOKUP(Z$540,$J$537:$R$538,2)</f>
        <v>1</v>
      </c>
      <c r="AA590" s="742" cm="1">
        <f t="array" ref="AA590">INDEX($H590:$K590,0,MATCH(AA$541,$H$541:$K$541,0))*HLOOKUP(AA$540,$J$537:$R$538,2)</f>
        <v>0</v>
      </c>
      <c r="AB590" s="742" cm="1">
        <f t="array" ref="AB590">INDEX($H590:$K590,0,MATCH(AB$541,$H$541:$K$541,0))*HLOOKUP(AB$540,$J$537:$R$538,2)</f>
        <v>1</v>
      </c>
      <c r="AC590" s="742" cm="1">
        <f t="array" ref="AC590">INDEX($H590:$K590,0,MATCH(AC$541,$H$541:$K$541,0))*HLOOKUP(AC$540,$J$537:$R$538,2)</f>
        <v>1</v>
      </c>
      <c r="AD590" s="742" cm="1">
        <f t="array" ref="AD590">INDEX($H590:$K590,0,MATCH(AD$541,$H$541:$K$541,0))*HLOOKUP(AD$540,$J$537:$R$538,2)</f>
        <v>1</v>
      </c>
      <c r="AE590" s="742" cm="1">
        <f t="array" ref="AE590">INDEX($H590:$K590,0,MATCH(AE$541,$H$541:$K$541,0))*HLOOKUP(AE$540,$J$537:$R$538,2)</f>
        <v>0</v>
      </c>
      <c r="AF590" s="742" cm="1">
        <f t="array" ref="AF590">INDEX($H590:$K590,0,MATCH(AF$541,$H$541:$K$541,0))*HLOOKUP(AF$540,$J$537:$R$538,2)</f>
        <v>1</v>
      </c>
      <c r="AG590" s="742" cm="1">
        <f t="array" ref="AG590">INDEX($H590:$K590,0,MATCH(AG$541,$H$541:$K$541,0))*HLOOKUP(AG$540,$J$537:$R$538,2)</f>
        <v>1</v>
      </c>
      <c r="AH590" s="742" cm="1">
        <f t="array" ref="AH590">INDEX($H590:$K590,0,MATCH(AH$541,$H$541:$K$541,0))*HLOOKUP(AH$540,$J$537:$R$538,2)</f>
        <v>1</v>
      </c>
      <c r="AI590" s="742" cm="1">
        <f t="array" ref="AI590">INDEX($H590:$K590,0,MATCH(AI$541,$H$541:$K$541,0))*HLOOKUP(AI$540,$J$537:$R$538,2)</f>
        <v>0</v>
      </c>
      <c r="AJ590" s="742" cm="1">
        <f t="array" ref="AJ590">INDEX($H590:$K590,0,MATCH(AJ$541,$H$541:$K$541,0))*HLOOKUP(AJ$540,$J$537:$R$538,2)</f>
        <v>1</v>
      </c>
      <c r="AK590" s="742" cm="1">
        <f t="array" ref="AK590">INDEX($H590:$K590,0,MATCH(AK$541,$H$541:$K$541,0))*HLOOKUP(AK$540,$J$537:$R$538,2)</f>
        <v>1</v>
      </c>
      <c r="AL590" s="742" cm="1">
        <f t="array" ref="AL590">INDEX($H590:$K590,0,MATCH(AL$541,$H$541:$K$541,0))*HLOOKUP(AL$540,$J$537:$R$538,2)</f>
        <v>1</v>
      </c>
      <c r="AM590" s="742" cm="1">
        <f t="array" ref="AM590">INDEX($H590:$K590,0,MATCH(AM$541,$H$541:$K$541,0))*HLOOKUP(AM$540,$J$537:$R$538,2)</f>
        <v>0</v>
      </c>
      <c r="AN590" s="742" cm="1">
        <f t="array" ref="AN590">INDEX($H590:$K590,0,MATCH(AN$541,$H$541:$K$541,0))*HLOOKUP(AN$540,$J$537:$R$538,2)</f>
        <v>1</v>
      </c>
      <c r="AO590" s="742" cm="1">
        <f t="array" ref="AO590">INDEX($H590:$K590,0,MATCH(AO$541,$H$541:$K$541,0))*HLOOKUP(AO$540,$J$537:$R$538,2)</f>
        <v>1</v>
      </c>
      <c r="AP590" s="742" cm="1">
        <f t="array" ref="AP590">INDEX($H590:$K590,0,MATCH(AP$541,$H$541:$K$541,0))*HLOOKUP(AP$540,$J$537:$R$538,2)</f>
        <v>1</v>
      </c>
      <c r="AQ590" s="742" cm="1">
        <f t="array" ref="AQ590">INDEX($H590:$K590,0,MATCH(AQ$541,$H$541:$K$541,0))*HLOOKUP(AQ$540,$J$537:$R$538,2)</f>
        <v>0</v>
      </c>
      <c r="AR590" s="742" cm="1">
        <f t="array" ref="AR590">INDEX($H590:$K590,0,MATCH(AR$541,$H$541:$K$541,0))*HLOOKUP(AR$540,$J$537:$R$538,2)</f>
        <v>1</v>
      </c>
      <c r="AS590" s="742" cm="1">
        <f t="array" ref="AS590">INDEX($H590:$K590,0,MATCH(AS$541,$H$541:$K$541,0))*HLOOKUP(AS$540,$J$537:$R$538,2)</f>
        <v>1</v>
      </c>
      <c r="AT590" s="742" cm="1">
        <f t="array" ref="AT590">INDEX($H590:$K590,0,MATCH(AT$541,$H$541:$K$541,0))*HLOOKUP(AT$540,$J$537:$R$538,2)</f>
        <v>1</v>
      </c>
      <c r="AU590" s="742" cm="1">
        <f t="array" ref="AU590">INDEX($H590:$K590,0,MATCH(AU$541,$H$541:$K$541,0))*HLOOKUP(AU$540,$J$537:$R$538,2)</f>
        <v>0</v>
      </c>
      <c r="AV590" s="196"/>
      <c r="AW590" s="196"/>
      <c r="AX590" s="17"/>
      <c r="AY590" s="9"/>
      <c r="AZ590" s="9"/>
      <c r="BA590" s="9"/>
    </row>
    <row r="591" spans="1:53" ht="14.5" outlineLevel="1" x14ac:dyDescent="0.35">
      <c r="A591" s="7"/>
      <c r="B591" s="8"/>
      <c r="C591" s="18"/>
      <c r="D591" s="18"/>
      <c r="E591" s="18"/>
      <c r="F591" s="27"/>
      <c r="G591" s="27" t="str">
        <f t="shared" si="127"/>
        <v>YYWBNwd</v>
      </c>
      <c r="H591" s="232">
        <f t="shared" si="128"/>
        <v>1</v>
      </c>
      <c r="I591" s="232">
        <f t="shared" si="128"/>
        <v>1</v>
      </c>
      <c r="J591" s="232">
        <f t="shared" si="128"/>
        <v>1</v>
      </c>
      <c r="K591" s="232">
        <f t="shared" si="128"/>
        <v>0</v>
      </c>
      <c r="L591" s="742" cm="1">
        <f t="array" ref="L591">INDEX($H591:$K591,0,MATCH(L$541,$H$541:$K$541,0))*HLOOKUP(L$540,$J$537:$R$538,2)</f>
        <v>1</v>
      </c>
      <c r="M591" s="742" cm="1">
        <f t="array" ref="M591">INDEX($H591:$K591,0,MATCH(M$541,$H$541:$K$541,0))*HLOOKUP(M$540,$J$537:$R$538,2)</f>
        <v>1</v>
      </c>
      <c r="N591" s="742" cm="1">
        <f t="array" ref="N591">INDEX($H591:$K591,0,MATCH(N$541,$H$541:$K$541,0))*HLOOKUP(N$540,$J$537:$R$538,2)</f>
        <v>1</v>
      </c>
      <c r="O591" s="742" cm="1">
        <f t="array" ref="O591">INDEX($H591:$K591,0,MATCH(O$541,$H$541:$K$541,0))*HLOOKUP(O$540,$J$537:$R$538,2)</f>
        <v>0</v>
      </c>
      <c r="P591" s="742" cm="1">
        <f t="array" ref="P591">INDEX($H591:$K591,0,MATCH(P$541,$H$541:$K$541,0))*HLOOKUP(P$540,$J$537:$R$538,2)</f>
        <v>1</v>
      </c>
      <c r="Q591" s="742" cm="1">
        <f t="array" ref="Q591">INDEX($H591:$K591,0,MATCH(Q$541,$H$541:$K$541,0))*HLOOKUP(Q$540,$J$537:$R$538,2)</f>
        <v>1</v>
      </c>
      <c r="R591" s="742" cm="1">
        <f t="array" ref="R591">INDEX($H591:$K591,0,MATCH(R$541,$H$541:$K$541,0))*HLOOKUP(R$540,$J$537:$R$538,2)</f>
        <v>1</v>
      </c>
      <c r="S591" s="742" cm="1">
        <f t="array" ref="S591">INDEX($H591:$K591,0,MATCH(S$541,$H$541:$K$541,0))*HLOOKUP(S$540,$J$537:$R$538,2)</f>
        <v>0</v>
      </c>
      <c r="T591" s="742" cm="1">
        <f t="array" ref="T591">INDEX($H591:$K591,0,MATCH(T$541,$H$541:$K$541,0))*HLOOKUP(T$540,$J$537:$R$538,2)</f>
        <v>1</v>
      </c>
      <c r="U591" s="742" cm="1">
        <f t="array" ref="U591">INDEX($H591:$K591,0,MATCH(U$541,$H$541:$K$541,0))*HLOOKUP(U$540,$J$537:$R$538,2)</f>
        <v>1</v>
      </c>
      <c r="V591" s="742" cm="1">
        <f t="array" ref="V591">INDEX($H591:$K591,0,MATCH(V$541,$H$541:$K$541,0))*HLOOKUP(V$540,$J$537:$R$538,2)</f>
        <v>1</v>
      </c>
      <c r="W591" s="742" cm="1">
        <f t="array" ref="W591">INDEX($H591:$K591,0,MATCH(W$541,$H$541:$K$541,0))*HLOOKUP(W$540,$J$537:$R$538,2)</f>
        <v>0</v>
      </c>
      <c r="X591" s="742" cm="1">
        <f t="array" ref="X591">INDEX($H591:$K591,0,MATCH(X$541,$H$541:$K$541,0))*HLOOKUP(X$540,$J$537:$R$538,2)</f>
        <v>1</v>
      </c>
      <c r="Y591" s="742" cm="1">
        <f t="array" ref="Y591">INDEX($H591:$K591,0,MATCH(Y$541,$H$541:$K$541,0))*HLOOKUP(Y$540,$J$537:$R$538,2)</f>
        <v>1</v>
      </c>
      <c r="Z591" s="742" cm="1">
        <f t="array" ref="Z591">INDEX($H591:$K591,0,MATCH(Z$541,$H$541:$K$541,0))*HLOOKUP(Z$540,$J$537:$R$538,2)</f>
        <v>1</v>
      </c>
      <c r="AA591" s="742" cm="1">
        <f t="array" ref="AA591">INDEX($H591:$K591,0,MATCH(AA$541,$H$541:$K$541,0))*HLOOKUP(AA$540,$J$537:$R$538,2)</f>
        <v>0</v>
      </c>
      <c r="AB591" s="742" cm="1">
        <f t="array" ref="AB591">INDEX($H591:$K591,0,MATCH(AB$541,$H$541:$K$541,0))*HLOOKUP(AB$540,$J$537:$R$538,2)</f>
        <v>1</v>
      </c>
      <c r="AC591" s="742" cm="1">
        <f t="array" ref="AC591">INDEX($H591:$K591,0,MATCH(AC$541,$H$541:$K$541,0))*HLOOKUP(AC$540,$J$537:$R$538,2)</f>
        <v>1</v>
      </c>
      <c r="AD591" s="742" cm="1">
        <f t="array" ref="AD591">INDEX($H591:$K591,0,MATCH(AD$541,$H$541:$K$541,0))*HLOOKUP(AD$540,$J$537:$R$538,2)</f>
        <v>1</v>
      </c>
      <c r="AE591" s="742" cm="1">
        <f t="array" ref="AE591">INDEX($H591:$K591,0,MATCH(AE$541,$H$541:$K$541,0))*HLOOKUP(AE$540,$J$537:$R$538,2)</f>
        <v>0</v>
      </c>
      <c r="AF591" s="742" cm="1">
        <f t="array" ref="AF591">INDEX($H591:$K591,0,MATCH(AF$541,$H$541:$K$541,0))*HLOOKUP(AF$540,$J$537:$R$538,2)</f>
        <v>1</v>
      </c>
      <c r="AG591" s="742" cm="1">
        <f t="array" ref="AG591">INDEX($H591:$K591,0,MATCH(AG$541,$H$541:$K$541,0))*HLOOKUP(AG$540,$J$537:$R$538,2)</f>
        <v>1</v>
      </c>
      <c r="AH591" s="742" cm="1">
        <f t="array" ref="AH591">INDEX($H591:$K591,0,MATCH(AH$541,$H$541:$K$541,0))*HLOOKUP(AH$540,$J$537:$R$538,2)</f>
        <v>1</v>
      </c>
      <c r="AI591" s="742" cm="1">
        <f t="array" ref="AI591">INDEX($H591:$K591,0,MATCH(AI$541,$H$541:$K$541,0))*HLOOKUP(AI$540,$J$537:$R$538,2)</f>
        <v>0</v>
      </c>
      <c r="AJ591" s="742" cm="1">
        <f t="array" ref="AJ591">INDEX($H591:$K591,0,MATCH(AJ$541,$H$541:$K$541,0))*HLOOKUP(AJ$540,$J$537:$R$538,2)</f>
        <v>1</v>
      </c>
      <c r="AK591" s="742" cm="1">
        <f t="array" ref="AK591">INDEX($H591:$K591,0,MATCH(AK$541,$H$541:$K$541,0))*HLOOKUP(AK$540,$J$537:$R$538,2)</f>
        <v>1</v>
      </c>
      <c r="AL591" s="742" cm="1">
        <f t="array" ref="AL591">INDEX($H591:$K591,0,MATCH(AL$541,$H$541:$K$541,0))*HLOOKUP(AL$540,$J$537:$R$538,2)</f>
        <v>1</v>
      </c>
      <c r="AM591" s="742" cm="1">
        <f t="array" ref="AM591">INDEX($H591:$K591,0,MATCH(AM$541,$H$541:$K$541,0))*HLOOKUP(AM$540,$J$537:$R$538,2)</f>
        <v>0</v>
      </c>
      <c r="AN591" s="742" cm="1">
        <f t="array" ref="AN591">INDEX($H591:$K591,0,MATCH(AN$541,$H$541:$K$541,0))*HLOOKUP(AN$540,$J$537:$R$538,2)</f>
        <v>1</v>
      </c>
      <c r="AO591" s="742" cm="1">
        <f t="array" ref="AO591">INDEX($H591:$K591,0,MATCH(AO$541,$H$541:$K$541,0))*HLOOKUP(AO$540,$J$537:$R$538,2)</f>
        <v>1</v>
      </c>
      <c r="AP591" s="742" cm="1">
        <f t="array" ref="AP591">INDEX($H591:$K591,0,MATCH(AP$541,$H$541:$K$541,0))*HLOOKUP(AP$540,$J$537:$R$538,2)</f>
        <v>1</v>
      </c>
      <c r="AQ591" s="742" cm="1">
        <f t="array" ref="AQ591">INDEX($H591:$K591,0,MATCH(AQ$541,$H$541:$K$541,0))*HLOOKUP(AQ$540,$J$537:$R$538,2)</f>
        <v>0</v>
      </c>
      <c r="AR591" s="742" cm="1">
        <f t="array" ref="AR591">INDEX($H591:$K591,0,MATCH(AR$541,$H$541:$K$541,0))*HLOOKUP(AR$540,$J$537:$R$538,2)</f>
        <v>1</v>
      </c>
      <c r="AS591" s="742" cm="1">
        <f t="array" ref="AS591">INDEX($H591:$K591,0,MATCH(AS$541,$H$541:$K$541,0))*HLOOKUP(AS$540,$J$537:$R$538,2)</f>
        <v>1</v>
      </c>
      <c r="AT591" s="742" cm="1">
        <f t="array" ref="AT591">INDEX($H591:$K591,0,MATCH(AT$541,$H$541:$K$541,0))*HLOOKUP(AT$540,$J$537:$R$538,2)</f>
        <v>1</v>
      </c>
      <c r="AU591" s="742" cm="1">
        <f t="array" ref="AU591">INDEX($H591:$K591,0,MATCH(AU$541,$H$541:$K$541,0))*HLOOKUP(AU$540,$J$537:$R$538,2)</f>
        <v>0</v>
      </c>
      <c r="AV591" s="196"/>
      <c r="AW591" s="196"/>
      <c r="AX591" s="17"/>
      <c r="AY591" s="9"/>
      <c r="AZ591" s="9"/>
      <c r="BA591" s="9"/>
    </row>
    <row r="592" spans="1:53" ht="12" customHeight="1" outlineLevel="1" x14ac:dyDescent="0.35">
      <c r="A592" s="7"/>
      <c r="B592" s="8"/>
      <c r="C592" s="18"/>
      <c r="D592" s="18"/>
      <c r="E592" s="18"/>
      <c r="F592" s="34"/>
      <c r="G592" s="27" t="str">
        <f t="shared" si="127"/>
        <v>YYBNWb</v>
      </c>
      <c r="H592" s="232">
        <f t="shared" si="128"/>
        <v>1</v>
      </c>
      <c r="I592" s="232">
        <f t="shared" si="128"/>
        <v>1</v>
      </c>
      <c r="J592" s="232">
        <f t="shared" si="128"/>
        <v>1</v>
      </c>
      <c r="K592" s="232">
        <f t="shared" si="128"/>
        <v>0</v>
      </c>
      <c r="L592" s="742" cm="1">
        <f t="array" ref="L592">INDEX($H592:$K592,0,MATCH(L$541,$H$541:$K$541,0))*HLOOKUP(L$540,$J$537:$R$538,2)</f>
        <v>1</v>
      </c>
      <c r="M592" s="742" cm="1">
        <f t="array" ref="M592">INDEX($H592:$K592,0,MATCH(M$541,$H$541:$K$541,0))*HLOOKUP(M$540,$J$537:$R$538,2)</f>
        <v>1</v>
      </c>
      <c r="N592" s="742" cm="1">
        <f t="array" ref="N592">INDEX($H592:$K592,0,MATCH(N$541,$H$541:$K$541,0))*HLOOKUP(N$540,$J$537:$R$538,2)</f>
        <v>1</v>
      </c>
      <c r="O592" s="742" cm="1">
        <f t="array" ref="O592">INDEX($H592:$K592,0,MATCH(O$541,$H$541:$K$541,0))*HLOOKUP(O$540,$J$537:$R$538,2)</f>
        <v>0</v>
      </c>
      <c r="P592" s="742" cm="1">
        <f t="array" ref="P592">INDEX($H592:$K592,0,MATCH(P$541,$H$541:$K$541,0))*HLOOKUP(P$540,$J$537:$R$538,2)</f>
        <v>1</v>
      </c>
      <c r="Q592" s="742" cm="1">
        <f t="array" ref="Q592">INDEX($H592:$K592,0,MATCH(Q$541,$H$541:$K$541,0))*HLOOKUP(Q$540,$J$537:$R$538,2)</f>
        <v>1</v>
      </c>
      <c r="R592" s="742" cm="1">
        <f t="array" ref="R592">INDEX($H592:$K592,0,MATCH(R$541,$H$541:$K$541,0))*HLOOKUP(R$540,$J$537:$R$538,2)</f>
        <v>1</v>
      </c>
      <c r="S592" s="742" cm="1">
        <f t="array" ref="S592">INDEX($H592:$K592,0,MATCH(S$541,$H$541:$K$541,0))*HLOOKUP(S$540,$J$537:$R$538,2)</f>
        <v>0</v>
      </c>
      <c r="T592" s="742" cm="1">
        <f t="array" ref="T592">INDEX($H592:$K592,0,MATCH(T$541,$H$541:$K$541,0))*HLOOKUP(T$540,$J$537:$R$538,2)</f>
        <v>1</v>
      </c>
      <c r="U592" s="742" cm="1">
        <f t="array" ref="U592">INDEX($H592:$K592,0,MATCH(U$541,$H$541:$K$541,0))*HLOOKUP(U$540,$J$537:$R$538,2)</f>
        <v>1</v>
      </c>
      <c r="V592" s="742" cm="1">
        <f t="array" ref="V592">INDEX($H592:$K592,0,MATCH(V$541,$H$541:$K$541,0))*HLOOKUP(V$540,$J$537:$R$538,2)</f>
        <v>1</v>
      </c>
      <c r="W592" s="742" cm="1">
        <f t="array" ref="W592">INDEX($H592:$K592,0,MATCH(W$541,$H$541:$K$541,0))*HLOOKUP(W$540,$J$537:$R$538,2)</f>
        <v>0</v>
      </c>
      <c r="X592" s="742" cm="1">
        <f t="array" ref="X592">INDEX($H592:$K592,0,MATCH(X$541,$H$541:$K$541,0))*HLOOKUP(X$540,$J$537:$R$538,2)</f>
        <v>1</v>
      </c>
      <c r="Y592" s="742" cm="1">
        <f t="array" ref="Y592">INDEX($H592:$K592,0,MATCH(Y$541,$H$541:$K$541,0))*HLOOKUP(Y$540,$J$537:$R$538,2)</f>
        <v>1</v>
      </c>
      <c r="Z592" s="742" cm="1">
        <f t="array" ref="Z592">INDEX($H592:$K592,0,MATCH(Z$541,$H$541:$K$541,0))*HLOOKUP(Z$540,$J$537:$R$538,2)</f>
        <v>1</v>
      </c>
      <c r="AA592" s="742" cm="1">
        <f t="array" ref="AA592">INDEX($H592:$K592,0,MATCH(AA$541,$H$541:$K$541,0))*HLOOKUP(AA$540,$J$537:$R$538,2)</f>
        <v>0</v>
      </c>
      <c r="AB592" s="742" cm="1">
        <f t="array" ref="AB592">INDEX($H592:$K592,0,MATCH(AB$541,$H$541:$K$541,0))*HLOOKUP(AB$540,$J$537:$R$538,2)</f>
        <v>1</v>
      </c>
      <c r="AC592" s="742" cm="1">
        <f t="array" ref="AC592">INDEX($H592:$K592,0,MATCH(AC$541,$H$541:$K$541,0))*HLOOKUP(AC$540,$J$537:$R$538,2)</f>
        <v>1</v>
      </c>
      <c r="AD592" s="742" cm="1">
        <f t="array" ref="AD592">INDEX($H592:$K592,0,MATCH(AD$541,$H$541:$K$541,0))*HLOOKUP(AD$540,$J$537:$R$538,2)</f>
        <v>1</v>
      </c>
      <c r="AE592" s="742" cm="1">
        <f t="array" ref="AE592">INDEX($H592:$K592,0,MATCH(AE$541,$H$541:$K$541,0))*HLOOKUP(AE$540,$J$537:$R$538,2)</f>
        <v>0</v>
      </c>
      <c r="AF592" s="742" cm="1">
        <f t="array" ref="AF592">INDEX($H592:$K592,0,MATCH(AF$541,$H$541:$K$541,0))*HLOOKUP(AF$540,$J$537:$R$538,2)</f>
        <v>1</v>
      </c>
      <c r="AG592" s="742" cm="1">
        <f t="array" ref="AG592">INDEX($H592:$K592,0,MATCH(AG$541,$H$541:$K$541,0))*HLOOKUP(AG$540,$J$537:$R$538,2)</f>
        <v>1</v>
      </c>
      <c r="AH592" s="742" cm="1">
        <f t="array" ref="AH592">INDEX($H592:$K592,0,MATCH(AH$541,$H$541:$K$541,0))*HLOOKUP(AH$540,$J$537:$R$538,2)</f>
        <v>1</v>
      </c>
      <c r="AI592" s="742" cm="1">
        <f t="array" ref="AI592">INDEX($H592:$K592,0,MATCH(AI$541,$H$541:$K$541,0))*HLOOKUP(AI$540,$J$537:$R$538,2)</f>
        <v>0</v>
      </c>
      <c r="AJ592" s="742" cm="1">
        <f t="array" ref="AJ592">INDEX($H592:$K592,0,MATCH(AJ$541,$H$541:$K$541,0))*HLOOKUP(AJ$540,$J$537:$R$538,2)</f>
        <v>1</v>
      </c>
      <c r="AK592" s="742" cm="1">
        <f t="array" ref="AK592">INDEX($H592:$K592,0,MATCH(AK$541,$H$541:$K$541,0))*HLOOKUP(AK$540,$J$537:$R$538,2)</f>
        <v>1</v>
      </c>
      <c r="AL592" s="742" cm="1">
        <f t="array" ref="AL592">INDEX($H592:$K592,0,MATCH(AL$541,$H$541:$K$541,0))*HLOOKUP(AL$540,$J$537:$R$538,2)</f>
        <v>1</v>
      </c>
      <c r="AM592" s="742" cm="1">
        <f t="array" ref="AM592">INDEX($H592:$K592,0,MATCH(AM$541,$H$541:$K$541,0))*HLOOKUP(AM$540,$J$537:$R$538,2)</f>
        <v>0</v>
      </c>
      <c r="AN592" s="742" cm="1">
        <f t="array" ref="AN592">INDEX($H592:$K592,0,MATCH(AN$541,$H$541:$K$541,0))*HLOOKUP(AN$540,$J$537:$R$538,2)</f>
        <v>1</v>
      </c>
      <c r="AO592" s="742" cm="1">
        <f t="array" ref="AO592">INDEX($H592:$K592,0,MATCH(AO$541,$H$541:$K$541,0))*HLOOKUP(AO$540,$J$537:$R$538,2)</f>
        <v>1</v>
      </c>
      <c r="AP592" s="742" cm="1">
        <f t="array" ref="AP592">INDEX($H592:$K592,0,MATCH(AP$541,$H$541:$K$541,0))*HLOOKUP(AP$540,$J$537:$R$538,2)</f>
        <v>1</v>
      </c>
      <c r="AQ592" s="742" cm="1">
        <f t="array" ref="AQ592">INDEX($H592:$K592,0,MATCH(AQ$541,$H$541:$K$541,0))*HLOOKUP(AQ$540,$J$537:$R$538,2)</f>
        <v>0</v>
      </c>
      <c r="AR592" s="742" cm="1">
        <f t="array" ref="AR592">INDEX($H592:$K592,0,MATCH(AR$541,$H$541:$K$541,0))*HLOOKUP(AR$540,$J$537:$R$538,2)</f>
        <v>1</v>
      </c>
      <c r="AS592" s="742" cm="1">
        <f t="array" ref="AS592">INDEX($H592:$K592,0,MATCH(AS$541,$H$541:$K$541,0))*HLOOKUP(AS$540,$J$537:$R$538,2)</f>
        <v>1</v>
      </c>
      <c r="AT592" s="742" cm="1">
        <f t="array" ref="AT592">INDEX($H592:$K592,0,MATCH(AT$541,$H$541:$K$541,0))*HLOOKUP(AT$540,$J$537:$R$538,2)</f>
        <v>1</v>
      </c>
      <c r="AU592" s="742" cm="1">
        <f t="array" ref="AU592">INDEX($H592:$K592,0,MATCH(AU$541,$H$541:$K$541,0))*HLOOKUP(AU$540,$J$537:$R$538,2)</f>
        <v>0</v>
      </c>
      <c r="AV592" s="196"/>
      <c r="AW592" s="196"/>
      <c r="AX592" s="17"/>
      <c r="AY592" s="9"/>
      <c r="AZ592" s="9"/>
      <c r="BA592" s="9"/>
    </row>
    <row r="593" spans="1:53" ht="12" customHeight="1" outlineLevel="1" x14ac:dyDescent="0.35">
      <c r="A593" s="7"/>
      <c r="B593" s="8"/>
      <c r="C593" s="18"/>
      <c r="D593" s="18"/>
      <c r="E593" s="18"/>
      <c r="F593" s="34"/>
      <c r="G593" s="27" t="str">
        <f t="shared" si="127"/>
        <v>YYBNWbd</v>
      </c>
      <c r="H593" s="232">
        <f t="shared" si="128"/>
        <v>1</v>
      </c>
      <c r="I593" s="232">
        <f t="shared" si="128"/>
        <v>1</v>
      </c>
      <c r="J593" s="232">
        <f t="shared" si="128"/>
        <v>1</v>
      </c>
      <c r="K593" s="232">
        <f t="shared" si="128"/>
        <v>0</v>
      </c>
      <c r="L593" s="742" cm="1">
        <f t="array" ref="L593">INDEX($H593:$K593,0,MATCH(L$541,$H$541:$K$541,0))*HLOOKUP(L$540,$J$537:$R$538,2)</f>
        <v>1</v>
      </c>
      <c r="M593" s="742" cm="1">
        <f t="array" ref="M593">INDEX($H593:$K593,0,MATCH(M$541,$H$541:$K$541,0))*HLOOKUP(M$540,$J$537:$R$538,2)</f>
        <v>1</v>
      </c>
      <c r="N593" s="742" cm="1">
        <f t="array" ref="N593">INDEX($H593:$K593,0,MATCH(N$541,$H$541:$K$541,0))*HLOOKUP(N$540,$J$537:$R$538,2)</f>
        <v>1</v>
      </c>
      <c r="O593" s="742" cm="1">
        <f t="array" ref="O593">INDEX($H593:$K593,0,MATCH(O$541,$H$541:$K$541,0))*HLOOKUP(O$540,$J$537:$R$538,2)</f>
        <v>0</v>
      </c>
      <c r="P593" s="742" cm="1">
        <f t="array" ref="P593">INDEX($H593:$K593,0,MATCH(P$541,$H$541:$K$541,0))*HLOOKUP(P$540,$J$537:$R$538,2)</f>
        <v>1</v>
      </c>
      <c r="Q593" s="742" cm="1">
        <f t="array" ref="Q593">INDEX($H593:$K593,0,MATCH(Q$541,$H$541:$K$541,0))*HLOOKUP(Q$540,$J$537:$R$538,2)</f>
        <v>1</v>
      </c>
      <c r="R593" s="742" cm="1">
        <f t="array" ref="R593">INDEX($H593:$K593,0,MATCH(R$541,$H$541:$K$541,0))*HLOOKUP(R$540,$J$537:$R$538,2)</f>
        <v>1</v>
      </c>
      <c r="S593" s="742" cm="1">
        <f t="array" ref="S593">INDEX($H593:$K593,0,MATCH(S$541,$H$541:$K$541,0))*HLOOKUP(S$540,$J$537:$R$538,2)</f>
        <v>0</v>
      </c>
      <c r="T593" s="742" cm="1">
        <f t="array" ref="T593">INDEX($H593:$K593,0,MATCH(T$541,$H$541:$K$541,0))*HLOOKUP(T$540,$J$537:$R$538,2)</f>
        <v>1</v>
      </c>
      <c r="U593" s="742" cm="1">
        <f t="array" ref="U593">INDEX($H593:$K593,0,MATCH(U$541,$H$541:$K$541,0))*HLOOKUP(U$540,$J$537:$R$538,2)</f>
        <v>1</v>
      </c>
      <c r="V593" s="742" cm="1">
        <f t="array" ref="V593">INDEX($H593:$K593,0,MATCH(V$541,$H$541:$K$541,0))*HLOOKUP(V$540,$J$537:$R$538,2)</f>
        <v>1</v>
      </c>
      <c r="W593" s="742" cm="1">
        <f t="array" ref="W593">INDEX($H593:$K593,0,MATCH(W$541,$H$541:$K$541,0))*HLOOKUP(W$540,$J$537:$R$538,2)</f>
        <v>0</v>
      </c>
      <c r="X593" s="742" cm="1">
        <f t="array" ref="X593">INDEX($H593:$K593,0,MATCH(X$541,$H$541:$K$541,0))*HLOOKUP(X$540,$J$537:$R$538,2)</f>
        <v>1</v>
      </c>
      <c r="Y593" s="742" cm="1">
        <f t="array" ref="Y593">INDEX($H593:$K593,0,MATCH(Y$541,$H$541:$K$541,0))*HLOOKUP(Y$540,$J$537:$R$538,2)</f>
        <v>1</v>
      </c>
      <c r="Z593" s="742" cm="1">
        <f t="array" ref="Z593">INDEX($H593:$K593,0,MATCH(Z$541,$H$541:$K$541,0))*HLOOKUP(Z$540,$J$537:$R$538,2)</f>
        <v>1</v>
      </c>
      <c r="AA593" s="742" cm="1">
        <f t="array" ref="AA593">INDEX($H593:$K593,0,MATCH(AA$541,$H$541:$K$541,0))*HLOOKUP(AA$540,$J$537:$R$538,2)</f>
        <v>0</v>
      </c>
      <c r="AB593" s="742" cm="1">
        <f t="array" ref="AB593">INDEX($H593:$K593,0,MATCH(AB$541,$H$541:$K$541,0))*HLOOKUP(AB$540,$J$537:$R$538,2)</f>
        <v>1</v>
      </c>
      <c r="AC593" s="742" cm="1">
        <f t="array" ref="AC593">INDEX($H593:$K593,0,MATCH(AC$541,$H$541:$K$541,0))*HLOOKUP(AC$540,$J$537:$R$538,2)</f>
        <v>1</v>
      </c>
      <c r="AD593" s="742" cm="1">
        <f t="array" ref="AD593">INDEX($H593:$K593,0,MATCH(AD$541,$H$541:$K$541,0))*HLOOKUP(AD$540,$J$537:$R$538,2)</f>
        <v>1</v>
      </c>
      <c r="AE593" s="742" cm="1">
        <f t="array" ref="AE593">INDEX($H593:$K593,0,MATCH(AE$541,$H$541:$K$541,0))*HLOOKUP(AE$540,$J$537:$R$538,2)</f>
        <v>0</v>
      </c>
      <c r="AF593" s="742" cm="1">
        <f t="array" ref="AF593">INDEX($H593:$K593,0,MATCH(AF$541,$H$541:$K$541,0))*HLOOKUP(AF$540,$J$537:$R$538,2)</f>
        <v>1</v>
      </c>
      <c r="AG593" s="742" cm="1">
        <f t="array" ref="AG593">INDEX($H593:$K593,0,MATCH(AG$541,$H$541:$K$541,0))*HLOOKUP(AG$540,$J$537:$R$538,2)</f>
        <v>1</v>
      </c>
      <c r="AH593" s="742" cm="1">
        <f t="array" ref="AH593">INDEX($H593:$K593,0,MATCH(AH$541,$H$541:$K$541,0))*HLOOKUP(AH$540,$J$537:$R$538,2)</f>
        <v>1</v>
      </c>
      <c r="AI593" s="742" cm="1">
        <f t="array" ref="AI593">INDEX($H593:$K593,0,MATCH(AI$541,$H$541:$K$541,0))*HLOOKUP(AI$540,$J$537:$R$538,2)</f>
        <v>0</v>
      </c>
      <c r="AJ593" s="742" cm="1">
        <f t="array" ref="AJ593">INDEX($H593:$K593,0,MATCH(AJ$541,$H$541:$K$541,0))*HLOOKUP(AJ$540,$J$537:$R$538,2)</f>
        <v>1</v>
      </c>
      <c r="AK593" s="742" cm="1">
        <f t="array" ref="AK593">INDEX($H593:$K593,0,MATCH(AK$541,$H$541:$K$541,0))*HLOOKUP(AK$540,$J$537:$R$538,2)</f>
        <v>1</v>
      </c>
      <c r="AL593" s="742" cm="1">
        <f t="array" ref="AL593">INDEX($H593:$K593,0,MATCH(AL$541,$H$541:$K$541,0))*HLOOKUP(AL$540,$J$537:$R$538,2)</f>
        <v>1</v>
      </c>
      <c r="AM593" s="742" cm="1">
        <f t="array" ref="AM593">INDEX($H593:$K593,0,MATCH(AM$541,$H$541:$K$541,0))*HLOOKUP(AM$540,$J$537:$R$538,2)</f>
        <v>0</v>
      </c>
      <c r="AN593" s="742" cm="1">
        <f t="array" ref="AN593">INDEX($H593:$K593,0,MATCH(AN$541,$H$541:$K$541,0))*HLOOKUP(AN$540,$J$537:$R$538,2)</f>
        <v>1</v>
      </c>
      <c r="AO593" s="742" cm="1">
        <f t="array" ref="AO593">INDEX($H593:$K593,0,MATCH(AO$541,$H$541:$K$541,0))*HLOOKUP(AO$540,$J$537:$R$538,2)</f>
        <v>1</v>
      </c>
      <c r="AP593" s="742" cm="1">
        <f t="array" ref="AP593">INDEX($H593:$K593,0,MATCH(AP$541,$H$541:$K$541,0))*HLOOKUP(AP$540,$J$537:$R$538,2)</f>
        <v>1</v>
      </c>
      <c r="AQ593" s="742" cm="1">
        <f t="array" ref="AQ593">INDEX($H593:$K593,0,MATCH(AQ$541,$H$541:$K$541,0))*HLOOKUP(AQ$540,$J$537:$R$538,2)</f>
        <v>0</v>
      </c>
      <c r="AR593" s="742" cm="1">
        <f t="array" ref="AR593">INDEX($H593:$K593,0,MATCH(AR$541,$H$541:$K$541,0))*HLOOKUP(AR$540,$J$537:$R$538,2)</f>
        <v>1</v>
      </c>
      <c r="AS593" s="742" cm="1">
        <f t="array" ref="AS593">INDEX($H593:$K593,0,MATCH(AS$541,$H$541:$K$541,0))*HLOOKUP(AS$540,$J$537:$R$538,2)</f>
        <v>1</v>
      </c>
      <c r="AT593" s="742" cm="1">
        <f t="array" ref="AT593">INDEX($H593:$K593,0,MATCH(AT$541,$H$541:$K$541,0))*HLOOKUP(AT$540,$J$537:$R$538,2)</f>
        <v>1</v>
      </c>
      <c r="AU593" s="742" cm="1">
        <f t="array" ref="AU593">INDEX($H593:$K593,0,MATCH(AU$541,$H$541:$K$541,0))*HLOOKUP(AU$540,$J$537:$R$538,2)</f>
        <v>0</v>
      </c>
      <c r="AV593" s="196"/>
      <c r="AW593" s="196"/>
      <c r="AX593" s="17"/>
      <c r="AY593" s="9"/>
      <c r="AZ593" s="9"/>
      <c r="BA593" s="9"/>
    </row>
    <row r="594" spans="1:53" ht="14.5" outlineLevel="1" x14ac:dyDescent="0.35">
      <c r="A594" s="7"/>
      <c r="B594" s="8"/>
      <c r="C594" s="18"/>
      <c r="D594" s="18"/>
      <c r="E594" s="18"/>
      <c r="F594" s="27"/>
      <c r="G594" s="27" t="str">
        <f t="shared" si="127"/>
        <v>AAAA2Nw</v>
      </c>
      <c r="H594" s="232">
        <f t="shared" si="128"/>
        <v>1</v>
      </c>
      <c r="I594" s="232">
        <f t="shared" si="128"/>
        <v>1</v>
      </c>
      <c r="J594" s="232">
        <f t="shared" si="128"/>
        <v>1</v>
      </c>
      <c r="K594" s="232">
        <f t="shared" si="128"/>
        <v>0</v>
      </c>
      <c r="L594" s="742" cm="1">
        <f t="array" ref="L594">INDEX($H594:$K594,0,MATCH(L$541,$H$541:$K$541,0))*HLOOKUP(L$540,$J$537:$R$538,2)</f>
        <v>1</v>
      </c>
      <c r="M594" s="742" cm="1">
        <f t="array" ref="M594">INDEX($H594:$K594,0,MATCH(M$541,$H$541:$K$541,0))*HLOOKUP(M$540,$J$537:$R$538,2)</f>
        <v>1</v>
      </c>
      <c r="N594" s="742" cm="1">
        <f t="array" ref="N594">INDEX($H594:$K594,0,MATCH(N$541,$H$541:$K$541,0))*HLOOKUP(N$540,$J$537:$R$538,2)</f>
        <v>1</v>
      </c>
      <c r="O594" s="742" cm="1">
        <f t="array" ref="O594">INDEX($H594:$K594,0,MATCH(O$541,$H$541:$K$541,0))*HLOOKUP(O$540,$J$537:$R$538,2)</f>
        <v>0</v>
      </c>
      <c r="P594" s="742" cm="1">
        <f t="array" ref="P594">INDEX($H594:$K594,0,MATCH(P$541,$H$541:$K$541,0))*HLOOKUP(P$540,$J$537:$R$538,2)</f>
        <v>1</v>
      </c>
      <c r="Q594" s="742" cm="1">
        <f t="array" ref="Q594">INDEX($H594:$K594,0,MATCH(Q$541,$H$541:$K$541,0))*HLOOKUP(Q$540,$J$537:$R$538,2)</f>
        <v>1</v>
      </c>
      <c r="R594" s="742" cm="1">
        <f t="array" ref="R594">INDEX($H594:$K594,0,MATCH(R$541,$H$541:$K$541,0))*HLOOKUP(R$540,$J$537:$R$538,2)</f>
        <v>1</v>
      </c>
      <c r="S594" s="742" cm="1">
        <f t="array" ref="S594">INDEX($H594:$K594,0,MATCH(S$541,$H$541:$K$541,0))*HLOOKUP(S$540,$J$537:$R$538,2)</f>
        <v>0</v>
      </c>
      <c r="T594" s="742" cm="1">
        <f t="array" ref="T594">INDEX($H594:$K594,0,MATCH(T$541,$H$541:$K$541,0))*HLOOKUP(T$540,$J$537:$R$538,2)</f>
        <v>1</v>
      </c>
      <c r="U594" s="742" cm="1">
        <f t="array" ref="U594">INDEX($H594:$K594,0,MATCH(U$541,$H$541:$K$541,0))*HLOOKUP(U$540,$J$537:$R$538,2)</f>
        <v>1</v>
      </c>
      <c r="V594" s="742" cm="1">
        <f t="array" ref="V594">INDEX($H594:$K594,0,MATCH(V$541,$H$541:$K$541,0))*HLOOKUP(V$540,$J$537:$R$538,2)</f>
        <v>1</v>
      </c>
      <c r="W594" s="742" cm="1">
        <f t="array" ref="W594">INDEX($H594:$K594,0,MATCH(W$541,$H$541:$K$541,0))*HLOOKUP(W$540,$J$537:$R$538,2)</f>
        <v>0</v>
      </c>
      <c r="X594" s="742" cm="1">
        <f t="array" ref="X594">INDEX($H594:$K594,0,MATCH(X$541,$H$541:$K$541,0))*HLOOKUP(X$540,$J$537:$R$538,2)</f>
        <v>1</v>
      </c>
      <c r="Y594" s="742" cm="1">
        <f t="array" ref="Y594">INDEX($H594:$K594,0,MATCH(Y$541,$H$541:$K$541,0))*HLOOKUP(Y$540,$J$537:$R$538,2)</f>
        <v>1</v>
      </c>
      <c r="Z594" s="742" cm="1">
        <f t="array" ref="Z594">INDEX($H594:$K594,0,MATCH(Z$541,$H$541:$K$541,0))*HLOOKUP(Z$540,$J$537:$R$538,2)</f>
        <v>1</v>
      </c>
      <c r="AA594" s="742" cm="1">
        <f t="array" ref="AA594">INDEX($H594:$K594,0,MATCH(AA$541,$H$541:$K$541,0))*HLOOKUP(AA$540,$J$537:$R$538,2)</f>
        <v>0</v>
      </c>
      <c r="AB594" s="742" cm="1">
        <f t="array" ref="AB594">INDEX($H594:$K594,0,MATCH(AB$541,$H$541:$K$541,0))*HLOOKUP(AB$540,$J$537:$R$538,2)</f>
        <v>1</v>
      </c>
      <c r="AC594" s="742" cm="1">
        <f t="array" ref="AC594">INDEX($H594:$K594,0,MATCH(AC$541,$H$541:$K$541,0))*HLOOKUP(AC$540,$J$537:$R$538,2)</f>
        <v>1</v>
      </c>
      <c r="AD594" s="742" cm="1">
        <f t="array" ref="AD594">INDEX($H594:$K594,0,MATCH(AD$541,$H$541:$K$541,0))*HLOOKUP(AD$540,$J$537:$R$538,2)</f>
        <v>1</v>
      </c>
      <c r="AE594" s="742" cm="1">
        <f t="array" ref="AE594">INDEX($H594:$K594,0,MATCH(AE$541,$H$541:$K$541,0))*HLOOKUP(AE$540,$J$537:$R$538,2)</f>
        <v>0</v>
      </c>
      <c r="AF594" s="742" cm="1">
        <f t="array" ref="AF594">INDEX($H594:$K594,0,MATCH(AF$541,$H$541:$K$541,0))*HLOOKUP(AF$540,$J$537:$R$538,2)</f>
        <v>1</v>
      </c>
      <c r="AG594" s="742" cm="1">
        <f t="array" ref="AG594">INDEX($H594:$K594,0,MATCH(AG$541,$H$541:$K$541,0))*HLOOKUP(AG$540,$J$537:$R$538,2)</f>
        <v>1</v>
      </c>
      <c r="AH594" s="742" cm="1">
        <f t="array" ref="AH594">INDEX($H594:$K594,0,MATCH(AH$541,$H$541:$K$541,0))*HLOOKUP(AH$540,$J$537:$R$538,2)</f>
        <v>1</v>
      </c>
      <c r="AI594" s="742" cm="1">
        <f t="array" ref="AI594">INDEX($H594:$K594,0,MATCH(AI$541,$H$541:$K$541,0))*HLOOKUP(AI$540,$J$537:$R$538,2)</f>
        <v>0</v>
      </c>
      <c r="AJ594" s="742" cm="1">
        <f t="array" ref="AJ594">INDEX($H594:$K594,0,MATCH(AJ$541,$H$541:$K$541,0))*HLOOKUP(AJ$540,$J$537:$R$538,2)</f>
        <v>1</v>
      </c>
      <c r="AK594" s="742" cm="1">
        <f t="array" ref="AK594">INDEX($H594:$K594,0,MATCH(AK$541,$H$541:$K$541,0))*HLOOKUP(AK$540,$J$537:$R$538,2)</f>
        <v>1</v>
      </c>
      <c r="AL594" s="742" cm="1">
        <f t="array" ref="AL594">INDEX($H594:$K594,0,MATCH(AL$541,$H$541:$K$541,0))*HLOOKUP(AL$540,$J$537:$R$538,2)</f>
        <v>1</v>
      </c>
      <c r="AM594" s="742" cm="1">
        <f t="array" ref="AM594">INDEX($H594:$K594,0,MATCH(AM$541,$H$541:$K$541,0))*HLOOKUP(AM$540,$J$537:$R$538,2)</f>
        <v>0</v>
      </c>
      <c r="AN594" s="742" cm="1">
        <f t="array" ref="AN594">INDEX($H594:$K594,0,MATCH(AN$541,$H$541:$K$541,0))*HLOOKUP(AN$540,$J$537:$R$538,2)</f>
        <v>1</v>
      </c>
      <c r="AO594" s="742" cm="1">
        <f t="array" ref="AO594">INDEX($H594:$K594,0,MATCH(AO$541,$H$541:$K$541,0))*HLOOKUP(AO$540,$J$537:$R$538,2)</f>
        <v>1</v>
      </c>
      <c r="AP594" s="742" cm="1">
        <f t="array" ref="AP594">INDEX($H594:$K594,0,MATCH(AP$541,$H$541:$K$541,0))*HLOOKUP(AP$540,$J$537:$R$538,2)</f>
        <v>1</v>
      </c>
      <c r="AQ594" s="742" cm="1">
        <f t="array" ref="AQ594">INDEX($H594:$K594,0,MATCH(AQ$541,$H$541:$K$541,0))*HLOOKUP(AQ$540,$J$537:$R$538,2)</f>
        <v>0</v>
      </c>
      <c r="AR594" s="742" cm="1">
        <f t="array" ref="AR594">INDEX($H594:$K594,0,MATCH(AR$541,$H$541:$K$541,0))*HLOOKUP(AR$540,$J$537:$R$538,2)</f>
        <v>1</v>
      </c>
      <c r="AS594" s="742" cm="1">
        <f t="array" ref="AS594">INDEX($H594:$K594,0,MATCH(AS$541,$H$541:$K$541,0))*HLOOKUP(AS$540,$J$537:$R$538,2)</f>
        <v>1</v>
      </c>
      <c r="AT594" s="742" cm="1">
        <f t="array" ref="AT594">INDEX($H594:$K594,0,MATCH(AT$541,$H$541:$K$541,0))*HLOOKUP(AT$540,$J$537:$R$538,2)</f>
        <v>1</v>
      </c>
      <c r="AU594" s="742" cm="1">
        <f t="array" ref="AU594">INDEX($H594:$K594,0,MATCH(AU$541,$H$541:$K$541,0))*HLOOKUP(AU$540,$J$537:$R$538,2)</f>
        <v>0</v>
      </c>
      <c r="AV594" s="196"/>
      <c r="AW594" s="196"/>
      <c r="AX594" s="17"/>
      <c r="AY594" s="9"/>
      <c r="AZ594" s="9"/>
      <c r="BA594" s="9"/>
    </row>
    <row r="595" spans="1:53" ht="14.5" outlineLevel="1" x14ac:dyDescent="0.35">
      <c r="A595" s="7"/>
      <c r="B595" s="8"/>
      <c r="C595" s="18"/>
      <c r="D595" s="18"/>
      <c r="E595" s="18"/>
      <c r="F595" s="27"/>
      <c r="G595" s="27" t="str">
        <f t="shared" si="127"/>
        <v>AAAA2Nwd</v>
      </c>
      <c r="H595" s="232">
        <f t="shared" si="128"/>
        <v>1</v>
      </c>
      <c r="I595" s="232">
        <f t="shared" si="128"/>
        <v>1</v>
      </c>
      <c r="J595" s="232">
        <f t="shared" si="128"/>
        <v>1</v>
      </c>
      <c r="K595" s="232">
        <f t="shared" si="128"/>
        <v>0</v>
      </c>
      <c r="L595" s="742" cm="1">
        <f t="array" ref="L595">INDEX($H595:$K595,0,MATCH(L$541,$H$541:$K$541,0))*HLOOKUP(L$540,$J$537:$R$538,2)</f>
        <v>1</v>
      </c>
      <c r="M595" s="742" cm="1">
        <f t="array" ref="M595">INDEX($H595:$K595,0,MATCH(M$541,$H$541:$K$541,0))*HLOOKUP(M$540,$J$537:$R$538,2)</f>
        <v>1</v>
      </c>
      <c r="N595" s="742" cm="1">
        <f t="array" ref="N595">INDEX($H595:$K595,0,MATCH(N$541,$H$541:$K$541,0))*HLOOKUP(N$540,$J$537:$R$538,2)</f>
        <v>1</v>
      </c>
      <c r="O595" s="742" cm="1">
        <f t="array" ref="O595">INDEX($H595:$K595,0,MATCH(O$541,$H$541:$K$541,0))*HLOOKUP(O$540,$J$537:$R$538,2)</f>
        <v>0</v>
      </c>
      <c r="P595" s="742" cm="1">
        <f t="array" ref="P595">INDEX($H595:$K595,0,MATCH(P$541,$H$541:$K$541,0))*HLOOKUP(P$540,$J$537:$R$538,2)</f>
        <v>1</v>
      </c>
      <c r="Q595" s="742" cm="1">
        <f t="array" ref="Q595">INDEX($H595:$K595,0,MATCH(Q$541,$H$541:$K$541,0))*HLOOKUP(Q$540,$J$537:$R$538,2)</f>
        <v>1</v>
      </c>
      <c r="R595" s="742" cm="1">
        <f t="array" ref="R595">INDEX($H595:$K595,0,MATCH(R$541,$H$541:$K$541,0))*HLOOKUP(R$540,$J$537:$R$538,2)</f>
        <v>1</v>
      </c>
      <c r="S595" s="742" cm="1">
        <f t="array" ref="S595">INDEX($H595:$K595,0,MATCH(S$541,$H$541:$K$541,0))*HLOOKUP(S$540,$J$537:$R$538,2)</f>
        <v>0</v>
      </c>
      <c r="T595" s="742" cm="1">
        <f t="array" ref="T595">INDEX($H595:$K595,0,MATCH(T$541,$H$541:$K$541,0))*HLOOKUP(T$540,$J$537:$R$538,2)</f>
        <v>1</v>
      </c>
      <c r="U595" s="742" cm="1">
        <f t="array" ref="U595">INDEX($H595:$K595,0,MATCH(U$541,$H$541:$K$541,0))*HLOOKUP(U$540,$J$537:$R$538,2)</f>
        <v>1</v>
      </c>
      <c r="V595" s="742" cm="1">
        <f t="array" ref="V595">INDEX($H595:$K595,0,MATCH(V$541,$H$541:$K$541,0))*HLOOKUP(V$540,$J$537:$R$538,2)</f>
        <v>1</v>
      </c>
      <c r="W595" s="742" cm="1">
        <f t="array" ref="W595">INDEX($H595:$K595,0,MATCH(W$541,$H$541:$K$541,0))*HLOOKUP(W$540,$J$537:$R$538,2)</f>
        <v>0</v>
      </c>
      <c r="X595" s="742" cm="1">
        <f t="array" ref="X595">INDEX($H595:$K595,0,MATCH(X$541,$H$541:$K$541,0))*HLOOKUP(X$540,$J$537:$R$538,2)</f>
        <v>1</v>
      </c>
      <c r="Y595" s="742" cm="1">
        <f t="array" ref="Y595">INDEX($H595:$K595,0,MATCH(Y$541,$H$541:$K$541,0))*HLOOKUP(Y$540,$J$537:$R$538,2)</f>
        <v>1</v>
      </c>
      <c r="Z595" s="742" cm="1">
        <f t="array" ref="Z595">INDEX($H595:$K595,0,MATCH(Z$541,$H$541:$K$541,0))*HLOOKUP(Z$540,$J$537:$R$538,2)</f>
        <v>1</v>
      </c>
      <c r="AA595" s="742" cm="1">
        <f t="array" ref="AA595">INDEX($H595:$K595,0,MATCH(AA$541,$H$541:$K$541,0))*HLOOKUP(AA$540,$J$537:$R$538,2)</f>
        <v>0</v>
      </c>
      <c r="AB595" s="742" cm="1">
        <f t="array" ref="AB595">INDEX($H595:$K595,0,MATCH(AB$541,$H$541:$K$541,0))*HLOOKUP(AB$540,$J$537:$R$538,2)</f>
        <v>1</v>
      </c>
      <c r="AC595" s="742" cm="1">
        <f t="array" ref="AC595">INDEX($H595:$K595,0,MATCH(AC$541,$H$541:$K$541,0))*HLOOKUP(AC$540,$J$537:$R$538,2)</f>
        <v>1</v>
      </c>
      <c r="AD595" s="742" cm="1">
        <f t="array" ref="AD595">INDEX($H595:$K595,0,MATCH(AD$541,$H$541:$K$541,0))*HLOOKUP(AD$540,$J$537:$R$538,2)</f>
        <v>1</v>
      </c>
      <c r="AE595" s="742" cm="1">
        <f t="array" ref="AE595">INDEX($H595:$K595,0,MATCH(AE$541,$H$541:$K$541,0))*HLOOKUP(AE$540,$J$537:$R$538,2)</f>
        <v>0</v>
      </c>
      <c r="AF595" s="742" cm="1">
        <f t="array" ref="AF595">INDEX($H595:$K595,0,MATCH(AF$541,$H$541:$K$541,0))*HLOOKUP(AF$540,$J$537:$R$538,2)</f>
        <v>1</v>
      </c>
      <c r="AG595" s="742" cm="1">
        <f t="array" ref="AG595">INDEX($H595:$K595,0,MATCH(AG$541,$H$541:$K$541,0))*HLOOKUP(AG$540,$J$537:$R$538,2)</f>
        <v>1</v>
      </c>
      <c r="AH595" s="742" cm="1">
        <f t="array" ref="AH595">INDEX($H595:$K595,0,MATCH(AH$541,$H$541:$K$541,0))*HLOOKUP(AH$540,$J$537:$R$538,2)</f>
        <v>1</v>
      </c>
      <c r="AI595" s="742" cm="1">
        <f t="array" ref="AI595">INDEX($H595:$K595,0,MATCH(AI$541,$H$541:$K$541,0))*HLOOKUP(AI$540,$J$537:$R$538,2)</f>
        <v>0</v>
      </c>
      <c r="AJ595" s="742" cm="1">
        <f t="array" ref="AJ595">INDEX($H595:$K595,0,MATCH(AJ$541,$H$541:$K$541,0))*HLOOKUP(AJ$540,$J$537:$R$538,2)</f>
        <v>1</v>
      </c>
      <c r="AK595" s="742" cm="1">
        <f t="array" ref="AK595">INDEX($H595:$K595,0,MATCH(AK$541,$H$541:$K$541,0))*HLOOKUP(AK$540,$J$537:$R$538,2)</f>
        <v>1</v>
      </c>
      <c r="AL595" s="742" cm="1">
        <f t="array" ref="AL595">INDEX($H595:$K595,0,MATCH(AL$541,$H$541:$K$541,0))*HLOOKUP(AL$540,$J$537:$R$538,2)</f>
        <v>1</v>
      </c>
      <c r="AM595" s="742" cm="1">
        <f t="array" ref="AM595">INDEX($H595:$K595,0,MATCH(AM$541,$H$541:$K$541,0))*HLOOKUP(AM$540,$J$537:$R$538,2)</f>
        <v>0</v>
      </c>
      <c r="AN595" s="742" cm="1">
        <f t="array" ref="AN595">INDEX($H595:$K595,0,MATCH(AN$541,$H$541:$K$541,0))*HLOOKUP(AN$540,$J$537:$R$538,2)</f>
        <v>1</v>
      </c>
      <c r="AO595" s="742" cm="1">
        <f t="array" ref="AO595">INDEX($H595:$K595,0,MATCH(AO$541,$H$541:$K$541,0))*HLOOKUP(AO$540,$J$537:$R$538,2)</f>
        <v>1</v>
      </c>
      <c r="AP595" s="742" cm="1">
        <f t="array" ref="AP595">INDEX($H595:$K595,0,MATCH(AP$541,$H$541:$K$541,0))*HLOOKUP(AP$540,$J$537:$R$538,2)</f>
        <v>1</v>
      </c>
      <c r="AQ595" s="742" cm="1">
        <f t="array" ref="AQ595">INDEX($H595:$K595,0,MATCH(AQ$541,$H$541:$K$541,0))*HLOOKUP(AQ$540,$J$537:$R$538,2)</f>
        <v>0</v>
      </c>
      <c r="AR595" s="742" cm="1">
        <f t="array" ref="AR595">INDEX($H595:$K595,0,MATCH(AR$541,$H$541:$K$541,0))*HLOOKUP(AR$540,$J$537:$R$538,2)</f>
        <v>1</v>
      </c>
      <c r="AS595" s="742" cm="1">
        <f t="array" ref="AS595">INDEX($H595:$K595,0,MATCH(AS$541,$H$541:$K$541,0))*HLOOKUP(AS$540,$J$537:$R$538,2)</f>
        <v>1</v>
      </c>
      <c r="AT595" s="742" cm="1">
        <f t="array" ref="AT595">INDEX($H595:$K595,0,MATCH(AT$541,$H$541:$K$541,0))*HLOOKUP(AT$540,$J$537:$R$538,2)</f>
        <v>1</v>
      </c>
      <c r="AU595" s="742" cm="1">
        <f t="array" ref="AU595">INDEX($H595:$K595,0,MATCH(AU$541,$H$541:$K$541,0))*HLOOKUP(AU$540,$J$537:$R$538,2)</f>
        <v>0</v>
      </c>
      <c r="AV595" s="196"/>
      <c r="AW595" s="196"/>
      <c r="AX595" s="17"/>
      <c r="AY595" s="9"/>
      <c r="AZ595" s="9"/>
      <c r="BA595" s="9"/>
    </row>
    <row r="596" spans="1:53" ht="14.5" outlineLevel="1" x14ac:dyDescent="0.35">
      <c r="A596" s="7"/>
      <c r="B596" s="8"/>
      <c r="C596" s="18"/>
      <c r="D596" s="18"/>
      <c r="E596" s="18"/>
      <c r="F596" s="27"/>
      <c r="G596" s="27" t="str">
        <f t="shared" si="127"/>
        <v>AAANWb</v>
      </c>
      <c r="H596" s="232">
        <f t="shared" si="128"/>
        <v>1</v>
      </c>
      <c r="I596" s="232">
        <f t="shared" si="128"/>
        <v>1</v>
      </c>
      <c r="J596" s="232">
        <f t="shared" si="128"/>
        <v>1</v>
      </c>
      <c r="K596" s="232">
        <f t="shared" si="128"/>
        <v>0</v>
      </c>
      <c r="L596" s="742" cm="1">
        <f t="array" ref="L596">INDEX($H596:$K596,0,MATCH(L$541,$H$541:$K$541,0))*HLOOKUP(L$540,$J$537:$R$538,2)</f>
        <v>1</v>
      </c>
      <c r="M596" s="742" cm="1">
        <f t="array" ref="M596">INDEX($H596:$K596,0,MATCH(M$541,$H$541:$K$541,0))*HLOOKUP(M$540,$J$537:$R$538,2)</f>
        <v>1</v>
      </c>
      <c r="N596" s="742" cm="1">
        <f t="array" ref="N596">INDEX($H596:$K596,0,MATCH(N$541,$H$541:$K$541,0))*HLOOKUP(N$540,$J$537:$R$538,2)</f>
        <v>1</v>
      </c>
      <c r="O596" s="742" cm="1">
        <f t="array" ref="O596">INDEX($H596:$K596,0,MATCH(O$541,$H$541:$K$541,0))*HLOOKUP(O$540,$J$537:$R$538,2)</f>
        <v>0</v>
      </c>
      <c r="P596" s="742" cm="1">
        <f t="array" ref="P596">INDEX($H596:$K596,0,MATCH(P$541,$H$541:$K$541,0))*HLOOKUP(P$540,$J$537:$R$538,2)</f>
        <v>1</v>
      </c>
      <c r="Q596" s="742" cm="1">
        <f t="array" ref="Q596">INDEX($H596:$K596,0,MATCH(Q$541,$H$541:$K$541,0))*HLOOKUP(Q$540,$J$537:$R$538,2)</f>
        <v>1</v>
      </c>
      <c r="R596" s="742" cm="1">
        <f t="array" ref="R596">INDEX($H596:$K596,0,MATCH(R$541,$H$541:$K$541,0))*HLOOKUP(R$540,$J$537:$R$538,2)</f>
        <v>1</v>
      </c>
      <c r="S596" s="742" cm="1">
        <f t="array" ref="S596">INDEX($H596:$K596,0,MATCH(S$541,$H$541:$K$541,0))*HLOOKUP(S$540,$J$537:$R$538,2)</f>
        <v>0</v>
      </c>
      <c r="T596" s="742" cm="1">
        <f t="array" ref="T596">INDEX($H596:$K596,0,MATCH(T$541,$H$541:$K$541,0))*HLOOKUP(T$540,$J$537:$R$538,2)</f>
        <v>1</v>
      </c>
      <c r="U596" s="742" cm="1">
        <f t="array" ref="U596">INDEX($H596:$K596,0,MATCH(U$541,$H$541:$K$541,0))*HLOOKUP(U$540,$J$537:$R$538,2)</f>
        <v>1</v>
      </c>
      <c r="V596" s="742" cm="1">
        <f t="array" ref="V596">INDEX($H596:$K596,0,MATCH(V$541,$H$541:$K$541,0))*HLOOKUP(V$540,$J$537:$R$538,2)</f>
        <v>1</v>
      </c>
      <c r="W596" s="742" cm="1">
        <f t="array" ref="W596">INDEX($H596:$K596,0,MATCH(W$541,$H$541:$K$541,0))*HLOOKUP(W$540,$J$537:$R$538,2)</f>
        <v>0</v>
      </c>
      <c r="X596" s="742" cm="1">
        <f t="array" ref="X596">INDEX($H596:$K596,0,MATCH(X$541,$H$541:$K$541,0))*HLOOKUP(X$540,$J$537:$R$538,2)</f>
        <v>1</v>
      </c>
      <c r="Y596" s="742" cm="1">
        <f t="array" ref="Y596">INDEX($H596:$K596,0,MATCH(Y$541,$H$541:$K$541,0))*HLOOKUP(Y$540,$J$537:$R$538,2)</f>
        <v>1</v>
      </c>
      <c r="Z596" s="742" cm="1">
        <f t="array" ref="Z596">INDEX($H596:$K596,0,MATCH(Z$541,$H$541:$K$541,0))*HLOOKUP(Z$540,$J$537:$R$538,2)</f>
        <v>1</v>
      </c>
      <c r="AA596" s="742" cm="1">
        <f t="array" ref="AA596">INDEX($H596:$K596,0,MATCH(AA$541,$H$541:$K$541,0))*HLOOKUP(AA$540,$J$537:$R$538,2)</f>
        <v>0</v>
      </c>
      <c r="AB596" s="742" cm="1">
        <f t="array" ref="AB596">INDEX($H596:$K596,0,MATCH(AB$541,$H$541:$K$541,0))*HLOOKUP(AB$540,$J$537:$R$538,2)</f>
        <v>1</v>
      </c>
      <c r="AC596" s="742" cm="1">
        <f t="array" ref="AC596">INDEX($H596:$K596,0,MATCH(AC$541,$H$541:$K$541,0))*HLOOKUP(AC$540,$J$537:$R$538,2)</f>
        <v>1</v>
      </c>
      <c r="AD596" s="742" cm="1">
        <f t="array" ref="AD596">INDEX($H596:$K596,0,MATCH(AD$541,$H$541:$K$541,0))*HLOOKUP(AD$540,$J$537:$R$538,2)</f>
        <v>1</v>
      </c>
      <c r="AE596" s="742" cm="1">
        <f t="array" ref="AE596">INDEX($H596:$K596,0,MATCH(AE$541,$H$541:$K$541,0))*HLOOKUP(AE$540,$J$537:$R$538,2)</f>
        <v>0</v>
      </c>
      <c r="AF596" s="742" cm="1">
        <f t="array" ref="AF596">INDEX($H596:$K596,0,MATCH(AF$541,$H$541:$K$541,0))*HLOOKUP(AF$540,$J$537:$R$538,2)</f>
        <v>1</v>
      </c>
      <c r="AG596" s="742" cm="1">
        <f t="array" ref="AG596">INDEX($H596:$K596,0,MATCH(AG$541,$H$541:$K$541,0))*HLOOKUP(AG$540,$J$537:$R$538,2)</f>
        <v>1</v>
      </c>
      <c r="AH596" s="742" cm="1">
        <f t="array" ref="AH596">INDEX($H596:$K596,0,MATCH(AH$541,$H$541:$K$541,0))*HLOOKUP(AH$540,$J$537:$R$538,2)</f>
        <v>1</v>
      </c>
      <c r="AI596" s="742" cm="1">
        <f t="array" ref="AI596">INDEX($H596:$K596,0,MATCH(AI$541,$H$541:$K$541,0))*HLOOKUP(AI$540,$J$537:$R$538,2)</f>
        <v>0</v>
      </c>
      <c r="AJ596" s="742" cm="1">
        <f t="array" ref="AJ596">INDEX($H596:$K596,0,MATCH(AJ$541,$H$541:$K$541,0))*HLOOKUP(AJ$540,$J$537:$R$538,2)</f>
        <v>1</v>
      </c>
      <c r="AK596" s="742" cm="1">
        <f t="array" ref="AK596">INDEX($H596:$K596,0,MATCH(AK$541,$H$541:$K$541,0))*HLOOKUP(AK$540,$J$537:$R$538,2)</f>
        <v>1</v>
      </c>
      <c r="AL596" s="742" cm="1">
        <f t="array" ref="AL596">INDEX($H596:$K596,0,MATCH(AL$541,$H$541:$K$541,0))*HLOOKUP(AL$540,$J$537:$R$538,2)</f>
        <v>1</v>
      </c>
      <c r="AM596" s="742" cm="1">
        <f t="array" ref="AM596">INDEX($H596:$K596,0,MATCH(AM$541,$H$541:$K$541,0))*HLOOKUP(AM$540,$J$537:$R$538,2)</f>
        <v>0</v>
      </c>
      <c r="AN596" s="742" cm="1">
        <f t="array" ref="AN596">INDEX($H596:$K596,0,MATCH(AN$541,$H$541:$K$541,0))*HLOOKUP(AN$540,$J$537:$R$538,2)</f>
        <v>1</v>
      </c>
      <c r="AO596" s="742" cm="1">
        <f t="array" ref="AO596">INDEX($H596:$K596,0,MATCH(AO$541,$H$541:$K$541,0))*HLOOKUP(AO$540,$J$537:$R$538,2)</f>
        <v>1</v>
      </c>
      <c r="AP596" s="742" cm="1">
        <f t="array" ref="AP596">INDEX($H596:$K596,0,MATCH(AP$541,$H$541:$K$541,0))*HLOOKUP(AP$540,$J$537:$R$538,2)</f>
        <v>1</v>
      </c>
      <c r="AQ596" s="742" cm="1">
        <f t="array" ref="AQ596">INDEX($H596:$K596,0,MATCH(AQ$541,$H$541:$K$541,0))*HLOOKUP(AQ$540,$J$537:$R$538,2)</f>
        <v>0</v>
      </c>
      <c r="AR596" s="742" cm="1">
        <f t="array" ref="AR596">INDEX($H596:$K596,0,MATCH(AR$541,$H$541:$K$541,0))*HLOOKUP(AR$540,$J$537:$R$538,2)</f>
        <v>1</v>
      </c>
      <c r="AS596" s="742" cm="1">
        <f t="array" ref="AS596">INDEX($H596:$K596,0,MATCH(AS$541,$H$541:$K$541,0))*HLOOKUP(AS$540,$J$537:$R$538,2)</f>
        <v>1</v>
      </c>
      <c r="AT596" s="742" cm="1">
        <f t="array" ref="AT596">INDEX($H596:$K596,0,MATCH(AT$541,$H$541:$K$541,0))*HLOOKUP(AT$540,$J$537:$R$538,2)</f>
        <v>1</v>
      </c>
      <c r="AU596" s="742" cm="1">
        <f t="array" ref="AU596">INDEX($H596:$K596,0,MATCH(AU$541,$H$541:$K$541,0))*HLOOKUP(AU$540,$J$537:$R$538,2)</f>
        <v>0</v>
      </c>
      <c r="AV596" s="196"/>
      <c r="AW596" s="196"/>
      <c r="AX596" s="17"/>
      <c r="AY596" s="9"/>
      <c r="AZ596" s="9"/>
      <c r="BA596" s="9"/>
    </row>
    <row r="597" spans="1:53" ht="14.5" outlineLevel="1" x14ac:dyDescent="0.35">
      <c r="A597" s="7"/>
      <c r="B597" s="8"/>
      <c r="C597" s="18"/>
      <c r="D597" s="18"/>
      <c r="E597" s="18"/>
      <c r="F597" s="27"/>
      <c r="G597" s="27" t="str">
        <f t="shared" si="127"/>
        <v>AAANWbd</v>
      </c>
      <c r="H597" s="232">
        <f t="shared" si="128"/>
        <v>1</v>
      </c>
      <c r="I597" s="232">
        <f t="shared" si="128"/>
        <v>1</v>
      </c>
      <c r="J597" s="232">
        <f t="shared" si="128"/>
        <v>1</v>
      </c>
      <c r="K597" s="232">
        <f t="shared" si="128"/>
        <v>0</v>
      </c>
      <c r="L597" s="742" cm="1">
        <f t="array" ref="L597">INDEX($H597:$K597,0,MATCH(L$541,$H$541:$K$541,0))*HLOOKUP(L$540,$J$537:$R$538,2)</f>
        <v>1</v>
      </c>
      <c r="M597" s="742" cm="1">
        <f t="array" ref="M597">INDEX($H597:$K597,0,MATCH(M$541,$H$541:$K$541,0))*HLOOKUP(M$540,$J$537:$R$538,2)</f>
        <v>1</v>
      </c>
      <c r="N597" s="742" cm="1">
        <f t="array" ref="N597">INDEX($H597:$K597,0,MATCH(N$541,$H$541:$K$541,0))*HLOOKUP(N$540,$J$537:$R$538,2)</f>
        <v>1</v>
      </c>
      <c r="O597" s="742" cm="1">
        <f t="array" ref="O597">INDEX($H597:$K597,0,MATCH(O$541,$H$541:$K$541,0))*HLOOKUP(O$540,$J$537:$R$538,2)</f>
        <v>0</v>
      </c>
      <c r="P597" s="742" cm="1">
        <f t="array" ref="P597">INDEX($H597:$K597,0,MATCH(P$541,$H$541:$K$541,0))*HLOOKUP(P$540,$J$537:$R$538,2)</f>
        <v>1</v>
      </c>
      <c r="Q597" s="742" cm="1">
        <f t="array" ref="Q597">INDEX($H597:$K597,0,MATCH(Q$541,$H$541:$K$541,0))*HLOOKUP(Q$540,$J$537:$R$538,2)</f>
        <v>1</v>
      </c>
      <c r="R597" s="742" cm="1">
        <f t="array" ref="R597">INDEX($H597:$K597,0,MATCH(R$541,$H$541:$K$541,0))*HLOOKUP(R$540,$J$537:$R$538,2)</f>
        <v>1</v>
      </c>
      <c r="S597" s="742" cm="1">
        <f t="array" ref="S597">INDEX($H597:$K597,0,MATCH(S$541,$H$541:$K$541,0))*HLOOKUP(S$540,$J$537:$R$538,2)</f>
        <v>0</v>
      </c>
      <c r="T597" s="742" cm="1">
        <f t="array" ref="T597">INDEX($H597:$K597,0,MATCH(T$541,$H$541:$K$541,0))*HLOOKUP(T$540,$J$537:$R$538,2)</f>
        <v>1</v>
      </c>
      <c r="U597" s="742" cm="1">
        <f t="array" ref="U597">INDEX($H597:$K597,0,MATCH(U$541,$H$541:$K$541,0))*HLOOKUP(U$540,$J$537:$R$538,2)</f>
        <v>1</v>
      </c>
      <c r="V597" s="742" cm="1">
        <f t="array" ref="V597">INDEX($H597:$K597,0,MATCH(V$541,$H$541:$K$541,0))*HLOOKUP(V$540,$J$537:$R$538,2)</f>
        <v>1</v>
      </c>
      <c r="W597" s="742" cm="1">
        <f t="array" ref="W597">INDEX($H597:$K597,0,MATCH(W$541,$H$541:$K$541,0))*HLOOKUP(W$540,$J$537:$R$538,2)</f>
        <v>0</v>
      </c>
      <c r="X597" s="742" cm="1">
        <f t="array" ref="X597">INDEX($H597:$K597,0,MATCH(X$541,$H$541:$K$541,0))*HLOOKUP(X$540,$J$537:$R$538,2)</f>
        <v>1</v>
      </c>
      <c r="Y597" s="742" cm="1">
        <f t="array" ref="Y597">INDEX($H597:$K597,0,MATCH(Y$541,$H$541:$K$541,0))*HLOOKUP(Y$540,$J$537:$R$538,2)</f>
        <v>1</v>
      </c>
      <c r="Z597" s="742" cm="1">
        <f t="array" ref="Z597">INDEX($H597:$K597,0,MATCH(Z$541,$H$541:$K$541,0))*HLOOKUP(Z$540,$J$537:$R$538,2)</f>
        <v>1</v>
      </c>
      <c r="AA597" s="742" cm="1">
        <f t="array" ref="AA597">INDEX($H597:$K597,0,MATCH(AA$541,$H$541:$K$541,0))*HLOOKUP(AA$540,$J$537:$R$538,2)</f>
        <v>0</v>
      </c>
      <c r="AB597" s="742" cm="1">
        <f t="array" ref="AB597">INDEX($H597:$K597,0,MATCH(AB$541,$H$541:$K$541,0))*HLOOKUP(AB$540,$J$537:$R$538,2)</f>
        <v>1</v>
      </c>
      <c r="AC597" s="742" cm="1">
        <f t="array" ref="AC597">INDEX($H597:$K597,0,MATCH(AC$541,$H$541:$K$541,0))*HLOOKUP(AC$540,$J$537:$R$538,2)</f>
        <v>1</v>
      </c>
      <c r="AD597" s="742" cm="1">
        <f t="array" ref="AD597">INDEX($H597:$K597,0,MATCH(AD$541,$H$541:$K$541,0))*HLOOKUP(AD$540,$J$537:$R$538,2)</f>
        <v>1</v>
      </c>
      <c r="AE597" s="742" cm="1">
        <f t="array" ref="AE597">INDEX($H597:$K597,0,MATCH(AE$541,$H$541:$K$541,0))*HLOOKUP(AE$540,$J$537:$R$538,2)</f>
        <v>0</v>
      </c>
      <c r="AF597" s="742" cm="1">
        <f t="array" ref="AF597">INDEX($H597:$K597,0,MATCH(AF$541,$H$541:$K$541,0))*HLOOKUP(AF$540,$J$537:$R$538,2)</f>
        <v>1</v>
      </c>
      <c r="AG597" s="742" cm="1">
        <f t="array" ref="AG597">INDEX($H597:$K597,0,MATCH(AG$541,$H$541:$K$541,0))*HLOOKUP(AG$540,$J$537:$R$538,2)</f>
        <v>1</v>
      </c>
      <c r="AH597" s="742" cm="1">
        <f t="array" ref="AH597">INDEX($H597:$K597,0,MATCH(AH$541,$H$541:$K$541,0))*HLOOKUP(AH$540,$J$537:$R$538,2)</f>
        <v>1</v>
      </c>
      <c r="AI597" s="742" cm="1">
        <f t="array" ref="AI597">INDEX($H597:$K597,0,MATCH(AI$541,$H$541:$K$541,0))*HLOOKUP(AI$540,$J$537:$R$538,2)</f>
        <v>0</v>
      </c>
      <c r="AJ597" s="742" cm="1">
        <f t="array" ref="AJ597">INDEX($H597:$K597,0,MATCH(AJ$541,$H$541:$K$541,0))*HLOOKUP(AJ$540,$J$537:$R$538,2)</f>
        <v>1</v>
      </c>
      <c r="AK597" s="742" cm="1">
        <f t="array" ref="AK597">INDEX($H597:$K597,0,MATCH(AK$541,$H$541:$K$541,0))*HLOOKUP(AK$540,$J$537:$R$538,2)</f>
        <v>1</v>
      </c>
      <c r="AL597" s="742" cm="1">
        <f t="array" ref="AL597">INDEX($H597:$K597,0,MATCH(AL$541,$H$541:$K$541,0))*HLOOKUP(AL$540,$J$537:$R$538,2)</f>
        <v>1</v>
      </c>
      <c r="AM597" s="742" cm="1">
        <f t="array" ref="AM597">INDEX($H597:$K597,0,MATCH(AM$541,$H$541:$K$541,0))*HLOOKUP(AM$540,$J$537:$R$538,2)</f>
        <v>0</v>
      </c>
      <c r="AN597" s="742" cm="1">
        <f t="array" ref="AN597">INDEX($H597:$K597,0,MATCH(AN$541,$H$541:$K$541,0))*HLOOKUP(AN$540,$J$537:$R$538,2)</f>
        <v>1</v>
      </c>
      <c r="AO597" s="742" cm="1">
        <f t="array" ref="AO597">INDEX($H597:$K597,0,MATCH(AO$541,$H$541:$K$541,0))*HLOOKUP(AO$540,$J$537:$R$538,2)</f>
        <v>1</v>
      </c>
      <c r="AP597" s="742" cm="1">
        <f t="array" ref="AP597">INDEX($H597:$K597,0,MATCH(AP$541,$H$541:$K$541,0))*HLOOKUP(AP$540,$J$537:$R$538,2)</f>
        <v>1</v>
      </c>
      <c r="AQ597" s="742" cm="1">
        <f t="array" ref="AQ597">INDEX($H597:$K597,0,MATCH(AQ$541,$H$541:$K$541,0))*HLOOKUP(AQ$540,$J$537:$R$538,2)</f>
        <v>0</v>
      </c>
      <c r="AR597" s="742" cm="1">
        <f t="array" ref="AR597">INDEX($H597:$K597,0,MATCH(AR$541,$H$541:$K$541,0))*HLOOKUP(AR$540,$J$537:$R$538,2)</f>
        <v>1</v>
      </c>
      <c r="AS597" s="742" cm="1">
        <f t="array" ref="AS597">INDEX($H597:$K597,0,MATCH(AS$541,$H$541:$K$541,0))*HLOOKUP(AS$540,$J$537:$R$538,2)</f>
        <v>1</v>
      </c>
      <c r="AT597" s="742" cm="1">
        <f t="array" ref="AT597">INDEX($H597:$K597,0,MATCH(AT$541,$H$541:$K$541,0))*HLOOKUP(AT$540,$J$537:$R$538,2)</f>
        <v>1</v>
      </c>
      <c r="AU597" s="742" cm="1">
        <f t="array" ref="AU597">INDEX($H597:$K597,0,MATCH(AU$541,$H$541:$K$541,0))*HLOOKUP(AU$540,$J$537:$R$538,2)</f>
        <v>0</v>
      </c>
      <c r="AV597" s="196"/>
      <c r="AW597" s="196"/>
      <c r="AX597" s="17"/>
      <c r="AY597" s="9"/>
      <c r="AZ597" s="9"/>
      <c r="BA597" s="9"/>
    </row>
    <row r="598" spans="1:53" ht="14.5" outlineLevel="1" x14ac:dyDescent="0.35">
      <c r="A598" s="7"/>
      <c r="B598" s="8"/>
      <c r="C598" s="18"/>
      <c r="D598" s="18"/>
      <c r="E598" s="18"/>
      <c r="F598" s="27"/>
      <c r="G598" s="27" t="str">
        <f t="shared" si="127"/>
        <v>AANWBa</v>
      </c>
      <c r="H598" s="232">
        <f t="shared" si="128"/>
        <v>0</v>
      </c>
      <c r="I598" s="232">
        <f t="shared" si="128"/>
        <v>0</v>
      </c>
      <c r="J598" s="232">
        <f t="shared" si="128"/>
        <v>0</v>
      </c>
      <c r="K598" s="232">
        <f t="shared" si="128"/>
        <v>0</v>
      </c>
      <c r="L598" s="742" cm="1">
        <f t="array" ref="L598">INDEX($H598:$K598,0,MATCH(L$541,$H$541:$K$541,0))*HLOOKUP(L$540,$J$537:$R$538,2)</f>
        <v>0</v>
      </c>
      <c r="M598" s="742" cm="1">
        <f t="array" ref="M598">INDEX($H598:$K598,0,MATCH(M$541,$H$541:$K$541,0))*HLOOKUP(M$540,$J$537:$R$538,2)</f>
        <v>0</v>
      </c>
      <c r="N598" s="742" cm="1">
        <f t="array" ref="N598">INDEX($H598:$K598,0,MATCH(N$541,$H$541:$K$541,0))*HLOOKUP(N$540,$J$537:$R$538,2)</f>
        <v>0</v>
      </c>
      <c r="O598" s="742" cm="1">
        <f t="array" ref="O598">INDEX($H598:$K598,0,MATCH(O$541,$H$541:$K$541,0))*HLOOKUP(O$540,$J$537:$R$538,2)</f>
        <v>0</v>
      </c>
      <c r="P598" s="742" cm="1">
        <f t="array" ref="P598">INDEX($H598:$K598,0,MATCH(P$541,$H$541:$K$541,0))*HLOOKUP(P$540,$J$537:$R$538,2)</f>
        <v>0</v>
      </c>
      <c r="Q598" s="742" cm="1">
        <f t="array" ref="Q598">INDEX($H598:$K598,0,MATCH(Q$541,$H$541:$K$541,0))*HLOOKUP(Q$540,$J$537:$R$538,2)</f>
        <v>0</v>
      </c>
      <c r="R598" s="742" cm="1">
        <f t="array" ref="R598">INDEX($H598:$K598,0,MATCH(R$541,$H$541:$K$541,0))*HLOOKUP(R$540,$J$537:$R$538,2)</f>
        <v>0</v>
      </c>
      <c r="S598" s="742" cm="1">
        <f t="array" ref="S598">INDEX($H598:$K598,0,MATCH(S$541,$H$541:$K$541,0))*HLOOKUP(S$540,$J$537:$R$538,2)</f>
        <v>0</v>
      </c>
      <c r="T598" s="742" cm="1">
        <f t="array" ref="T598">INDEX($H598:$K598,0,MATCH(T$541,$H$541:$K$541,0))*HLOOKUP(T$540,$J$537:$R$538,2)</f>
        <v>0</v>
      </c>
      <c r="U598" s="742" cm="1">
        <f t="array" ref="U598">INDEX($H598:$K598,0,MATCH(U$541,$H$541:$K$541,0))*HLOOKUP(U$540,$J$537:$R$538,2)</f>
        <v>0</v>
      </c>
      <c r="V598" s="742" cm="1">
        <f t="array" ref="V598">INDEX($H598:$K598,0,MATCH(V$541,$H$541:$K$541,0))*HLOOKUP(V$540,$J$537:$R$538,2)</f>
        <v>0</v>
      </c>
      <c r="W598" s="742" cm="1">
        <f t="array" ref="W598">INDEX($H598:$K598,0,MATCH(W$541,$H$541:$K$541,0))*HLOOKUP(W$540,$J$537:$R$538,2)</f>
        <v>0</v>
      </c>
      <c r="X598" s="742" cm="1">
        <f t="array" ref="X598">INDEX($H598:$K598,0,MATCH(X$541,$H$541:$K$541,0))*HLOOKUP(X$540,$J$537:$R$538,2)</f>
        <v>0</v>
      </c>
      <c r="Y598" s="742" cm="1">
        <f t="array" ref="Y598">INDEX($H598:$K598,0,MATCH(Y$541,$H$541:$K$541,0))*HLOOKUP(Y$540,$J$537:$R$538,2)</f>
        <v>0</v>
      </c>
      <c r="Z598" s="742" cm="1">
        <f t="array" ref="Z598">INDEX($H598:$K598,0,MATCH(Z$541,$H$541:$K$541,0))*HLOOKUP(Z$540,$J$537:$R$538,2)</f>
        <v>0</v>
      </c>
      <c r="AA598" s="742" cm="1">
        <f t="array" ref="AA598">INDEX($H598:$K598,0,MATCH(AA$541,$H$541:$K$541,0))*HLOOKUP(AA$540,$J$537:$R$538,2)</f>
        <v>0</v>
      </c>
      <c r="AB598" s="742" cm="1">
        <f t="array" ref="AB598">INDEX($H598:$K598,0,MATCH(AB$541,$H$541:$K$541,0))*HLOOKUP(AB$540,$J$537:$R$538,2)</f>
        <v>0</v>
      </c>
      <c r="AC598" s="742" cm="1">
        <f t="array" ref="AC598">INDEX($H598:$K598,0,MATCH(AC$541,$H$541:$K$541,0))*HLOOKUP(AC$540,$J$537:$R$538,2)</f>
        <v>0</v>
      </c>
      <c r="AD598" s="742" cm="1">
        <f t="array" ref="AD598">INDEX($H598:$K598,0,MATCH(AD$541,$H$541:$K$541,0))*HLOOKUP(AD$540,$J$537:$R$538,2)</f>
        <v>0</v>
      </c>
      <c r="AE598" s="742" cm="1">
        <f t="array" ref="AE598">INDEX($H598:$K598,0,MATCH(AE$541,$H$541:$K$541,0))*HLOOKUP(AE$540,$J$537:$R$538,2)</f>
        <v>0</v>
      </c>
      <c r="AF598" s="742" cm="1">
        <f t="array" ref="AF598">INDEX($H598:$K598,0,MATCH(AF$541,$H$541:$K$541,0))*HLOOKUP(AF$540,$J$537:$R$538,2)</f>
        <v>0</v>
      </c>
      <c r="AG598" s="742" cm="1">
        <f t="array" ref="AG598">INDEX($H598:$K598,0,MATCH(AG$541,$H$541:$K$541,0))*HLOOKUP(AG$540,$J$537:$R$538,2)</f>
        <v>0</v>
      </c>
      <c r="AH598" s="742" cm="1">
        <f t="array" ref="AH598">INDEX($H598:$K598,0,MATCH(AH$541,$H$541:$K$541,0))*HLOOKUP(AH$540,$J$537:$R$538,2)</f>
        <v>0</v>
      </c>
      <c r="AI598" s="742" cm="1">
        <f t="array" ref="AI598">INDEX($H598:$K598,0,MATCH(AI$541,$H$541:$K$541,0))*HLOOKUP(AI$540,$J$537:$R$538,2)</f>
        <v>0</v>
      </c>
      <c r="AJ598" s="742" cm="1">
        <f t="array" ref="AJ598">INDEX($H598:$K598,0,MATCH(AJ$541,$H$541:$K$541,0))*HLOOKUP(AJ$540,$J$537:$R$538,2)</f>
        <v>0</v>
      </c>
      <c r="AK598" s="742" cm="1">
        <f t="array" ref="AK598">INDEX($H598:$K598,0,MATCH(AK$541,$H$541:$K$541,0))*HLOOKUP(AK$540,$J$537:$R$538,2)</f>
        <v>0</v>
      </c>
      <c r="AL598" s="742" cm="1">
        <f t="array" ref="AL598">INDEX($H598:$K598,0,MATCH(AL$541,$H$541:$K$541,0))*HLOOKUP(AL$540,$J$537:$R$538,2)</f>
        <v>0</v>
      </c>
      <c r="AM598" s="742" cm="1">
        <f t="array" ref="AM598">INDEX($H598:$K598,0,MATCH(AM$541,$H$541:$K$541,0))*HLOOKUP(AM$540,$J$537:$R$538,2)</f>
        <v>0</v>
      </c>
      <c r="AN598" s="742" cm="1">
        <f t="array" ref="AN598">INDEX($H598:$K598,0,MATCH(AN$541,$H$541:$K$541,0))*HLOOKUP(AN$540,$J$537:$R$538,2)</f>
        <v>0</v>
      </c>
      <c r="AO598" s="742" cm="1">
        <f t="array" ref="AO598">INDEX($H598:$K598,0,MATCH(AO$541,$H$541:$K$541,0))*HLOOKUP(AO$540,$J$537:$R$538,2)</f>
        <v>0</v>
      </c>
      <c r="AP598" s="742" cm="1">
        <f t="array" ref="AP598">INDEX($H598:$K598,0,MATCH(AP$541,$H$541:$K$541,0))*HLOOKUP(AP$540,$J$537:$R$538,2)</f>
        <v>0</v>
      </c>
      <c r="AQ598" s="742" cm="1">
        <f t="array" ref="AQ598">INDEX($H598:$K598,0,MATCH(AQ$541,$H$541:$K$541,0))*HLOOKUP(AQ$540,$J$537:$R$538,2)</f>
        <v>0</v>
      </c>
      <c r="AR598" s="742" cm="1">
        <f t="array" ref="AR598">INDEX($H598:$K598,0,MATCH(AR$541,$H$541:$K$541,0))*HLOOKUP(AR$540,$J$537:$R$538,2)</f>
        <v>0</v>
      </c>
      <c r="AS598" s="742" cm="1">
        <f t="array" ref="AS598">INDEX($H598:$K598,0,MATCH(AS$541,$H$541:$K$541,0))*HLOOKUP(AS$540,$J$537:$R$538,2)</f>
        <v>0</v>
      </c>
      <c r="AT598" s="742" cm="1">
        <f t="array" ref="AT598">INDEX($H598:$K598,0,MATCH(AT$541,$H$541:$K$541,0))*HLOOKUP(AT$540,$J$537:$R$538,2)</f>
        <v>0</v>
      </c>
      <c r="AU598" s="742" cm="1">
        <f t="array" ref="AU598">INDEX($H598:$K598,0,MATCH(AU$541,$H$541:$K$541,0))*HLOOKUP(AU$540,$J$537:$R$538,2)</f>
        <v>0</v>
      </c>
      <c r="AV598" s="196"/>
      <c r="AW598" s="196"/>
      <c r="AX598" s="17"/>
      <c r="AY598" s="9"/>
      <c r="AZ598" s="9"/>
      <c r="BA598" s="9"/>
    </row>
    <row r="599" spans="1:53" ht="14.5" outlineLevel="1" x14ac:dyDescent="0.35">
      <c r="A599" s="7"/>
      <c r="B599" s="8"/>
      <c r="C599" s="18"/>
      <c r="D599" s="18"/>
      <c r="E599" s="18"/>
      <c r="F599" s="27"/>
      <c r="G599" s="27" t="str">
        <f t="shared" si="127"/>
        <v>AYWBA1a</v>
      </c>
      <c r="H599" s="232">
        <f t="shared" si="128"/>
        <v>0</v>
      </c>
      <c r="I599" s="232">
        <f t="shared" si="128"/>
        <v>0</v>
      </c>
      <c r="J599" s="232">
        <f t="shared" si="128"/>
        <v>0</v>
      </c>
      <c r="K599" s="232">
        <f t="shared" si="128"/>
        <v>0</v>
      </c>
      <c r="L599" s="742" cm="1">
        <f t="array" ref="L599">INDEX($H599:$K599,0,MATCH(L$541,$H$541:$K$541,0))*HLOOKUP(L$540,$J$537:$R$538,2)</f>
        <v>0</v>
      </c>
      <c r="M599" s="742" cm="1">
        <f t="array" ref="M599">INDEX($H599:$K599,0,MATCH(M$541,$H$541:$K$541,0))*HLOOKUP(M$540,$J$537:$R$538,2)</f>
        <v>0</v>
      </c>
      <c r="N599" s="742" cm="1">
        <f t="array" ref="N599">INDEX($H599:$K599,0,MATCH(N$541,$H$541:$K$541,0))*HLOOKUP(N$540,$J$537:$R$538,2)</f>
        <v>0</v>
      </c>
      <c r="O599" s="742" cm="1">
        <f t="array" ref="O599">INDEX($H599:$K599,0,MATCH(O$541,$H$541:$K$541,0))*HLOOKUP(O$540,$J$537:$R$538,2)</f>
        <v>0</v>
      </c>
      <c r="P599" s="742" cm="1">
        <f t="array" ref="P599">INDEX($H599:$K599,0,MATCH(P$541,$H$541:$K$541,0))*HLOOKUP(P$540,$J$537:$R$538,2)</f>
        <v>0</v>
      </c>
      <c r="Q599" s="742" cm="1">
        <f t="array" ref="Q599">INDEX($H599:$K599,0,MATCH(Q$541,$H$541:$K$541,0))*HLOOKUP(Q$540,$J$537:$R$538,2)</f>
        <v>0</v>
      </c>
      <c r="R599" s="742" cm="1">
        <f t="array" ref="R599">INDEX($H599:$K599,0,MATCH(R$541,$H$541:$K$541,0))*HLOOKUP(R$540,$J$537:$R$538,2)</f>
        <v>0</v>
      </c>
      <c r="S599" s="742" cm="1">
        <f t="array" ref="S599">INDEX($H599:$K599,0,MATCH(S$541,$H$541:$K$541,0))*HLOOKUP(S$540,$J$537:$R$538,2)</f>
        <v>0</v>
      </c>
      <c r="T599" s="742" cm="1">
        <f t="array" ref="T599">INDEX($H599:$K599,0,MATCH(T$541,$H$541:$K$541,0))*HLOOKUP(T$540,$J$537:$R$538,2)</f>
        <v>0</v>
      </c>
      <c r="U599" s="742" cm="1">
        <f t="array" ref="U599">INDEX($H599:$K599,0,MATCH(U$541,$H$541:$K$541,0))*HLOOKUP(U$540,$J$537:$R$538,2)</f>
        <v>0</v>
      </c>
      <c r="V599" s="742" cm="1">
        <f t="array" ref="V599">INDEX($H599:$K599,0,MATCH(V$541,$H$541:$K$541,0))*HLOOKUP(V$540,$J$537:$R$538,2)</f>
        <v>0</v>
      </c>
      <c r="W599" s="742" cm="1">
        <f t="array" ref="W599">INDEX($H599:$K599,0,MATCH(W$541,$H$541:$K$541,0))*HLOOKUP(W$540,$J$537:$R$538,2)</f>
        <v>0</v>
      </c>
      <c r="X599" s="742" cm="1">
        <f t="array" ref="X599">INDEX($H599:$K599,0,MATCH(X$541,$H$541:$K$541,0))*HLOOKUP(X$540,$J$537:$R$538,2)</f>
        <v>0</v>
      </c>
      <c r="Y599" s="742" cm="1">
        <f t="array" ref="Y599">INDEX($H599:$K599,0,MATCH(Y$541,$H$541:$K$541,0))*HLOOKUP(Y$540,$J$537:$R$538,2)</f>
        <v>0</v>
      </c>
      <c r="Z599" s="742" cm="1">
        <f t="array" ref="Z599">INDEX($H599:$K599,0,MATCH(Z$541,$H$541:$K$541,0))*HLOOKUP(Z$540,$J$537:$R$538,2)</f>
        <v>0</v>
      </c>
      <c r="AA599" s="742" cm="1">
        <f t="array" ref="AA599">INDEX($H599:$K599,0,MATCH(AA$541,$H$541:$K$541,0))*HLOOKUP(AA$540,$J$537:$R$538,2)</f>
        <v>0</v>
      </c>
      <c r="AB599" s="742" cm="1">
        <f t="array" ref="AB599">INDEX($H599:$K599,0,MATCH(AB$541,$H$541:$K$541,0))*HLOOKUP(AB$540,$J$537:$R$538,2)</f>
        <v>0</v>
      </c>
      <c r="AC599" s="742" cm="1">
        <f t="array" ref="AC599">INDEX($H599:$K599,0,MATCH(AC$541,$H$541:$K$541,0))*HLOOKUP(AC$540,$J$537:$R$538,2)</f>
        <v>0</v>
      </c>
      <c r="AD599" s="742" cm="1">
        <f t="array" ref="AD599">INDEX($H599:$K599,0,MATCH(AD$541,$H$541:$K$541,0))*HLOOKUP(AD$540,$J$537:$R$538,2)</f>
        <v>0</v>
      </c>
      <c r="AE599" s="742" cm="1">
        <f t="array" ref="AE599">INDEX($H599:$K599,0,MATCH(AE$541,$H$541:$K$541,0))*HLOOKUP(AE$540,$J$537:$R$538,2)</f>
        <v>0</v>
      </c>
      <c r="AF599" s="742" cm="1">
        <f t="array" ref="AF599">INDEX($H599:$K599,0,MATCH(AF$541,$H$541:$K$541,0))*HLOOKUP(AF$540,$J$537:$R$538,2)</f>
        <v>0</v>
      </c>
      <c r="AG599" s="742" cm="1">
        <f t="array" ref="AG599">INDEX($H599:$K599,0,MATCH(AG$541,$H$541:$K$541,0))*HLOOKUP(AG$540,$J$537:$R$538,2)</f>
        <v>0</v>
      </c>
      <c r="AH599" s="742" cm="1">
        <f t="array" ref="AH599">INDEX($H599:$K599,0,MATCH(AH$541,$H$541:$K$541,0))*HLOOKUP(AH$540,$J$537:$R$538,2)</f>
        <v>0</v>
      </c>
      <c r="AI599" s="742" cm="1">
        <f t="array" ref="AI599">INDEX($H599:$K599,0,MATCH(AI$541,$H$541:$K$541,0))*HLOOKUP(AI$540,$J$537:$R$538,2)</f>
        <v>0</v>
      </c>
      <c r="AJ599" s="742" cm="1">
        <f t="array" ref="AJ599">INDEX($H599:$K599,0,MATCH(AJ$541,$H$541:$K$541,0))*HLOOKUP(AJ$540,$J$537:$R$538,2)</f>
        <v>0</v>
      </c>
      <c r="AK599" s="742" cm="1">
        <f t="array" ref="AK599">INDEX($H599:$K599,0,MATCH(AK$541,$H$541:$K$541,0))*HLOOKUP(AK$540,$J$537:$R$538,2)</f>
        <v>0</v>
      </c>
      <c r="AL599" s="742" cm="1">
        <f t="array" ref="AL599">INDEX($H599:$K599,0,MATCH(AL$541,$H$541:$K$541,0))*HLOOKUP(AL$540,$J$537:$R$538,2)</f>
        <v>0</v>
      </c>
      <c r="AM599" s="742" cm="1">
        <f t="array" ref="AM599">INDEX($H599:$K599,0,MATCH(AM$541,$H$541:$K$541,0))*HLOOKUP(AM$540,$J$537:$R$538,2)</f>
        <v>0</v>
      </c>
      <c r="AN599" s="742" cm="1">
        <f t="array" ref="AN599">INDEX($H599:$K599,0,MATCH(AN$541,$H$541:$K$541,0))*HLOOKUP(AN$540,$J$537:$R$538,2)</f>
        <v>0</v>
      </c>
      <c r="AO599" s="742" cm="1">
        <f t="array" ref="AO599">INDEX($H599:$K599,0,MATCH(AO$541,$H$541:$K$541,0))*HLOOKUP(AO$540,$J$537:$R$538,2)</f>
        <v>0</v>
      </c>
      <c r="AP599" s="742" cm="1">
        <f t="array" ref="AP599">INDEX($H599:$K599,0,MATCH(AP$541,$H$541:$K$541,0))*HLOOKUP(AP$540,$J$537:$R$538,2)</f>
        <v>0</v>
      </c>
      <c r="AQ599" s="742" cm="1">
        <f t="array" ref="AQ599">INDEX($H599:$K599,0,MATCH(AQ$541,$H$541:$K$541,0))*HLOOKUP(AQ$540,$J$537:$R$538,2)</f>
        <v>0</v>
      </c>
      <c r="AR599" s="742" cm="1">
        <f t="array" ref="AR599">INDEX($H599:$K599,0,MATCH(AR$541,$H$541:$K$541,0))*HLOOKUP(AR$540,$J$537:$R$538,2)</f>
        <v>0</v>
      </c>
      <c r="AS599" s="742" cm="1">
        <f t="array" ref="AS599">INDEX($H599:$K599,0,MATCH(AS$541,$H$541:$K$541,0))*HLOOKUP(AS$540,$J$537:$R$538,2)</f>
        <v>0</v>
      </c>
      <c r="AT599" s="742" cm="1">
        <f t="array" ref="AT599">INDEX($H599:$K599,0,MATCH(AT$541,$H$541:$K$541,0))*HLOOKUP(AT$540,$J$537:$R$538,2)</f>
        <v>0</v>
      </c>
      <c r="AU599" s="742" cm="1">
        <f t="array" ref="AU599">INDEX($H599:$K599,0,MATCH(AU$541,$H$541:$K$541,0))*HLOOKUP(AU$540,$J$537:$R$538,2)</f>
        <v>0</v>
      </c>
      <c r="AV599" s="196"/>
      <c r="AW599" s="196"/>
      <c r="AX599" s="17"/>
      <c r="AY599" s="9"/>
      <c r="AZ599" s="9"/>
      <c r="BA599" s="9"/>
    </row>
    <row r="600" spans="1:53" ht="14.5" outlineLevel="1" x14ac:dyDescent="0.35">
      <c r="A600" s="7"/>
      <c r="B600" s="8"/>
      <c r="C600" s="18"/>
      <c r="D600" s="18"/>
      <c r="E600" s="18"/>
      <c r="F600" s="27"/>
      <c r="G600" s="27" t="str">
        <f t="shared" si="127"/>
        <v>YYFWBz</v>
      </c>
      <c r="H600" s="232">
        <v>1</v>
      </c>
      <c r="I600" s="232">
        <v>1</v>
      </c>
      <c r="J600" s="232">
        <v>0</v>
      </c>
      <c r="K600" s="232">
        <v>1</v>
      </c>
      <c r="L600" s="742" cm="1">
        <f t="array" ref="L600">INDEX($H600:$K600,0,MATCH(L$541,$H$541:$K$541,0))*HLOOKUP(L$540,$J$537:$R$538,2)</f>
        <v>1</v>
      </c>
      <c r="M600" s="742" cm="1">
        <f t="array" ref="M600">INDEX($H600:$K600,0,MATCH(M$541,$H$541:$K$541,0))*HLOOKUP(M$540,$J$537:$R$538,2)</f>
        <v>1</v>
      </c>
      <c r="N600" s="742" cm="1">
        <f t="array" ref="N600">INDEX($H600:$K600,0,MATCH(N$541,$H$541:$K$541,0))*HLOOKUP(N$540,$J$537:$R$538,2)</f>
        <v>0</v>
      </c>
      <c r="O600" s="742" cm="1">
        <f t="array" ref="O600">INDEX($H600:$K600,0,MATCH(O$541,$H$541:$K$541,0))*HLOOKUP(O$540,$J$537:$R$538,2)</f>
        <v>1</v>
      </c>
      <c r="P600" s="742" cm="1">
        <f t="array" ref="P600">INDEX($H600:$K600,0,MATCH(P$541,$H$541:$K$541,0))*HLOOKUP(P$540,$J$537:$R$538,2)</f>
        <v>1</v>
      </c>
      <c r="Q600" s="742" cm="1">
        <f t="array" ref="Q600">INDEX($H600:$K600,0,MATCH(Q$541,$H$541:$K$541,0))*HLOOKUP(Q$540,$J$537:$R$538,2)</f>
        <v>1</v>
      </c>
      <c r="R600" s="742" cm="1">
        <f t="array" ref="R600">INDEX($H600:$K600,0,MATCH(R$541,$H$541:$K$541,0))*HLOOKUP(R$540,$J$537:$R$538,2)</f>
        <v>0</v>
      </c>
      <c r="S600" s="742" cm="1">
        <f t="array" ref="S600">INDEX($H600:$K600,0,MATCH(S$541,$H$541:$K$541,0))*HLOOKUP(S$540,$J$537:$R$538,2)</f>
        <v>1</v>
      </c>
      <c r="T600" s="742" cm="1">
        <f t="array" ref="T600">INDEX($H600:$K600,0,MATCH(T$541,$H$541:$K$541,0))*HLOOKUP(T$540,$J$537:$R$538,2)</f>
        <v>1</v>
      </c>
      <c r="U600" s="742" cm="1">
        <f t="array" ref="U600">INDEX($H600:$K600,0,MATCH(U$541,$H$541:$K$541,0))*HLOOKUP(U$540,$J$537:$R$538,2)</f>
        <v>1</v>
      </c>
      <c r="V600" s="742" cm="1">
        <f t="array" ref="V600">INDEX($H600:$K600,0,MATCH(V$541,$H$541:$K$541,0))*HLOOKUP(V$540,$J$537:$R$538,2)</f>
        <v>0</v>
      </c>
      <c r="W600" s="742" cm="1">
        <f t="array" ref="W600">INDEX($H600:$K600,0,MATCH(W$541,$H$541:$K$541,0))*HLOOKUP(W$540,$J$537:$R$538,2)</f>
        <v>1</v>
      </c>
      <c r="X600" s="742" cm="1">
        <f t="array" ref="X600">INDEX($H600:$K600,0,MATCH(X$541,$H$541:$K$541,0))*HLOOKUP(X$540,$J$537:$R$538,2)</f>
        <v>1</v>
      </c>
      <c r="Y600" s="742" cm="1">
        <f t="array" ref="Y600">INDEX($H600:$K600,0,MATCH(Y$541,$H$541:$K$541,0))*HLOOKUP(Y$540,$J$537:$R$538,2)</f>
        <v>1</v>
      </c>
      <c r="Z600" s="742" cm="1">
        <f t="array" ref="Z600">INDEX($H600:$K600,0,MATCH(Z$541,$H$541:$K$541,0))*HLOOKUP(Z$540,$J$537:$R$538,2)</f>
        <v>0</v>
      </c>
      <c r="AA600" s="742" cm="1">
        <f t="array" ref="AA600">INDEX($H600:$K600,0,MATCH(AA$541,$H$541:$K$541,0))*HLOOKUP(AA$540,$J$537:$R$538,2)</f>
        <v>1</v>
      </c>
      <c r="AB600" s="742" cm="1">
        <f t="array" ref="AB600">INDEX($H600:$K600,0,MATCH(AB$541,$H$541:$K$541,0))*HLOOKUP(AB$540,$J$537:$R$538,2)</f>
        <v>1</v>
      </c>
      <c r="AC600" s="742" cm="1">
        <f t="array" ref="AC600">INDEX($H600:$K600,0,MATCH(AC$541,$H$541:$K$541,0))*HLOOKUP(AC$540,$J$537:$R$538,2)</f>
        <v>1</v>
      </c>
      <c r="AD600" s="742" cm="1">
        <f t="array" ref="AD600">INDEX($H600:$K600,0,MATCH(AD$541,$H$541:$K$541,0))*HLOOKUP(AD$540,$J$537:$R$538,2)</f>
        <v>0</v>
      </c>
      <c r="AE600" s="742" cm="1">
        <f t="array" ref="AE600">INDEX($H600:$K600,0,MATCH(AE$541,$H$541:$K$541,0))*HLOOKUP(AE$540,$J$537:$R$538,2)</f>
        <v>1</v>
      </c>
      <c r="AF600" s="742" cm="1">
        <f t="array" ref="AF600">INDEX($H600:$K600,0,MATCH(AF$541,$H$541:$K$541,0))*HLOOKUP(AF$540,$J$537:$R$538,2)</f>
        <v>1</v>
      </c>
      <c r="AG600" s="742" cm="1">
        <f t="array" ref="AG600">INDEX($H600:$K600,0,MATCH(AG$541,$H$541:$K$541,0))*HLOOKUP(AG$540,$J$537:$R$538,2)</f>
        <v>1</v>
      </c>
      <c r="AH600" s="742" cm="1">
        <f t="array" ref="AH600">INDEX($H600:$K600,0,MATCH(AH$541,$H$541:$K$541,0))*HLOOKUP(AH$540,$J$537:$R$538,2)</f>
        <v>0</v>
      </c>
      <c r="AI600" s="742" cm="1">
        <f t="array" ref="AI600">INDEX($H600:$K600,0,MATCH(AI$541,$H$541:$K$541,0))*HLOOKUP(AI$540,$J$537:$R$538,2)</f>
        <v>1</v>
      </c>
      <c r="AJ600" s="742" cm="1">
        <f t="array" ref="AJ600">INDEX($H600:$K600,0,MATCH(AJ$541,$H$541:$K$541,0))*HLOOKUP(AJ$540,$J$537:$R$538,2)</f>
        <v>1</v>
      </c>
      <c r="AK600" s="742" cm="1">
        <f t="array" ref="AK600">INDEX($H600:$K600,0,MATCH(AK$541,$H$541:$K$541,0))*HLOOKUP(AK$540,$J$537:$R$538,2)</f>
        <v>1</v>
      </c>
      <c r="AL600" s="742" cm="1">
        <f t="array" ref="AL600">INDEX($H600:$K600,0,MATCH(AL$541,$H$541:$K$541,0))*HLOOKUP(AL$540,$J$537:$R$538,2)</f>
        <v>0</v>
      </c>
      <c r="AM600" s="742" cm="1">
        <f t="array" ref="AM600">INDEX($H600:$K600,0,MATCH(AM$541,$H$541:$K$541,0))*HLOOKUP(AM$540,$J$537:$R$538,2)</f>
        <v>1</v>
      </c>
      <c r="AN600" s="742" cm="1">
        <f t="array" ref="AN600">INDEX($H600:$K600,0,MATCH(AN$541,$H$541:$K$541,0))*HLOOKUP(AN$540,$J$537:$R$538,2)</f>
        <v>1</v>
      </c>
      <c r="AO600" s="742" cm="1">
        <f t="array" ref="AO600">INDEX($H600:$K600,0,MATCH(AO$541,$H$541:$K$541,0))*HLOOKUP(AO$540,$J$537:$R$538,2)</f>
        <v>1</v>
      </c>
      <c r="AP600" s="742" cm="1">
        <f t="array" ref="AP600">INDEX($H600:$K600,0,MATCH(AP$541,$H$541:$K$541,0))*HLOOKUP(AP$540,$J$537:$R$538,2)</f>
        <v>0</v>
      </c>
      <c r="AQ600" s="742" cm="1">
        <f t="array" ref="AQ600">INDEX($H600:$K600,0,MATCH(AQ$541,$H$541:$K$541,0))*HLOOKUP(AQ$540,$J$537:$R$538,2)</f>
        <v>1</v>
      </c>
      <c r="AR600" s="742" cm="1">
        <f t="array" ref="AR600">INDEX($H600:$K600,0,MATCH(AR$541,$H$541:$K$541,0))*HLOOKUP(AR$540,$J$537:$R$538,2)</f>
        <v>1</v>
      </c>
      <c r="AS600" s="742" cm="1">
        <f t="array" ref="AS600">INDEX($H600:$K600,0,MATCH(AS$541,$H$541:$K$541,0))*HLOOKUP(AS$540,$J$537:$R$538,2)</f>
        <v>1</v>
      </c>
      <c r="AT600" s="742" cm="1">
        <f t="array" ref="AT600">INDEX($H600:$K600,0,MATCH(AT$541,$H$541:$K$541,0))*HLOOKUP(AT$540,$J$537:$R$538,2)</f>
        <v>0</v>
      </c>
      <c r="AU600" s="742" cm="1">
        <f t="array" ref="AU600">INDEX($H600:$K600,0,MATCH(AU$541,$H$541:$K$541,0))*HLOOKUP(AU$540,$J$537:$R$538,2)</f>
        <v>1</v>
      </c>
      <c r="AV600" s="196"/>
      <c r="AW600" s="196"/>
      <c r="AX600" s="17"/>
      <c r="AY600" s="9"/>
      <c r="AZ600" s="9"/>
      <c r="BA600" s="9"/>
    </row>
    <row r="601" spans="1:53" ht="14.5" outlineLevel="1" x14ac:dyDescent="0.35">
      <c r="A601" s="7"/>
      <c r="B601" s="8"/>
      <c r="C601" s="18"/>
      <c r="D601" s="18"/>
      <c r="E601" s="18"/>
      <c r="F601" s="27"/>
      <c r="G601" s="27" t="str">
        <f t="shared" si="127"/>
        <v>YYFWBzd</v>
      </c>
      <c r="H601" s="232">
        <v>1</v>
      </c>
      <c r="I601" s="232">
        <v>1</v>
      </c>
      <c r="J601" s="232">
        <v>0</v>
      </c>
      <c r="K601" s="232">
        <v>1</v>
      </c>
      <c r="L601" s="742" cm="1">
        <f t="array" ref="L601">INDEX($H601:$K601,0,MATCH(L$541,$H$541:$K$541,0))*HLOOKUP(L$540,$J$537:$R$538,2)</f>
        <v>1</v>
      </c>
      <c r="M601" s="742" cm="1">
        <f t="array" ref="M601">INDEX($H601:$K601,0,MATCH(M$541,$H$541:$K$541,0))*HLOOKUP(M$540,$J$537:$R$538,2)</f>
        <v>1</v>
      </c>
      <c r="N601" s="742" cm="1">
        <f t="array" ref="N601">INDEX($H601:$K601,0,MATCH(N$541,$H$541:$K$541,0))*HLOOKUP(N$540,$J$537:$R$538,2)</f>
        <v>0</v>
      </c>
      <c r="O601" s="742" cm="1">
        <f t="array" ref="O601">INDEX($H601:$K601,0,MATCH(O$541,$H$541:$K$541,0))*HLOOKUP(O$540,$J$537:$R$538,2)</f>
        <v>1</v>
      </c>
      <c r="P601" s="742" cm="1">
        <f t="array" ref="P601">INDEX($H601:$K601,0,MATCH(P$541,$H$541:$K$541,0))*HLOOKUP(P$540,$J$537:$R$538,2)</f>
        <v>1</v>
      </c>
      <c r="Q601" s="742" cm="1">
        <f t="array" ref="Q601">INDEX($H601:$K601,0,MATCH(Q$541,$H$541:$K$541,0))*HLOOKUP(Q$540,$J$537:$R$538,2)</f>
        <v>1</v>
      </c>
      <c r="R601" s="742" cm="1">
        <f t="array" ref="R601">INDEX($H601:$K601,0,MATCH(R$541,$H$541:$K$541,0))*HLOOKUP(R$540,$J$537:$R$538,2)</f>
        <v>0</v>
      </c>
      <c r="S601" s="742" cm="1">
        <f t="array" ref="S601">INDEX($H601:$K601,0,MATCH(S$541,$H$541:$K$541,0))*HLOOKUP(S$540,$J$537:$R$538,2)</f>
        <v>1</v>
      </c>
      <c r="T601" s="742" cm="1">
        <f t="array" ref="T601">INDEX($H601:$K601,0,MATCH(T$541,$H$541:$K$541,0))*HLOOKUP(T$540,$J$537:$R$538,2)</f>
        <v>1</v>
      </c>
      <c r="U601" s="742" cm="1">
        <f t="array" ref="U601">INDEX($H601:$K601,0,MATCH(U$541,$H$541:$K$541,0))*HLOOKUP(U$540,$J$537:$R$538,2)</f>
        <v>1</v>
      </c>
      <c r="V601" s="742" cm="1">
        <f t="array" ref="V601">INDEX($H601:$K601,0,MATCH(V$541,$H$541:$K$541,0))*HLOOKUP(V$540,$J$537:$R$538,2)</f>
        <v>0</v>
      </c>
      <c r="W601" s="742" cm="1">
        <f t="array" ref="W601">INDEX($H601:$K601,0,MATCH(W$541,$H$541:$K$541,0))*HLOOKUP(W$540,$J$537:$R$538,2)</f>
        <v>1</v>
      </c>
      <c r="X601" s="742" cm="1">
        <f t="array" ref="X601">INDEX($H601:$K601,0,MATCH(X$541,$H$541:$K$541,0))*HLOOKUP(X$540,$J$537:$R$538,2)</f>
        <v>1</v>
      </c>
      <c r="Y601" s="742" cm="1">
        <f t="array" ref="Y601">INDEX($H601:$K601,0,MATCH(Y$541,$H$541:$K$541,0))*HLOOKUP(Y$540,$J$537:$R$538,2)</f>
        <v>1</v>
      </c>
      <c r="Z601" s="742" cm="1">
        <f t="array" ref="Z601">INDEX($H601:$K601,0,MATCH(Z$541,$H$541:$K$541,0))*HLOOKUP(Z$540,$J$537:$R$538,2)</f>
        <v>0</v>
      </c>
      <c r="AA601" s="742" cm="1">
        <f t="array" ref="AA601">INDEX($H601:$K601,0,MATCH(AA$541,$H$541:$K$541,0))*HLOOKUP(AA$540,$J$537:$R$538,2)</f>
        <v>1</v>
      </c>
      <c r="AB601" s="742" cm="1">
        <f t="array" ref="AB601">INDEX($H601:$K601,0,MATCH(AB$541,$H$541:$K$541,0))*HLOOKUP(AB$540,$J$537:$R$538,2)</f>
        <v>1</v>
      </c>
      <c r="AC601" s="742" cm="1">
        <f t="array" ref="AC601">INDEX($H601:$K601,0,MATCH(AC$541,$H$541:$K$541,0))*HLOOKUP(AC$540,$J$537:$R$538,2)</f>
        <v>1</v>
      </c>
      <c r="AD601" s="742" cm="1">
        <f t="array" ref="AD601">INDEX($H601:$K601,0,MATCH(AD$541,$H$541:$K$541,0))*HLOOKUP(AD$540,$J$537:$R$538,2)</f>
        <v>0</v>
      </c>
      <c r="AE601" s="742" cm="1">
        <f t="array" ref="AE601">INDEX($H601:$K601,0,MATCH(AE$541,$H$541:$K$541,0))*HLOOKUP(AE$540,$J$537:$R$538,2)</f>
        <v>1</v>
      </c>
      <c r="AF601" s="742" cm="1">
        <f t="array" ref="AF601">INDEX($H601:$K601,0,MATCH(AF$541,$H$541:$K$541,0))*HLOOKUP(AF$540,$J$537:$R$538,2)</f>
        <v>1</v>
      </c>
      <c r="AG601" s="742" cm="1">
        <f t="array" ref="AG601">INDEX($H601:$K601,0,MATCH(AG$541,$H$541:$K$541,0))*HLOOKUP(AG$540,$J$537:$R$538,2)</f>
        <v>1</v>
      </c>
      <c r="AH601" s="742" cm="1">
        <f t="array" ref="AH601">INDEX($H601:$K601,0,MATCH(AH$541,$H$541:$K$541,0))*HLOOKUP(AH$540,$J$537:$R$538,2)</f>
        <v>0</v>
      </c>
      <c r="AI601" s="742" cm="1">
        <f t="array" ref="AI601">INDEX($H601:$K601,0,MATCH(AI$541,$H$541:$K$541,0))*HLOOKUP(AI$540,$J$537:$R$538,2)</f>
        <v>1</v>
      </c>
      <c r="AJ601" s="742" cm="1">
        <f t="array" ref="AJ601">INDEX($H601:$K601,0,MATCH(AJ$541,$H$541:$K$541,0))*HLOOKUP(AJ$540,$J$537:$R$538,2)</f>
        <v>1</v>
      </c>
      <c r="AK601" s="742" cm="1">
        <f t="array" ref="AK601">INDEX($H601:$K601,0,MATCH(AK$541,$H$541:$K$541,0))*HLOOKUP(AK$540,$J$537:$R$538,2)</f>
        <v>1</v>
      </c>
      <c r="AL601" s="742" cm="1">
        <f t="array" ref="AL601">INDEX($H601:$K601,0,MATCH(AL$541,$H$541:$K$541,0))*HLOOKUP(AL$540,$J$537:$R$538,2)</f>
        <v>0</v>
      </c>
      <c r="AM601" s="742" cm="1">
        <f t="array" ref="AM601">INDEX($H601:$K601,0,MATCH(AM$541,$H$541:$K$541,0))*HLOOKUP(AM$540,$J$537:$R$538,2)</f>
        <v>1</v>
      </c>
      <c r="AN601" s="742" cm="1">
        <f t="array" ref="AN601">INDEX($H601:$K601,0,MATCH(AN$541,$H$541:$K$541,0))*HLOOKUP(AN$540,$J$537:$R$538,2)</f>
        <v>1</v>
      </c>
      <c r="AO601" s="742" cm="1">
        <f t="array" ref="AO601">INDEX($H601:$K601,0,MATCH(AO$541,$H$541:$K$541,0))*HLOOKUP(AO$540,$J$537:$R$538,2)</f>
        <v>1</v>
      </c>
      <c r="AP601" s="742" cm="1">
        <f t="array" ref="AP601">INDEX($H601:$K601,0,MATCH(AP$541,$H$541:$K$541,0))*HLOOKUP(AP$540,$J$537:$R$538,2)</f>
        <v>0</v>
      </c>
      <c r="AQ601" s="742" cm="1">
        <f t="array" ref="AQ601">INDEX($H601:$K601,0,MATCH(AQ$541,$H$541:$K$541,0))*HLOOKUP(AQ$540,$J$537:$R$538,2)</f>
        <v>1</v>
      </c>
      <c r="AR601" s="742" cm="1">
        <f t="array" ref="AR601">INDEX($H601:$K601,0,MATCH(AR$541,$H$541:$K$541,0))*HLOOKUP(AR$540,$J$537:$R$538,2)</f>
        <v>1</v>
      </c>
      <c r="AS601" s="742" cm="1">
        <f t="array" ref="AS601">INDEX($H601:$K601,0,MATCH(AS$541,$H$541:$K$541,0))*HLOOKUP(AS$540,$J$537:$R$538,2)</f>
        <v>1</v>
      </c>
      <c r="AT601" s="742" cm="1">
        <f t="array" ref="AT601">INDEX($H601:$K601,0,MATCH(AT$541,$H$541:$K$541,0))*HLOOKUP(AT$540,$J$537:$R$538,2)</f>
        <v>0</v>
      </c>
      <c r="AU601" s="742" cm="1">
        <f t="array" ref="AU601">INDEX($H601:$K601,0,MATCH(AU$541,$H$541:$K$541,0))*HLOOKUP(AU$540,$J$537:$R$538,2)</f>
        <v>1</v>
      </c>
      <c r="AV601" s="196"/>
      <c r="AW601" s="196"/>
      <c r="AX601" s="17"/>
      <c r="AY601" s="9"/>
      <c r="AZ601" s="9"/>
      <c r="BA601" s="9"/>
    </row>
    <row r="602" spans="1:53" ht="14.5" outlineLevel="1" x14ac:dyDescent="0.35">
      <c r="A602" s="7"/>
      <c r="B602" s="8"/>
      <c r="C602" s="18"/>
      <c r="D602" s="18"/>
      <c r="E602" s="18"/>
      <c r="F602" s="27"/>
      <c r="G602" s="27" t="str">
        <f t="shared" si="127"/>
        <v>YYBNWf</v>
      </c>
      <c r="H602" s="232">
        <v>1</v>
      </c>
      <c r="I602" s="232">
        <v>0</v>
      </c>
      <c r="J602" s="232">
        <v>0</v>
      </c>
      <c r="K602" s="232">
        <v>0</v>
      </c>
      <c r="L602" s="742" cm="1">
        <f t="array" ref="L602">INDEX($H602:$K602,0,MATCH(L$541,$H$541:$K$541,0))*HLOOKUP(L$540,$J$537:$R$538,2)</f>
        <v>1</v>
      </c>
      <c r="M602" s="742" cm="1">
        <f t="array" ref="M602">INDEX($H602:$K602,0,MATCH(M$541,$H$541:$K$541,0))*HLOOKUP(M$540,$J$537:$R$538,2)</f>
        <v>0</v>
      </c>
      <c r="N602" s="742" cm="1">
        <f t="array" ref="N602">INDEX($H602:$K602,0,MATCH(N$541,$H$541:$K$541,0))*HLOOKUP(N$540,$J$537:$R$538,2)</f>
        <v>0</v>
      </c>
      <c r="O602" s="742" cm="1">
        <f t="array" ref="O602">INDEX($H602:$K602,0,MATCH(O$541,$H$541:$K$541,0))*HLOOKUP(O$540,$J$537:$R$538,2)</f>
        <v>0</v>
      </c>
      <c r="P602" s="742" cm="1">
        <f t="array" ref="P602">INDEX($H602:$K602,0,MATCH(P$541,$H$541:$K$541,0))*HLOOKUP(P$540,$J$537:$R$538,2)</f>
        <v>1</v>
      </c>
      <c r="Q602" s="742" cm="1">
        <f t="array" ref="Q602">INDEX($H602:$K602,0,MATCH(Q$541,$H$541:$K$541,0))*HLOOKUP(Q$540,$J$537:$R$538,2)</f>
        <v>0</v>
      </c>
      <c r="R602" s="742" cm="1">
        <f t="array" ref="R602">INDEX($H602:$K602,0,MATCH(R$541,$H$541:$K$541,0))*HLOOKUP(R$540,$J$537:$R$538,2)</f>
        <v>0</v>
      </c>
      <c r="S602" s="742" cm="1">
        <f t="array" ref="S602">INDEX($H602:$K602,0,MATCH(S$541,$H$541:$K$541,0))*HLOOKUP(S$540,$J$537:$R$538,2)</f>
        <v>0</v>
      </c>
      <c r="T602" s="742" cm="1">
        <f t="array" ref="T602">INDEX($H602:$K602,0,MATCH(T$541,$H$541:$K$541,0))*HLOOKUP(T$540,$J$537:$R$538,2)</f>
        <v>1</v>
      </c>
      <c r="U602" s="742" cm="1">
        <f t="array" ref="U602">INDEX($H602:$K602,0,MATCH(U$541,$H$541:$K$541,0))*HLOOKUP(U$540,$J$537:$R$538,2)</f>
        <v>0</v>
      </c>
      <c r="V602" s="742" cm="1">
        <f t="array" ref="V602">INDEX($H602:$K602,0,MATCH(V$541,$H$541:$K$541,0))*HLOOKUP(V$540,$J$537:$R$538,2)</f>
        <v>0</v>
      </c>
      <c r="W602" s="742" cm="1">
        <f t="array" ref="W602">INDEX($H602:$K602,0,MATCH(W$541,$H$541:$K$541,0))*HLOOKUP(W$540,$J$537:$R$538,2)</f>
        <v>0</v>
      </c>
      <c r="X602" s="742" cm="1">
        <f t="array" ref="X602">INDEX($H602:$K602,0,MATCH(X$541,$H$541:$K$541,0))*HLOOKUP(X$540,$J$537:$R$538,2)</f>
        <v>1</v>
      </c>
      <c r="Y602" s="742" cm="1">
        <f t="array" ref="Y602">INDEX($H602:$K602,0,MATCH(Y$541,$H$541:$K$541,0))*HLOOKUP(Y$540,$J$537:$R$538,2)</f>
        <v>0</v>
      </c>
      <c r="Z602" s="742" cm="1">
        <f t="array" ref="Z602">INDEX($H602:$K602,0,MATCH(Z$541,$H$541:$K$541,0))*HLOOKUP(Z$540,$J$537:$R$538,2)</f>
        <v>0</v>
      </c>
      <c r="AA602" s="742" cm="1">
        <f t="array" ref="AA602">INDEX($H602:$K602,0,MATCH(AA$541,$H$541:$K$541,0))*HLOOKUP(AA$540,$J$537:$R$538,2)</f>
        <v>0</v>
      </c>
      <c r="AB602" s="742" cm="1">
        <f t="array" ref="AB602">INDEX($H602:$K602,0,MATCH(AB$541,$H$541:$K$541,0))*HLOOKUP(AB$540,$J$537:$R$538,2)</f>
        <v>1</v>
      </c>
      <c r="AC602" s="742" cm="1">
        <f t="array" ref="AC602">INDEX($H602:$K602,0,MATCH(AC$541,$H$541:$K$541,0))*HLOOKUP(AC$540,$J$537:$R$538,2)</f>
        <v>0</v>
      </c>
      <c r="AD602" s="742" cm="1">
        <f t="array" ref="AD602">INDEX($H602:$K602,0,MATCH(AD$541,$H$541:$K$541,0))*HLOOKUP(AD$540,$J$537:$R$538,2)</f>
        <v>0</v>
      </c>
      <c r="AE602" s="742" cm="1">
        <f t="array" ref="AE602">INDEX($H602:$K602,0,MATCH(AE$541,$H$541:$K$541,0))*HLOOKUP(AE$540,$J$537:$R$538,2)</f>
        <v>0</v>
      </c>
      <c r="AF602" s="742" cm="1">
        <f t="array" ref="AF602">INDEX($H602:$K602,0,MATCH(AF$541,$H$541:$K$541,0))*HLOOKUP(AF$540,$J$537:$R$538,2)</f>
        <v>1</v>
      </c>
      <c r="AG602" s="742" cm="1">
        <f t="array" ref="AG602">INDEX($H602:$K602,0,MATCH(AG$541,$H$541:$K$541,0))*HLOOKUP(AG$540,$J$537:$R$538,2)</f>
        <v>0</v>
      </c>
      <c r="AH602" s="742" cm="1">
        <f t="array" ref="AH602">INDEX($H602:$K602,0,MATCH(AH$541,$H$541:$K$541,0))*HLOOKUP(AH$540,$J$537:$R$538,2)</f>
        <v>0</v>
      </c>
      <c r="AI602" s="742" cm="1">
        <f t="array" ref="AI602">INDEX($H602:$K602,0,MATCH(AI$541,$H$541:$K$541,0))*HLOOKUP(AI$540,$J$537:$R$538,2)</f>
        <v>0</v>
      </c>
      <c r="AJ602" s="742" cm="1">
        <f t="array" ref="AJ602">INDEX($H602:$K602,0,MATCH(AJ$541,$H$541:$K$541,0))*HLOOKUP(AJ$540,$J$537:$R$538,2)</f>
        <v>1</v>
      </c>
      <c r="AK602" s="742" cm="1">
        <f t="array" ref="AK602">INDEX($H602:$K602,0,MATCH(AK$541,$H$541:$K$541,0))*HLOOKUP(AK$540,$J$537:$R$538,2)</f>
        <v>0</v>
      </c>
      <c r="AL602" s="742" cm="1">
        <f t="array" ref="AL602">INDEX($H602:$K602,0,MATCH(AL$541,$H$541:$K$541,0))*HLOOKUP(AL$540,$J$537:$R$538,2)</f>
        <v>0</v>
      </c>
      <c r="AM602" s="742" cm="1">
        <f t="array" ref="AM602">INDEX($H602:$K602,0,MATCH(AM$541,$H$541:$K$541,0))*HLOOKUP(AM$540,$J$537:$R$538,2)</f>
        <v>0</v>
      </c>
      <c r="AN602" s="742" cm="1">
        <f t="array" ref="AN602">INDEX($H602:$K602,0,MATCH(AN$541,$H$541:$K$541,0))*HLOOKUP(AN$540,$J$537:$R$538,2)</f>
        <v>1</v>
      </c>
      <c r="AO602" s="742" cm="1">
        <f t="array" ref="AO602">INDEX($H602:$K602,0,MATCH(AO$541,$H$541:$K$541,0))*HLOOKUP(AO$540,$J$537:$R$538,2)</f>
        <v>0</v>
      </c>
      <c r="AP602" s="742" cm="1">
        <f t="array" ref="AP602">INDEX($H602:$K602,0,MATCH(AP$541,$H$541:$K$541,0))*HLOOKUP(AP$540,$J$537:$R$538,2)</f>
        <v>0</v>
      </c>
      <c r="AQ602" s="742" cm="1">
        <f t="array" ref="AQ602">INDEX($H602:$K602,0,MATCH(AQ$541,$H$541:$K$541,0))*HLOOKUP(AQ$540,$J$537:$R$538,2)</f>
        <v>0</v>
      </c>
      <c r="AR602" s="742" cm="1">
        <f t="array" ref="AR602">INDEX($H602:$K602,0,MATCH(AR$541,$H$541:$K$541,0))*HLOOKUP(AR$540,$J$537:$R$538,2)</f>
        <v>1</v>
      </c>
      <c r="AS602" s="742" cm="1">
        <f t="array" ref="AS602">INDEX($H602:$K602,0,MATCH(AS$541,$H$541:$K$541,0))*HLOOKUP(AS$540,$J$537:$R$538,2)</f>
        <v>0</v>
      </c>
      <c r="AT602" s="742" cm="1">
        <f t="array" ref="AT602">INDEX($H602:$K602,0,MATCH(AT$541,$H$541:$K$541,0))*HLOOKUP(AT$540,$J$537:$R$538,2)</f>
        <v>0</v>
      </c>
      <c r="AU602" s="742" cm="1">
        <f t="array" ref="AU602">INDEX($H602:$K602,0,MATCH(AU$541,$H$541:$K$541,0))*HLOOKUP(AU$540,$J$537:$R$538,2)</f>
        <v>0</v>
      </c>
      <c r="AV602" s="196"/>
      <c r="AW602" s="196"/>
      <c r="AX602" s="17"/>
      <c r="AY602" s="9"/>
      <c r="AZ602" s="9"/>
      <c r="BA602" s="9"/>
    </row>
    <row r="603" spans="1:53" ht="14.5" outlineLevel="1" x14ac:dyDescent="0.35">
      <c r="A603" s="7"/>
      <c r="B603" s="8"/>
      <c r="C603" s="18"/>
      <c r="D603" s="18"/>
      <c r="E603" s="18"/>
      <c r="F603" s="27"/>
      <c r="G603" s="27" t="str">
        <f t="shared" si="127"/>
        <v>YYNWFw</v>
      </c>
      <c r="H603" s="232">
        <v>1</v>
      </c>
      <c r="I603" s="232">
        <v>1</v>
      </c>
      <c r="J603" s="232">
        <v>1</v>
      </c>
      <c r="K603" s="232">
        <v>0</v>
      </c>
      <c r="L603" s="742" cm="1">
        <f t="array" ref="L603">INDEX($H603:$K603,0,MATCH(L$541,$H$541:$K$541,0))*HLOOKUP(L$540,$J$537:$R$538,2)</f>
        <v>1</v>
      </c>
      <c r="M603" s="742" cm="1">
        <f t="array" ref="M603">INDEX($H603:$K603,0,MATCH(M$541,$H$541:$K$541,0))*HLOOKUP(M$540,$J$537:$R$538,2)</f>
        <v>1</v>
      </c>
      <c r="N603" s="742" cm="1">
        <f t="array" ref="N603">INDEX($H603:$K603,0,MATCH(N$541,$H$541:$K$541,0))*HLOOKUP(N$540,$J$537:$R$538,2)</f>
        <v>1</v>
      </c>
      <c r="O603" s="742" cm="1">
        <f t="array" ref="O603">INDEX($H603:$K603,0,MATCH(O$541,$H$541:$K$541,0))*HLOOKUP(O$540,$J$537:$R$538,2)</f>
        <v>0</v>
      </c>
      <c r="P603" s="742" cm="1">
        <f t="array" ref="P603">INDEX($H603:$K603,0,MATCH(P$541,$H$541:$K$541,0))*HLOOKUP(P$540,$J$537:$R$538,2)</f>
        <v>1</v>
      </c>
      <c r="Q603" s="742" cm="1">
        <f t="array" ref="Q603">INDEX($H603:$K603,0,MATCH(Q$541,$H$541:$K$541,0))*HLOOKUP(Q$540,$J$537:$R$538,2)</f>
        <v>1</v>
      </c>
      <c r="R603" s="742" cm="1">
        <f t="array" ref="R603">INDEX($H603:$K603,0,MATCH(R$541,$H$541:$K$541,0))*HLOOKUP(R$540,$J$537:$R$538,2)</f>
        <v>1</v>
      </c>
      <c r="S603" s="742" cm="1">
        <f t="array" ref="S603">INDEX($H603:$K603,0,MATCH(S$541,$H$541:$K$541,0))*HLOOKUP(S$540,$J$537:$R$538,2)</f>
        <v>0</v>
      </c>
      <c r="T603" s="742" cm="1">
        <f t="array" ref="T603">INDEX($H603:$K603,0,MATCH(T$541,$H$541:$K$541,0))*HLOOKUP(T$540,$J$537:$R$538,2)</f>
        <v>1</v>
      </c>
      <c r="U603" s="742" cm="1">
        <f t="array" ref="U603">INDEX($H603:$K603,0,MATCH(U$541,$H$541:$K$541,0))*HLOOKUP(U$540,$J$537:$R$538,2)</f>
        <v>1</v>
      </c>
      <c r="V603" s="742" cm="1">
        <f t="array" ref="V603">INDEX($H603:$K603,0,MATCH(V$541,$H$541:$K$541,0))*HLOOKUP(V$540,$J$537:$R$538,2)</f>
        <v>1</v>
      </c>
      <c r="W603" s="742" cm="1">
        <f t="array" ref="W603">INDEX($H603:$K603,0,MATCH(W$541,$H$541:$K$541,0))*HLOOKUP(W$540,$J$537:$R$538,2)</f>
        <v>0</v>
      </c>
      <c r="X603" s="742" cm="1">
        <f t="array" ref="X603">INDEX($H603:$K603,0,MATCH(X$541,$H$541:$K$541,0))*HLOOKUP(X$540,$J$537:$R$538,2)</f>
        <v>1</v>
      </c>
      <c r="Y603" s="742" cm="1">
        <f t="array" ref="Y603">INDEX($H603:$K603,0,MATCH(Y$541,$H$541:$K$541,0))*HLOOKUP(Y$540,$J$537:$R$538,2)</f>
        <v>1</v>
      </c>
      <c r="Z603" s="742" cm="1">
        <f t="array" ref="Z603">INDEX($H603:$K603,0,MATCH(Z$541,$H$541:$K$541,0))*HLOOKUP(Z$540,$J$537:$R$538,2)</f>
        <v>1</v>
      </c>
      <c r="AA603" s="742" cm="1">
        <f t="array" ref="AA603">INDEX($H603:$K603,0,MATCH(AA$541,$H$541:$K$541,0))*HLOOKUP(AA$540,$J$537:$R$538,2)</f>
        <v>0</v>
      </c>
      <c r="AB603" s="742" cm="1">
        <f t="array" ref="AB603">INDEX($H603:$K603,0,MATCH(AB$541,$H$541:$K$541,0))*HLOOKUP(AB$540,$J$537:$R$538,2)</f>
        <v>1</v>
      </c>
      <c r="AC603" s="742" cm="1">
        <f t="array" ref="AC603">INDEX($H603:$K603,0,MATCH(AC$541,$H$541:$K$541,0))*HLOOKUP(AC$540,$J$537:$R$538,2)</f>
        <v>1</v>
      </c>
      <c r="AD603" s="742" cm="1">
        <f t="array" ref="AD603">INDEX($H603:$K603,0,MATCH(AD$541,$H$541:$K$541,0))*HLOOKUP(AD$540,$J$537:$R$538,2)</f>
        <v>1</v>
      </c>
      <c r="AE603" s="742" cm="1">
        <f t="array" ref="AE603">INDEX($H603:$K603,0,MATCH(AE$541,$H$541:$K$541,0))*HLOOKUP(AE$540,$J$537:$R$538,2)</f>
        <v>0</v>
      </c>
      <c r="AF603" s="742" cm="1">
        <f t="array" ref="AF603">INDEX($H603:$K603,0,MATCH(AF$541,$H$541:$K$541,0))*HLOOKUP(AF$540,$J$537:$R$538,2)</f>
        <v>1</v>
      </c>
      <c r="AG603" s="742" cm="1">
        <f t="array" ref="AG603">INDEX($H603:$K603,0,MATCH(AG$541,$H$541:$K$541,0))*HLOOKUP(AG$540,$J$537:$R$538,2)</f>
        <v>1</v>
      </c>
      <c r="AH603" s="742" cm="1">
        <f t="array" ref="AH603">INDEX($H603:$K603,0,MATCH(AH$541,$H$541:$K$541,0))*HLOOKUP(AH$540,$J$537:$R$538,2)</f>
        <v>1</v>
      </c>
      <c r="AI603" s="742" cm="1">
        <f t="array" ref="AI603">INDEX($H603:$K603,0,MATCH(AI$541,$H$541:$K$541,0))*HLOOKUP(AI$540,$J$537:$R$538,2)</f>
        <v>0</v>
      </c>
      <c r="AJ603" s="742" cm="1">
        <f t="array" ref="AJ603">INDEX($H603:$K603,0,MATCH(AJ$541,$H$541:$K$541,0))*HLOOKUP(AJ$540,$J$537:$R$538,2)</f>
        <v>1</v>
      </c>
      <c r="AK603" s="742" cm="1">
        <f t="array" ref="AK603">INDEX($H603:$K603,0,MATCH(AK$541,$H$541:$K$541,0))*HLOOKUP(AK$540,$J$537:$R$538,2)</f>
        <v>1</v>
      </c>
      <c r="AL603" s="742" cm="1">
        <f t="array" ref="AL603">INDEX($H603:$K603,0,MATCH(AL$541,$H$541:$K$541,0))*HLOOKUP(AL$540,$J$537:$R$538,2)</f>
        <v>1</v>
      </c>
      <c r="AM603" s="742" cm="1">
        <f t="array" ref="AM603">INDEX($H603:$K603,0,MATCH(AM$541,$H$541:$K$541,0))*HLOOKUP(AM$540,$J$537:$R$538,2)</f>
        <v>0</v>
      </c>
      <c r="AN603" s="742" cm="1">
        <f t="array" ref="AN603">INDEX($H603:$K603,0,MATCH(AN$541,$H$541:$K$541,0))*HLOOKUP(AN$540,$J$537:$R$538,2)</f>
        <v>1</v>
      </c>
      <c r="AO603" s="742" cm="1">
        <f t="array" ref="AO603">INDEX($H603:$K603,0,MATCH(AO$541,$H$541:$K$541,0))*HLOOKUP(AO$540,$J$537:$R$538,2)</f>
        <v>1</v>
      </c>
      <c r="AP603" s="742" cm="1">
        <f t="array" ref="AP603">INDEX($H603:$K603,0,MATCH(AP$541,$H$541:$K$541,0))*HLOOKUP(AP$540,$J$537:$R$538,2)</f>
        <v>1</v>
      </c>
      <c r="AQ603" s="742" cm="1">
        <f t="array" ref="AQ603">INDEX($H603:$K603,0,MATCH(AQ$541,$H$541:$K$541,0))*HLOOKUP(AQ$540,$J$537:$R$538,2)</f>
        <v>0</v>
      </c>
      <c r="AR603" s="742" cm="1">
        <f t="array" ref="AR603">INDEX($H603:$K603,0,MATCH(AR$541,$H$541:$K$541,0))*HLOOKUP(AR$540,$J$537:$R$538,2)</f>
        <v>1</v>
      </c>
      <c r="AS603" s="742" cm="1">
        <f t="array" ref="AS603">INDEX($H603:$K603,0,MATCH(AS$541,$H$541:$K$541,0))*HLOOKUP(AS$540,$J$537:$R$538,2)</f>
        <v>1</v>
      </c>
      <c r="AT603" s="742" cm="1">
        <f t="array" ref="AT603">INDEX($H603:$K603,0,MATCH(AT$541,$H$541:$K$541,0))*HLOOKUP(AT$540,$J$537:$R$538,2)</f>
        <v>1</v>
      </c>
      <c r="AU603" s="742" cm="1">
        <f t="array" ref="AU603">INDEX($H603:$K603,0,MATCH(AU$541,$H$541:$K$541,0))*HLOOKUP(AU$540,$J$537:$R$538,2)</f>
        <v>0</v>
      </c>
      <c r="AV603" s="196"/>
      <c r="AW603" s="196"/>
      <c r="AX603" s="17"/>
      <c r="AY603" s="9"/>
      <c r="AZ603" s="9"/>
      <c r="BA603" s="9"/>
    </row>
    <row r="604" spans="1:53" ht="14.5" outlineLevel="1" x14ac:dyDescent="0.35">
      <c r="A604" s="7"/>
      <c r="B604" s="8"/>
      <c r="C604" s="18"/>
      <c r="D604" s="18"/>
      <c r="E604" s="18"/>
      <c r="F604" s="27"/>
      <c r="G604" s="27" t="str">
        <f t="shared" si="127"/>
        <v>YYNWFwd</v>
      </c>
      <c r="H604" s="232">
        <v>1</v>
      </c>
      <c r="I604" s="232">
        <v>1</v>
      </c>
      <c r="J604" s="232">
        <v>1</v>
      </c>
      <c r="K604" s="232">
        <v>0</v>
      </c>
      <c r="L604" s="742" cm="1">
        <f t="array" ref="L604">INDEX($H604:$K604,0,MATCH(L$541,$H$541:$K$541,0))*HLOOKUP(L$540,$J$537:$R$538,2)</f>
        <v>1</v>
      </c>
      <c r="M604" s="742" cm="1">
        <f t="array" ref="M604">INDEX($H604:$K604,0,MATCH(M$541,$H$541:$K$541,0))*HLOOKUP(M$540,$J$537:$R$538,2)</f>
        <v>1</v>
      </c>
      <c r="N604" s="742" cm="1">
        <f t="array" ref="N604">INDEX($H604:$K604,0,MATCH(N$541,$H$541:$K$541,0))*HLOOKUP(N$540,$J$537:$R$538,2)</f>
        <v>1</v>
      </c>
      <c r="O604" s="742" cm="1">
        <f t="array" ref="O604">INDEX($H604:$K604,0,MATCH(O$541,$H$541:$K$541,0))*HLOOKUP(O$540,$J$537:$R$538,2)</f>
        <v>0</v>
      </c>
      <c r="P604" s="742" cm="1">
        <f t="array" ref="P604">INDEX($H604:$K604,0,MATCH(P$541,$H$541:$K$541,0))*HLOOKUP(P$540,$J$537:$R$538,2)</f>
        <v>1</v>
      </c>
      <c r="Q604" s="742" cm="1">
        <f t="array" ref="Q604">INDEX($H604:$K604,0,MATCH(Q$541,$H$541:$K$541,0))*HLOOKUP(Q$540,$J$537:$R$538,2)</f>
        <v>1</v>
      </c>
      <c r="R604" s="742" cm="1">
        <f t="array" ref="R604">INDEX($H604:$K604,0,MATCH(R$541,$H$541:$K$541,0))*HLOOKUP(R$540,$J$537:$R$538,2)</f>
        <v>1</v>
      </c>
      <c r="S604" s="742" cm="1">
        <f t="array" ref="S604">INDEX($H604:$K604,0,MATCH(S$541,$H$541:$K$541,0))*HLOOKUP(S$540,$J$537:$R$538,2)</f>
        <v>0</v>
      </c>
      <c r="T604" s="742" cm="1">
        <f t="array" ref="T604">INDEX($H604:$K604,0,MATCH(T$541,$H$541:$K$541,0))*HLOOKUP(T$540,$J$537:$R$538,2)</f>
        <v>1</v>
      </c>
      <c r="U604" s="742" cm="1">
        <f t="array" ref="U604">INDEX($H604:$K604,0,MATCH(U$541,$H$541:$K$541,0))*HLOOKUP(U$540,$J$537:$R$538,2)</f>
        <v>1</v>
      </c>
      <c r="V604" s="742" cm="1">
        <f t="array" ref="V604">INDEX($H604:$K604,0,MATCH(V$541,$H$541:$K$541,0))*HLOOKUP(V$540,$J$537:$R$538,2)</f>
        <v>1</v>
      </c>
      <c r="W604" s="742" cm="1">
        <f t="array" ref="W604">INDEX($H604:$K604,0,MATCH(W$541,$H$541:$K$541,0))*HLOOKUP(W$540,$J$537:$R$538,2)</f>
        <v>0</v>
      </c>
      <c r="X604" s="742" cm="1">
        <f t="array" ref="X604">INDEX($H604:$K604,0,MATCH(X$541,$H$541:$K$541,0))*HLOOKUP(X$540,$J$537:$R$538,2)</f>
        <v>1</v>
      </c>
      <c r="Y604" s="742" cm="1">
        <f t="array" ref="Y604">INDEX($H604:$K604,0,MATCH(Y$541,$H$541:$K$541,0))*HLOOKUP(Y$540,$J$537:$R$538,2)</f>
        <v>1</v>
      </c>
      <c r="Z604" s="742" cm="1">
        <f t="array" ref="Z604">INDEX($H604:$K604,0,MATCH(Z$541,$H$541:$K$541,0))*HLOOKUP(Z$540,$J$537:$R$538,2)</f>
        <v>1</v>
      </c>
      <c r="AA604" s="742" cm="1">
        <f t="array" ref="AA604">INDEX($H604:$K604,0,MATCH(AA$541,$H$541:$K$541,0))*HLOOKUP(AA$540,$J$537:$R$538,2)</f>
        <v>0</v>
      </c>
      <c r="AB604" s="742" cm="1">
        <f t="array" ref="AB604">INDEX($H604:$K604,0,MATCH(AB$541,$H$541:$K$541,0))*HLOOKUP(AB$540,$J$537:$R$538,2)</f>
        <v>1</v>
      </c>
      <c r="AC604" s="742" cm="1">
        <f t="array" ref="AC604">INDEX($H604:$K604,0,MATCH(AC$541,$H$541:$K$541,0))*HLOOKUP(AC$540,$J$537:$R$538,2)</f>
        <v>1</v>
      </c>
      <c r="AD604" s="742" cm="1">
        <f t="array" ref="AD604">INDEX($H604:$K604,0,MATCH(AD$541,$H$541:$K$541,0))*HLOOKUP(AD$540,$J$537:$R$538,2)</f>
        <v>1</v>
      </c>
      <c r="AE604" s="742" cm="1">
        <f t="array" ref="AE604">INDEX($H604:$K604,0,MATCH(AE$541,$H$541:$K$541,0))*HLOOKUP(AE$540,$J$537:$R$538,2)</f>
        <v>0</v>
      </c>
      <c r="AF604" s="742" cm="1">
        <f t="array" ref="AF604">INDEX($H604:$K604,0,MATCH(AF$541,$H$541:$K$541,0))*HLOOKUP(AF$540,$J$537:$R$538,2)</f>
        <v>1</v>
      </c>
      <c r="AG604" s="742" cm="1">
        <f t="array" ref="AG604">INDEX($H604:$K604,0,MATCH(AG$541,$H$541:$K$541,0))*HLOOKUP(AG$540,$J$537:$R$538,2)</f>
        <v>1</v>
      </c>
      <c r="AH604" s="742" cm="1">
        <f t="array" ref="AH604">INDEX($H604:$K604,0,MATCH(AH$541,$H$541:$K$541,0))*HLOOKUP(AH$540,$J$537:$R$538,2)</f>
        <v>1</v>
      </c>
      <c r="AI604" s="742" cm="1">
        <f t="array" ref="AI604">INDEX($H604:$K604,0,MATCH(AI$541,$H$541:$K$541,0))*HLOOKUP(AI$540,$J$537:$R$538,2)</f>
        <v>0</v>
      </c>
      <c r="AJ604" s="742" cm="1">
        <f t="array" ref="AJ604">INDEX($H604:$K604,0,MATCH(AJ$541,$H$541:$K$541,0))*HLOOKUP(AJ$540,$J$537:$R$538,2)</f>
        <v>1</v>
      </c>
      <c r="AK604" s="742" cm="1">
        <f t="array" ref="AK604">INDEX($H604:$K604,0,MATCH(AK$541,$H$541:$K$541,0))*HLOOKUP(AK$540,$J$537:$R$538,2)</f>
        <v>1</v>
      </c>
      <c r="AL604" s="742" cm="1">
        <f t="array" ref="AL604">INDEX($H604:$K604,0,MATCH(AL$541,$H$541:$K$541,0))*HLOOKUP(AL$540,$J$537:$R$538,2)</f>
        <v>1</v>
      </c>
      <c r="AM604" s="742" cm="1">
        <f t="array" ref="AM604">INDEX($H604:$K604,0,MATCH(AM$541,$H$541:$K$541,0))*HLOOKUP(AM$540,$J$537:$R$538,2)</f>
        <v>0</v>
      </c>
      <c r="AN604" s="742" cm="1">
        <f t="array" ref="AN604">INDEX($H604:$K604,0,MATCH(AN$541,$H$541:$K$541,0))*HLOOKUP(AN$540,$J$537:$R$538,2)</f>
        <v>1</v>
      </c>
      <c r="AO604" s="742" cm="1">
        <f t="array" ref="AO604">INDEX($H604:$K604,0,MATCH(AO$541,$H$541:$K$541,0))*HLOOKUP(AO$540,$J$537:$R$538,2)</f>
        <v>1</v>
      </c>
      <c r="AP604" s="742" cm="1">
        <f t="array" ref="AP604">INDEX($H604:$K604,0,MATCH(AP$541,$H$541:$K$541,0))*HLOOKUP(AP$540,$J$537:$R$538,2)</f>
        <v>1</v>
      </c>
      <c r="AQ604" s="742" cm="1">
        <f t="array" ref="AQ604">INDEX($H604:$K604,0,MATCH(AQ$541,$H$541:$K$541,0))*HLOOKUP(AQ$540,$J$537:$R$538,2)</f>
        <v>0</v>
      </c>
      <c r="AR604" s="742" cm="1">
        <f t="array" ref="AR604">INDEX($H604:$K604,0,MATCH(AR$541,$H$541:$K$541,0))*HLOOKUP(AR$540,$J$537:$R$538,2)</f>
        <v>1</v>
      </c>
      <c r="AS604" s="742" cm="1">
        <f t="array" ref="AS604">INDEX($H604:$K604,0,MATCH(AS$541,$H$541:$K$541,0))*HLOOKUP(AS$540,$J$537:$R$538,2)</f>
        <v>1</v>
      </c>
      <c r="AT604" s="742" cm="1">
        <f t="array" ref="AT604">INDEX($H604:$K604,0,MATCH(AT$541,$H$541:$K$541,0))*HLOOKUP(AT$540,$J$537:$R$538,2)</f>
        <v>1</v>
      </c>
      <c r="AU604" s="742" cm="1">
        <f t="array" ref="AU604">INDEX($H604:$K604,0,MATCH(AU$541,$H$541:$K$541,0))*HLOOKUP(AU$540,$J$537:$R$538,2)</f>
        <v>0</v>
      </c>
      <c r="AV604" s="196"/>
      <c r="AW604" s="196"/>
      <c r="AX604" s="17"/>
      <c r="AY604" s="9"/>
      <c r="AZ604" s="9"/>
      <c r="BA604" s="9"/>
    </row>
    <row r="605" spans="1:53" ht="14.5" outlineLevel="1" x14ac:dyDescent="0.35">
      <c r="A605" s="7"/>
      <c r="B605" s="8"/>
      <c r="C605" s="18"/>
      <c r="D605" s="18"/>
      <c r="E605" s="18"/>
      <c r="F605" s="27"/>
      <c r="G605" s="27" t="str">
        <f t="shared" si="127"/>
        <v>YYWFWb</v>
      </c>
      <c r="H605" s="232">
        <v>1</v>
      </c>
      <c r="I605" s="232">
        <v>1</v>
      </c>
      <c r="J605" s="232">
        <v>1</v>
      </c>
      <c r="K605" s="232">
        <v>0</v>
      </c>
      <c r="L605" s="742" cm="1">
        <f t="array" ref="L605">INDEX($H605:$K605,0,MATCH(L$541,$H$541:$K$541,0))*HLOOKUP(L$540,$J$537:$R$538,2)</f>
        <v>1</v>
      </c>
      <c r="M605" s="742" cm="1">
        <f t="array" ref="M605">INDEX($H605:$K605,0,MATCH(M$541,$H$541:$K$541,0))*HLOOKUP(M$540,$J$537:$R$538,2)</f>
        <v>1</v>
      </c>
      <c r="N605" s="742" cm="1">
        <f t="array" ref="N605">INDEX($H605:$K605,0,MATCH(N$541,$H$541:$K$541,0))*HLOOKUP(N$540,$J$537:$R$538,2)</f>
        <v>1</v>
      </c>
      <c r="O605" s="742" cm="1">
        <f t="array" ref="O605">INDEX($H605:$K605,0,MATCH(O$541,$H$541:$K$541,0))*HLOOKUP(O$540,$J$537:$R$538,2)</f>
        <v>0</v>
      </c>
      <c r="P605" s="742" cm="1">
        <f t="array" ref="P605">INDEX($H605:$K605,0,MATCH(P$541,$H$541:$K$541,0))*HLOOKUP(P$540,$J$537:$R$538,2)</f>
        <v>1</v>
      </c>
      <c r="Q605" s="742" cm="1">
        <f t="array" ref="Q605">INDEX($H605:$K605,0,MATCH(Q$541,$H$541:$K$541,0))*HLOOKUP(Q$540,$J$537:$R$538,2)</f>
        <v>1</v>
      </c>
      <c r="R605" s="742" cm="1">
        <f t="array" ref="R605">INDEX($H605:$K605,0,MATCH(R$541,$H$541:$K$541,0))*HLOOKUP(R$540,$J$537:$R$538,2)</f>
        <v>1</v>
      </c>
      <c r="S605" s="742" cm="1">
        <f t="array" ref="S605">INDEX($H605:$K605,0,MATCH(S$541,$H$541:$K$541,0))*HLOOKUP(S$540,$J$537:$R$538,2)</f>
        <v>0</v>
      </c>
      <c r="T605" s="742" cm="1">
        <f t="array" ref="T605">INDEX($H605:$K605,0,MATCH(T$541,$H$541:$K$541,0))*HLOOKUP(T$540,$J$537:$R$538,2)</f>
        <v>1</v>
      </c>
      <c r="U605" s="742" cm="1">
        <f t="array" ref="U605">INDEX($H605:$K605,0,MATCH(U$541,$H$541:$K$541,0))*HLOOKUP(U$540,$J$537:$R$538,2)</f>
        <v>1</v>
      </c>
      <c r="V605" s="742" cm="1">
        <f t="array" ref="V605">INDEX($H605:$K605,0,MATCH(V$541,$H$541:$K$541,0))*HLOOKUP(V$540,$J$537:$R$538,2)</f>
        <v>1</v>
      </c>
      <c r="W605" s="742" cm="1">
        <f t="array" ref="W605">INDEX($H605:$K605,0,MATCH(W$541,$H$541:$K$541,0))*HLOOKUP(W$540,$J$537:$R$538,2)</f>
        <v>0</v>
      </c>
      <c r="X605" s="742" cm="1">
        <f t="array" ref="X605">INDEX($H605:$K605,0,MATCH(X$541,$H$541:$K$541,0))*HLOOKUP(X$540,$J$537:$R$538,2)</f>
        <v>1</v>
      </c>
      <c r="Y605" s="742" cm="1">
        <f t="array" ref="Y605">INDEX($H605:$K605,0,MATCH(Y$541,$H$541:$K$541,0))*HLOOKUP(Y$540,$J$537:$R$538,2)</f>
        <v>1</v>
      </c>
      <c r="Z605" s="742" cm="1">
        <f t="array" ref="Z605">INDEX($H605:$K605,0,MATCH(Z$541,$H$541:$K$541,0))*HLOOKUP(Z$540,$J$537:$R$538,2)</f>
        <v>1</v>
      </c>
      <c r="AA605" s="742" cm="1">
        <f t="array" ref="AA605">INDEX($H605:$K605,0,MATCH(AA$541,$H$541:$K$541,0))*HLOOKUP(AA$540,$J$537:$R$538,2)</f>
        <v>0</v>
      </c>
      <c r="AB605" s="742" cm="1">
        <f t="array" ref="AB605">INDEX($H605:$K605,0,MATCH(AB$541,$H$541:$K$541,0))*HLOOKUP(AB$540,$J$537:$R$538,2)</f>
        <v>1</v>
      </c>
      <c r="AC605" s="742" cm="1">
        <f t="array" ref="AC605">INDEX($H605:$K605,0,MATCH(AC$541,$H$541:$K$541,0))*HLOOKUP(AC$540,$J$537:$R$538,2)</f>
        <v>1</v>
      </c>
      <c r="AD605" s="742" cm="1">
        <f t="array" ref="AD605">INDEX($H605:$K605,0,MATCH(AD$541,$H$541:$K$541,0))*HLOOKUP(AD$540,$J$537:$R$538,2)</f>
        <v>1</v>
      </c>
      <c r="AE605" s="742" cm="1">
        <f t="array" ref="AE605">INDEX($H605:$K605,0,MATCH(AE$541,$H$541:$K$541,0))*HLOOKUP(AE$540,$J$537:$R$538,2)</f>
        <v>0</v>
      </c>
      <c r="AF605" s="742" cm="1">
        <f t="array" ref="AF605">INDEX($H605:$K605,0,MATCH(AF$541,$H$541:$K$541,0))*HLOOKUP(AF$540,$J$537:$R$538,2)</f>
        <v>1</v>
      </c>
      <c r="AG605" s="742" cm="1">
        <f t="array" ref="AG605">INDEX($H605:$K605,0,MATCH(AG$541,$H$541:$K$541,0))*HLOOKUP(AG$540,$J$537:$R$538,2)</f>
        <v>1</v>
      </c>
      <c r="AH605" s="742" cm="1">
        <f t="array" ref="AH605">INDEX($H605:$K605,0,MATCH(AH$541,$H$541:$K$541,0))*HLOOKUP(AH$540,$J$537:$R$538,2)</f>
        <v>1</v>
      </c>
      <c r="AI605" s="742" cm="1">
        <f t="array" ref="AI605">INDEX($H605:$K605,0,MATCH(AI$541,$H$541:$K$541,0))*HLOOKUP(AI$540,$J$537:$R$538,2)</f>
        <v>0</v>
      </c>
      <c r="AJ605" s="742" cm="1">
        <f t="array" ref="AJ605">INDEX($H605:$K605,0,MATCH(AJ$541,$H$541:$K$541,0))*HLOOKUP(AJ$540,$J$537:$R$538,2)</f>
        <v>1</v>
      </c>
      <c r="AK605" s="742" cm="1">
        <f t="array" ref="AK605">INDEX($H605:$K605,0,MATCH(AK$541,$H$541:$K$541,0))*HLOOKUP(AK$540,$J$537:$R$538,2)</f>
        <v>1</v>
      </c>
      <c r="AL605" s="742" cm="1">
        <f t="array" ref="AL605">INDEX($H605:$K605,0,MATCH(AL$541,$H$541:$K$541,0))*HLOOKUP(AL$540,$J$537:$R$538,2)</f>
        <v>1</v>
      </c>
      <c r="AM605" s="742" cm="1">
        <f t="array" ref="AM605">INDEX($H605:$K605,0,MATCH(AM$541,$H$541:$K$541,0))*HLOOKUP(AM$540,$J$537:$R$538,2)</f>
        <v>0</v>
      </c>
      <c r="AN605" s="742" cm="1">
        <f t="array" ref="AN605">INDEX($H605:$K605,0,MATCH(AN$541,$H$541:$K$541,0))*HLOOKUP(AN$540,$J$537:$R$538,2)</f>
        <v>1</v>
      </c>
      <c r="AO605" s="742" cm="1">
        <f t="array" ref="AO605">INDEX($H605:$K605,0,MATCH(AO$541,$H$541:$K$541,0))*HLOOKUP(AO$540,$J$537:$R$538,2)</f>
        <v>1</v>
      </c>
      <c r="AP605" s="742" cm="1">
        <f t="array" ref="AP605">INDEX($H605:$K605,0,MATCH(AP$541,$H$541:$K$541,0))*HLOOKUP(AP$540,$J$537:$R$538,2)</f>
        <v>1</v>
      </c>
      <c r="AQ605" s="742" cm="1">
        <f t="array" ref="AQ605">INDEX($H605:$K605,0,MATCH(AQ$541,$H$541:$K$541,0))*HLOOKUP(AQ$540,$J$537:$R$538,2)</f>
        <v>0</v>
      </c>
      <c r="AR605" s="742" cm="1">
        <f t="array" ref="AR605">INDEX($H605:$K605,0,MATCH(AR$541,$H$541:$K$541,0))*HLOOKUP(AR$540,$J$537:$R$538,2)</f>
        <v>1</v>
      </c>
      <c r="AS605" s="742" cm="1">
        <f t="array" ref="AS605">INDEX($H605:$K605,0,MATCH(AS$541,$H$541:$K$541,0))*HLOOKUP(AS$540,$J$537:$R$538,2)</f>
        <v>1</v>
      </c>
      <c r="AT605" s="742" cm="1">
        <f t="array" ref="AT605">INDEX($H605:$K605,0,MATCH(AT$541,$H$541:$K$541,0))*HLOOKUP(AT$540,$J$537:$R$538,2)</f>
        <v>1</v>
      </c>
      <c r="AU605" s="742" cm="1">
        <f t="array" ref="AU605">INDEX($H605:$K605,0,MATCH(AU$541,$H$541:$K$541,0))*HLOOKUP(AU$540,$J$537:$R$538,2)</f>
        <v>0</v>
      </c>
      <c r="AV605" s="196"/>
      <c r="AW605" s="196"/>
      <c r="AX605" s="17"/>
      <c r="AY605" s="9"/>
      <c r="AZ605" s="9"/>
      <c r="BA605" s="9"/>
    </row>
    <row r="606" spans="1:53" ht="14.5" outlineLevel="1" x14ac:dyDescent="0.35">
      <c r="A606" s="7"/>
      <c r="B606" s="8"/>
      <c r="C606" s="18"/>
      <c r="D606" s="18"/>
      <c r="E606" s="18"/>
      <c r="F606" s="27"/>
      <c r="G606" s="27" t="str">
        <f t="shared" ref="G606" si="129">_xlfn.CONCAT(H242:M242)</f>
        <v>YYWFWbd</v>
      </c>
      <c r="H606" s="232">
        <v>1</v>
      </c>
      <c r="I606" s="232">
        <v>1</v>
      </c>
      <c r="J606" s="232">
        <v>1</v>
      </c>
      <c r="K606" s="232">
        <v>0</v>
      </c>
      <c r="L606" s="742" cm="1">
        <f t="array" ref="L606">INDEX($H606:$K606,0,MATCH(L$541,$H$541:$K$541,0))*HLOOKUP(L$540,$J$537:$R$538,2)</f>
        <v>1</v>
      </c>
      <c r="M606" s="742" cm="1">
        <f t="array" ref="M606">INDEX($H606:$K606,0,MATCH(M$541,$H$541:$K$541,0))*HLOOKUP(M$540,$J$537:$R$538,2)</f>
        <v>1</v>
      </c>
      <c r="N606" s="742" cm="1">
        <f t="array" ref="N606">INDEX($H606:$K606,0,MATCH(N$541,$H$541:$K$541,0))*HLOOKUP(N$540,$J$537:$R$538,2)</f>
        <v>1</v>
      </c>
      <c r="O606" s="742" cm="1">
        <f t="array" ref="O606">INDEX($H606:$K606,0,MATCH(O$541,$H$541:$K$541,0))*HLOOKUP(O$540,$J$537:$R$538,2)</f>
        <v>0</v>
      </c>
      <c r="P606" s="742" cm="1">
        <f t="array" ref="P606">INDEX($H606:$K606,0,MATCH(P$541,$H$541:$K$541,0))*HLOOKUP(P$540,$J$537:$R$538,2)</f>
        <v>1</v>
      </c>
      <c r="Q606" s="742" cm="1">
        <f t="array" ref="Q606">INDEX($H606:$K606,0,MATCH(Q$541,$H$541:$K$541,0))*HLOOKUP(Q$540,$J$537:$R$538,2)</f>
        <v>1</v>
      </c>
      <c r="R606" s="742" cm="1">
        <f t="array" ref="R606">INDEX($H606:$K606,0,MATCH(R$541,$H$541:$K$541,0))*HLOOKUP(R$540,$J$537:$R$538,2)</f>
        <v>1</v>
      </c>
      <c r="S606" s="742" cm="1">
        <f t="array" ref="S606">INDEX($H606:$K606,0,MATCH(S$541,$H$541:$K$541,0))*HLOOKUP(S$540,$J$537:$R$538,2)</f>
        <v>0</v>
      </c>
      <c r="T606" s="742" cm="1">
        <f t="array" ref="T606">INDEX($H606:$K606,0,MATCH(T$541,$H$541:$K$541,0))*HLOOKUP(T$540,$J$537:$R$538,2)</f>
        <v>1</v>
      </c>
      <c r="U606" s="742" cm="1">
        <f t="array" ref="U606">INDEX($H606:$K606,0,MATCH(U$541,$H$541:$K$541,0))*HLOOKUP(U$540,$J$537:$R$538,2)</f>
        <v>1</v>
      </c>
      <c r="V606" s="742" cm="1">
        <f t="array" ref="V606">INDEX($H606:$K606,0,MATCH(V$541,$H$541:$K$541,0))*HLOOKUP(V$540,$J$537:$R$538,2)</f>
        <v>1</v>
      </c>
      <c r="W606" s="742" cm="1">
        <f t="array" ref="W606">INDEX($H606:$K606,0,MATCH(W$541,$H$541:$K$541,0))*HLOOKUP(W$540,$J$537:$R$538,2)</f>
        <v>0</v>
      </c>
      <c r="X606" s="742" cm="1">
        <f t="array" ref="X606">INDEX($H606:$K606,0,MATCH(X$541,$H$541:$K$541,0))*HLOOKUP(X$540,$J$537:$R$538,2)</f>
        <v>1</v>
      </c>
      <c r="Y606" s="742" cm="1">
        <f t="array" ref="Y606">INDEX($H606:$K606,0,MATCH(Y$541,$H$541:$K$541,0))*HLOOKUP(Y$540,$J$537:$R$538,2)</f>
        <v>1</v>
      </c>
      <c r="Z606" s="742" cm="1">
        <f t="array" ref="Z606">INDEX($H606:$K606,0,MATCH(Z$541,$H$541:$K$541,0))*HLOOKUP(Z$540,$J$537:$R$538,2)</f>
        <v>1</v>
      </c>
      <c r="AA606" s="742" cm="1">
        <f t="array" ref="AA606">INDEX($H606:$K606,0,MATCH(AA$541,$H$541:$K$541,0))*HLOOKUP(AA$540,$J$537:$R$538,2)</f>
        <v>0</v>
      </c>
      <c r="AB606" s="742" cm="1">
        <f t="array" ref="AB606">INDEX($H606:$K606,0,MATCH(AB$541,$H$541:$K$541,0))*HLOOKUP(AB$540,$J$537:$R$538,2)</f>
        <v>1</v>
      </c>
      <c r="AC606" s="742" cm="1">
        <f t="array" ref="AC606">INDEX($H606:$K606,0,MATCH(AC$541,$H$541:$K$541,0))*HLOOKUP(AC$540,$J$537:$R$538,2)</f>
        <v>1</v>
      </c>
      <c r="AD606" s="742" cm="1">
        <f t="array" ref="AD606">INDEX($H606:$K606,0,MATCH(AD$541,$H$541:$K$541,0))*HLOOKUP(AD$540,$J$537:$R$538,2)</f>
        <v>1</v>
      </c>
      <c r="AE606" s="742" cm="1">
        <f t="array" ref="AE606">INDEX($H606:$K606,0,MATCH(AE$541,$H$541:$K$541,0))*HLOOKUP(AE$540,$J$537:$R$538,2)</f>
        <v>0</v>
      </c>
      <c r="AF606" s="742" cm="1">
        <f t="array" ref="AF606">INDEX($H606:$K606,0,MATCH(AF$541,$H$541:$K$541,0))*HLOOKUP(AF$540,$J$537:$R$538,2)</f>
        <v>1</v>
      </c>
      <c r="AG606" s="742" cm="1">
        <f t="array" ref="AG606">INDEX($H606:$K606,0,MATCH(AG$541,$H$541:$K$541,0))*HLOOKUP(AG$540,$J$537:$R$538,2)</f>
        <v>1</v>
      </c>
      <c r="AH606" s="742" cm="1">
        <f t="array" ref="AH606">INDEX($H606:$K606,0,MATCH(AH$541,$H$541:$K$541,0))*HLOOKUP(AH$540,$J$537:$R$538,2)</f>
        <v>1</v>
      </c>
      <c r="AI606" s="742" cm="1">
        <f t="array" ref="AI606">INDEX($H606:$K606,0,MATCH(AI$541,$H$541:$K$541,0))*HLOOKUP(AI$540,$J$537:$R$538,2)</f>
        <v>0</v>
      </c>
      <c r="AJ606" s="742" cm="1">
        <f t="array" ref="AJ606">INDEX($H606:$K606,0,MATCH(AJ$541,$H$541:$K$541,0))*HLOOKUP(AJ$540,$J$537:$R$538,2)</f>
        <v>1</v>
      </c>
      <c r="AK606" s="742" cm="1">
        <f t="array" ref="AK606">INDEX($H606:$K606,0,MATCH(AK$541,$H$541:$K$541,0))*HLOOKUP(AK$540,$J$537:$R$538,2)</f>
        <v>1</v>
      </c>
      <c r="AL606" s="742" cm="1">
        <f t="array" ref="AL606">INDEX($H606:$K606,0,MATCH(AL$541,$H$541:$K$541,0))*HLOOKUP(AL$540,$J$537:$R$538,2)</f>
        <v>1</v>
      </c>
      <c r="AM606" s="742" cm="1">
        <f t="array" ref="AM606">INDEX($H606:$K606,0,MATCH(AM$541,$H$541:$K$541,0))*HLOOKUP(AM$540,$J$537:$R$538,2)</f>
        <v>0</v>
      </c>
      <c r="AN606" s="742" cm="1">
        <f t="array" ref="AN606">INDEX($H606:$K606,0,MATCH(AN$541,$H$541:$K$541,0))*HLOOKUP(AN$540,$J$537:$R$538,2)</f>
        <v>1</v>
      </c>
      <c r="AO606" s="742" cm="1">
        <f t="array" ref="AO606">INDEX($H606:$K606,0,MATCH(AO$541,$H$541:$K$541,0))*HLOOKUP(AO$540,$J$537:$R$538,2)</f>
        <v>1</v>
      </c>
      <c r="AP606" s="742" cm="1">
        <f t="array" ref="AP606">INDEX($H606:$K606,0,MATCH(AP$541,$H$541:$K$541,0))*HLOOKUP(AP$540,$J$537:$R$538,2)</f>
        <v>1</v>
      </c>
      <c r="AQ606" s="742" cm="1">
        <f t="array" ref="AQ606">INDEX($H606:$K606,0,MATCH(AQ$541,$H$541:$K$541,0))*HLOOKUP(AQ$540,$J$537:$R$538,2)</f>
        <v>0</v>
      </c>
      <c r="AR606" s="742" cm="1">
        <f t="array" ref="AR606">INDEX($H606:$K606,0,MATCH(AR$541,$H$541:$K$541,0))*HLOOKUP(AR$540,$J$537:$R$538,2)</f>
        <v>1</v>
      </c>
      <c r="AS606" s="742" cm="1">
        <f t="array" ref="AS606">INDEX($H606:$K606,0,MATCH(AS$541,$H$541:$K$541,0))*HLOOKUP(AS$540,$J$537:$R$538,2)</f>
        <v>1</v>
      </c>
      <c r="AT606" s="742" cm="1">
        <f t="array" ref="AT606">INDEX($H606:$K606,0,MATCH(AT$541,$H$541:$K$541,0))*HLOOKUP(AT$540,$J$537:$R$538,2)</f>
        <v>1</v>
      </c>
      <c r="AU606" s="742" cm="1">
        <f t="array" ref="AU606">INDEX($H606:$K606,0,MATCH(AU$541,$H$541:$K$541,0))*HLOOKUP(AU$540,$J$537:$R$538,2)</f>
        <v>0</v>
      </c>
      <c r="AV606" s="196"/>
      <c r="AW606" s="196"/>
      <c r="AX606" s="17"/>
      <c r="AY606" s="9"/>
      <c r="AZ606" s="9"/>
      <c r="BA606" s="9"/>
    </row>
    <row r="607" spans="1:53" ht="12" customHeight="1" outlineLevel="1" x14ac:dyDescent="0.35">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15" customHeight="1" outlineLevel="1" x14ac:dyDescent="0.35">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25" customHeight="1" outlineLevel="1" x14ac:dyDescent="0.35">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3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35">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15" customHeight="1" outlineLevel="1" thickBot="1" x14ac:dyDescent="0.4">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15" customHeight="1" outlineLevel="1" x14ac:dyDescent="0.3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35">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3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35">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3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3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3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35">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35">
      <c r="A621" s="7"/>
      <c r="B621" s="8"/>
      <c r="C621" s="18"/>
      <c r="D621" s="18"/>
      <c r="E621" s="18"/>
      <c r="F621" s="18"/>
      <c r="G621" s="18"/>
      <c r="H621" s="18"/>
      <c r="I621" s="18"/>
      <c r="J621" s="24" t="s">
        <v>388</v>
      </c>
      <c r="K621" s="24" t="s">
        <v>57</v>
      </c>
      <c r="L621" s="24" t="s">
        <v>58</v>
      </c>
      <c r="M621" s="24" t="s">
        <v>59</v>
      </c>
      <c r="N621" s="24" t="s">
        <v>60</v>
      </c>
      <c r="O621" s="24" t="s">
        <v>887</v>
      </c>
      <c r="P621" s="24" t="s">
        <v>888</v>
      </c>
      <c r="Q621" s="24" t="s">
        <v>889</v>
      </c>
      <c r="R621" s="24" t="s">
        <v>1200</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4.5" outlineLevel="1" x14ac:dyDescent="0.35">
      <c r="A622" s="7"/>
      <c r="B622" s="8"/>
      <c r="C622" s="18"/>
      <c r="D622" s="18"/>
      <c r="E622" s="18"/>
      <c r="F622" s="27"/>
      <c r="H622" s="28"/>
      <c r="I622" s="679" t="str">
        <f>General!G17</f>
        <v>b</v>
      </c>
      <c r="J622" s="237">
        <v>0.3</v>
      </c>
      <c r="K622" s="237">
        <v>1</v>
      </c>
      <c r="L622" s="237">
        <v>1</v>
      </c>
      <c r="M622" s="237">
        <v>0</v>
      </c>
      <c r="N622" s="237">
        <v>0</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4.5" outlineLevel="1" x14ac:dyDescent="0.35">
      <c r="A623" s="7"/>
      <c r="B623" s="8"/>
      <c r="C623" s="18"/>
      <c r="D623" s="18"/>
      <c r="E623" s="18"/>
      <c r="F623" s="27"/>
      <c r="H623" s="28"/>
      <c r="I623" s="679" t="str">
        <f>General!G18</f>
        <v>bd</v>
      </c>
      <c r="J623" s="237">
        <v>0.3</v>
      </c>
      <c r="K623" s="237">
        <v>1</v>
      </c>
      <c r="L623" s="237">
        <v>1</v>
      </c>
      <c r="M623" s="237">
        <v>0</v>
      </c>
      <c r="N623" s="237">
        <v>0</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4.5" outlineLevel="1" x14ac:dyDescent="0.35">
      <c r="A624" s="7"/>
      <c r="B624" s="8"/>
      <c r="C624" s="18"/>
      <c r="D624" s="18"/>
      <c r="E624" s="18"/>
      <c r="F624" s="27"/>
      <c r="H624" s="28"/>
      <c r="I624" s="679" t="str">
        <f>General!G19</f>
        <v>f</v>
      </c>
      <c r="J624" s="237">
        <v>0.3</v>
      </c>
      <c r="K624" s="237">
        <v>1</v>
      </c>
      <c r="L624" s="237">
        <v>1</v>
      </c>
      <c r="M624" s="237">
        <v>0</v>
      </c>
      <c r="N624" s="237">
        <v>0</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4.5" outlineLevel="1" x14ac:dyDescent="0.35">
      <c r="A625" s="7"/>
      <c r="B625" s="8"/>
      <c r="C625" s="18"/>
      <c r="D625" s="18"/>
      <c r="E625" s="18"/>
      <c r="F625" s="27"/>
      <c r="H625" s="28"/>
      <c r="I625" s="679" t="str">
        <f>General!G20</f>
        <v>h</v>
      </c>
      <c r="J625" s="237">
        <v>0.3</v>
      </c>
      <c r="K625" s="237">
        <v>1</v>
      </c>
      <c r="L625" s="237">
        <v>1</v>
      </c>
      <c r="M625" s="237">
        <v>0</v>
      </c>
      <c r="N625" s="237">
        <v>0</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5">
      <c r="A626" s="7"/>
      <c r="B626" s="8"/>
      <c r="C626" s="18"/>
      <c r="D626" s="18"/>
      <c r="E626" s="18"/>
      <c r="F626" s="27"/>
      <c r="H626" s="28"/>
      <c r="I626" s="679" t="str">
        <f>General!G21</f>
        <v>i</v>
      </c>
      <c r="J626" s="237">
        <v>0.3</v>
      </c>
      <c r="K626" s="237">
        <v>1</v>
      </c>
      <c r="L626" s="237">
        <v>1</v>
      </c>
      <c r="M626" s="237">
        <v>0</v>
      </c>
      <c r="N626" s="237">
        <v>0</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5">
      <c r="A627" s="7"/>
      <c r="B627" s="8"/>
      <c r="C627" s="18"/>
      <c r="D627" s="18"/>
      <c r="E627" s="18"/>
      <c r="F627" s="27"/>
      <c r="H627" s="28"/>
      <c r="I627" s="679" t="str">
        <f>General!G22</f>
        <v>k</v>
      </c>
      <c r="J627" s="237">
        <v>0.3</v>
      </c>
      <c r="K627" s="237">
        <v>1</v>
      </c>
      <c r="L627" s="237">
        <v>1</v>
      </c>
      <c r="M627" s="237">
        <v>0</v>
      </c>
      <c r="N627" s="237">
        <v>0</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35">
      <c r="A628" s="7"/>
      <c r="B628" s="8"/>
      <c r="C628" s="18"/>
      <c r="D628" s="18"/>
      <c r="E628" s="18"/>
      <c r="F628" s="34"/>
      <c r="H628" s="28"/>
      <c r="I628" s="679" t="str">
        <f>General!G23</f>
        <v>l</v>
      </c>
      <c r="J628" s="237">
        <v>0.3</v>
      </c>
      <c r="K628" s="237">
        <v>1</v>
      </c>
      <c r="L628" s="237">
        <v>1</v>
      </c>
      <c r="M628" s="237">
        <v>0</v>
      </c>
      <c r="N628" s="237">
        <v>0</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5">
      <c r="A629" s="7"/>
      <c r="B629" s="8"/>
      <c r="C629" s="18"/>
      <c r="D629" s="18"/>
      <c r="E629" s="18"/>
      <c r="F629" s="34"/>
      <c r="H629" s="28"/>
      <c r="I629" s="679" t="str">
        <f>General!G24</f>
        <v>o</v>
      </c>
      <c r="J629" s="237">
        <v>0.3</v>
      </c>
      <c r="K629" s="237">
        <v>1</v>
      </c>
      <c r="L629" s="237">
        <v>1</v>
      </c>
      <c r="M629" s="237">
        <v>0</v>
      </c>
      <c r="N629" s="237">
        <v>0</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5">
      <c r="A630" s="7"/>
      <c r="B630" s="8"/>
      <c r="C630" s="18"/>
      <c r="D630" s="18"/>
      <c r="E630" s="18"/>
      <c r="F630" s="34"/>
      <c r="H630" s="28"/>
      <c r="I630" s="679" t="str">
        <f>General!G25</f>
        <v>od</v>
      </c>
      <c r="J630" s="237">
        <v>0.3</v>
      </c>
      <c r="K630" s="237">
        <v>1</v>
      </c>
      <c r="L630" s="237">
        <v>1</v>
      </c>
      <c r="M630" s="237">
        <v>0</v>
      </c>
      <c r="N630" s="237">
        <v>0</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5">
      <c r="A631" s="7"/>
      <c r="B631" s="8"/>
      <c r="C631" s="18"/>
      <c r="D631" s="18"/>
      <c r="E631" s="18"/>
      <c r="F631" s="34"/>
      <c r="H631" s="28"/>
      <c r="I631" s="679" t="str">
        <f>General!G26</f>
        <v>of</v>
      </c>
      <c r="J631" s="237">
        <v>0.3</v>
      </c>
      <c r="K631" s="237">
        <v>1</v>
      </c>
      <c r="L631" s="237">
        <v>1</v>
      </c>
      <c r="M631" s="237">
        <v>0</v>
      </c>
      <c r="N631" s="237">
        <v>0</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5">
      <c r="A632" s="7"/>
      <c r="B632" s="8"/>
      <c r="C632" s="18"/>
      <c r="D632" s="18"/>
      <c r="E632" s="18"/>
      <c r="F632" s="34"/>
      <c r="H632" s="28"/>
      <c r="I632" s="679" t="str">
        <f>General!G27</f>
        <v>r</v>
      </c>
      <c r="J632" s="237">
        <v>0.3</v>
      </c>
      <c r="K632" s="237">
        <v>1</v>
      </c>
      <c r="L632" s="237">
        <v>1</v>
      </c>
      <c r="M632" s="237">
        <v>0</v>
      </c>
      <c r="N632" s="237">
        <v>0</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5">
      <c r="A633" s="7"/>
      <c r="B633" s="8"/>
      <c r="C633" s="18"/>
      <c r="D633" s="18"/>
      <c r="E633" s="18"/>
      <c r="F633" s="34"/>
      <c r="H633" s="28"/>
      <c r="I633" s="679" t="str">
        <f>General!G28</f>
        <v>rd</v>
      </c>
      <c r="J633" s="237">
        <v>0.3</v>
      </c>
      <c r="K633" s="237">
        <v>1</v>
      </c>
      <c r="L633" s="237">
        <v>1</v>
      </c>
      <c r="M633" s="237">
        <v>0</v>
      </c>
      <c r="N633" s="237">
        <v>0</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5">
      <c r="A634" s="7"/>
      <c r="B634" s="8"/>
      <c r="C634" s="18"/>
      <c r="D634" s="18"/>
      <c r="E634" s="18"/>
      <c r="F634" s="34"/>
      <c r="H634" s="28"/>
      <c r="I634" s="679" t="str">
        <f>General!G29</f>
        <v>v</v>
      </c>
      <c r="J634" s="237">
        <v>0.3</v>
      </c>
      <c r="K634" s="237">
        <v>1</v>
      </c>
      <c r="L634" s="237">
        <v>1</v>
      </c>
      <c r="M634" s="237">
        <v>0</v>
      </c>
      <c r="N634" s="237">
        <v>0</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5">
      <c r="A635" s="7"/>
      <c r="B635" s="8"/>
      <c r="C635" s="18"/>
      <c r="D635" s="18"/>
      <c r="E635" s="18"/>
      <c r="F635" s="34"/>
      <c r="H635" s="28"/>
      <c r="I635" s="679" t="str">
        <f>General!G30</f>
        <v>w</v>
      </c>
      <c r="J635" s="237">
        <v>0.3</v>
      </c>
      <c r="K635" s="237">
        <v>1</v>
      </c>
      <c r="L635" s="237">
        <v>1</v>
      </c>
      <c r="M635" s="237">
        <v>0</v>
      </c>
      <c r="N635" s="237">
        <v>0</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5">
      <c r="A636" s="7"/>
      <c r="B636" s="8"/>
      <c r="C636" s="18"/>
      <c r="D636" s="18"/>
      <c r="E636" s="18"/>
      <c r="F636" s="34"/>
      <c r="H636" s="27"/>
      <c r="I636" s="679" t="str">
        <f>General!G31</f>
        <v>wd</v>
      </c>
      <c r="J636" s="237">
        <v>0.3</v>
      </c>
      <c r="K636" s="237">
        <v>1</v>
      </c>
      <c r="L636" s="237">
        <v>1</v>
      </c>
      <c r="M636" s="237">
        <v>0</v>
      </c>
      <c r="N636" s="237">
        <v>0</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5">
      <c r="A637" s="7"/>
      <c r="B637" s="8"/>
      <c r="C637" s="18"/>
      <c r="D637" s="18"/>
      <c r="E637" s="18"/>
      <c r="F637" s="34"/>
      <c r="H637" s="27"/>
      <c r="I637" s="679" t="str">
        <f>General!G32</f>
        <v>z</v>
      </c>
      <c r="J637" s="237">
        <v>0.3</v>
      </c>
      <c r="K637" s="237">
        <v>1</v>
      </c>
      <c r="L637" s="237">
        <v>1</v>
      </c>
      <c r="M637" s="237">
        <v>0</v>
      </c>
      <c r="N637" s="237">
        <v>0</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35">
      <c r="A638" s="7"/>
      <c r="B638" s="8"/>
      <c r="C638" s="18"/>
      <c r="D638" s="18"/>
      <c r="E638" s="18"/>
      <c r="F638" s="34"/>
      <c r="H638" s="27"/>
      <c r="I638" s="679" t="str">
        <f>General!G33</f>
        <v>zd</v>
      </c>
      <c r="J638" s="237">
        <v>0.3</v>
      </c>
      <c r="K638" s="237">
        <v>1</v>
      </c>
      <c r="L638" s="237">
        <v>1</v>
      </c>
      <c r="M638" s="237">
        <v>0</v>
      </c>
      <c r="N638" s="237">
        <v>0</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35">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35">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15" customHeight="1" outlineLevel="1" x14ac:dyDescent="0.3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25" customHeight="1" outlineLevel="1" x14ac:dyDescent="0.35">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15" customHeight="1" outlineLevel="1" thickBot="1" x14ac:dyDescent="0.4">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15" customHeight="1" outlineLevel="1" x14ac:dyDescent="0.3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5">
      <c r="A647" s="7"/>
      <c r="B647" s="8"/>
      <c r="C647" s="13"/>
      <c r="D647" s="13"/>
      <c r="E647" s="13" t="s">
        <v>1</v>
      </c>
      <c r="F647" s="14"/>
      <c r="G647" s="15" t="s">
        <v>364</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5">
      <c r="A648" s="7"/>
      <c r="B648" s="8"/>
      <c r="C648" s="13"/>
      <c r="D648" s="13"/>
      <c r="E648" s="18"/>
      <c r="F648" s="14"/>
      <c r="G648" s="19"/>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5">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5">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5">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5">
      <c r="A654" s="7"/>
      <c r="B654" s="8"/>
      <c r="C654" s="18"/>
      <c r="D654" s="18"/>
      <c r="E654" s="18"/>
      <c r="F654" s="18"/>
      <c r="G654" s="18"/>
      <c r="H654" s="18"/>
      <c r="I654" s="24" t="s">
        <v>388</v>
      </c>
      <c r="J654" s="24" t="s">
        <v>57</v>
      </c>
      <c r="K654" s="24" t="s">
        <v>58</v>
      </c>
      <c r="L654" s="24" t="s">
        <v>59</v>
      </c>
      <c r="M654" s="24" t="s">
        <v>60</v>
      </c>
      <c r="N654" s="24" t="s">
        <v>887</v>
      </c>
      <c r="O654" s="24" t="s">
        <v>888</v>
      </c>
      <c r="P654" s="24" t="s">
        <v>889</v>
      </c>
      <c r="Q654" s="24" t="s">
        <v>1200</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4.5" outlineLevel="1" x14ac:dyDescent="0.35">
      <c r="A655" s="7"/>
      <c r="B655" s="8"/>
      <c r="C655" s="18"/>
      <c r="D655" s="18"/>
      <c r="E655" s="18"/>
      <c r="F655" s="27"/>
      <c r="G655" s="28"/>
      <c r="H655" s="679" t="str">
        <f>General!G17</f>
        <v>b</v>
      </c>
      <c r="I655" s="234">
        <v>0</v>
      </c>
      <c r="J655" s="234">
        <v>0</v>
      </c>
      <c r="K655" s="234">
        <v>0</v>
      </c>
      <c r="L655" s="234">
        <v>0</v>
      </c>
      <c r="M655" s="234">
        <v>0</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4.5" outlineLevel="1" x14ac:dyDescent="0.35">
      <c r="A656" s="7"/>
      <c r="B656" s="8"/>
      <c r="C656" s="18"/>
      <c r="D656" s="18"/>
      <c r="E656" s="18"/>
      <c r="F656" s="27"/>
      <c r="G656" s="28"/>
      <c r="H656" s="679" t="str">
        <f>General!G18</f>
        <v>bd</v>
      </c>
      <c r="I656" s="234">
        <v>0</v>
      </c>
      <c r="J656" s="234">
        <v>0</v>
      </c>
      <c r="K656" s="234">
        <v>0</v>
      </c>
      <c r="L656" s="234">
        <v>0</v>
      </c>
      <c r="M656" s="234">
        <v>0</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4.5" outlineLevel="1" x14ac:dyDescent="0.35">
      <c r="A657" s="7"/>
      <c r="B657" s="8"/>
      <c r="C657" s="18"/>
      <c r="D657" s="18"/>
      <c r="E657" s="18"/>
      <c r="F657" s="27"/>
      <c r="G657" s="28"/>
      <c r="H657" s="679" t="str">
        <f>General!G19</f>
        <v>f</v>
      </c>
      <c r="I657" s="234">
        <v>0</v>
      </c>
      <c r="J657" s="234">
        <v>0</v>
      </c>
      <c r="K657" s="234">
        <v>0</v>
      </c>
      <c r="L657" s="234">
        <v>0</v>
      </c>
      <c r="M657" s="234">
        <v>0</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4.5" outlineLevel="1" x14ac:dyDescent="0.35">
      <c r="A658" s="7"/>
      <c r="B658" s="8"/>
      <c r="C658" s="18"/>
      <c r="D658" s="18"/>
      <c r="E658" s="18"/>
      <c r="F658" s="27"/>
      <c r="G658" s="28"/>
      <c r="H658" s="679"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27"/>
      <c r="G659" s="28"/>
      <c r="H659" s="679" t="str">
        <f>General!G21</f>
        <v>i</v>
      </c>
      <c r="I659" s="234">
        <v>0</v>
      </c>
      <c r="J659" s="234">
        <v>0</v>
      </c>
      <c r="K659" s="234">
        <v>0</v>
      </c>
      <c r="L659" s="234">
        <v>0</v>
      </c>
      <c r="M659" s="234">
        <v>0</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27"/>
      <c r="G660" s="28"/>
      <c r="H660" s="679" t="str">
        <f>General!G22</f>
        <v>k</v>
      </c>
      <c r="I660" s="234">
        <v>0</v>
      </c>
      <c r="J660" s="234">
        <v>0</v>
      </c>
      <c r="K660" s="234">
        <v>0</v>
      </c>
      <c r="L660" s="234">
        <v>0</v>
      </c>
      <c r="M660" s="234">
        <v>0</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34"/>
      <c r="G661" s="28"/>
      <c r="H661" s="679" t="str">
        <f>General!G23</f>
        <v>l</v>
      </c>
      <c r="I661" s="234">
        <v>0</v>
      </c>
      <c r="J661" s="234">
        <v>0</v>
      </c>
      <c r="K661" s="234">
        <v>0</v>
      </c>
      <c r="L661" s="234">
        <v>0</v>
      </c>
      <c r="M661" s="234">
        <v>0</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34"/>
      <c r="G662" s="28"/>
      <c r="H662" s="679" t="str">
        <f>General!G24</f>
        <v>o</v>
      </c>
      <c r="I662" s="234">
        <v>0</v>
      </c>
      <c r="J662" s="234">
        <v>0</v>
      </c>
      <c r="K662" s="234">
        <v>0</v>
      </c>
      <c r="L662" s="234">
        <v>0</v>
      </c>
      <c r="M662" s="234">
        <v>0</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34"/>
      <c r="G663" s="28"/>
      <c r="H663" s="679" t="str">
        <f>General!G25</f>
        <v>od</v>
      </c>
      <c r="I663" s="234">
        <v>0</v>
      </c>
      <c r="J663" s="234">
        <v>0</v>
      </c>
      <c r="K663" s="234">
        <v>0</v>
      </c>
      <c r="L663" s="234">
        <v>0</v>
      </c>
      <c r="M663" s="234">
        <v>0</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34"/>
      <c r="G664" s="28"/>
      <c r="H664" s="679" t="str">
        <f>General!G26</f>
        <v>of</v>
      </c>
      <c r="I664" s="234">
        <v>0</v>
      </c>
      <c r="J664" s="234">
        <v>0</v>
      </c>
      <c r="K664" s="234">
        <v>0</v>
      </c>
      <c r="L664" s="234">
        <v>0</v>
      </c>
      <c r="M664" s="234">
        <v>0</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34"/>
      <c r="G665" s="28"/>
      <c r="H665" s="679" t="str">
        <f>General!G27</f>
        <v>r</v>
      </c>
      <c r="I665" s="234">
        <v>0</v>
      </c>
      <c r="J665" s="234">
        <v>0</v>
      </c>
      <c r="K665" s="234">
        <v>0</v>
      </c>
      <c r="L665" s="234">
        <v>0</v>
      </c>
      <c r="M665" s="234">
        <v>0</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34"/>
      <c r="G666" s="28"/>
      <c r="H666" s="679" t="str">
        <f>General!G28</f>
        <v>rd</v>
      </c>
      <c r="I666" s="234">
        <v>0</v>
      </c>
      <c r="J666" s="234">
        <v>0</v>
      </c>
      <c r="K666" s="234">
        <v>0</v>
      </c>
      <c r="L666" s="234">
        <v>0</v>
      </c>
      <c r="M666" s="234">
        <v>0</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4"/>
      <c r="G667" s="28"/>
      <c r="H667" s="679" t="str">
        <f>General!G29</f>
        <v>v</v>
      </c>
      <c r="I667" s="234">
        <v>0</v>
      </c>
      <c r="J667" s="234">
        <v>0</v>
      </c>
      <c r="K667" s="234">
        <v>0</v>
      </c>
      <c r="L667" s="234">
        <v>0</v>
      </c>
      <c r="M667" s="234">
        <v>0</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4"/>
      <c r="G668" s="28"/>
      <c r="H668" s="679" t="str">
        <f>General!G30</f>
        <v>w</v>
      </c>
      <c r="I668" s="234">
        <v>0</v>
      </c>
      <c r="J668" s="234">
        <v>0</v>
      </c>
      <c r="K668" s="234">
        <v>0</v>
      </c>
      <c r="L668" s="234">
        <v>0</v>
      </c>
      <c r="M668" s="234">
        <v>0</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4"/>
      <c r="G669" s="28"/>
      <c r="H669" s="679" t="str">
        <f>General!G31</f>
        <v>wd</v>
      </c>
      <c r="I669" s="234">
        <v>0</v>
      </c>
      <c r="J669" s="234">
        <v>0</v>
      </c>
      <c r="K669" s="234">
        <v>0</v>
      </c>
      <c r="L669" s="234">
        <v>0</v>
      </c>
      <c r="M669" s="234">
        <v>0</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G670" s="28"/>
      <c r="H670" s="679" t="str">
        <f>General!G32</f>
        <v>z</v>
      </c>
      <c r="I670" s="234">
        <v>0</v>
      </c>
      <c r="J670" s="234">
        <v>0</v>
      </c>
      <c r="K670" s="234">
        <v>0</v>
      </c>
      <c r="L670" s="234">
        <v>0</v>
      </c>
      <c r="M670" s="234">
        <v>0</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28"/>
      <c r="H671" s="679" t="str">
        <f>General!G33</f>
        <v>zd</v>
      </c>
      <c r="I671" s="234">
        <v>0</v>
      </c>
      <c r="J671" s="234">
        <v>0</v>
      </c>
      <c r="K671" s="234">
        <v>0</v>
      </c>
      <c r="L671" s="234">
        <v>0</v>
      </c>
      <c r="M671" s="234">
        <v>0</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5">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15" customHeight="1" outlineLevel="1" x14ac:dyDescent="0.35">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25" customHeight="1" outlineLevel="1" x14ac:dyDescent="0.35">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35">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15" customHeight="1" outlineLevel="1" thickBot="1" x14ac:dyDescent="0.4">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15" customHeight="1" outlineLevel="1" x14ac:dyDescent="0.35">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5">
      <c r="A679" s="7"/>
      <c r="B679" s="8"/>
      <c r="C679" s="13"/>
      <c r="D679" s="13"/>
      <c r="E679" s="13" t="s">
        <v>1</v>
      </c>
      <c r="F679" s="14"/>
      <c r="G679" s="15" t="s">
        <v>332</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5">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8"/>
      <c r="D681" s="13"/>
      <c r="E681" s="18"/>
      <c r="F681" s="14"/>
      <c r="G681" s="14"/>
      <c r="H681" s="14"/>
      <c r="I681" s="14" t="s">
        <v>352</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18"/>
      <c r="D684" s="18"/>
      <c r="E684" s="18"/>
      <c r="F684" s="18"/>
      <c r="G684" s="18" t="s">
        <v>1255</v>
      </c>
      <c r="H684" s="18" t="s">
        <v>109</v>
      </c>
      <c r="I684" s="18" t="s">
        <v>110</v>
      </c>
      <c r="J684" s="18" t="s">
        <v>111</v>
      </c>
      <c r="K684" s="18" t="s">
        <v>112</v>
      </c>
      <c r="L684" s="18" t="s">
        <v>113</v>
      </c>
      <c r="M684" s="18" t="s">
        <v>112</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34"/>
      <c r="G685" s="161" t="s">
        <v>64</v>
      </c>
      <c r="H685" s="161" t="s">
        <v>64</v>
      </c>
      <c r="I685" s="235">
        <v>1</v>
      </c>
      <c r="J685" s="235">
        <v>1.3</v>
      </c>
      <c r="K685" s="748">
        <f>MIN(364,INT((M685 - DATE(YEAR(M685),1,1))))</f>
        <v>90</v>
      </c>
      <c r="L685" s="235">
        <v>5</v>
      </c>
      <c r="M685" s="747">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34"/>
      <c r="G686" s="202" t="s">
        <v>350</v>
      </c>
      <c r="H686" s="202" t="s">
        <v>1259</v>
      </c>
      <c r="I686" s="235">
        <v>0</v>
      </c>
      <c r="J686" s="235">
        <v>0.97</v>
      </c>
      <c r="K686" s="748">
        <f>MIN(364,INT((M686 - DATE(YEAR(M686),1,1))))</f>
        <v>134</v>
      </c>
      <c r="L686" s="235">
        <v>5</v>
      </c>
      <c r="M686" s="747">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34"/>
      <c r="G687" s="203" t="s">
        <v>1121</v>
      </c>
      <c r="H687" s="203" t="s">
        <v>1262</v>
      </c>
      <c r="I687" s="235">
        <v>1</v>
      </c>
      <c r="J687" s="235">
        <v>0.7</v>
      </c>
      <c r="K687" s="748">
        <f t="shared" ref="K687:K691" si="130">MIN(364,INT((M687 - DATE(YEAR(M687),1,1))))</f>
        <v>151</v>
      </c>
      <c r="L687" s="235">
        <v>5</v>
      </c>
      <c r="M687" s="747">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34"/>
      <c r="G688" s="203" t="s">
        <v>1120</v>
      </c>
      <c r="H688" s="203" t="s">
        <v>1260</v>
      </c>
      <c r="I688" s="235">
        <v>1</v>
      </c>
      <c r="J688" s="235">
        <v>1.3</v>
      </c>
      <c r="K688" s="748">
        <f t="shared" si="130"/>
        <v>187</v>
      </c>
      <c r="L688" s="235">
        <v>5</v>
      </c>
      <c r="M688" s="747">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34"/>
      <c r="G689" s="203" t="s">
        <v>351</v>
      </c>
      <c r="H689" s="203" t="s">
        <v>1261</v>
      </c>
      <c r="I689" s="235">
        <v>1</v>
      </c>
      <c r="J689" s="235">
        <v>0.87</v>
      </c>
      <c r="K689" s="748">
        <f t="shared" si="130"/>
        <v>187</v>
      </c>
      <c r="L689" s="235">
        <v>5</v>
      </c>
      <c r="M689" s="747">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34"/>
      <c r="G690" s="161" t="s">
        <v>62</v>
      </c>
      <c r="H690" s="161" t="s">
        <v>1256</v>
      </c>
      <c r="I690" s="235">
        <v>1</v>
      </c>
      <c r="J690" s="235">
        <v>1.1499999999999999</v>
      </c>
      <c r="K690" s="748">
        <f>MIN(364,INT((M690 - DATE(YEAR(M690),1,1))))</f>
        <v>45</v>
      </c>
      <c r="L690" s="235">
        <v>90</v>
      </c>
      <c r="M690" s="747">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34"/>
      <c r="G691" s="161" t="s">
        <v>63</v>
      </c>
      <c r="H691" s="161" t="s">
        <v>1257</v>
      </c>
      <c r="I691" s="235">
        <v>1</v>
      </c>
      <c r="J691" s="235">
        <v>1.1000000000000001</v>
      </c>
      <c r="K691" s="748">
        <f t="shared" si="130"/>
        <v>181</v>
      </c>
      <c r="L691" s="235">
        <v>5</v>
      </c>
      <c r="M691" s="747">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15" customHeight="1" outlineLevel="1" x14ac:dyDescent="0.35">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25" customHeight="1" outlineLevel="1" x14ac:dyDescent="0.35">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15" customHeight="1" outlineLevel="1" thickBot="1" x14ac:dyDescent="0.4">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15" customHeight="1" outlineLevel="1" x14ac:dyDescent="0.35">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8"/>
      <c r="E706" s="18"/>
      <c r="F706" s="18"/>
      <c r="G706" s="18"/>
      <c r="H706" s="18"/>
      <c r="I706" s="24" t="s">
        <v>388</v>
      </c>
      <c r="J706" s="24" t="s">
        <v>57</v>
      </c>
      <c r="K706" s="24" t="s">
        <v>58</v>
      </c>
      <c r="L706" s="24" t="s">
        <v>59</v>
      </c>
      <c r="M706" s="24" t="s">
        <v>60</v>
      </c>
      <c r="N706" s="24" t="s">
        <v>887</v>
      </c>
      <c r="O706" s="24" t="s">
        <v>888</v>
      </c>
      <c r="P706" s="24" t="s">
        <v>889</v>
      </c>
      <c r="Q706" s="24" t="s">
        <v>1200</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8"/>
      <c r="E707" s="18"/>
      <c r="F707" s="34"/>
      <c r="H707" s="202" t="str">
        <f t="shared" ref="H707:H713" si="131">H685</f>
        <v>lime</v>
      </c>
      <c r="I707" s="236">
        <v>0.3</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18"/>
      <c r="D708" s="18"/>
      <c r="E708" s="18"/>
      <c r="F708" s="34"/>
      <c r="H708" s="202" t="str">
        <f t="shared" si="131"/>
        <v>at_seeding</v>
      </c>
      <c r="I708" s="236">
        <v>0.3</v>
      </c>
      <c r="J708" s="236">
        <v>1</v>
      </c>
      <c r="K708" s="236">
        <v>1</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34"/>
      <c r="H709" s="202" t="str">
        <f t="shared" si="131"/>
        <v>mid</v>
      </c>
      <c r="I709" s="236">
        <v>0.3</v>
      </c>
      <c r="J709" s="236">
        <v>1</v>
      </c>
      <c r="K709" s="236">
        <v>1</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34"/>
      <c r="H710" s="202" t="str">
        <f t="shared" si="131"/>
        <v>late_cereal</v>
      </c>
      <c r="I710" s="236">
        <v>0.3</v>
      </c>
      <c r="J710" s="236">
        <v>1</v>
      </c>
      <c r="K710" s="236">
        <v>1</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34"/>
      <c r="H711" s="202" t="str">
        <f t="shared" si="131"/>
        <v>late_oilseed</v>
      </c>
      <c r="I711" s="236">
        <v>0.3</v>
      </c>
      <c r="J711" s="236">
        <v>1</v>
      </c>
      <c r="K711" s="236">
        <v>1</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34"/>
      <c r="H712" s="202" t="str">
        <f t="shared" si="131"/>
        <v>early_pas</v>
      </c>
      <c r="I712" s="236">
        <v>0.3</v>
      </c>
      <c r="J712" s="236">
        <v>1</v>
      </c>
      <c r="K712" s="236">
        <v>1</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5">
      <c r="A713" s="7"/>
      <c r="B713" s="8"/>
      <c r="C713" s="18"/>
      <c r="D713" s="18"/>
      <c r="E713" s="18"/>
      <c r="F713" s="34"/>
      <c r="H713" s="202" t="str">
        <f t="shared" si="131"/>
        <v>mid_pas</v>
      </c>
      <c r="I713" s="236">
        <v>0.3</v>
      </c>
      <c r="J713" s="236">
        <v>1</v>
      </c>
      <c r="K713" s="236">
        <v>1</v>
      </c>
      <c r="L713" s="236">
        <v>1</v>
      </c>
      <c r="M713" s="236">
        <v>1</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15" customHeight="1" outlineLevel="1" x14ac:dyDescent="0.35">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25" customHeight="1" outlineLevel="1" x14ac:dyDescent="0.35">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15" customHeight="1" outlineLevel="1" thickBot="1" x14ac:dyDescent="0.4">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15" customHeight="1" outlineLevel="1" x14ac:dyDescent="0.35">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18"/>
      <c r="G729" s="18"/>
      <c r="H729" s="18"/>
      <c r="I729" s="24" t="s">
        <v>388</v>
      </c>
      <c r="J729" s="24" t="s">
        <v>57</v>
      </c>
      <c r="K729" s="24" t="s">
        <v>58</v>
      </c>
      <c r="L729" s="24" t="s">
        <v>59</v>
      </c>
      <c r="M729" s="24" t="s">
        <v>60</v>
      </c>
      <c r="N729" s="24" t="s">
        <v>887</v>
      </c>
      <c r="O729" s="24" t="s">
        <v>888</v>
      </c>
      <c r="P729" s="24" t="s">
        <v>889</v>
      </c>
      <c r="Q729" s="24" t="s">
        <v>1200</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4.5" outlineLevel="1" x14ac:dyDescent="0.35">
      <c r="A730" s="7"/>
      <c r="B730" s="8"/>
      <c r="C730" s="18"/>
      <c r="D730" s="18"/>
      <c r="E730" s="18"/>
      <c r="F730" s="27"/>
      <c r="G730" s="28"/>
      <c r="H730" s="35" t="s">
        <v>1073</v>
      </c>
      <c r="I730" s="236">
        <v>1</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5" outlineLevel="1" x14ac:dyDescent="0.35">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5" outlineLevel="1" x14ac:dyDescent="0.35">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15" customHeight="1" outlineLevel="1" x14ac:dyDescent="0.35">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25" customHeight="1" outlineLevel="1" x14ac:dyDescent="0.35">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15" customHeight="1" outlineLevel="1" thickBot="1" x14ac:dyDescent="0.4">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15" customHeight="1" outlineLevel="1" x14ac:dyDescent="0.35">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3"/>
      <c r="D740" s="13"/>
      <c r="E740" s="13" t="s">
        <v>1</v>
      </c>
      <c r="F740" s="14"/>
      <c r="G740" s="15" t="s">
        <v>234</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3"/>
      <c r="D741" s="13"/>
      <c r="E741" s="18"/>
      <c r="F741" s="14"/>
      <c r="G741" s="19"/>
      <c r="H741" s="14" t="s">
        <v>235</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3"/>
      <c r="E742" s="18"/>
      <c r="F742" s="14"/>
      <c r="G742" s="14"/>
      <c r="H742" s="14" t="s">
        <v>1074</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18"/>
      <c r="G747" s="18"/>
      <c r="H747" s="18"/>
      <c r="I747" s="18"/>
      <c r="J747" s="24" t="s">
        <v>112</v>
      </c>
      <c r="K747" s="24" t="s">
        <v>113</v>
      </c>
      <c r="L747" s="24" t="s">
        <v>1077</v>
      </c>
      <c r="M747" s="24" t="s">
        <v>112</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4.5" outlineLevel="1" x14ac:dyDescent="0.35">
      <c r="A748" s="7"/>
      <c r="B748" s="8"/>
      <c r="C748" s="18"/>
      <c r="D748" s="18"/>
      <c r="E748" s="18"/>
      <c r="F748" s="27"/>
      <c r="G748" s="28"/>
      <c r="H748" s="28"/>
      <c r="I748" s="28" t="str" cm="1">
        <f t="array" ref="I748:I751">TRANSPOSE($H$397:$K$397)</f>
        <v>knock</v>
      </c>
      <c r="J748" s="748">
        <f>MIN(364,INT((M748 - DATE(YEAR(M748),1,1))))</f>
        <v>104</v>
      </c>
      <c r="K748" s="238">
        <v>35</v>
      </c>
      <c r="L748" s="724">
        <v>0.25</v>
      </c>
      <c r="M748" s="746">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4.5" outlineLevel="1" x14ac:dyDescent="0.35">
      <c r="A749" s="7"/>
      <c r="B749" s="8"/>
      <c r="C749" s="18"/>
      <c r="D749" s="18"/>
      <c r="E749" s="18"/>
      <c r="F749" s="27"/>
      <c r="G749" s="28"/>
      <c r="H749" s="28"/>
      <c r="I749" s="28" t="str">
        <v>pre-em</v>
      </c>
      <c r="J749" s="748">
        <f t="shared" ref="J749:J751" si="132">MIN(364,INT((M749 - DATE(YEAR(M749),1,1))))</f>
        <v>134</v>
      </c>
      <c r="K749" s="238">
        <v>15</v>
      </c>
      <c r="L749" s="724">
        <v>0.25</v>
      </c>
      <c r="M749" s="746">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4.5" outlineLevel="1" x14ac:dyDescent="0.35">
      <c r="A750" s="7"/>
      <c r="B750" s="8"/>
      <c r="C750" s="18"/>
      <c r="D750" s="18"/>
      <c r="E750" s="18"/>
      <c r="F750" s="27"/>
      <c r="G750" s="28"/>
      <c r="H750" s="28"/>
      <c r="I750" s="28" t="str">
        <v>selective_and_spraytop</v>
      </c>
      <c r="J750" s="748">
        <f t="shared" si="132"/>
        <v>151</v>
      </c>
      <c r="K750" s="238">
        <v>90</v>
      </c>
      <c r="L750" s="724">
        <v>0.25</v>
      </c>
      <c r="M750" s="746">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4.5" outlineLevel="1" x14ac:dyDescent="0.35">
      <c r="A751" s="7"/>
      <c r="B751" s="8"/>
      <c r="C751" s="18"/>
      <c r="D751" s="18"/>
      <c r="E751" s="18"/>
      <c r="F751" s="27"/>
      <c r="G751" s="28"/>
      <c r="H751" s="28"/>
      <c r="I751" s="28" t="str">
        <v>fungicide</v>
      </c>
      <c r="J751" s="748">
        <f t="shared" si="132"/>
        <v>195</v>
      </c>
      <c r="K751" s="238">
        <v>35</v>
      </c>
      <c r="L751" s="724">
        <v>0.25</v>
      </c>
      <c r="M751" s="746">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15" customHeight="1" outlineLevel="1" x14ac:dyDescent="0.3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25" customHeight="1" outlineLevel="1" x14ac:dyDescent="0.35">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thickBot="1" x14ac:dyDescent="0.4">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3"/>
      <c r="D760" s="13"/>
      <c r="E760" s="18"/>
      <c r="F760" s="14"/>
      <c r="G760" s="14" t="s">
        <v>37</v>
      </c>
      <c r="H760" s="14"/>
      <c r="I760" s="14"/>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3"/>
      <c r="E761" s="18"/>
      <c r="F761" s="14"/>
      <c r="G761" s="46">
        <v>43689.728703703702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18"/>
      <c r="G764" s="18"/>
      <c r="H764" s="888"/>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18"/>
      <c r="G765" s="18"/>
      <c r="H765" s="888"/>
      <c r="I765" s="18"/>
      <c r="J765" s="890" t="s">
        <v>1053</v>
      </c>
      <c r="K765" s="891"/>
      <c r="L765" s="891"/>
      <c r="M765" s="891"/>
      <c r="N765" s="891"/>
      <c r="O765" s="891"/>
      <c r="P765" s="891"/>
      <c r="Q765" s="891"/>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18"/>
      <c r="G766" s="18" t="s">
        <v>39</v>
      </c>
      <c r="H766" s="888"/>
      <c r="I766" s="18"/>
      <c r="J766" s="24" t="s">
        <v>388</v>
      </c>
      <c r="K766" s="24" t="s">
        <v>57</v>
      </c>
      <c r="L766" s="24" t="s">
        <v>58</v>
      </c>
      <c r="M766" s="24" t="s">
        <v>59</v>
      </c>
      <c r="N766" s="24" t="s">
        <v>60</v>
      </c>
      <c r="O766" s="24" t="s">
        <v>887</v>
      </c>
      <c r="P766" s="24" t="s">
        <v>888</v>
      </c>
      <c r="Q766" s="24" t="s">
        <v>889</v>
      </c>
      <c r="R766" s="24" t="s">
        <v>1200</v>
      </c>
      <c r="S766" s="24"/>
      <c r="T766" s="135" t="s">
        <v>1035</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27"/>
      <c r="G767" s="50"/>
      <c r="H767" s="32"/>
      <c r="I767" s="679" t="str">
        <f>General!O17</f>
        <v>a</v>
      </c>
      <c r="J767" s="239">
        <v>0</v>
      </c>
      <c r="K767" s="239">
        <v>0</v>
      </c>
      <c r="L767" s="239">
        <v>0</v>
      </c>
      <c r="M767" s="239">
        <v>0</v>
      </c>
      <c r="N767" s="239">
        <v>0</v>
      </c>
      <c r="O767" s="239">
        <v>0</v>
      </c>
      <c r="P767" s="239">
        <v>0</v>
      </c>
      <c r="Q767" s="239">
        <v>0</v>
      </c>
      <c r="R767" s="239">
        <v>0</v>
      </c>
      <c r="S767" s="28"/>
      <c r="T767" s="694">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27"/>
      <c r="G768" s="50"/>
      <c r="H768" s="32"/>
      <c r="I768" s="679" t="str">
        <f>General!O18</f>
        <v>ar</v>
      </c>
      <c r="J768" s="239">
        <v>10</v>
      </c>
      <c r="K768" s="239">
        <v>10</v>
      </c>
      <c r="L768" s="239">
        <v>10</v>
      </c>
      <c r="M768" s="239">
        <v>10</v>
      </c>
      <c r="N768" s="239">
        <v>10</v>
      </c>
      <c r="O768" s="239">
        <v>10</v>
      </c>
      <c r="P768" s="239">
        <v>10</v>
      </c>
      <c r="Q768" s="239">
        <v>10</v>
      </c>
      <c r="R768" s="239">
        <v>10</v>
      </c>
      <c r="S768" s="28"/>
      <c r="T768" s="694">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27"/>
      <c r="G769" s="50"/>
      <c r="H769" s="32"/>
      <c r="I769" s="679" t="str">
        <f>General!O19</f>
        <v>a2</v>
      </c>
      <c r="J769" s="239">
        <v>0</v>
      </c>
      <c r="K769" s="239">
        <v>0</v>
      </c>
      <c r="L769" s="239">
        <v>0</v>
      </c>
      <c r="M769" s="239">
        <v>0</v>
      </c>
      <c r="N769" s="239">
        <v>0</v>
      </c>
      <c r="O769" s="239">
        <v>0</v>
      </c>
      <c r="P769" s="239">
        <v>0</v>
      </c>
      <c r="Q769" s="239">
        <v>0</v>
      </c>
      <c r="R769" s="239">
        <v>0</v>
      </c>
      <c r="S769" s="28"/>
      <c r="T769" s="694">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27"/>
      <c r="G770" s="50"/>
      <c r="H770" s="32"/>
      <c r="I770" s="679" t="str">
        <f>General!O20</f>
        <v>b</v>
      </c>
      <c r="J770" s="239">
        <v>100</v>
      </c>
      <c r="K770" s="239">
        <v>100</v>
      </c>
      <c r="L770" s="239">
        <v>100</v>
      </c>
      <c r="M770" s="239">
        <v>100</v>
      </c>
      <c r="N770" s="239">
        <v>100</v>
      </c>
      <c r="O770" s="239">
        <v>100</v>
      </c>
      <c r="P770" s="239">
        <v>100</v>
      </c>
      <c r="Q770" s="239">
        <v>100</v>
      </c>
      <c r="R770" s="239">
        <v>100</v>
      </c>
      <c r="S770" s="28"/>
      <c r="T770" s="694">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27"/>
      <c r="G771" s="50"/>
      <c r="H771" s="32"/>
      <c r="I771" s="679" t="str">
        <f>General!O21</f>
        <v>bd</v>
      </c>
      <c r="J771" s="239">
        <v>100</v>
      </c>
      <c r="K771" s="239">
        <v>100</v>
      </c>
      <c r="L771" s="239">
        <v>100</v>
      </c>
      <c r="M771" s="239">
        <v>100</v>
      </c>
      <c r="N771" s="239">
        <v>100</v>
      </c>
      <c r="O771" s="239">
        <v>100</v>
      </c>
      <c r="P771" s="239">
        <v>100</v>
      </c>
      <c r="Q771" s="239">
        <v>100</v>
      </c>
      <c r="R771" s="239">
        <v>100</v>
      </c>
      <c r="S771" s="28"/>
      <c r="T771" s="694">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27"/>
      <c r="G772" s="50"/>
      <c r="H772" s="32"/>
      <c r="I772" s="679" t="str">
        <f>General!O22</f>
        <v>f</v>
      </c>
      <c r="J772" s="240">
        <v>120</v>
      </c>
      <c r="K772" s="240">
        <v>120</v>
      </c>
      <c r="L772" s="240">
        <v>120</v>
      </c>
      <c r="M772" s="240">
        <v>120</v>
      </c>
      <c r="N772" s="240">
        <v>120</v>
      </c>
      <c r="O772" s="240">
        <v>120</v>
      </c>
      <c r="P772" s="240">
        <v>120</v>
      </c>
      <c r="Q772" s="240">
        <v>120</v>
      </c>
      <c r="R772" s="240">
        <v>120</v>
      </c>
      <c r="S772" s="28"/>
      <c r="T772" s="694">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27"/>
      <c r="G773" s="50"/>
      <c r="H773" s="32"/>
      <c r="I773" s="679" t="str">
        <f>General!O23</f>
        <v>h</v>
      </c>
      <c r="J773" s="240">
        <v>140</v>
      </c>
      <c r="K773" s="240">
        <v>140</v>
      </c>
      <c r="L773" s="240">
        <v>140</v>
      </c>
      <c r="M773" s="240">
        <v>140</v>
      </c>
      <c r="N773" s="240">
        <v>140</v>
      </c>
      <c r="O773" s="240">
        <v>140</v>
      </c>
      <c r="P773" s="240">
        <v>140</v>
      </c>
      <c r="Q773" s="240">
        <v>140</v>
      </c>
      <c r="R773" s="240">
        <v>140</v>
      </c>
      <c r="S773" s="28"/>
      <c r="T773" s="694">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27"/>
      <c r="G774" s="50"/>
      <c r="H774" s="32"/>
      <c r="I774" s="679" t="str">
        <f>General!O24</f>
        <v>i</v>
      </c>
      <c r="J774" s="240">
        <v>90</v>
      </c>
      <c r="K774" s="240">
        <v>90</v>
      </c>
      <c r="L774" s="240">
        <v>90</v>
      </c>
      <c r="M774" s="240">
        <v>90</v>
      </c>
      <c r="N774" s="240">
        <v>90</v>
      </c>
      <c r="O774" s="240">
        <v>90</v>
      </c>
      <c r="P774" s="240">
        <v>90</v>
      </c>
      <c r="Q774" s="240">
        <v>90</v>
      </c>
      <c r="R774" s="240">
        <v>90</v>
      </c>
      <c r="S774" s="28"/>
      <c r="T774" s="694">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7"/>
      <c r="G775" s="50"/>
      <c r="H775" s="32"/>
      <c r="I775" s="679" t="str">
        <f>General!O25</f>
        <v>j</v>
      </c>
      <c r="J775" s="240">
        <v>0</v>
      </c>
      <c r="K775" s="240">
        <v>0</v>
      </c>
      <c r="L775" s="240">
        <v>0</v>
      </c>
      <c r="M775" s="240">
        <v>0</v>
      </c>
      <c r="N775" s="240">
        <v>0</v>
      </c>
      <c r="O775" s="240">
        <v>0</v>
      </c>
      <c r="P775" s="240">
        <v>0</v>
      </c>
      <c r="Q775" s="240">
        <v>0</v>
      </c>
      <c r="R775" s="240">
        <v>0</v>
      </c>
      <c r="S775" s="28"/>
      <c r="T775" s="694">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7"/>
      <c r="G776" s="50"/>
      <c r="H776" s="32"/>
      <c r="I776" s="679" t="str">
        <f>General!O26</f>
        <v>jc</v>
      </c>
      <c r="J776" s="697">
        <f>J777*$T$776+J775*(1-$T$776)</f>
        <v>1</v>
      </c>
      <c r="K776" s="697">
        <f t="shared" ref="K776:P776" si="133">K777*$T$776+K775*(1-$T$776)</f>
        <v>1</v>
      </c>
      <c r="L776" s="697">
        <f t="shared" si="133"/>
        <v>1</v>
      </c>
      <c r="M776" s="697">
        <f t="shared" si="133"/>
        <v>1</v>
      </c>
      <c r="N776" s="697">
        <f t="shared" si="133"/>
        <v>1</v>
      </c>
      <c r="O776" s="697">
        <f t="shared" si="133"/>
        <v>1</v>
      </c>
      <c r="P776" s="697">
        <f t="shared" si="133"/>
        <v>1</v>
      </c>
      <c r="Q776" s="697">
        <f>Q777*$T$776+Q775*(1-$T$776)</f>
        <v>1</v>
      </c>
      <c r="R776" s="697">
        <f>R777*$T$776+R775*(1-$T$776)</f>
        <v>1</v>
      </c>
      <c r="S776" s="28"/>
      <c r="T776" s="696">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37"/>
      <c r="G777" s="50"/>
      <c r="H777" s="32"/>
      <c r="I777" s="679" t="str">
        <f>General!O27</f>
        <v>jr</v>
      </c>
      <c r="J777" s="240">
        <v>10</v>
      </c>
      <c r="K777" s="240">
        <v>10</v>
      </c>
      <c r="L777" s="240">
        <v>10</v>
      </c>
      <c r="M777" s="240">
        <v>10</v>
      </c>
      <c r="N777" s="240">
        <v>10</v>
      </c>
      <c r="O777" s="240">
        <v>10</v>
      </c>
      <c r="P777" s="240">
        <v>10</v>
      </c>
      <c r="Q777" s="240">
        <v>10</v>
      </c>
      <c r="R777" s="240">
        <v>10</v>
      </c>
      <c r="S777" s="28"/>
      <c r="T777" s="694">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34"/>
      <c r="G778" s="35"/>
      <c r="H778" s="35"/>
      <c r="I778" s="679" t="str">
        <f>General!O28</f>
        <v>k</v>
      </c>
      <c r="J778" s="240">
        <v>90</v>
      </c>
      <c r="K778" s="240">
        <v>90</v>
      </c>
      <c r="L778" s="240">
        <v>90</v>
      </c>
      <c r="M778" s="240">
        <v>90</v>
      </c>
      <c r="N778" s="240">
        <v>90</v>
      </c>
      <c r="O778" s="240">
        <v>90</v>
      </c>
      <c r="P778" s="240">
        <v>90</v>
      </c>
      <c r="Q778" s="240">
        <v>90</v>
      </c>
      <c r="R778" s="240">
        <v>90</v>
      </c>
      <c r="S778" s="28"/>
      <c r="T778" s="694">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G779" s="35"/>
      <c r="H779" s="35"/>
      <c r="I779" s="679" t="str">
        <f>General!O29</f>
        <v>l</v>
      </c>
      <c r="J779" s="240">
        <v>120</v>
      </c>
      <c r="K779" s="240">
        <v>120</v>
      </c>
      <c r="L779" s="240">
        <v>120</v>
      </c>
      <c r="M779" s="240">
        <v>120</v>
      </c>
      <c r="N779" s="240">
        <v>120</v>
      </c>
      <c r="O779" s="240">
        <v>120</v>
      </c>
      <c r="P779" s="240">
        <v>120</v>
      </c>
      <c r="Q779" s="240">
        <v>120</v>
      </c>
      <c r="R779" s="240">
        <v>120</v>
      </c>
      <c r="S779" s="28"/>
      <c r="T779" s="694">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34"/>
      <c r="G780" s="35"/>
      <c r="H780" s="35"/>
      <c r="I780" s="679" t="str">
        <f>General!O30</f>
        <v>m</v>
      </c>
      <c r="J780" s="240">
        <v>0</v>
      </c>
      <c r="K780" s="240">
        <v>0</v>
      </c>
      <c r="L780" s="240">
        <v>0</v>
      </c>
      <c r="M780" s="240">
        <v>0</v>
      </c>
      <c r="N780" s="240">
        <v>0</v>
      </c>
      <c r="O780" s="240">
        <v>0</v>
      </c>
      <c r="P780" s="240">
        <v>0</v>
      </c>
      <c r="Q780" s="240">
        <v>0</v>
      </c>
      <c r="R780" s="240">
        <v>0</v>
      </c>
      <c r="S780" s="28"/>
      <c r="T780" s="694">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27"/>
      <c r="G781" s="50"/>
      <c r="H781" s="32"/>
      <c r="I781" s="679" t="str">
        <f>General!O31</f>
        <v>o</v>
      </c>
      <c r="J781" s="239">
        <v>120</v>
      </c>
      <c r="K781" s="239">
        <v>120</v>
      </c>
      <c r="L781" s="239">
        <v>120</v>
      </c>
      <c r="M781" s="239">
        <v>120</v>
      </c>
      <c r="N781" s="239">
        <v>120</v>
      </c>
      <c r="O781" s="239">
        <v>120</v>
      </c>
      <c r="P781" s="239">
        <v>120</v>
      </c>
      <c r="Q781" s="239">
        <v>120</v>
      </c>
      <c r="R781" s="239">
        <v>120</v>
      </c>
      <c r="S781" s="28"/>
      <c r="T781" s="694">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27"/>
      <c r="G782" s="50"/>
      <c r="H782" s="32"/>
      <c r="I782" s="679" t="str">
        <f>General!O32</f>
        <v>od</v>
      </c>
      <c r="J782" s="241">
        <v>120</v>
      </c>
      <c r="K782" s="241">
        <v>120</v>
      </c>
      <c r="L782" s="241">
        <v>120</v>
      </c>
      <c r="M782" s="241">
        <v>120</v>
      </c>
      <c r="N782" s="241">
        <v>120</v>
      </c>
      <c r="O782" s="241">
        <v>120</v>
      </c>
      <c r="P782" s="241">
        <v>120</v>
      </c>
      <c r="Q782" s="241">
        <v>120</v>
      </c>
      <c r="R782" s="241">
        <v>120</v>
      </c>
      <c r="S782" s="28"/>
      <c r="T782" s="694">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8"/>
      <c r="D783" s="18"/>
      <c r="E783" s="18"/>
      <c r="F783" s="27"/>
      <c r="G783" s="51"/>
      <c r="H783" s="52"/>
      <c r="I783" s="679" t="str">
        <f>General!O33</f>
        <v>of</v>
      </c>
      <c r="J783" s="241">
        <v>100</v>
      </c>
      <c r="K783" s="241">
        <v>100</v>
      </c>
      <c r="L783" s="241">
        <v>100</v>
      </c>
      <c r="M783" s="241">
        <v>100</v>
      </c>
      <c r="N783" s="241">
        <v>100</v>
      </c>
      <c r="O783" s="241">
        <v>100</v>
      </c>
      <c r="P783" s="241">
        <v>100</v>
      </c>
      <c r="Q783" s="241">
        <v>100</v>
      </c>
      <c r="R783" s="241">
        <v>100</v>
      </c>
      <c r="S783" s="27"/>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27"/>
      <c r="G784" s="51"/>
      <c r="H784" s="52"/>
      <c r="I784" s="679" t="str">
        <f>General!O34</f>
        <v>r</v>
      </c>
      <c r="J784" s="241">
        <v>3</v>
      </c>
      <c r="K784" s="241">
        <v>3</v>
      </c>
      <c r="L784" s="241">
        <v>3</v>
      </c>
      <c r="M784" s="241">
        <v>3</v>
      </c>
      <c r="N784" s="241">
        <v>3</v>
      </c>
      <c r="O784" s="241">
        <v>3</v>
      </c>
      <c r="P784" s="241">
        <v>3</v>
      </c>
      <c r="Q784" s="241">
        <v>3</v>
      </c>
      <c r="R784" s="241">
        <v>3</v>
      </c>
      <c r="S784" s="27"/>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27"/>
      <c r="G785" s="51"/>
      <c r="H785" s="52"/>
      <c r="I785" s="679" t="str">
        <f>General!O35</f>
        <v>rd</v>
      </c>
      <c r="J785" s="241">
        <v>3</v>
      </c>
      <c r="K785" s="241">
        <v>3</v>
      </c>
      <c r="L785" s="241">
        <v>3</v>
      </c>
      <c r="M785" s="241">
        <v>3</v>
      </c>
      <c r="N785" s="241">
        <v>3</v>
      </c>
      <c r="O785" s="241">
        <v>3</v>
      </c>
      <c r="P785" s="241">
        <v>3</v>
      </c>
      <c r="Q785" s="241">
        <v>3</v>
      </c>
      <c r="R785" s="241">
        <v>3</v>
      </c>
      <c r="S785" s="27"/>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27"/>
      <c r="G786" s="51"/>
      <c r="H786" s="52"/>
      <c r="I786" s="679" t="str">
        <f>General!O36</f>
        <v>s</v>
      </c>
      <c r="J786" s="241">
        <v>0</v>
      </c>
      <c r="K786" s="241">
        <v>0</v>
      </c>
      <c r="L786" s="241">
        <v>0</v>
      </c>
      <c r="M786" s="241">
        <v>0</v>
      </c>
      <c r="N786" s="241">
        <v>0</v>
      </c>
      <c r="O786" s="241">
        <v>0</v>
      </c>
      <c r="P786" s="241">
        <v>0</v>
      </c>
      <c r="Q786" s="241">
        <v>0</v>
      </c>
      <c r="R786" s="241">
        <v>0</v>
      </c>
      <c r="S786" s="49"/>
      <c r="T786" s="695">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27"/>
      <c r="G787" s="51"/>
      <c r="H787" s="52"/>
      <c r="I787" s="679" t="str">
        <f>General!O37</f>
        <v>sp</v>
      </c>
      <c r="J787" s="241">
        <v>0</v>
      </c>
      <c r="K787" s="241">
        <v>0</v>
      </c>
      <c r="L787" s="241">
        <v>0</v>
      </c>
      <c r="M787" s="241">
        <v>0</v>
      </c>
      <c r="N787" s="241">
        <v>0</v>
      </c>
      <c r="O787" s="241">
        <v>0</v>
      </c>
      <c r="P787" s="241">
        <v>0</v>
      </c>
      <c r="Q787" s="241">
        <v>0</v>
      </c>
      <c r="R787" s="241">
        <v>0</v>
      </c>
      <c r="S787" s="49"/>
      <c r="T787" s="695">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5">
      <c r="A788" s="7"/>
      <c r="B788" s="8"/>
      <c r="C788" s="18"/>
      <c r="D788" s="18"/>
      <c r="E788" s="18"/>
      <c r="F788" s="27"/>
      <c r="G788" s="51"/>
      <c r="H788" s="52"/>
      <c r="I788" s="679" t="str">
        <f>General!O38</f>
        <v>sr</v>
      </c>
      <c r="J788" s="241">
        <v>10</v>
      </c>
      <c r="K788" s="241">
        <v>10</v>
      </c>
      <c r="L788" s="241">
        <v>10</v>
      </c>
      <c r="M788" s="241">
        <v>10</v>
      </c>
      <c r="N788" s="241">
        <v>10</v>
      </c>
      <c r="O788" s="241">
        <v>10</v>
      </c>
      <c r="P788" s="241">
        <v>10</v>
      </c>
      <c r="Q788" s="241">
        <v>10</v>
      </c>
      <c r="R788" s="241">
        <v>10</v>
      </c>
      <c r="S788" s="49"/>
      <c r="T788" s="695">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8"/>
      <c r="D789" s="18"/>
      <c r="E789" s="18"/>
      <c r="F789" s="27"/>
      <c r="G789" s="51"/>
      <c r="H789" s="52"/>
      <c r="I789" s="679" t="str">
        <f>General!O39</f>
        <v>t</v>
      </c>
      <c r="J789" s="241">
        <v>0</v>
      </c>
      <c r="K789" s="241">
        <v>0</v>
      </c>
      <c r="L789" s="241">
        <v>0</v>
      </c>
      <c r="M789" s="241">
        <v>0</v>
      </c>
      <c r="N789" s="241">
        <v>0</v>
      </c>
      <c r="O789" s="241">
        <v>0</v>
      </c>
      <c r="P789" s="241">
        <v>0</v>
      </c>
      <c r="Q789" s="241">
        <v>0</v>
      </c>
      <c r="R789" s="241">
        <v>0</v>
      </c>
      <c r="S789" s="49"/>
      <c r="T789" s="695">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8"/>
      <c r="D790" s="18"/>
      <c r="E790" s="18"/>
      <c r="F790" s="27"/>
      <c r="G790" s="51"/>
      <c r="H790" s="52"/>
      <c r="I790" s="679" t="str">
        <f>General!O40</f>
        <v>tc</v>
      </c>
      <c r="J790" s="697">
        <f>J791*$T$790+J789*(1-$T$790)</f>
        <v>1</v>
      </c>
      <c r="K790" s="697">
        <f t="shared" ref="K790:P790" si="134">K791*$T$790+K789*(1-$T$790)</f>
        <v>1</v>
      </c>
      <c r="L790" s="697">
        <f t="shared" si="134"/>
        <v>1</v>
      </c>
      <c r="M790" s="697">
        <f t="shared" si="134"/>
        <v>1</v>
      </c>
      <c r="N790" s="697">
        <f t="shared" si="134"/>
        <v>1</v>
      </c>
      <c r="O790" s="697">
        <f t="shared" si="134"/>
        <v>1</v>
      </c>
      <c r="P790" s="697">
        <f t="shared" si="134"/>
        <v>1</v>
      </c>
      <c r="Q790" s="697">
        <f>Q791*$T$790+Q789*(1-$T$790)</f>
        <v>1</v>
      </c>
      <c r="R790" s="697">
        <f>R791*$T$790+R789*(1-$T$790)</f>
        <v>1</v>
      </c>
      <c r="S790" s="49"/>
      <c r="T790" s="696">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27"/>
      <c r="G791" s="51"/>
      <c r="H791" s="52"/>
      <c r="I791" s="679" t="str">
        <f>General!O41</f>
        <v>tr</v>
      </c>
      <c r="J791" s="241">
        <v>10</v>
      </c>
      <c r="K791" s="241">
        <v>10</v>
      </c>
      <c r="L791" s="241">
        <v>10</v>
      </c>
      <c r="M791" s="241">
        <v>10</v>
      </c>
      <c r="N791" s="241">
        <v>10</v>
      </c>
      <c r="O791" s="241">
        <v>10</v>
      </c>
      <c r="P791" s="241">
        <v>10</v>
      </c>
      <c r="Q791" s="241">
        <v>10</v>
      </c>
      <c r="R791" s="241">
        <v>10</v>
      </c>
      <c r="S791" s="49"/>
      <c r="T791" s="695">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18"/>
      <c r="D792" s="18"/>
      <c r="E792" s="18"/>
      <c r="F792" s="27"/>
      <c r="G792" s="51"/>
      <c r="H792" s="52"/>
      <c r="I792" s="679" t="str">
        <f>General!O42</f>
        <v>u</v>
      </c>
      <c r="J792" s="241">
        <v>0</v>
      </c>
      <c r="K792" s="241">
        <v>0</v>
      </c>
      <c r="L792" s="241">
        <v>0</v>
      </c>
      <c r="M792" s="241">
        <v>0</v>
      </c>
      <c r="N792" s="241">
        <v>0</v>
      </c>
      <c r="O792" s="241">
        <v>0</v>
      </c>
      <c r="P792" s="241">
        <v>0</v>
      </c>
      <c r="Q792" s="241">
        <v>0</v>
      </c>
      <c r="R792" s="241">
        <v>0</v>
      </c>
      <c r="S792" s="49"/>
      <c r="T792" s="695">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27"/>
      <c r="G793" s="51"/>
      <c r="H793" s="52"/>
      <c r="I793" s="679" t="str">
        <f>General!O43</f>
        <v>uc</v>
      </c>
      <c r="J793" s="697">
        <f>J794*$T$793+J792*(1-$T$793)</f>
        <v>1</v>
      </c>
      <c r="K793" s="697">
        <f t="shared" ref="K793:P793" si="135">K794*$T$793+K792*(1-$T$793)</f>
        <v>1</v>
      </c>
      <c r="L793" s="697">
        <f t="shared" si="135"/>
        <v>1</v>
      </c>
      <c r="M793" s="697">
        <f t="shared" si="135"/>
        <v>1</v>
      </c>
      <c r="N793" s="697">
        <f t="shared" si="135"/>
        <v>1</v>
      </c>
      <c r="O793" s="697">
        <f t="shared" si="135"/>
        <v>1</v>
      </c>
      <c r="P793" s="697">
        <f t="shared" si="135"/>
        <v>1</v>
      </c>
      <c r="Q793" s="697">
        <f>Q794*$T$793+Q792*(1-$T$793)</f>
        <v>1</v>
      </c>
      <c r="R793" s="697">
        <f>R794*$T$793+R792*(1-$T$793)</f>
        <v>1</v>
      </c>
      <c r="S793" s="49"/>
      <c r="T793" s="696">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27"/>
      <c r="G794" s="51"/>
      <c r="H794" s="52"/>
      <c r="I794" s="679" t="str">
        <f>General!O44</f>
        <v>ur</v>
      </c>
      <c r="J794" s="241">
        <v>10</v>
      </c>
      <c r="K794" s="241">
        <v>10</v>
      </c>
      <c r="L794" s="241">
        <v>10</v>
      </c>
      <c r="M794" s="241">
        <v>10</v>
      </c>
      <c r="N794" s="241">
        <v>10</v>
      </c>
      <c r="O794" s="241">
        <v>10</v>
      </c>
      <c r="P794" s="241">
        <v>10</v>
      </c>
      <c r="Q794" s="241">
        <v>10</v>
      </c>
      <c r="R794" s="241">
        <v>10</v>
      </c>
      <c r="S794" s="49"/>
      <c r="T794" s="695">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27"/>
      <c r="G795" s="51"/>
      <c r="H795" s="52"/>
      <c r="I795" s="679" t="str">
        <f>General!O45</f>
        <v>v</v>
      </c>
      <c r="J795" s="241">
        <v>90</v>
      </c>
      <c r="K795" s="241">
        <v>90</v>
      </c>
      <c r="L795" s="241">
        <v>90</v>
      </c>
      <c r="M795" s="241">
        <v>90</v>
      </c>
      <c r="N795" s="241">
        <v>90</v>
      </c>
      <c r="O795" s="241">
        <v>90</v>
      </c>
      <c r="P795" s="241">
        <v>90</v>
      </c>
      <c r="Q795" s="241">
        <v>90</v>
      </c>
      <c r="R795" s="241">
        <v>90</v>
      </c>
      <c r="S795" s="49"/>
      <c r="T795" s="695">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27"/>
      <c r="G796" s="51"/>
      <c r="H796" s="52"/>
      <c r="I796" s="679" t="str">
        <f>General!O46</f>
        <v>w</v>
      </c>
      <c r="J796" s="241">
        <v>120</v>
      </c>
      <c r="K796" s="241">
        <v>120</v>
      </c>
      <c r="L796" s="241">
        <v>120</v>
      </c>
      <c r="M796" s="241">
        <v>120</v>
      </c>
      <c r="N796" s="241">
        <v>120</v>
      </c>
      <c r="O796" s="241">
        <v>120</v>
      </c>
      <c r="P796" s="241">
        <v>120</v>
      </c>
      <c r="Q796" s="241">
        <v>120</v>
      </c>
      <c r="R796" s="241">
        <v>120</v>
      </c>
      <c r="S796" s="49"/>
      <c r="T796" s="695">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27"/>
      <c r="G797" s="51"/>
      <c r="H797" s="52"/>
      <c r="I797" s="679" t="str">
        <f>General!O47</f>
        <v>wd</v>
      </c>
      <c r="J797" s="241">
        <v>120</v>
      </c>
      <c r="K797" s="241">
        <v>120</v>
      </c>
      <c r="L797" s="241">
        <v>120</v>
      </c>
      <c r="M797" s="241">
        <v>120</v>
      </c>
      <c r="N797" s="241">
        <v>120</v>
      </c>
      <c r="O797" s="241">
        <v>120</v>
      </c>
      <c r="P797" s="241">
        <v>120</v>
      </c>
      <c r="Q797" s="241">
        <v>120</v>
      </c>
      <c r="R797" s="241">
        <v>120</v>
      </c>
      <c r="S797" s="49"/>
      <c r="T797" s="695">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27"/>
      <c r="G798" s="51"/>
      <c r="H798" s="52"/>
      <c r="I798" s="679" t="str">
        <f>General!O48</f>
        <v>x</v>
      </c>
      <c r="J798" s="241">
        <v>0</v>
      </c>
      <c r="K798" s="241">
        <v>0</v>
      </c>
      <c r="L798" s="241">
        <v>0</v>
      </c>
      <c r="M798" s="241">
        <v>0</v>
      </c>
      <c r="N798" s="241">
        <v>0</v>
      </c>
      <c r="O798" s="241">
        <v>0</v>
      </c>
      <c r="P798" s="241">
        <v>0</v>
      </c>
      <c r="Q798" s="241">
        <v>0</v>
      </c>
      <c r="R798" s="241">
        <v>0</v>
      </c>
      <c r="S798" s="49"/>
      <c r="T798" s="695">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27"/>
      <c r="G799" s="51"/>
      <c r="H799" s="52"/>
      <c r="I799" s="679" t="str">
        <f>General!O49</f>
        <v>xc</v>
      </c>
      <c r="J799" s="697">
        <f>J800*$T$799+J798*(1-$T$799)</f>
        <v>1</v>
      </c>
      <c r="K799" s="697">
        <f t="shared" ref="K799:P799" si="136">K800*$T$799+K798*(1-$T$799)</f>
        <v>1</v>
      </c>
      <c r="L799" s="697">
        <f t="shared" si="136"/>
        <v>1</v>
      </c>
      <c r="M799" s="697">
        <f t="shared" si="136"/>
        <v>1</v>
      </c>
      <c r="N799" s="697">
        <f t="shared" si="136"/>
        <v>1</v>
      </c>
      <c r="O799" s="697">
        <f t="shared" si="136"/>
        <v>1</v>
      </c>
      <c r="P799" s="697">
        <f t="shared" si="136"/>
        <v>1</v>
      </c>
      <c r="Q799" s="697">
        <f>Q800*$T$799+Q798*(1-$T$799)</f>
        <v>1</v>
      </c>
      <c r="R799" s="697">
        <f>R800*$T$799+R798*(1-$T$799)</f>
        <v>1</v>
      </c>
      <c r="S799" s="49"/>
      <c r="T799" s="696">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27"/>
      <c r="G800" s="51"/>
      <c r="H800" s="52"/>
      <c r="I800" s="679" t="str">
        <f>General!O50</f>
        <v>xr</v>
      </c>
      <c r="J800" s="241">
        <v>10</v>
      </c>
      <c r="K800" s="241">
        <v>10</v>
      </c>
      <c r="L800" s="241">
        <v>10</v>
      </c>
      <c r="M800" s="241">
        <v>10</v>
      </c>
      <c r="N800" s="241">
        <v>10</v>
      </c>
      <c r="O800" s="241">
        <v>10</v>
      </c>
      <c r="P800" s="241">
        <v>10</v>
      </c>
      <c r="Q800" s="241">
        <v>10</v>
      </c>
      <c r="R800" s="241">
        <v>10</v>
      </c>
      <c r="S800" s="49"/>
      <c r="T800" s="695">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27"/>
      <c r="G801" s="51"/>
      <c r="H801" s="52"/>
      <c r="I801" s="679" t="str">
        <f>General!O51</f>
        <v>z</v>
      </c>
      <c r="J801" s="241">
        <v>5</v>
      </c>
      <c r="K801" s="241">
        <v>5</v>
      </c>
      <c r="L801" s="241">
        <v>5</v>
      </c>
      <c r="M801" s="241">
        <v>5</v>
      </c>
      <c r="N801" s="241">
        <v>5</v>
      </c>
      <c r="O801" s="241">
        <v>5</v>
      </c>
      <c r="P801" s="241">
        <v>5</v>
      </c>
      <c r="Q801" s="241">
        <v>5</v>
      </c>
      <c r="R801" s="241">
        <v>5</v>
      </c>
      <c r="S801" s="49"/>
      <c r="T801" s="695">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27"/>
      <c r="G802" s="51"/>
      <c r="H802" s="52"/>
      <c r="I802" s="679" t="str">
        <f>General!O52</f>
        <v>zd</v>
      </c>
      <c r="J802" s="241">
        <v>5</v>
      </c>
      <c r="K802" s="241">
        <v>5</v>
      </c>
      <c r="L802" s="241">
        <v>5</v>
      </c>
      <c r="M802" s="241">
        <v>5</v>
      </c>
      <c r="N802" s="241">
        <v>5</v>
      </c>
      <c r="O802" s="241">
        <v>5</v>
      </c>
      <c r="P802" s="241">
        <v>5</v>
      </c>
      <c r="Q802" s="241">
        <v>5</v>
      </c>
      <c r="R802" s="241">
        <v>5</v>
      </c>
      <c r="S802" s="49"/>
      <c r="T802" s="695">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15" customHeight="1" outlineLevel="1" x14ac:dyDescent="0.35">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25" customHeight="1" outlineLevel="1" x14ac:dyDescent="0.35">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35">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15" customHeight="1" thickBot="1" x14ac:dyDescent="0.4">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15" customHeight="1" x14ac:dyDescent="0.35">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35">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3"/>
      <c r="D811" s="13"/>
      <c r="E811" s="18"/>
      <c r="F811" s="14"/>
      <c r="G811" s="14" t="s">
        <v>41</v>
      </c>
      <c r="H811" s="14"/>
      <c r="J811" s="14"/>
      <c r="K811" s="14"/>
      <c r="L811" s="14"/>
      <c r="M811" s="14"/>
      <c r="N811" s="53" t="s">
        <v>1285</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3"/>
      <c r="E812" s="18"/>
      <c r="F812" s="14"/>
      <c r="G812" s="684">
        <v>2019</v>
      </c>
      <c r="H812" s="46"/>
      <c r="J812" s="14"/>
      <c r="K812" s="14"/>
      <c r="L812" s="14"/>
      <c r="M812" s="14"/>
      <c r="N812" s="14"/>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21">
        <v>0</v>
      </c>
      <c r="D813" s="13"/>
      <c r="E813" s="18"/>
      <c r="F813" s="14"/>
      <c r="G813" s="22"/>
      <c r="H813" s="22"/>
      <c r="J813" s="14"/>
      <c r="N813" s="14"/>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18"/>
      <c r="G816" s="54"/>
      <c r="H816" s="54" t="s">
        <v>45</v>
      </c>
      <c r="I816" s="54" t="s">
        <v>45</v>
      </c>
      <c r="J816" s="54"/>
      <c r="K816" s="54"/>
      <c r="L816" s="26" t="s">
        <v>46</v>
      </c>
      <c r="M816" s="26" t="s">
        <v>47</v>
      </c>
      <c r="N816" s="26"/>
      <c r="O816" s="26" t="s">
        <v>46</v>
      </c>
      <c r="P816" s="26" t="s">
        <v>47</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18"/>
      <c r="G817" s="47" t="s">
        <v>401</v>
      </c>
      <c r="H817" s="54" t="s">
        <v>238</v>
      </c>
      <c r="I817" s="54" t="s">
        <v>42</v>
      </c>
      <c r="J817" s="54" t="s">
        <v>239</v>
      </c>
      <c r="K817" s="26" t="s">
        <v>43</v>
      </c>
      <c r="L817" s="26" t="s">
        <v>240</v>
      </c>
      <c r="M817" s="26" t="s">
        <v>241</v>
      </c>
      <c r="N817" s="26" t="s">
        <v>44</v>
      </c>
      <c r="O817" s="26" t="s">
        <v>243</v>
      </c>
      <c r="P817" s="26" t="s">
        <v>244</v>
      </c>
      <c r="Q817" s="162" t="s">
        <v>242</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27"/>
      <c r="G818" s="685" t="str">
        <f>General!O17</f>
        <v>a</v>
      </c>
      <c r="H818" s="686">
        <v>0</v>
      </c>
      <c r="I818" s="686">
        <v>0</v>
      </c>
      <c r="J818" s="686">
        <v>0</v>
      </c>
      <c r="K818" s="687"/>
      <c r="L818" s="686">
        <v>0</v>
      </c>
      <c r="M818" s="686">
        <v>0</v>
      </c>
      <c r="N818" s="688"/>
      <c r="O818" s="686">
        <v>0</v>
      </c>
      <c r="P818" s="686">
        <v>0</v>
      </c>
      <c r="Q818" s="690">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27"/>
      <c r="G819" s="685" t="str">
        <f>General!O18</f>
        <v>ar</v>
      </c>
      <c r="H819" s="686">
        <v>3000</v>
      </c>
      <c r="I819" s="686">
        <v>27.5</v>
      </c>
      <c r="J819" s="686">
        <v>1</v>
      </c>
      <c r="K819" s="687"/>
      <c r="L819" s="686">
        <v>0</v>
      </c>
      <c r="M819" s="686">
        <v>0</v>
      </c>
      <c r="N819" s="688"/>
      <c r="O819" s="686">
        <v>0</v>
      </c>
      <c r="P819" s="686">
        <v>0</v>
      </c>
      <c r="Q819" s="690">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27"/>
      <c r="G820" s="685" t="str">
        <f>General!O19</f>
        <v>a2</v>
      </c>
      <c r="H820" s="686">
        <v>0</v>
      </c>
      <c r="I820" s="686">
        <v>0</v>
      </c>
      <c r="J820" s="686">
        <v>0</v>
      </c>
      <c r="K820" s="687"/>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685" t="str">
        <f>General!O20</f>
        <v>b</v>
      </c>
      <c r="H821" s="686">
        <v>295</v>
      </c>
      <c r="I821" s="686">
        <v>27.5</v>
      </c>
      <c r="J821" s="686">
        <v>1</v>
      </c>
      <c r="K821" s="687" t="s">
        <v>48</v>
      </c>
      <c r="L821" s="686">
        <v>40</v>
      </c>
      <c r="M821" s="686">
        <v>240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685" t="str">
        <f>General!O21</f>
        <v>bd</v>
      </c>
      <c r="H822" s="686">
        <v>295</v>
      </c>
      <c r="I822" s="686">
        <v>27.5</v>
      </c>
      <c r="J822" s="686">
        <v>1</v>
      </c>
      <c r="K822" s="687" t="s">
        <v>48</v>
      </c>
      <c r="L822" s="686">
        <v>40</v>
      </c>
      <c r="M822" s="686">
        <v>240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685" t="str">
        <f>General!O22</f>
        <v>f</v>
      </c>
      <c r="H823" s="686">
        <v>350</v>
      </c>
      <c r="I823" s="686">
        <v>27.5</v>
      </c>
      <c r="J823" s="686">
        <v>1</v>
      </c>
      <c r="K823" s="688" t="s">
        <v>51</v>
      </c>
      <c r="L823" s="686">
        <v>48</v>
      </c>
      <c r="M823" s="686">
        <v>200</v>
      </c>
      <c r="N823" s="688"/>
      <c r="O823" s="686">
        <v>0</v>
      </c>
      <c r="P823" s="686">
        <v>0</v>
      </c>
      <c r="Q823" s="690">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685" t="str">
        <f>General!O23</f>
        <v>h</v>
      </c>
      <c r="H824" s="686">
        <v>235</v>
      </c>
      <c r="I824" s="686">
        <v>27.5</v>
      </c>
      <c r="J824" s="686">
        <v>1</v>
      </c>
      <c r="K824" s="688" t="s">
        <v>49</v>
      </c>
      <c r="L824" s="686">
        <v>27.7</v>
      </c>
      <c r="M824" s="686">
        <v>100</v>
      </c>
      <c r="N824" s="688"/>
      <c r="O824" s="686">
        <v>0</v>
      </c>
      <c r="P824" s="686">
        <v>0</v>
      </c>
      <c r="Q824" s="690">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685" t="str">
        <f>General!O24</f>
        <v>i</v>
      </c>
      <c r="H825" s="686">
        <v>350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37"/>
      <c r="G826" s="685" t="str">
        <f>General!O25</f>
        <v>j</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7"/>
      <c r="G827" s="685" t="str">
        <f>General!O26</f>
        <v>jc</v>
      </c>
      <c r="H827" s="697">
        <f>H828</f>
        <v>3000</v>
      </c>
      <c r="I827" s="697">
        <f t="shared" ref="I827:Q827" si="137">I828</f>
        <v>27.5</v>
      </c>
      <c r="J827" s="697">
        <f t="shared" si="137"/>
        <v>1</v>
      </c>
      <c r="K827" s="697">
        <f t="shared" si="137"/>
        <v>0</v>
      </c>
      <c r="L827" s="697">
        <f t="shared" si="137"/>
        <v>0</v>
      </c>
      <c r="M827" s="697">
        <f t="shared" si="137"/>
        <v>0</v>
      </c>
      <c r="N827" s="697">
        <f t="shared" si="137"/>
        <v>0</v>
      </c>
      <c r="O827" s="697">
        <f t="shared" si="137"/>
        <v>0</v>
      </c>
      <c r="P827" s="697">
        <f t="shared" si="137"/>
        <v>0</v>
      </c>
      <c r="Q827" s="698">
        <f t="shared" si="137"/>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7"/>
      <c r="G828" s="685" t="str">
        <f>General!O27</f>
        <v>jr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685" t="str">
        <f>General!O28</f>
        <v>k</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685" t="str">
        <f>General!O29</f>
        <v>l</v>
      </c>
      <c r="H830" s="686">
        <v>400</v>
      </c>
      <c r="I830" s="686">
        <v>27.5</v>
      </c>
      <c r="J830" s="686">
        <v>1</v>
      </c>
      <c r="K830" s="688" t="s">
        <v>50</v>
      </c>
      <c r="L830" s="686">
        <v>37</v>
      </c>
      <c r="M830" s="686">
        <v>200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685" t="str">
        <f>General!O30</f>
        <v>m</v>
      </c>
      <c r="H831" s="686">
        <v>0</v>
      </c>
      <c r="I831" s="686">
        <v>0</v>
      </c>
      <c r="J831" s="686">
        <v>0</v>
      </c>
      <c r="K831" s="688"/>
      <c r="L831" s="686">
        <v>0</v>
      </c>
      <c r="M831" s="686">
        <v>0</v>
      </c>
      <c r="N831" s="688"/>
      <c r="O831" s="686">
        <v>0</v>
      </c>
      <c r="P831" s="686">
        <v>0</v>
      </c>
      <c r="Q831" s="690">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4"/>
      <c r="G832" s="685" t="str">
        <f>General!O31</f>
        <v>o</v>
      </c>
      <c r="H832" s="686">
        <v>235</v>
      </c>
      <c r="I832" s="686">
        <v>27.5</v>
      </c>
      <c r="J832" s="686">
        <v>1</v>
      </c>
      <c r="K832" s="688"/>
      <c r="L832" s="689">
        <v>0</v>
      </c>
      <c r="M832" s="689">
        <v>0</v>
      </c>
      <c r="N832" s="688"/>
      <c r="O832" s="686">
        <v>0</v>
      </c>
      <c r="P832" s="686">
        <v>0</v>
      </c>
      <c r="Q832" s="690">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4"/>
      <c r="G833" s="685" t="str">
        <f>General!O32</f>
        <v>od</v>
      </c>
      <c r="H833" s="686">
        <v>235</v>
      </c>
      <c r="I833" s="686">
        <v>27.5</v>
      </c>
      <c r="J833" s="686">
        <v>1</v>
      </c>
      <c r="K833" s="688"/>
      <c r="L833" s="689">
        <v>0</v>
      </c>
      <c r="M833" s="689">
        <v>0</v>
      </c>
      <c r="N833" s="688"/>
      <c r="O833" s="686">
        <v>0</v>
      </c>
      <c r="P833" s="686">
        <v>0</v>
      </c>
      <c r="Q833" s="690">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685" t="str">
        <f>General!O33</f>
        <v>of</v>
      </c>
      <c r="H834" s="686">
        <v>1000</v>
      </c>
      <c r="I834" s="686">
        <v>27.5</v>
      </c>
      <c r="J834" s="686">
        <v>1</v>
      </c>
      <c r="K834" s="688" t="s">
        <v>49</v>
      </c>
      <c r="L834" s="686">
        <v>27.7</v>
      </c>
      <c r="M834" s="686">
        <v>100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685" t="str">
        <f>General!O34</f>
        <v>r</v>
      </c>
      <c r="H835" s="686">
        <v>26250</v>
      </c>
      <c r="I835" s="686">
        <v>27.5</v>
      </c>
      <c r="J835" s="686">
        <v>1</v>
      </c>
      <c r="K835" s="688" t="s">
        <v>52</v>
      </c>
      <c r="L835" s="686">
        <v>431</v>
      </c>
      <c r="M835" s="686">
        <v>100</v>
      </c>
      <c r="N835" s="688" t="s">
        <v>53</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685" t="str">
        <f>General!O35</f>
        <v>rd</v>
      </c>
      <c r="H836" s="686">
        <v>26250</v>
      </c>
      <c r="I836" s="686">
        <v>27.5</v>
      </c>
      <c r="J836" s="686">
        <v>1</v>
      </c>
      <c r="K836" s="688" t="s">
        <v>52</v>
      </c>
      <c r="L836" s="686">
        <v>431</v>
      </c>
      <c r="M836" s="686">
        <v>100</v>
      </c>
      <c r="N836" s="688" t="s">
        <v>53</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685" t="str">
        <f>General!O36</f>
        <v>s</v>
      </c>
      <c r="H837" s="686">
        <v>0</v>
      </c>
      <c r="I837" s="686">
        <v>0</v>
      </c>
      <c r="J837" s="686">
        <v>0</v>
      </c>
      <c r="K837" s="688"/>
      <c r="L837" s="686">
        <v>0</v>
      </c>
      <c r="M837" s="686">
        <v>0</v>
      </c>
      <c r="N837" s="688"/>
      <c r="O837" s="686">
        <v>0</v>
      </c>
      <c r="P837" s="686">
        <v>0</v>
      </c>
      <c r="Q837" s="690">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34"/>
      <c r="G838" s="685" t="str">
        <f>General!O37</f>
        <v>sp</v>
      </c>
      <c r="H838" s="686">
        <v>0</v>
      </c>
      <c r="I838" s="686">
        <v>0</v>
      </c>
      <c r="J838" s="686">
        <v>0</v>
      </c>
      <c r="K838" s="688"/>
      <c r="L838" s="686">
        <v>0</v>
      </c>
      <c r="M838" s="686">
        <v>0</v>
      </c>
      <c r="N838" s="688"/>
      <c r="O838" s="686">
        <v>0</v>
      </c>
      <c r="P838" s="686">
        <v>0</v>
      </c>
      <c r="Q838" s="690">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34"/>
      <c r="G839" s="685" t="str">
        <f>General!O38</f>
        <v>sr</v>
      </c>
      <c r="H839" s="686">
        <v>3000</v>
      </c>
      <c r="I839" s="686">
        <v>27.5</v>
      </c>
      <c r="J839" s="686">
        <v>1</v>
      </c>
      <c r="K839" s="688"/>
      <c r="L839" s="686">
        <v>0</v>
      </c>
      <c r="M839" s="686">
        <v>0</v>
      </c>
      <c r="N839" s="688"/>
      <c r="O839" s="686">
        <v>0</v>
      </c>
      <c r="P839" s="686">
        <v>0</v>
      </c>
      <c r="Q839" s="69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34"/>
      <c r="G840" s="685" t="str">
        <f>General!O39</f>
        <v>t</v>
      </c>
      <c r="H840" s="686">
        <v>0</v>
      </c>
      <c r="I840" s="686">
        <v>0</v>
      </c>
      <c r="J840" s="686">
        <v>0</v>
      </c>
      <c r="K840" s="688"/>
      <c r="L840" s="686">
        <v>0</v>
      </c>
      <c r="M840" s="686">
        <v>0</v>
      </c>
      <c r="N840" s="688"/>
      <c r="O840" s="686">
        <v>0</v>
      </c>
      <c r="P840" s="686">
        <v>0</v>
      </c>
      <c r="Q840" s="69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34"/>
      <c r="G841" s="685" t="str">
        <f>General!O40</f>
        <v>tc</v>
      </c>
      <c r="H841" s="697">
        <f>H842</f>
        <v>3000</v>
      </c>
      <c r="I841" s="697">
        <f t="shared" ref="I841:Q841" si="138">I842</f>
        <v>27.5</v>
      </c>
      <c r="J841" s="697">
        <f t="shared" si="138"/>
        <v>1</v>
      </c>
      <c r="K841" s="697">
        <f t="shared" si="138"/>
        <v>0</v>
      </c>
      <c r="L841" s="697">
        <f t="shared" si="138"/>
        <v>0</v>
      </c>
      <c r="M841" s="697">
        <f t="shared" si="138"/>
        <v>0</v>
      </c>
      <c r="N841" s="697">
        <f t="shared" si="138"/>
        <v>0</v>
      </c>
      <c r="O841" s="697">
        <f t="shared" si="138"/>
        <v>0</v>
      </c>
      <c r="P841" s="697">
        <f t="shared" si="138"/>
        <v>0</v>
      </c>
      <c r="Q841" s="698">
        <f t="shared" si="138"/>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34"/>
      <c r="G842" s="685" t="str">
        <f>General!O41</f>
        <v>tr</v>
      </c>
      <c r="H842" s="686">
        <v>3000</v>
      </c>
      <c r="I842" s="686">
        <v>27.5</v>
      </c>
      <c r="J842" s="686">
        <v>1</v>
      </c>
      <c r="K842" s="688"/>
      <c r="L842" s="686">
        <v>0</v>
      </c>
      <c r="M842" s="686">
        <v>0</v>
      </c>
      <c r="N842" s="688"/>
      <c r="O842" s="686">
        <v>0</v>
      </c>
      <c r="P842" s="686">
        <v>0</v>
      </c>
      <c r="Q842" s="69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34"/>
      <c r="G843" s="685" t="str">
        <f>General!O42</f>
        <v>u</v>
      </c>
      <c r="H843" s="686">
        <v>0</v>
      </c>
      <c r="I843" s="686">
        <v>0</v>
      </c>
      <c r="J843" s="686">
        <v>0</v>
      </c>
      <c r="K843" s="688"/>
      <c r="L843" s="686">
        <v>0</v>
      </c>
      <c r="M843" s="686">
        <v>0</v>
      </c>
      <c r="N843" s="688"/>
      <c r="O843" s="686">
        <v>0</v>
      </c>
      <c r="P843" s="686">
        <v>0</v>
      </c>
      <c r="Q843" s="690">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34"/>
      <c r="G844" s="685" t="str">
        <f>General!O43</f>
        <v>uc</v>
      </c>
      <c r="H844" s="697">
        <f>H845</f>
        <v>3000</v>
      </c>
      <c r="I844" s="697">
        <f t="shared" ref="I844:Q844" si="139">I845</f>
        <v>27.5</v>
      </c>
      <c r="J844" s="697">
        <f t="shared" si="139"/>
        <v>1</v>
      </c>
      <c r="K844" s="697">
        <f t="shared" si="139"/>
        <v>0</v>
      </c>
      <c r="L844" s="697">
        <f t="shared" si="139"/>
        <v>0</v>
      </c>
      <c r="M844" s="697">
        <f t="shared" si="139"/>
        <v>0</v>
      </c>
      <c r="N844" s="697">
        <f t="shared" si="139"/>
        <v>0</v>
      </c>
      <c r="O844" s="697">
        <f t="shared" si="139"/>
        <v>0</v>
      </c>
      <c r="P844" s="697">
        <f t="shared" si="139"/>
        <v>0</v>
      </c>
      <c r="Q844" s="698">
        <f t="shared" si="139"/>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34"/>
      <c r="G845" s="685" t="str">
        <f>General!O44</f>
        <v>ur</v>
      </c>
      <c r="H845" s="686">
        <v>3000</v>
      </c>
      <c r="I845" s="686">
        <v>27.5</v>
      </c>
      <c r="J845" s="686">
        <v>1</v>
      </c>
      <c r="K845" s="688"/>
      <c r="L845" s="686">
        <v>0</v>
      </c>
      <c r="M845" s="686">
        <v>0</v>
      </c>
      <c r="N845" s="688"/>
      <c r="O845" s="686">
        <v>0</v>
      </c>
      <c r="P845" s="686">
        <v>0</v>
      </c>
      <c r="Q845" s="69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4"/>
      <c r="G846" s="685" t="str">
        <f>General!O45</f>
        <v>v</v>
      </c>
      <c r="H846" s="686">
        <v>350</v>
      </c>
      <c r="I846" s="686">
        <v>27.5</v>
      </c>
      <c r="J846" s="686">
        <v>1</v>
      </c>
      <c r="K846" s="688"/>
      <c r="L846" s="686">
        <v>0</v>
      </c>
      <c r="M846" s="686">
        <v>0</v>
      </c>
      <c r="N846" s="688"/>
      <c r="O846" s="686">
        <v>0</v>
      </c>
      <c r="P846" s="686">
        <v>0</v>
      </c>
      <c r="Q846" s="69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4"/>
      <c r="G847" s="685" t="str">
        <f>General!O46</f>
        <v>w</v>
      </c>
      <c r="H847" s="686">
        <v>295</v>
      </c>
      <c r="I847" s="686">
        <v>27.5</v>
      </c>
      <c r="J847" s="686">
        <v>1</v>
      </c>
      <c r="K847" s="688"/>
      <c r="L847" s="686">
        <v>0</v>
      </c>
      <c r="M847" s="686">
        <v>0</v>
      </c>
      <c r="N847" s="688"/>
      <c r="O847" s="686">
        <v>0</v>
      </c>
      <c r="P847" s="686">
        <v>0</v>
      </c>
      <c r="Q847" s="69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34"/>
      <c r="G848" s="685" t="str">
        <f>General!O47</f>
        <v>wd</v>
      </c>
      <c r="H848" s="686">
        <v>295</v>
      </c>
      <c r="I848" s="686">
        <v>27.5</v>
      </c>
      <c r="J848" s="686">
        <v>1</v>
      </c>
      <c r="K848" s="688"/>
      <c r="L848" s="686">
        <v>0</v>
      </c>
      <c r="M848" s="686">
        <v>0</v>
      </c>
      <c r="N848" s="688"/>
      <c r="O848" s="686">
        <v>0</v>
      </c>
      <c r="P848" s="686">
        <v>0</v>
      </c>
      <c r="Q848" s="69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34"/>
      <c r="G849" s="685" t="str">
        <f>General!O48</f>
        <v>x</v>
      </c>
      <c r="H849" s="686">
        <v>0</v>
      </c>
      <c r="I849" s="686">
        <v>0</v>
      </c>
      <c r="J849" s="686">
        <v>0</v>
      </c>
      <c r="K849" s="688"/>
      <c r="L849" s="686">
        <v>0</v>
      </c>
      <c r="M849" s="686">
        <v>0</v>
      </c>
      <c r="N849" s="688"/>
      <c r="O849" s="686">
        <v>0</v>
      </c>
      <c r="P849" s="686">
        <v>0</v>
      </c>
      <c r="Q849" s="690">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34"/>
      <c r="G850" s="685" t="str">
        <f>General!O49</f>
        <v>xc</v>
      </c>
      <c r="H850" s="697">
        <f>H851</f>
        <v>3000</v>
      </c>
      <c r="I850" s="697">
        <f t="shared" ref="I850:Q850" si="140">I851</f>
        <v>27.5</v>
      </c>
      <c r="J850" s="697">
        <f t="shared" si="140"/>
        <v>1</v>
      </c>
      <c r="K850" s="697">
        <f t="shared" si="140"/>
        <v>0</v>
      </c>
      <c r="L850" s="697">
        <f t="shared" si="140"/>
        <v>0</v>
      </c>
      <c r="M850" s="697">
        <f t="shared" si="140"/>
        <v>0</v>
      </c>
      <c r="N850" s="697">
        <f t="shared" si="140"/>
        <v>0</v>
      </c>
      <c r="O850" s="697">
        <f t="shared" si="140"/>
        <v>0</v>
      </c>
      <c r="P850" s="697">
        <f t="shared" si="140"/>
        <v>0</v>
      </c>
      <c r="Q850" s="698">
        <f t="shared" si="14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34"/>
      <c r="G851" s="685" t="str">
        <f>General!O50</f>
        <v>xr</v>
      </c>
      <c r="H851" s="686">
        <v>3000</v>
      </c>
      <c r="I851" s="686">
        <v>27.5</v>
      </c>
      <c r="J851" s="686">
        <v>1</v>
      </c>
      <c r="K851" s="688"/>
      <c r="L851" s="686">
        <v>0</v>
      </c>
      <c r="M851" s="686">
        <v>0</v>
      </c>
      <c r="N851" s="688"/>
      <c r="O851" s="686">
        <v>0</v>
      </c>
      <c r="P851" s="686">
        <v>0</v>
      </c>
      <c r="Q851" s="69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34"/>
      <c r="G852" s="685" t="str">
        <f>General!O51</f>
        <v>z</v>
      </c>
      <c r="H852" s="686">
        <v>4500</v>
      </c>
      <c r="I852" s="686">
        <v>27.5</v>
      </c>
      <c r="J852" s="686">
        <v>1</v>
      </c>
      <c r="K852" s="688" t="s">
        <v>52</v>
      </c>
      <c r="L852" s="686">
        <v>431</v>
      </c>
      <c r="M852" s="686">
        <v>100</v>
      </c>
      <c r="N852" s="688" t="s">
        <v>53</v>
      </c>
      <c r="O852" s="686">
        <v>125</v>
      </c>
      <c r="P852" s="686">
        <v>1000</v>
      </c>
      <c r="Q852" s="690">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34"/>
      <c r="G853" s="685" t="str">
        <f>General!O52</f>
        <v>zd</v>
      </c>
      <c r="H853" s="686">
        <v>4500</v>
      </c>
      <c r="I853" s="686">
        <v>27.5</v>
      </c>
      <c r="J853" s="686">
        <v>1</v>
      </c>
      <c r="K853" s="688" t="s">
        <v>52</v>
      </c>
      <c r="L853" s="686">
        <v>431</v>
      </c>
      <c r="M853" s="686">
        <v>100</v>
      </c>
      <c r="N853" s="688" t="s">
        <v>53</v>
      </c>
      <c r="O853" s="686">
        <v>125</v>
      </c>
      <c r="P853" s="686">
        <v>1000</v>
      </c>
      <c r="Q853" s="690">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15" customHeight="1" outlineLevel="1" x14ac:dyDescent="0.35">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25" customHeight="1" outlineLevel="1" x14ac:dyDescent="0.35">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5">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15" customHeight="1" thickBot="1" x14ac:dyDescent="0.4">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15" customHeight="1" x14ac:dyDescent="0.35">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35">
      <c r="A861" s="7"/>
      <c r="B861" s="8"/>
      <c r="C861" s="13"/>
      <c r="D861" s="13"/>
      <c r="E861" s="13" t="s">
        <v>1</v>
      </c>
      <c r="F861" s="14"/>
      <c r="G861" s="15" t="s">
        <v>54</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15" customHeight="1" outlineLevel="1" x14ac:dyDescent="0.35">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15" customHeight="1" outlineLevel="1" x14ac:dyDescent="0.35">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4.5" outlineLevel="1" x14ac:dyDescent="0.35">
      <c r="A871" s="7"/>
      <c r="B871" s="8"/>
      <c r="C871" s="18"/>
      <c r="D871" s="18"/>
      <c r="E871" s="18"/>
      <c r="F871" s="27"/>
      <c r="G871" s="28" t="s">
        <v>3</v>
      </c>
      <c r="H871" s="28" t="s">
        <v>4</v>
      </c>
      <c r="I871" s="242"/>
      <c r="J871" s="242"/>
      <c r="K871" s="242"/>
      <c r="L871" s="242"/>
      <c r="M871" s="242"/>
      <c r="N871" s="236"/>
      <c r="O871" s="236"/>
      <c r="P871" s="243"/>
      <c r="Q871" s="243"/>
      <c r="R871" s="243"/>
      <c r="S871" s="243"/>
      <c r="T871" s="243"/>
      <c r="U871" s="243"/>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4.5" outlineLevel="1" x14ac:dyDescent="0.35">
      <c r="A872" s="7"/>
      <c r="B872" s="8"/>
      <c r="C872" s="18"/>
      <c r="D872" s="18"/>
      <c r="E872" s="18"/>
      <c r="F872" s="27"/>
      <c r="G872" s="28" t="s">
        <v>5</v>
      </c>
      <c r="H872" s="28" t="s">
        <v>6</v>
      </c>
      <c r="I872" s="242"/>
      <c r="J872" s="242"/>
      <c r="K872" s="242"/>
      <c r="L872" s="242"/>
      <c r="M872" s="242"/>
      <c r="N872" s="236"/>
      <c r="O872" s="236"/>
      <c r="P872" s="243"/>
      <c r="Q872" s="243"/>
      <c r="R872" s="243"/>
      <c r="S872" s="243"/>
      <c r="T872" s="243"/>
      <c r="U872" s="243"/>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32" t="s">
        <v>7</v>
      </c>
      <c r="H873" s="32" t="s">
        <v>8</v>
      </c>
      <c r="I873" s="242"/>
      <c r="J873" s="242"/>
      <c r="K873" s="242"/>
      <c r="L873" s="242"/>
      <c r="M873" s="242"/>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34"/>
      <c r="G874" s="35" t="s">
        <v>9</v>
      </c>
      <c r="H874" s="35" t="s">
        <v>10</v>
      </c>
      <c r="I874" s="242"/>
      <c r="J874" s="242"/>
      <c r="K874" s="242"/>
      <c r="L874" s="242"/>
      <c r="M874" s="242"/>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34"/>
      <c r="G875" s="35" t="s">
        <v>11</v>
      </c>
      <c r="H875" s="35" t="s">
        <v>12</v>
      </c>
      <c r="I875" s="242"/>
      <c r="J875" s="242"/>
      <c r="K875" s="242"/>
      <c r="L875" s="242"/>
      <c r="M875" s="242"/>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34"/>
      <c r="G876" s="35" t="s">
        <v>13</v>
      </c>
      <c r="H876" s="35" t="s">
        <v>14</v>
      </c>
      <c r="I876" s="242"/>
      <c r="J876" s="242"/>
      <c r="K876" s="242"/>
      <c r="L876" s="242"/>
      <c r="M876" s="242"/>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34"/>
      <c r="G877" s="35" t="s">
        <v>15</v>
      </c>
      <c r="H877" s="35" t="s">
        <v>16</v>
      </c>
      <c r="I877" s="242"/>
      <c r="J877" s="242"/>
      <c r="K877" s="242"/>
      <c r="L877" s="242"/>
      <c r="M877" s="242"/>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4"/>
      <c r="G878" s="35" t="s">
        <v>19</v>
      </c>
      <c r="H878" s="35" t="s">
        <v>20</v>
      </c>
      <c r="I878" s="242"/>
      <c r="J878" s="242"/>
      <c r="K878" s="242"/>
      <c r="L878" s="242"/>
      <c r="M878" s="242"/>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4"/>
      <c r="G879" s="35" t="s">
        <v>17</v>
      </c>
      <c r="H879" s="35" t="s">
        <v>18</v>
      </c>
      <c r="I879" s="242"/>
      <c r="J879" s="242"/>
      <c r="K879" s="242"/>
      <c r="L879" s="242"/>
      <c r="M879" s="242"/>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35" t="s">
        <v>22</v>
      </c>
      <c r="H880" s="35" t="s">
        <v>21</v>
      </c>
      <c r="I880" s="242"/>
      <c r="J880" s="242"/>
      <c r="K880" s="242"/>
      <c r="L880" s="242"/>
      <c r="M880" s="242"/>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35" t="s">
        <v>22</v>
      </c>
      <c r="H881" s="35" t="s">
        <v>23</v>
      </c>
      <c r="I881" s="242"/>
      <c r="J881" s="242"/>
      <c r="K881" s="242"/>
      <c r="L881" s="242"/>
      <c r="M881" s="242"/>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15" customHeight="1" outlineLevel="1" x14ac:dyDescent="0.35">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25" customHeight="1" outlineLevel="1" x14ac:dyDescent="0.35">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35">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35">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35">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35">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35">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933</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944</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Crop!G817</f>
        <v>landuse</v>
      </c>
      <c r="H20" s="26" t="s">
        <v>388</v>
      </c>
      <c r="I20" s="26" t="s">
        <v>57</v>
      </c>
      <c r="J20" s="26" t="s">
        <v>58</v>
      </c>
      <c r="K20" s="26" t="s">
        <v>59</v>
      </c>
      <c r="L20" s="26" t="s">
        <v>60</v>
      </c>
      <c r="M20" s="26" t="s">
        <v>887</v>
      </c>
      <c r="N20" s="26" t="s">
        <v>888</v>
      </c>
      <c r="O20" s="26" t="s">
        <v>889</v>
      </c>
      <c r="P20" s="26" t="s">
        <v>1200</v>
      </c>
      <c r="Q20" s="25"/>
      <c r="R20" s="25"/>
      <c r="S20" s="23"/>
      <c r="T20" s="23"/>
      <c r="U20" s="23"/>
      <c r="V20" s="23"/>
      <c r="W20" s="17"/>
      <c r="X20" s="9"/>
    </row>
    <row r="21" spans="1:24" outlineLevel="1" x14ac:dyDescent="0.35">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5">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5">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5">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5">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5">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5">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5">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5">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5">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5">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5">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5">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5">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5">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5">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5">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5">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5">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5">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943</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1130</v>
      </c>
      <c r="J48" s="14"/>
      <c r="K48" s="252">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948</v>
      </c>
      <c r="J49" s="77"/>
      <c r="K49" s="252">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4" t="s">
        <v>941</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942</v>
      </c>
      <c r="K52" s="608">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4" t="s">
        <v>934</v>
      </c>
      <c r="H55" s="18"/>
      <c r="I55" s="18"/>
      <c r="J55" s="23"/>
      <c r="K55" s="24" t="s">
        <v>387</v>
      </c>
      <c r="L55" s="24" t="s">
        <v>137</v>
      </c>
      <c r="M55" s="24" t="s">
        <v>138</v>
      </c>
      <c r="N55" s="24" t="s">
        <v>139</v>
      </c>
      <c r="O55" s="24" t="s">
        <v>140</v>
      </c>
      <c r="P55" s="24" t="s">
        <v>141</v>
      </c>
      <c r="Q55" s="24" t="s">
        <v>142</v>
      </c>
      <c r="R55" s="24" t="s">
        <v>143</v>
      </c>
      <c r="S55" s="24" t="s">
        <v>144</v>
      </c>
      <c r="T55" s="24" t="s">
        <v>145</v>
      </c>
      <c r="U55" s="23"/>
      <c r="V55" s="23"/>
      <c r="W55" s="17"/>
      <c r="X55" s="9"/>
    </row>
    <row r="56" spans="1:24" outlineLevel="1" x14ac:dyDescent="0.35">
      <c r="A56" s="171"/>
      <c r="B56" s="8"/>
      <c r="C56" s="13"/>
      <c r="D56" s="13">
        <v>80</v>
      </c>
      <c r="E56" s="13" t="s">
        <v>1</v>
      </c>
      <c r="F56" s="14"/>
      <c r="G56" s="15"/>
      <c r="H56" s="14"/>
      <c r="I56" s="14"/>
      <c r="J56" s="14" t="s">
        <v>826</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5">
      <c r="A57" s="171"/>
      <c r="B57" s="8"/>
      <c r="C57" s="13"/>
      <c r="D57" s="13"/>
      <c r="E57" s="13"/>
      <c r="F57" s="14"/>
      <c r="G57" s="15"/>
      <c r="H57" s="14"/>
      <c r="I57" s="14"/>
      <c r="J57" s="14" t="s">
        <v>402</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5">
      <c r="A58" s="171"/>
      <c r="B58" s="8"/>
      <c r="C58" s="13"/>
      <c r="D58" s="13"/>
      <c r="E58" s="13"/>
      <c r="F58" s="14"/>
      <c r="G58" s="15"/>
      <c r="H58" s="14"/>
      <c r="I58" s="14"/>
      <c r="J58" s="14" t="s">
        <v>796</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5">
      <c r="A59" s="171"/>
      <c r="B59" s="8"/>
      <c r="C59" s="13"/>
      <c r="D59" s="13"/>
      <c r="E59" s="13"/>
      <c r="F59" s="14"/>
      <c r="G59" s="15"/>
      <c r="H59" s="14"/>
      <c r="I59" s="14"/>
      <c r="J59" s="14" t="s">
        <v>797</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5">
      <c r="A60" s="171"/>
      <c r="B60" s="8"/>
      <c r="C60" s="13"/>
      <c r="D60" s="13"/>
      <c r="E60" s="13"/>
      <c r="F60" s="14"/>
      <c r="G60" s="15"/>
      <c r="H60" s="14"/>
      <c r="I60" s="14"/>
      <c r="J60" s="14" t="s">
        <v>798</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5">
      <c r="A61" s="171"/>
      <c r="B61" s="8"/>
      <c r="C61" s="13"/>
      <c r="D61" s="13"/>
      <c r="E61" s="13"/>
      <c r="F61" s="14"/>
      <c r="G61" s="15"/>
      <c r="H61" s="14"/>
      <c r="I61" s="14"/>
      <c r="J61" s="14" t="s">
        <v>799</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5">
      <c r="A62" s="171"/>
      <c r="B62" s="8"/>
      <c r="C62" s="13"/>
      <c r="D62" s="13"/>
      <c r="E62" s="13"/>
      <c r="F62" s="14"/>
      <c r="G62" s="15"/>
      <c r="H62" s="14"/>
      <c r="I62" s="14"/>
      <c r="J62" s="14" t="s">
        <v>800</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5">
      <c r="A63" s="171"/>
      <c r="B63" s="8"/>
      <c r="C63" s="13"/>
      <c r="D63" s="13"/>
      <c r="E63" s="13"/>
      <c r="F63" s="14"/>
      <c r="G63" s="15"/>
      <c r="H63" s="14"/>
      <c r="I63" s="14"/>
      <c r="J63" s="14" t="s">
        <v>801</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5">
      <c r="A64" s="171"/>
      <c r="B64" s="8"/>
      <c r="C64" s="13"/>
      <c r="D64" s="13"/>
      <c r="E64" s="13"/>
      <c r="F64" s="14"/>
      <c r="G64" s="15"/>
      <c r="H64" s="14"/>
      <c r="I64" s="14"/>
      <c r="J64" s="14" t="s">
        <v>802</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5">
      <c r="A65" s="171"/>
      <c r="B65" s="8"/>
      <c r="C65" s="13"/>
      <c r="D65" s="13"/>
      <c r="E65" s="13"/>
      <c r="F65" s="14"/>
      <c r="G65" s="15"/>
      <c r="H65" s="14"/>
      <c r="I65" s="14"/>
      <c r="J65" s="14" t="s">
        <v>803</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938</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5">
      <c r="A69" s="171"/>
      <c r="B69" s="8"/>
      <c r="C69" s="18"/>
      <c r="D69" s="18"/>
      <c r="E69" s="18"/>
      <c r="F69" s="18"/>
      <c r="G69" s="145" t="s">
        <v>935</v>
      </c>
      <c r="H69" s="18"/>
      <c r="I69" s="18"/>
      <c r="J69" s="24" t="s">
        <v>757</v>
      </c>
      <c r="K69" s="24" t="s">
        <v>387</v>
      </c>
      <c r="L69" s="24" t="s">
        <v>137</v>
      </c>
      <c r="M69" s="24" t="s">
        <v>138</v>
      </c>
      <c r="N69" s="24" t="s">
        <v>139</v>
      </c>
      <c r="O69" s="24" t="s">
        <v>140</v>
      </c>
      <c r="P69" s="24" t="s">
        <v>141</v>
      </c>
      <c r="Q69" s="24" t="s">
        <v>142</v>
      </c>
      <c r="R69" s="24" t="s">
        <v>143</v>
      </c>
      <c r="S69" s="24" t="s">
        <v>144</v>
      </c>
      <c r="T69" s="24" t="s">
        <v>145</v>
      </c>
      <c r="U69" s="24"/>
      <c r="V69" s="23"/>
      <c r="W69" s="17"/>
      <c r="X69" s="9"/>
    </row>
    <row r="70" spans="1:24" outlineLevel="1" x14ac:dyDescent="0.35">
      <c r="A70" s="171"/>
      <c r="B70" s="8"/>
      <c r="C70" s="18"/>
      <c r="D70" s="18"/>
      <c r="E70" s="18"/>
      <c r="F70" s="18"/>
      <c r="G70" s="23"/>
      <c r="H70" s="18"/>
      <c r="I70" s="18"/>
      <c r="J70" s="24"/>
      <c r="K70" s="24" t="s">
        <v>937</v>
      </c>
      <c r="L70" s="24" t="s">
        <v>937</v>
      </c>
      <c r="M70" s="24" t="s">
        <v>937</v>
      </c>
      <c r="N70" s="24" t="s">
        <v>937</v>
      </c>
      <c r="O70" s="24" t="s">
        <v>937</v>
      </c>
      <c r="P70" s="24" t="s">
        <v>937</v>
      </c>
      <c r="Q70" s="24" t="s">
        <v>937</v>
      </c>
      <c r="R70" s="24" t="s">
        <v>937</v>
      </c>
      <c r="S70" s="24" t="s">
        <v>937</v>
      </c>
      <c r="T70" s="24" t="s">
        <v>937</v>
      </c>
      <c r="U70" s="24"/>
      <c r="V70" s="23"/>
      <c r="W70" s="17"/>
      <c r="X70" s="9"/>
    </row>
    <row r="71" spans="1:24" outlineLevel="1" x14ac:dyDescent="0.35">
      <c r="A71" s="171"/>
      <c r="B71" s="8"/>
      <c r="C71" s="18"/>
      <c r="D71" s="18"/>
      <c r="E71" s="18"/>
      <c r="F71" s="27"/>
      <c r="G71" s="27"/>
      <c r="H71" s="27"/>
      <c r="I71" t="s">
        <v>826</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5">
      <c r="A72" s="171"/>
      <c r="B72" s="8"/>
      <c r="C72" s="18"/>
      <c r="D72" s="18"/>
      <c r="E72" s="18"/>
      <c r="F72" s="27"/>
      <c r="G72" s="27"/>
      <c r="H72" s="27"/>
      <c r="I72" t="s">
        <v>826</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5">
      <c r="A73" s="171"/>
      <c r="B73" s="8"/>
      <c r="C73" s="18"/>
      <c r="D73" s="18"/>
      <c r="E73" s="18"/>
      <c r="F73" s="27"/>
      <c r="G73" s="93"/>
      <c r="H73" s="93"/>
      <c r="I73" t="s">
        <v>826</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5">
      <c r="A74" s="171"/>
      <c r="B74" s="8"/>
      <c r="C74" s="18"/>
      <c r="D74" s="18"/>
      <c r="E74" s="18"/>
      <c r="F74" s="27"/>
      <c r="G74" s="93"/>
      <c r="H74" s="93"/>
      <c r="I74" t="s">
        <v>826</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5">
      <c r="A75" s="171"/>
      <c r="B75" s="8"/>
      <c r="C75" s="18"/>
      <c r="D75" s="18"/>
      <c r="E75" s="18"/>
      <c r="F75" s="27"/>
      <c r="G75" s="93"/>
      <c r="H75" s="93"/>
      <c r="I75" t="s">
        <v>826</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5">
      <c r="A76" s="171"/>
      <c r="B76" s="8"/>
      <c r="C76" s="18"/>
      <c r="D76" s="18"/>
      <c r="E76" s="18"/>
      <c r="F76" s="27"/>
      <c r="G76" s="93"/>
      <c r="H76" s="93"/>
      <c r="I76" t="s">
        <v>826</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5">
      <c r="A77" s="171"/>
      <c r="B77" s="8"/>
      <c r="C77" s="18"/>
      <c r="D77" s="18"/>
      <c r="E77" s="18"/>
      <c r="F77" s="27"/>
      <c r="G77" s="93"/>
      <c r="H77" s="93"/>
      <c r="I77" t="s">
        <v>826</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5">
      <c r="A78" s="171"/>
      <c r="B78" s="8"/>
      <c r="C78" s="18"/>
      <c r="D78" s="18"/>
      <c r="E78" s="18"/>
      <c r="F78" s="27"/>
      <c r="G78" s="93"/>
      <c r="H78" s="93"/>
      <c r="I78" t="s">
        <v>826</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5">
      <c r="A79" s="171"/>
      <c r="B79" s="8"/>
      <c r="C79" s="18"/>
      <c r="D79" s="18"/>
      <c r="E79" s="18"/>
      <c r="F79" s="27"/>
      <c r="G79" s="93"/>
      <c r="H79" s="93"/>
      <c r="I79" t="s">
        <v>826</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5">
      <c r="A80" s="171"/>
      <c r="B80" s="8"/>
      <c r="C80" s="18"/>
      <c r="D80" s="18"/>
      <c r="E80" s="18"/>
      <c r="F80" s="27"/>
      <c r="G80" s="93"/>
      <c r="H80" s="93"/>
      <c r="I80" t="s">
        <v>826</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5">
      <c r="A81" s="171"/>
      <c r="B81" s="8"/>
      <c r="C81" s="18"/>
      <c r="D81" s="18"/>
      <c r="E81" s="18"/>
      <c r="F81" s="27"/>
      <c r="G81" s="93"/>
      <c r="H81" s="93"/>
      <c r="I81" t="s">
        <v>826</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5">
      <c r="A82" s="171"/>
      <c r="B82" s="8"/>
      <c r="C82" s="18"/>
      <c r="D82" s="18"/>
      <c r="E82" s="18"/>
      <c r="F82" s="27"/>
      <c r="G82" s="93"/>
      <c r="H82" s="93"/>
      <c r="I82" t="s">
        <v>826</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5">
      <c r="A83" s="171"/>
      <c r="B83" s="8"/>
      <c r="C83" s="18"/>
      <c r="D83" s="18"/>
      <c r="E83" s="18"/>
      <c r="F83" s="27"/>
      <c r="G83" s="93"/>
      <c r="H83" s="93"/>
      <c r="I83" t="s">
        <v>826</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5">
      <c r="A84" s="171"/>
      <c r="B84" s="8"/>
      <c r="C84" s="18"/>
      <c r="D84" s="18"/>
      <c r="E84" s="18"/>
      <c r="F84" s="27"/>
      <c r="G84" s="93"/>
      <c r="H84" s="93"/>
      <c r="I84" t="s">
        <v>826</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5">
      <c r="A85" s="171"/>
      <c r="B85" s="8"/>
      <c r="C85" s="18"/>
      <c r="D85" s="18"/>
      <c r="E85" s="18"/>
      <c r="F85" s="27"/>
      <c r="G85" s="93"/>
      <c r="H85" s="93"/>
      <c r="I85" t="s">
        <v>826</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5">
      <c r="A86" s="171"/>
      <c r="B86" s="8"/>
      <c r="C86" s="18"/>
      <c r="D86" s="18"/>
      <c r="E86" s="18"/>
      <c r="F86" s="27"/>
      <c r="G86" s="93"/>
      <c r="H86" s="93"/>
      <c r="I86" t="s">
        <v>826</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5">
      <c r="A87" s="171"/>
      <c r="B87" s="8"/>
      <c r="C87" s="18"/>
      <c r="D87" s="18"/>
      <c r="E87" s="18"/>
      <c r="F87" s="27"/>
      <c r="G87" s="93"/>
      <c r="H87" s="93"/>
      <c r="I87" t="s">
        <v>826</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5">
      <c r="A88" s="171"/>
      <c r="B88" s="8"/>
      <c r="C88" s="18"/>
      <c r="D88" s="18"/>
      <c r="E88" s="18"/>
      <c r="F88" s="27"/>
      <c r="G88" s="27"/>
      <c r="H88" s="27"/>
      <c r="I88" t="s">
        <v>402</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35">
      <c r="A89" s="171"/>
      <c r="B89" s="8"/>
      <c r="C89" s="18"/>
      <c r="D89" s="18"/>
      <c r="E89" s="18"/>
      <c r="F89" s="27"/>
      <c r="G89" s="93"/>
      <c r="H89" s="93"/>
      <c r="I89" t="s">
        <v>402</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35">
      <c r="A90" s="171"/>
      <c r="B90" s="8"/>
      <c r="C90" s="18"/>
      <c r="D90" s="18"/>
      <c r="E90" s="18"/>
      <c r="F90" s="27"/>
      <c r="G90" s="93"/>
      <c r="H90" s="93"/>
      <c r="I90" t="s">
        <v>402</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35">
      <c r="A91" s="171"/>
      <c r="B91" s="8"/>
      <c r="C91" s="18"/>
      <c r="D91" s="18"/>
      <c r="E91" s="18"/>
      <c r="F91" s="27"/>
      <c r="G91" s="93"/>
      <c r="H91" s="93"/>
      <c r="I91" t="s">
        <v>402</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35">
      <c r="A92" s="171"/>
      <c r="B92" s="8"/>
      <c r="C92" s="18"/>
      <c r="D92" s="18"/>
      <c r="E92" s="18"/>
      <c r="F92" s="27"/>
      <c r="G92" s="93"/>
      <c r="H92" s="93"/>
      <c r="I92" t="s">
        <v>402</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35">
      <c r="A93" s="171"/>
      <c r="B93" s="8"/>
      <c r="C93" s="18"/>
      <c r="D93" s="18"/>
      <c r="E93" s="18"/>
      <c r="F93" s="27"/>
      <c r="G93" s="93"/>
      <c r="H93" s="93"/>
      <c r="I93" t="s">
        <v>402</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35">
      <c r="A94" s="171"/>
      <c r="B94" s="8"/>
      <c r="C94" s="18"/>
      <c r="D94" s="18"/>
      <c r="E94" s="18"/>
      <c r="F94" s="27"/>
      <c r="G94" s="93"/>
      <c r="H94" s="93"/>
      <c r="I94" t="s">
        <v>402</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35">
      <c r="A95" s="171"/>
      <c r="B95" s="8"/>
      <c r="C95" s="18"/>
      <c r="D95" s="18"/>
      <c r="E95" s="18"/>
      <c r="F95" s="27"/>
      <c r="G95" s="93"/>
      <c r="H95" s="93"/>
      <c r="I95" t="s">
        <v>402</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35">
      <c r="A96" s="171"/>
      <c r="B96" s="8"/>
      <c r="C96" s="18"/>
      <c r="D96" s="18"/>
      <c r="E96" s="18"/>
      <c r="F96" s="27"/>
      <c r="G96" s="93"/>
      <c r="H96" s="93"/>
      <c r="I96" t="s">
        <v>402</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35">
      <c r="A97" s="171"/>
      <c r="B97" s="8"/>
      <c r="C97" s="18"/>
      <c r="D97" s="18"/>
      <c r="E97" s="18"/>
      <c r="F97" s="27"/>
      <c r="G97" s="93"/>
      <c r="H97" s="93"/>
      <c r="I97" t="s">
        <v>402</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35">
      <c r="A98" s="171"/>
      <c r="B98" s="8"/>
      <c r="C98" s="18"/>
      <c r="D98" s="18"/>
      <c r="E98" s="18"/>
      <c r="F98" s="27"/>
      <c r="G98" s="93"/>
      <c r="H98" s="93"/>
      <c r="I98" t="s">
        <v>402</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35">
      <c r="A99" s="171"/>
      <c r="B99" s="8"/>
      <c r="C99" s="18"/>
      <c r="D99" s="18"/>
      <c r="E99" s="18"/>
      <c r="F99" s="27"/>
      <c r="G99" s="93"/>
      <c r="H99" s="93"/>
      <c r="I99" t="s">
        <v>402</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35">
      <c r="A100" s="171"/>
      <c r="B100" s="8"/>
      <c r="C100" s="18"/>
      <c r="D100" s="18"/>
      <c r="E100" s="18"/>
      <c r="F100" s="27"/>
      <c r="G100" s="93"/>
      <c r="H100" s="93"/>
      <c r="I100" t="s">
        <v>402</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35">
      <c r="A101" s="171"/>
      <c r="B101" s="8"/>
      <c r="C101" s="18"/>
      <c r="D101" s="18"/>
      <c r="E101" s="18"/>
      <c r="F101" s="27"/>
      <c r="G101" s="93"/>
      <c r="H101" s="93"/>
      <c r="I101" t="s">
        <v>402</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35">
      <c r="A102" s="171"/>
      <c r="B102" s="8"/>
      <c r="C102" s="18"/>
      <c r="D102" s="18"/>
      <c r="E102" s="18"/>
      <c r="F102" s="27"/>
      <c r="G102" s="93"/>
      <c r="H102" s="93"/>
      <c r="I102" t="s">
        <v>402</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35">
      <c r="A103" s="171"/>
      <c r="B103" s="8"/>
      <c r="C103" s="18"/>
      <c r="D103" s="18"/>
      <c r="E103" s="18"/>
      <c r="F103" s="27"/>
      <c r="G103" s="93"/>
      <c r="H103" s="93"/>
      <c r="I103" t="s">
        <v>402</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35">
      <c r="A104" s="171"/>
      <c r="B104" s="8"/>
      <c r="C104" s="18"/>
      <c r="D104" s="18"/>
      <c r="E104" s="18"/>
      <c r="F104" s="27"/>
      <c r="G104" s="93"/>
      <c r="H104" s="93"/>
      <c r="I104" t="s">
        <v>402</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35">
      <c r="A105" s="171"/>
      <c r="B105" s="8"/>
      <c r="C105" s="18"/>
      <c r="D105" s="18"/>
      <c r="E105" s="18"/>
      <c r="F105" s="27"/>
      <c r="G105" s="27"/>
      <c r="H105" s="27"/>
      <c r="I105" t="s">
        <v>796</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35">
      <c r="A106" s="171"/>
      <c r="B106" s="8"/>
      <c r="C106" s="18"/>
      <c r="D106" s="18"/>
      <c r="E106" s="18"/>
      <c r="F106" s="27"/>
      <c r="G106" s="93"/>
      <c r="H106" s="93"/>
      <c r="I106" t="s">
        <v>796</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35">
      <c r="A107" s="171"/>
      <c r="B107" s="8"/>
      <c r="C107" s="18"/>
      <c r="D107" s="18"/>
      <c r="E107" s="18"/>
      <c r="F107" s="27"/>
      <c r="G107" s="93"/>
      <c r="H107" s="93"/>
      <c r="I107" t="s">
        <v>796</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35">
      <c r="A108" s="171"/>
      <c r="B108" s="8"/>
      <c r="C108" s="18"/>
      <c r="D108" s="18"/>
      <c r="E108" s="18"/>
      <c r="F108" s="27"/>
      <c r="G108" s="93"/>
      <c r="H108" s="93"/>
      <c r="I108" t="s">
        <v>796</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35">
      <c r="A109" s="171"/>
      <c r="B109" s="8"/>
      <c r="C109" s="18"/>
      <c r="D109" s="18"/>
      <c r="E109" s="18"/>
      <c r="F109" s="27"/>
      <c r="G109" s="93"/>
      <c r="H109" s="93"/>
      <c r="I109" t="s">
        <v>796</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35">
      <c r="A110" s="171"/>
      <c r="B110" s="8"/>
      <c r="C110" s="18"/>
      <c r="D110" s="18"/>
      <c r="E110" s="18"/>
      <c r="F110" s="27"/>
      <c r="G110" s="93"/>
      <c r="H110" s="93"/>
      <c r="I110" t="s">
        <v>796</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35">
      <c r="A111" s="171"/>
      <c r="B111" s="8"/>
      <c r="C111" s="18"/>
      <c r="D111" s="18"/>
      <c r="E111" s="18"/>
      <c r="F111" s="27"/>
      <c r="G111" s="93"/>
      <c r="H111" s="93"/>
      <c r="I111" t="s">
        <v>796</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35">
      <c r="A112" s="171"/>
      <c r="B112" s="8"/>
      <c r="C112" s="18"/>
      <c r="D112" s="18"/>
      <c r="E112" s="18"/>
      <c r="F112" s="27"/>
      <c r="G112" s="93"/>
      <c r="H112" s="93"/>
      <c r="I112" t="s">
        <v>796</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35">
      <c r="A113" s="171"/>
      <c r="B113" s="8"/>
      <c r="C113" s="18"/>
      <c r="D113" s="18"/>
      <c r="E113" s="18"/>
      <c r="F113" s="27"/>
      <c r="G113" s="93"/>
      <c r="H113" s="93"/>
      <c r="I113" t="s">
        <v>796</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35">
      <c r="A114" s="171"/>
      <c r="B114" s="8"/>
      <c r="C114" s="18"/>
      <c r="D114" s="18"/>
      <c r="E114" s="18"/>
      <c r="F114" s="27"/>
      <c r="G114" s="93"/>
      <c r="H114" s="93"/>
      <c r="I114" t="s">
        <v>796</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35">
      <c r="A115" s="171"/>
      <c r="B115" s="8"/>
      <c r="C115" s="18"/>
      <c r="D115" s="18"/>
      <c r="E115" s="18"/>
      <c r="F115" s="27"/>
      <c r="G115" s="93"/>
      <c r="H115" s="93"/>
      <c r="I115" t="s">
        <v>796</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35">
      <c r="A116" s="171"/>
      <c r="B116" s="8"/>
      <c r="C116" s="18"/>
      <c r="D116" s="18"/>
      <c r="E116" s="18"/>
      <c r="F116" s="27"/>
      <c r="G116" s="93"/>
      <c r="H116" s="93"/>
      <c r="I116" t="s">
        <v>796</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35">
      <c r="A117" s="171"/>
      <c r="B117" s="8"/>
      <c r="C117" s="18"/>
      <c r="D117" s="18"/>
      <c r="E117" s="18"/>
      <c r="F117" s="27"/>
      <c r="G117" s="93"/>
      <c r="H117" s="93"/>
      <c r="I117" t="s">
        <v>796</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35">
      <c r="A118" s="171"/>
      <c r="B118" s="8"/>
      <c r="C118" s="18"/>
      <c r="D118" s="18"/>
      <c r="E118" s="18"/>
      <c r="F118" s="27"/>
      <c r="G118" s="93"/>
      <c r="H118" s="93"/>
      <c r="I118" t="s">
        <v>796</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35">
      <c r="A119" s="171"/>
      <c r="B119" s="8"/>
      <c r="C119" s="18"/>
      <c r="D119" s="18"/>
      <c r="E119" s="18"/>
      <c r="F119" s="27"/>
      <c r="G119" s="93"/>
      <c r="H119" s="93"/>
      <c r="I119" t="s">
        <v>796</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35">
      <c r="A120" s="171"/>
      <c r="B120" s="8"/>
      <c r="C120" s="18"/>
      <c r="D120" s="18"/>
      <c r="E120" s="18"/>
      <c r="F120" s="27"/>
      <c r="G120" s="93"/>
      <c r="H120" s="93"/>
      <c r="I120" t="s">
        <v>796</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35">
      <c r="A121" s="171"/>
      <c r="B121" s="8"/>
      <c r="C121" s="18"/>
      <c r="D121" s="18"/>
      <c r="E121" s="18"/>
      <c r="F121" s="27"/>
      <c r="G121" s="93"/>
      <c r="H121" s="93"/>
      <c r="I121" t="s">
        <v>796</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35">
      <c r="A122" s="171"/>
      <c r="B122" s="8"/>
      <c r="C122" s="18"/>
      <c r="D122" s="18"/>
      <c r="E122" s="18"/>
      <c r="F122" s="27"/>
      <c r="G122" s="27"/>
      <c r="H122" s="27"/>
      <c r="I122" t="s">
        <v>797</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35">
      <c r="A123" s="171"/>
      <c r="B123" s="8"/>
      <c r="C123" s="18"/>
      <c r="D123" s="18"/>
      <c r="E123" s="18"/>
      <c r="F123" s="27"/>
      <c r="G123" s="93"/>
      <c r="H123" s="93"/>
      <c r="I123" t="s">
        <v>797</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35">
      <c r="A124" s="171"/>
      <c r="B124" s="8"/>
      <c r="C124" s="18"/>
      <c r="D124" s="18"/>
      <c r="E124" s="18"/>
      <c r="F124" s="27"/>
      <c r="G124" s="93"/>
      <c r="H124" s="93"/>
      <c r="I124" t="s">
        <v>797</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35">
      <c r="A125" s="171"/>
      <c r="B125" s="8"/>
      <c r="C125" s="18"/>
      <c r="D125" s="18"/>
      <c r="E125" s="18"/>
      <c r="F125" s="27"/>
      <c r="G125" s="93"/>
      <c r="H125" s="93"/>
      <c r="I125" t="s">
        <v>797</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35">
      <c r="A126" s="171"/>
      <c r="B126" s="8"/>
      <c r="C126" s="18"/>
      <c r="D126" s="18"/>
      <c r="E126" s="18"/>
      <c r="F126" s="27"/>
      <c r="G126" s="93"/>
      <c r="H126" s="93"/>
      <c r="I126" t="s">
        <v>797</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35">
      <c r="A127" s="171"/>
      <c r="B127" s="8"/>
      <c r="C127" s="18"/>
      <c r="D127" s="18"/>
      <c r="E127" s="18"/>
      <c r="F127" s="27"/>
      <c r="G127" s="93"/>
      <c r="H127" s="93"/>
      <c r="I127" t="s">
        <v>797</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35">
      <c r="A128" s="171"/>
      <c r="B128" s="8"/>
      <c r="C128" s="18"/>
      <c r="D128" s="18"/>
      <c r="E128" s="18"/>
      <c r="F128" s="27"/>
      <c r="G128" s="93"/>
      <c r="H128" s="93"/>
      <c r="I128" t="s">
        <v>797</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35">
      <c r="A129" s="171"/>
      <c r="B129" s="8"/>
      <c r="C129" s="18"/>
      <c r="D129" s="18"/>
      <c r="E129" s="18"/>
      <c r="F129" s="27"/>
      <c r="G129" s="93"/>
      <c r="H129" s="93"/>
      <c r="I129" t="s">
        <v>797</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35">
      <c r="A130" s="171"/>
      <c r="B130" s="8"/>
      <c r="C130" s="18"/>
      <c r="D130" s="18"/>
      <c r="E130" s="18"/>
      <c r="F130" s="27"/>
      <c r="G130" s="93"/>
      <c r="H130" s="93"/>
      <c r="I130" t="s">
        <v>797</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35">
      <c r="A131" s="171"/>
      <c r="B131" s="8"/>
      <c r="C131" s="18"/>
      <c r="D131" s="18"/>
      <c r="E131" s="18"/>
      <c r="F131" s="27"/>
      <c r="G131" s="93"/>
      <c r="H131" s="93"/>
      <c r="I131" t="s">
        <v>797</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35">
      <c r="A132" s="171"/>
      <c r="B132" s="8"/>
      <c r="C132" s="18"/>
      <c r="D132" s="18"/>
      <c r="E132" s="18"/>
      <c r="F132" s="27"/>
      <c r="G132" s="93"/>
      <c r="H132" s="93"/>
      <c r="I132" t="s">
        <v>797</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35">
      <c r="A133" s="171"/>
      <c r="B133" s="8"/>
      <c r="C133" s="18"/>
      <c r="D133" s="18"/>
      <c r="E133" s="18"/>
      <c r="F133" s="27"/>
      <c r="G133" s="93"/>
      <c r="H133" s="93"/>
      <c r="I133" t="s">
        <v>797</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35">
      <c r="A134" s="171"/>
      <c r="B134" s="8"/>
      <c r="C134" s="18"/>
      <c r="D134" s="18"/>
      <c r="E134" s="18"/>
      <c r="F134" s="27"/>
      <c r="G134" s="93"/>
      <c r="H134" s="93"/>
      <c r="I134" t="s">
        <v>797</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35">
      <c r="A135" s="171"/>
      <c r="B135" s="8"/>
      <c r="C135" s="18"/>
      <c r="D135" s="18"/>
      <c r="E135" s="18"/>
      <c r="F135" s="27"/>
      <c r="G135" s="93"/>
      <c r="H135" s="93"/>
      <c r="I135" t="s">
        <v>797</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35">
      <c r="A136" s="171"/>
      <c r="B136" s="8"/>
      <c r="C136" s="18"/>
      <c r="D136" s="18"/>
      <c r="E136" s="18"/>
      <c r="F136" s="27"/>
      <c r="G136" s="93"/>
      <c r="H136" s="93"/>
      <c r="I136" t="s">
        <v>797</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35">
      <c r="A137" s="171"/>
      <c r="B137" s="8"/>
      <c r="C137" s="18"/>
      <c r="D137" s="18"/>
      <c r="E137" s="18"/>
      <c r="F137" s="27"/>
      <c r="G137" s="93"/>
      <c r="H137" s="93"/>
      <c r="I137" t="s">
        <v>797</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35">
      <c r="A138" s="171"/>
      <c r="B138" s="8"/>
      <c r="C138" s="18"/>
      <c r="D138" s="18"/>
      <c r="E138" s="18"/>
      <c r="F138" s="27"/>
      <c r="G138" s="93"/>
      <c r="H138" s="93"/>
      <c r="I138" t="s">
        <v>797</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35">
      <c r="A139" s="171"/>
      <c r="B139" s="8"/>
      <c r="C139" s="18"/>
      <c r="D139" s="18"/>
      <c r="E139" s="18"/>
      <c r="F139" s="27"/>
      <c r="G139" s="27"/>
      <c r="H139" s="27"/>
      <c r="I139" t="s">
        <v>798</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35">
      <c r="A140" s="171"/>
      <c r="B140" s="8"/>
      <c r="C140" s="18"/>
      <c r="D140" s="18"/>
      <c r="E140" s="18"/>
      <c r="F140" s="27"/>
      <c r="G140" s="93"/>
      <c r="H140" s="93"/>
      <c r="I140" t="s">
        <v>798</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35">
      <c r="A141" s="171"/>
      <c r="B141" s="8"/>
      <c r="C141" s="18"/>
      <c r="D141" s="18"/>
      <c r="E141" s="18"/>
      <c r="F141" s="27"/>
      <c r="G141" s="93"/>
      <c r="H141" s="93"/>
      <c r="I141" t="s">
        <v>798</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35">
      <c r="A142" s="171"/>
      <c r="B142" s="8"/>
      <c r="C142" s="18"/>
      <c r="D142" s="18"/>
      <c r="E142" s="18"/>
      <c r="F142" s="27"/>
      <c r="G142" s="93"/>
      <c r="H142" s="93"/>
      <c r="I142" t="s">
        <v>798</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35">
      <c r="A143" s="171"/>
      <c r="B143" s="8"/>
      <c r="C143" s="18"/>
      <c r="D143" s="18"/>
      <c r="E143" s="18"/>
      <c r="F143" s="27"/>
      <c r="G143" s="93"/>
      <c r="H143" s="93"/>
      <c r="I143" t="s">
        <v>798</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35">
      <c r="A144" s="171"/>
      <c r="B144" s="8"/>
      <c r="C144" s="18"/>
      <c r="D144" s="18"/>
      <c r="E144" s="18"/>
      <c r="F144" s="27"/>
      <c r="G144" s="93"/>
      <c r="H144" s="93"/>
      <c r="I144" t="s">
        <v>798</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35">
      <c r="A145" s="171"/>
      <c r="B145" s="8"/>
      <c r="C145" s="18"/>
      <c r="D145" s="18"/>
      <c r="E145" s="18"/>
      <c r="F145" s="27"/>
      <c r="G145" s="93"/>
      <c r="H145" s="93"/>
      <c r="I145" t="s">
        <v>798</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35">
      <c r="A146" s="171"/>
      <c r="B146" s="8"/>
      <c r="C146" s="18"/>
      <c r="D146" s="18"/>
      <c r="E146" s="18"/>
      <c r="F146" s="27"/>
      <c r="G146" s="93"/>
      <c r="H146" s="93"/>
      <c r="I146" t="s">
        <v>798</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35">
      <c r="A147" s="171"/>
      <c r="B147" s="8"/>
      <c r="C147" s="18"/>
      <c r="D147" s="18"/>
      <c r="E147" s="18"/>
      <c r="F147" s="27"/>
      <c r="G147" s="93"/>
      <c r="H147" s="93"/>
      <c r="I147" t="s">
        <v>798</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35">
      <c r="A148" s="171"/>
      <c r="B148" s="8"/>
      <c r="C148" s="18"/>
      <c r="D148" s="18"/>
      <c r="E148" s="18"/>
      <c r="F148" s="27"/>
      <c r="G148" s="93"/>
      <c r="H148" s="93"/>
      <c r="I148" t="s">
        <v>798</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35">
      <c r="A149" s="171"/>
      <c r="B149" s="8"/>
      <c r="C149" s="18"/>
      <c r="D149" s="18"/>
      <c r="E149" s="18"/>
      <c r="F149" s="27"/>
      <c r="G149" s="93"/>
      <c r="H149" s="93"/>
      <c r="I149" t="s">
        <v>798</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35">
      <c r="A150" s="171"/>
      <c r="B150" s="8"/>
      <c r="C150" s="18"/>
      <c r="D150" s="18"/>
      <c r="E150" s="18"/>
      <c r="F150" s="27"/>
      <c r="G150" s="93"/>
      <c r="H150" s="93"/>
      <c r="I150" t="s">
        <v>798</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35">
      <c r="A151" s="171"/>
      <c r="B151" s="8"/>
      <c r="C151" s="18"/>
      <c r="D151" s="18"/>
      <c r="E151" s="18"/>
      <c r="F151" s="27"/>
      <c r="G151" s="93"/>
      <c r="H151" s="93"/>
      <c r="I151" t="s">
        <v>798</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35">
      <c r="A152" s="171"/>
      <c r="B152" s="8"/>
      <c r="C152" s="18"/>
      <c r="D152" s="18"/>
      <c r="E152" s="18"/>
      <c r="F152" s="27"/>
      <c r="G152" s="93"/>
      <c r="H152" s="93"/>
      <c r="I152" t="s">
        <v>798</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35">
      <c r="A153" s="171"/>
      <c r="B153" s="8"/>
      <c r="C153" s="18"/>
      <c r="D153" s="18"/>
      <c r="E153" s="18"/>
      <c r="F153" s="27"/>
      <c r="G153" s="93"/>
      <c r="H153" s="93"/>
      <c r="I153" t="s">
        <v>798</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35">
      <c r="A154" s="171"/>
      <c r="B154" s="8"/>
      <c r="C154" s="18"/>
      <c r="D154" s="18"/>
      <c r="E154" s="18"/>
      <c r="F154" s="27"/>
      <c r="G154" s="93"/>
      <c r="H154" s="93"/>
      <c r="I154" t="s">
        <v>798</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35">
      <c r="A155" s="171"/>
      <c r="B155" s="8"/>
      <c r="C155" s="18"/>
      <c r="D155" s="18"/>
      <c r="E155" s="18"/>
      <c r="F155" s="27"/>
      <c r="G155" s="93"/>
      <c r="H155" s="93"/>
      <c r="I155" t="s">
        <v>798</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35">
      <c r="A156" s="171"/>
      <c r="B156" s="8"/>
      <c r="C156" s="18"/>
      <c r="D156" s="18"/>
      <c r="E156" s="18"/>
      <c r="F156" s="27"/>
      <c r="G156" s="27"/>
      <c r="H156" s="27"/>
      <c r="I156" t="s">
        <v>799</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35">
      <c r="A157" s="171"/>
      <c r="B157" s="8"/>
      <c r="C157" s="18"/>
      <c r="D157" s="18"/>
      <c r="E157" s="18"/>
      <c r="F157" s="27"/>
      <c r="G157" s="93"/>
      <c r="H157" s="93"/>
      <c r="I157" t="s">
        <v>799</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35">
      <c r="A158" s="171"/>
      <c r="B158" s="8"/>
      <c r="C158" s="18"/>
      <c r="D158" s="18"/>
      <c r="E158" s="18"/>
      <c r="F158" s="27"/>
      <c r="G158" s="93"/>
      <c r="H158" s="93"/>
      <c r="I158" t="s">
        <v>799</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35">
      <c r="A159" s="171"/>
      <c r="B159" s="8"/>
      <c r="C159" s="18"/>
      <c r="D159" s="18"/>
      <c r="E159" s="18"/>
      <c r="F159" s="27"/>
      <c r="G159" s="93"/>
      <c r="H159" s="93"/>
      <c r="I159" t="s">
        <v>799</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35">
      <c r="A160" s="171"/>
      <c r="B160" s="8"/>
      <c r="C160" s="18"/>
      <c r="D160" s="18"/>
      <c r="E160" s="18"/>
      <c r="F160" s="27"/>
      <c r="G160" s="93"/>
      <c r="H160" s="93"/>
      <c r="I160" t="s">
        <v>799</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35">
      <c r="A161" s="171"/>
      <c r="B161" s="8"/>
      <c r="C161" s="18"/>
      <c r="D161" s="18"/>
      <c r="E161" s="18"/>
      <c r="F161" s="27"/>
      <c r="G161" s="93"/>
      <c r="H161" s="93"/>
      <c r="I161" t="s">
        <v>799</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35">
      <c r="A162" s="171"/>
      <c r="B162" s="8"/>
      <c r="C162" s="18"/>
      <c r="D162" s="18"/>
      <c r="E162" s="18"/>
      <c r="F162" s="27"/>
      <c r="G162" s="93"/>
      <c r="H162" s="93"/>
      <c r="I162" t="s">
        <v>799</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35">
      <c r="A163" s="171"/>
      <c r="B163" s="8"/>
      <c r="C163" s="18"/>
      <c r="D163" s="18"/>
      <c r="E163" s="18"/>
      <c r="F163" s="27"/>
      <c r="G163" s="93"/>
      <c r="H163" s="93"/>
      <c r="I163" t="s">
        <v>799</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35">
      <c r="A164" s="171"/>
      <c r="B164" s="8"/>
      <c r="C164" s="18"/>
      <c r="D164" s="18"/>
      <c r="E164" s="18"/>
      <c r="F164" s="27"/>
      <c r="G164" s="93"/>
      <c r="H164" s="93"/>
      <c r="I164" t="s">
        <v>799</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35">
      <c r="A165" s="171"/>
      <c r="B165" s="8"/>
      <c r="C165" s="18"/>
      <c r="D165" s="18"/>
      <c r="E165" s="18"/>
      <c r="F165" s="27"/>
      <c r="G165" s="93"/>
      <c r="H165" s="93"/>
      <c r="I165" t="s">
        <v>799</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35">
      <c r="A166" s="171"/>
      <c r="B166" s="8"/>
      <c r="C166" s="18"/>
      <c r="D166" s="18"/>
      <c r="E166" s="18"/>
      <c r="F166" s="27"/>
      <c r="G166" s="93"/>
      <c r="H166" s="93"/>
      <c r="I166" t="s">
        <v>799</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35">
      <c r="A167" s="171"/>
      <c r="B167" s="8"/>
      <c r="C167" s="18"/>
      <c r="D167" s="18"/>
      <c r="E167" s="18"/>
      <c r="F167" s="27"/>
      <c r="G167" s="93"/>
      <c r="H167" s="93"/>
      <c r="I167" t="s">
        <v>799</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35">
      <c r="A168" s="171"/>
      <c r="B168" s="8"/>
      <c r="C168" s="18"/>
      <c r="D168" s="18"/>
      <c r="E168" s="18"/>
      <c r="F168" s="27"/>
      <c r="G168" s="93"/>
      <c r="H168" s="93"/>
      <c r="I168" t="s">
        <v>799</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35">
      <c r="A169" s="171"/>
      <c r="B169" s="8"/>
      <c r="C169" s="18"/>
      <c r="D169" s="18"/>
      <c r="E169" s="18"/>
      <c r="F169" s="27"/>
      <c r="G169" s="93"/>
      <c r="H169" s="93"/>
      <c r="I169" t="s">
        <v>799</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35">
      <c r="A170" s="171"/>
      <c r="B170" s="8"/>
      <c r="C170" s="18"/>
      <c r="D170" s="18"/>
      <c r="E170" s="18"/>
      <c r="F170" s="27"/>
      <c r="G170" s="93"/>
      <c r="H170" s="93"/>
      <c r="I170" t="s">
        <v>799</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35">
      <c r="A171" s="171"/>
      <c r="B171" s="8"/>
      <c r="C171" s="18"/>
      <c r="D171" s="18"/>
      <c r="E171" s="18"/>
      <c r="F171" s="27"/>
      <c r="G171" s="93"/>
      <c r="H171" s="93"/>
      <c r="I171" t="s">
        <v>799</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35">
      <c r="A172" s="171"/>
      <c r="B172" s="8"/>
      <c r="C172" s="18"/>
      <c r="D172" s="18"/>
      <c r="E172" s="18"/>
      <c r="F172" s="27"/>
      <c r="G172" s="93"/>
      <c r="H172" s="93"/>
      <c r="I172" t="s">
        <v>799</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35">
      <c r="A173" s="171"/>
      <c r="B173" s="8"/>
      <c r="C173" s="18"/>
      <c r="D173" s="18"/>
      <c r="E173" s="18"/>
      <c r="F173" s="27"/>
      <c r="G173" s="27"/>
      <c r="H173" s="27"/>
      <c r="I173" t="s">
        <v>800</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35">
      <c r="A174" s="171"/>
      <c r="B174" s="8"/>
      <c r="C174" s="18"/>
      <c r="D174" s="18"/>
      <c r="E174" s="18"/>
      <c r="F174" s="27"/>
      <c r="G174" s="93"/>
      <c r="H174" s="93"/>
      <c r="I174" t="s">
        <v>800</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35">
      <c r="A175" s="171"/>
      <c r="B175" s="8"/>
      <c r="C175" s="18"/>
      <c r="D175" s="18"/>
      <c r="E175" s="18"/>
      <c r="F175" s="27"/>
      <c r="G175" s="93"/>
      <c r="H175" s="93"/>
      <c r="I175" t="s">
        <v>800</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35">
      <c r="A176" s="171"/>
      <c r="B176" s="8"/>
      <c r="C176" s="18"/>
      <c r="D176" s="18"/>
      <c r="E176" s="18"/>
      <c r="F176" s="27"/>
      <c r="G176" s="93"/>
      <c r="H176" s="93"/>
      <c r="I176" t="s">
        <v>800</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35">
      <c r="A177" s="171"/>
      <c r="B177" s="8"/>
      <c r="C177" s="18"/>
      <c r="D177" s="18"/>
      <c r="E177" s="18"/>
      <c r="F177" s="27"/>
      <c r="G177" s="93"/>
      <c r="H177" s="93"/>
      <c r="I177" t="s">
        <v>800</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35">
      <c r="A178" s="171"/>
      <c r="B178" s="8"/>
      <c r="C178" s="18"/>
      <c r="D178" s="18"/>
      <c r="E178" s="18"/>
      <c r="F178" s="27"/>
      <c r="G178" s="93"/>
      <c r="H178" s="93"/>
      <c r="I178" t="s">
        <v>800</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35">
      <c r="A179" s="171"/>
      <c r="B179" s="8"/>
      <c r="C179" s="18"/>
      <c r="D179" s="18"/>
      <c r="E179" s="18"/>
      <c r="F179" s="27"/>
      <c r="G179" s="93"/>
      <c r="H179" s="93"/>
      <c r="I179" t="s">
        <v>800</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35">
      <c r="A180" s="171"/>
      <c r="B180" s="8"/>
      <c r="C180" s="18"/>
      <c r="D180" s="18"/>
      <c r="E180" s="18"/>
      <c r="F180" s="27"/>
      <c r="G180" s="93"/>
      <c r="H180" s="93"/>
      <c r="I180" t="s">
        <v>800</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35">
      <c r="A181" s="171"/>
      <c r="B181" s="8"/>
      <c r="C181" s="18"/>
      <c r="D181" s="18"/>
      <c r="E181" s="18"/>
      <c r="F181" s="27"/>
      <c r="G181" s="93"/>
      <c r="H181" s="93"/>
      <c r="I181" t="s">
        <v>800</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35">
      <c r="A182" s="171"/>
      <c r="B182" s="8"/>
      <c r="C182" s="18"/>
      <c r="D182" s="18"/>
      <c r="E182" s="18"/>
      <c r="F182" s="27"/>
      <c r="G182" s="93"/>
      <c r="H182" s="93"/>
      <c r="I182" t="s">
        <v>800</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35">
      <c r="A183" s="171"/>
      <c r="B183" s="8"/>
      <c r="C183" s="18"/>
      <c r="D183" s="18"/>
      <c r="E183" s="18"/>
      <c r="F183" s="27"/>
      <c r="G183" s="93"/>
      <c r="H183" s="93"/>
      <c r="I183" t="s">
        <v>800</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35">
      <c r="A184" s="171"/>
      <c r="B184" s="8"/>
      <c r="C184" s="18"/>
      <c r="D184" s="18"/>
      <c r="E184" s="18"/>
      <c r="F184" s="27"/>
      <c r="G184" s="93"/>
      <c r="H184" s="93"/>
      <c r="I184" t="s">
        <v>800</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35">
      <c r="A185" s="171"/>
      <c r="B185" s="8"/>
      <c r="C185" s="18"/>
      <c r="D185" s="18"/>
      <c r="E185" s="18"/>
      <c r="F185" s="27"/>
      <c r="G185" s="93"/>
      <c r="H185" s="93"/>
      <c r="I185" t="s">
        <v>800</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35">
      <c r="A186" s="171"/>
      <c r="B186" s="8"/>
      <c r="C186" s="18"/>
      <c r="D186" s="18"/>
      <c r="E186" s="18"/>
      <c r="F186" s="27"/>
      <c r="G186" s="93"/>
      <c r="H186" s="93"/>
      <c r="I186" t="s">
        <v>800</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35">
      <c r="A187" s="171"/>
      <c r="B187" s="8"/>
      <c r="C187" s="18"/>
      <c r="D187" s="18"/>
      <c r="E187" s="18"/>
      <c r="F187" s="27"/>
      <c r="G187" s="93"/>
      <c r="H187" s="93"/>
      <c r="I187" t="s">
        <v>800</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35">
      <c r="A188" s="171"/>
      <c r="B188" s="8"/>
      <c r="C188" s="18"/>
      <c r="D188" s="18"/>
      <c r="E188" s="18"/>
      <c r="F188" s="27"/>
      <c r="G188" s="93"/>
      <c r="H188" s="93"/>
      <c r="I188" t="s">
        <v>800</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35">
      <c r="A189" s="171"/>
      <c r="B189" s="8"/>
      <c r="C189" s="18"/>
      <c r="D189" s="18"/>
      <c r="E189" s="18"/>
      <c r="F189" s="27"/>
      <c r="G189" s="93"/>
      <c r="H189" s="93"/>
      <c r="I189" t="s">
        <v>800</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35">
      <c r="A190" s="171"/>
      <c r="B190" s="8"/>
      <c r="C190" s="18"/>
      <c r="D190" s="18"/>
      <c r="E190" s="18"/>
      <c r="F190" s="27"/>
      <c r="G190" s="27"/>
      <c r="H190" s="27"/>
      <c r="I190" t="s">
        <v>801</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35">
      <c r="A191" s="171"/>
      <c r="B191" s="8"/>
      <c r="C191" s="18"/>
      <c r="D191" s="18"/>
      <c r="E191" s="18"/>
      <c r="F191" s="27"/>
      <c r="G191" s="93"/>
      <c r="H191" s="93"/>
      <c r="I191" t="s">
        <v>801</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35">
      <c r="A192" s="171"/>
      <c r="B192" s="8"/>
      <c r="C192" s="18"/>
      <c r="D192" s="18"/>
      <c r="E192" s="18"/>
      <c r="F192" s="27"/>
      <c r="G192" s="93"/>
      <c r="H192" s="93"/>
      <c r="I192" t="s">
        <v>801</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35">
      <c r="A193" s="171"/>
      <c r="B193" s="8"/>
      <c r="C193" s="18"/>
      <c r="D193" s="18"/>
      <c r="E193" s="18"/>
      <c r="F193" s="27"/>
      <c r="G193" s="93"/>
      <c r="H193" s="93"/>
      <c r="I193" t="s">
        <v>801</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35">
      <c r="A194" s="171"/>
      <c r="B194" s="8"/>
      <c r="C194" s="18"/>
      <c r="D194" s="18"/>
      <c r="E194" s="18"/>
      <c r="F194" s="27"/>
      <c r="G194" s="93"/>
      <c r="H194" s="93"/>
      <c r="I194" t="s">
        <v>801</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35">
      <c r="A195" s="171"/>
      <c r="B195" s="8"/>
      <c r="C195" s="18"/>
      <c r="D195" s="18"/>
      <c r="E195" s="18"/>
      <c r="F195" s="27"/>
      <c r="G195" s="93"/>
      <c r="H195" s="93"/>
      <c r="I195" t="s">
        <v>801</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35">
      <c r="A196" s="171"/>
      <c r="B196" s="8"/>
      <c r="C196" s="18"/>
      <c r="D196" s="18"/>
      <c r="E196" s="18"/>
      <c r="F196" s="27"/>
      <c r="G196" s="93"/>
      <c r="H196" s="93"/>
      <c r="I196" t="s">
        <v>801</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35">
      <c r="A197" s="171"/>
      <c r="B197" s="8"/>
      <c r="C197" s="18"/>
      <c r="D197" s="18"/>
      <c r="E197" s="18"/>
      <c r="F197" s="27"/>
      <c r="G197" s="93"/>
      <c r="H197" s="93"/>
      <c r="I197" t="s">
        <v>801</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35">
      <c r="A198" s="171"/>
      <c r="B198" s="8"/>
      <c r="C198" s="18"/>
      <c r="D198" s="18"/>
      <c r="E198" s="18"/>
      <c r="F198" s="27"/>
      <c r="G198" s="93"/>
      <c r="H198" s="93"/>
      <c r="I198" t="s">
        <v>801</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35">
      <c r="A199" s="171"/>
      <c r="B199" s="8"/>
      <c r="C199" s="18"/>
      <c r="D199" s="18"/>
      <c r="E199" s="18"/>
      <c r="F199" s="27"/>
      <c r="G199" s="93"/>
      <c r="H199" s="93"/>
      <c r="I199" t="s">
        <v>801</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35">
      <c r="A200" s="171"/>
      <c r="B200" s="8"/>
      <c r="C200" s="18"/>
      <c r="D200" s="18"/>
      <c r="E200" s="18"/>
      <c r="F200" s="27"/>
      <c r="G200" s="93"/>
      <c r="H200" s="93"/>
      <c r="I200" t="s">
        <v>801</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35">
      <c r="A201" s="171"/>
      <c r="B201" s="8"/>
      <c r="C201" s="18"/>
      <c r="D201" s="18"/>
      <c r="E201" s="18"/>
      <c r="F201" s="27"/>
      <c r="G201" s="93"/>
      <c r="H201" s="93"/>
      <c r="I201" t="s">
        <v>801</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35">
      <c r="A202" s="171"/>
      <c r="B202" s="8"/>
      <c r="C202" s="18"/>
      <c r="D202" s="18"/>
      <c r="E202" s="18"/>
      <c r="F202" s="27"/>
      <c r="G202" s="93"/>
      <c r="H202" s="93"/>
      <c r="I202" t="s">
        <v>801</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35">
      <c r="A203" s="171"/>
      <c r="B203" s="8"/>
      <c r="C203" s="18"/>
      <c r="D203" s="18"/>
      <c r="E203" s="18"/>
      <c r="F203" s="27"/>
      <c r="G203" s="93"/>
      <c r="H203" s="93"/>
      <c r="I203" t="s">
        <v>801</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35">
      <c r="A204" s="171"/>
      <c r="B204" s="8"/>
      <c r="C204" s="18"/>
      <c r="D204" s="18"/>
      <c r="E204" s="18"/>
      <c r="F204" s="27"/>
      <c r="G204" s="93"/>
      <c r="H204" s="93"/>
      <c r="I204" t="s">
        <v>801</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35">
      <c r="A205" s="171"/>
      <c r="B205" s="8"/>
      <c r="C205" s="18"/>
      <c r="D205" s="18"/>
      <c r="E205" s="18"/>
      <c r="F205" s="27"/>
      <c r="G205" s="93"/>
      <c r="H205" s="93"/>
      <c r="I205" t="s">
        <v>801</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35">
      <c r="A206" s="171"/>
      <c r="B206" s="8"/>
      <c r="C206" s="18"/>
      <c r="D206" s="18"/>
      <c r="E206" s="18"/>
      <c r="F206" s="27"/>
      <c r="G206" s="93"/>
      <c r="H206" s="93"/>
      <c r="I206" t="s">
        <v>801</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35">
      <c r="A207" s="171"/>
      <c r="B207" s="8"/>
      <c r="C207" s="18"/>
      <c r="D207" s="18"/>
      <c r="E207" s="18"/>
      <c r="F207" s="27"/>
      <c r="G207" s="27"/>
      <c r="H207" s="27"/>
      <c r="I207" t="s">
        <v>802</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35">
      <c r="A208" s="171"/>
      <c r="B208" s="8"/>
      <c r="C208" s="18"/>
      <c r="D208" s="18"/>
      <c r="E208" s="18"/>
      <c r="F208" s="27"/>
      <c r="G208" s="93"/>
      <c r="H208" s="93"/>
      <c r="I208" t="s">
        <v>802</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35">
      <c r="A209" s="171"/>
      <c r="B209" s="8"/>
      <c r="C209" s="18"/>
      <c r="D209" s="18"/>
      <c r="E209" s="18"/>
      <c r="F209" s="27"/>
      <c r="G209" s="93"/>
      <c r="H209" s="93"/>
      <c r="I209" t="s">
        <v>802</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35">
      <c r="A210" s="171"/>
      <c r="B210" s="8"/>
      <c r="C210" s="18"/>
      <c r="D210" s="18"/>
      <c r="E210" s="18"/>
      <c r="F210" s="27"/>
      <c r="G210" s="93"/>
      <c r="H210" s="93"/>
      <c r="I210" t="s">
        <v>802</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35">
      <c r="A211" s="171"/>
      <c r="B211" s="8"/>
      <c r="C211" s="18"/>
      <c r="D211" s="18"/>
      <c r="E211" s="18"/>
      <c r="F211" s="27"/>
      <c r="G211" s="93"/>
      <c r="H211" s="93"/>
      <c r="I211" t="s">
        <v>802</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35">
      <c r="A212" s="171"/>
      <c r="B212" s="8"/>
      <c r="C212" s="18"/>
      <c r="D212" s="18"/>
      <c r="E212" s="18"/>
      <c r="F212" s="27"/>
      <c r="G212" s="93"/>
      <c r="H212" s="93"/>
      <c r="I212" t="s">
        <v>802</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35">
      <c r="A213" s="171"/>
      <c r="B213" s="8"/>
      <c r="C213" s="18"/>
      <c r="D213" s="18"/>
      <c r="E213" s="18"/>
      <c r="F213" s="27"/>
      <c r="G213" s="93"/>
      <c r="H213" s="93"/>
      <c r="I213" t="s">
        <v>802</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35">
      <c r="A214" s="171"/>
      <c r="B214" s="8"/>
      <c r="C214" s="18"/>
      <c r="D214" s="18"/>
      <c r="E214" s="18"/>
      <c r="F214" s="27"/>
      <c r="G214" s="93"/>
      <c r="H214" s="93"/>
      <c r="I214" t="s">
        <v>802</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35">
      <c r="A215" s="171"/>
      <c r="B215" s="8"/>
      <c r="C215" s="18"/>
      <c r="D215" s="18"/>
      <c r="E215" s="18"/>
      <c r="F215" s="27"/>
      <c r="G215" s="93"/>
      <c r="H215" s="93"/>
      <c r="I215" t="s">
        <v>802</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35">
      <c r="A216" s="171"/>
      <c r="B216" s="8"/>
      <c r="C216" s="18"/>
      <c r="D216" s="18"/>
      <c r="E216" s="18"/>
      <c r="F216" s="27"/>
      <c r="G216" s="93"/>
      <c r="H216" s="93"/>
      <c r="I216" t="s">
        <v>802</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35">
      <c r="A217" s="171"/>
      <c r="B217" s="8"/>
      <c r="C217" s="18"/>
      <c r="D217" s="18"/>
      <c r="E217" s="18"/>
      <c r="F217" s="27"/>
      <c r="G217" s="93"/>
      <c r="H217" s="93"/>
      <c r="I217" t="s">
        <v>802</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35">
      <c r="A218" s="171"/>
      <c r="B218" s="8"/>
      <c r="C218" s="18"/>
      <c r="D218" s="18"/>
      <c r="E218" s="18"/>
      <c r="F218" s="27"/>
      <c r="G218" s="93"/>
      <c r="H218" s="93"/>
      <c r="I218" t="s">
        <v>802</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35">
      <c r="A219" s="171"/>
      <c r="B219" s="8"/>
      <c r="C219" s="18"/>
      <c r="D219" s="18"/>
      <c r="E219" s="18"/>
      <c r="F219" s="27"/>
      <c r="G219" s="93"/>
      <c r="H219" s="93"/>
      <c r="I219" t="s">
        <v>802</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35">
      <c r="A220" s="171"/>
      <c r="B220" s="8"/>
      <c r="C220" s="18"/>
      <c r="D220" s="18"/>
      <c r="E220" s="18"/>
      <c r="F220" s="27"/>
      <c r="G220" s="93"/>
      <c r="H220" s="93"/>
      <c r="I220" t="s">
        <v>802</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35">
      <c r="A221" s="171"/>
      <c r="B221" s="8"/>
      <c r="C221" s="18"/>
      <c r="D221" s="18"/>
      <c r="E221" s="18"/>
      <c r="F221" s="27"/>
      <c r="G221" s="93"/>
      <c r="H221" s="93"/>
      <c r="I221" t="s">
        <v>802</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35">
      <c r="A222" s="171"/>
      <c r="B222" s="8"/>
      <c r="C222" s="18"/>
      <c r="D222" s="18"/>
      <c r="E222" s="18"/>
      <c r="F222" s="27"/>
      <c r="G222" s="93"/>
      <c r="H222" s="93"/>
      <c r="I222" t="s">
        <v>802</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35">
      <c r="A223" s="171"/>
      <c r="B223" s="8"/>
      <c r="C223" s="18"/>
      <c r="D223" s="18"/>
      <c r="E223" s="18"/>
      <c r="F223" s="27"/>
      <c r="G223" s="93"/>
      <c r="H223" s="93"/>
      <c r="I223" t="s">
        <v>802</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35">
      <c r="A224" s="171"/>
      <c r="B224" s="8"/>
      <c r="C224" s="18"/>
      <c r="D224" s="18"/>
      <c r="E224" s="18"/>
      <c r="F224" s="27"/>
      <c r="G224" s="27"/>
      <c r="H224" s="27"/>
      <c r="I224" t="s">
        <v>803</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35">
      <c r="A225" s="171"/>
      <c r="B225" s="8"/>
      <c r="C225" s="18"/>
      <c r="D225" s="18"/>
      <c r="E225" s="18"/>
      <c r="F225" s="27"/>
      <c r="G225" s="93"/>
      <c r="H225" s="93"/>
      <c r="I225" t="s">
        <v>803</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35">
      <c r="A226" s="171"/>
      <c r="B226" s="8"/>
      <c r="C226" s="18"/>
      <c r="D226" s="18"/>
      <c r="E226" s="18"/>
      <c r="F226" s="27"/>
      <c r="G226" s="93"/>
      <c r="H226" s="93"/>
      <c r="I226" t="s">
        <v>803</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35">
      <c r="A227" s="171"/>
      <c r="B227" s="8"/>
      <c r="C227" s="18"/>
      <c r="D227" s="18"/>
      <c r="E227" s="18"/>
      <c r="F227" s="27"/>
      <c r="G227" s="93"/>
      <c r="H227" s="93"/>
      <c r="I227" t="s">
        <v>803</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35">
      <c r="A228" s="171"/>
      <c r="B228" s="8"/>
      <c r="C228" s="18"/>
      <c r="D228" s="18"/>
      <c r="E228" s="18"/>
      <c r="F228" s="27"/>
      <c r="G228" s="93"/>
      <c r="H228" s="93"/>
      <c r="I228" t="s">
        <v>803</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35">
      <c r="A229" s="171"/>
      <c r="B229" s="8"/>
      <c r="C229" s="18"/>
      <c r="D229" s="18"/>
      <c r="E229" s="18"/>
      <c r="F229" s="27"/>
      <c r="G229" s="93"/>
      <c r="H229" s="93"/>
      <c r="I229" t="s">
        <v>803</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35">
      <c r="A230" s="171"/>
      <c r="B230" s="8"/>
      <c r="C230" s="18"/>
      <c r="D230" s="18"/>
      <c r="E230" s="18"/>
      <c r="F230" s="27"/>
      <c r="G230" s="93"/>
      <c r="H230" s="93"/>
      <c r="I230" t="s">
        <v>803</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35">
      <c r="A231" s="171"/>
      <c r="B231" s="8"/>
      <c r="C231" s="18"/>
      <c r="D231" s="18"/>
      <c r="E231" s="18"/>
      <c r="F231" s="27"/>
      <c r="G231" s="93"/>
      <c r="H231" s="93"/>
      <c r="I231" t="s">
        <v>803</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35">
      <c r="A232" s="171"/>
      <c r="B232" s="8"/>
      <c r="C232" s="18"/>
      <c r="D232" s="18"/>
      <c r="E232" s="18"/>
      <c r="F232" s="27"/>
      <c r="G232" s="93"/>
      <c r="H232" s="93"/>
      <c r="I232" t="s">
        <v>803</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35">
      <c r="A233" s="171"/>
      <c r="B233" s="8"/>
      <c r="C233" s="18"/>
      <c r="D233" s="18"/>
      <c r="E233" s="18"/>
      <c r="F233" s="27"/>
      <c r="G233" s="93"/>
      <c r="H233" s="93"/>
      <c r="I233" t="s">
        <v>803</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35">
      <c r="A234" s="171"/>
      <c r="B234" s="8"/>
      <c r="C234" s="18"/>
      <c r="D234" s="18"/>
      <c r="E234" s="18"/>
      <c r="F234" s="27"/>
      <c r="G234" s="93"/>
      <c r="H234" s="93"/>
      <c r="I234" t="s">
        <v>803</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35">
      <c r="A235" s="171"/>
      <c r="B235" s="8"/>
      <c r="C235" s="18"/>
      <c r="D235" s="18"/>
      <c r="E235" s="18"/>
      <c r="F235" s="27"/>
      <c r="G235" s="93"/>
      <c r="H235" s="93"/>
      <c r="I235" t="s">
        <v>803</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35">
      <c r="A236" s="171"/>
      <c r="B236" s="8"/>
      <c r="C236" s="18"/>
      <c r="D236" s="18"/>
      <c r="E236" s="18"/>
      <c r="F236" s="27"/>
      <c r="G236" s="93"/>
      <c r="H236" s="93"/>
      <c r="I236" t="s">
        <v>803</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35">
      <c r="A237" s="171"/>
      <c r="B237" s="8"/>
      <c r="C237" s="18"/>
      <c r="D237" s="18"/>
      <c r="E237" s="18"/>
      <c r="F237" s="27"/>
      <c r="G237" s="93"/>
      <c r="H237" s="93"/>
      <c r="I237" t="s">
        <v>803</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35">
      <c r="A238" s="171"/>
      <c r="B238" s="8"/>
      <c r="C238" s="18"/>
      <c r="D238" s="18"/>
      <c r="E238" s="18"/>
      <c r="F238" s="27"/>
      <c r="G238" s="93"/>
      <c r="H238" s="93"/>
      <c r="I238" t="s">
        <v>803</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35">
      <c r="A239" s="171"/>
      <c r="B239" s="8"/>
      <c r="C239" s="18"/>
      <c r="D239" s="18"/>
      <c r="E239" s="18"/>
      <c r="F239" s="27"/>
      <c r="G239" s="93"/>
      <c r="H239" s="93"/>
      <c r="I239" t="s">
        <v>803</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35">
      <c r="A240" s="171"/>
      <c r="B240" s="8"/>
      <c r="C240" s="18"/>
      <c r="D240" s="18"/>
      <c r="E240" s="18"/>
      <c r="F240" s="27"/>
      <c r="G240" s="93"/>
      <c r="H240" s="93"/>
      <c r="I240" t="s">
        <v>803</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35">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5">
      <c r="A242" s="171"/>
      <c r="B242" s="8"/>
      <c r="C242" s="18"/>
      <c r="D242" s="18"/>
      <c r="E242" s="18"/>
      <c r="F242" s="18"/>
      <c r="G242" s="145" t="s">
        <v>936</v>
      </c>
      <c r="H242" s="18"/>
      <c r="I242" s="18"/>
      <c r="J242" s="24"/>
      <c r="K242" s="24" t="s">
        <v>379</v>
      </c>
      <c r="L242" s="24" t="s">
        <v>380</v>
      </c>
      <c r="M242" s="24" t="s">
        <v>382</v>
      </c>
      <c r="N242" s="24" t="s">
        <v>383</v>
      </c>
      <c r="O242" s="24" t="s">
        <v>384</v>
      </c>
      <c r="P242" s="24" t="s">
        <v>386</v>
      </c>
      <c r="Q242" s="24" t="s">
        <v>890</v>
      </c>
      <c r="R242" s="24" t="s">
        <v>891</v>
      </c>
      <c r="S242" s="24" t="s">
        <v>1201</v>
      </c>
      <c r="T242" s="24"/>
      <c r="U242" s="24"/>
      <c r="V242" s="23"/>
      <c r="W242" s="17"/>
      <c r="X242" s="9"/>
    </row>
    <row r="243" spans="1:24" outlineLevel="1" x14ac:dyDescent="0.35">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5">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5">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5">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5">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5">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5">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5">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5">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5">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5">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5">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5">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5">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5">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5">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5">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123</v>
      </c>
      <c r="X261" s="9"/>
    </row>
    <row r="262" spans="1:24"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931</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757</v>
      </c>
      <c r="K269" s="24" t="s">
        <v>387</v>
      </c>
      <c r="L269" s="24" t="s">
        <v>137</v>
      </c>
      <c r="M269" s="24" t="s">
        <v>138</v>
      </c>
      <c r="N269" s="24" t="s">
        <v>139</v>
      </c>
      <c r="O269" s="24" t="s">
        <v>140</v>
      </c>
      <c r="P269" s="24" t="s">
        <v>141</v>
      </c>
      <c r="Q269" s="24" t="s">
        <v>142</v>
      </c>
      <c r="R269" s="24" t="s">
        <v>143</v>
      </c>
      <c r="S269" s="24" t="s">
        <v>144</v>
      </c>
      <c r="T269" s="24" t="s">
        <v>145</v>
      </c>
      <c r="U269" s="24"/>
      <c r="V269" s="23"/>
      <c r="W269" s="17"/>
      <c r="X269" s="9"/>
    </row>
    <row r="270" spans="1:24" x14ac:dyDescent="0.35">
      <c r="A270" s="171"/>
      <c r="B270" s="8"/>
      <c r="C270" s="18"/>
      <c r="D270" s="18"/>
      <c r="E270" s="18"/>
      <c r="F270" s="18"/>
      <c r="G270" s="47" t="s">
        <v>457</v>
      </c>
      <c r="H270" s="18"/>
      <c r="I270" s="18"/>
      <c r="J270" s="24"/>
      <c r="K270" s="24" t="s">
        <v>457</v>
      </c>
      <c r="L270" s="24" t="s">
        <v>457</v>
      </c>
      <c r="M270" s="24" t="s">
        <v>457</v>
      </c>
      <c r="N270" s="24" t="s">
        <v>457</v>
      </c>
      <c r="O270" s="24" t="s">
        <v>457</v>
      </c>
      <c r="P270" s="24" t="s">
        <v>457</v>
      </c>
      <c r="Q270" s="24" t="s">
        <v>457</v>
      </c>
      <c r="R270" s="24" t="s">
        <v>457</v>
      </c>
      <c r="S270" s="24" t="s">
        <v>457</v>
      </c>
      <c r="T270" s="24" t="s">
        <v>457</v>
      </c>
      <c r="U270" s="24"/>
      <c r="V270" s="23"/>
      <c r="W270" s="17"/>
      <c r="X270" s="9"/>
    </row>
    <row r="271" spans="1:24" outlineLevel="1" x14ac:dyDescent="0.35">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5">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5">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5">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5">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5">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5">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5">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5">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5">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5">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5">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5">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5">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5">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5">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5">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5" customHeight="1" x14ac:dyDescent="0.35">
      <c r="A289" s="107"/>
      <c r="B289" s="98"/>
      <c r="C289" s="18"/>
      <c r="D289" s="18"/>
      <c r="E289" s="18"/>
      <c r="F289" s="18"/>
      <c r="G289" s="607" t="s">
        <v>940</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5" customHeight="1" outlineLevel="1" x14ac:dyDescent="0.35">
      <c r="A290" s="107"/>
      <c r="B290" s="98"/>
      <c r="C290" s="18"/>
      <c r="D290" s="18"/>
      <c r="E290" s="18"/>
      <c r="F290" s="14"/>
      <c r="G290" s="152"/>
      <c r="H290" s="153"/>
      <c r="J290" s="125" t="s">
        <v>939</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5" customHeight="1" outlineLevel="1" x14ac:dyDescent="0.35">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5" customHeight="1" outlineLevel="1" x14ac:dyDescent="0.35">
      <c r="A292" s="107"/>
      <c r="B292" s="98"/>
      <c r="C292" s="18"/>
      <c r="D292" s="18"/>
      <c r="E292" s="18"/>
      <c r="F292" s="14"/>
      <c r="G292" s="83" t="s">
        <v>753</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121</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945</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123</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932</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930</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5">
      <c r="A323" s="171"/>
      <c r="B323" s="8"/>
      <c r="C323" s="18"/>
      <c r="D323" s="18"/>
      <c r="E323" s="18"/>
      <c r="F323" s="18"/>
      <c r="G323" s="54" t="s">
        <v>949</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387</v>
      </c>
      <c r="L324" s="24" t="s">
        <v>137</v>
      </c>
      <c r="M324" s="24" t="s">
        <v>138</v>
      </c>
      <c r="N324" s="24" t="s">
        <v>139</v>
      </c>
      <c r="O324" s="24" t="s">
        <v>140</v>
      </c>
      <c r="P324" s="24" t="s">
        <v>141</v>
      </c>
      <c r="Q324" s="24" t="s">
        <v>142</v>
      </c>
      <c r="R324" s="24" t="s">
        <v>143</v>
      </c>
      <c r="S324" s="24" t="s">
        <v>144</v>
      </c>
      <c r="T324" s="24" t="s">
        <v>145</v>
      </c>
      <c r="U324" s="23"/>
      <c r="V324" s="23"/>
      <c r="W324" s="17"/>
      <c r="X324" s="9"/>
    </row>
    <row r="325" spans="1:24" outlineLevel="1" x14ac:dyDescent="0.35">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35">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35">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35">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35">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35">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35">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35">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35">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35">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35">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35">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35">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35">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35">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35">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35">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35">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123</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3" workbookViewId="0">
      <selection activeCell="T56" sqref="T56:T155"/>
    </sheetView>
  </sheetViews>
  <sheetFormatPr defaultColWidth="13.36328125" defaultRowHeight="12" customHeight="1" outlineLevelRow="1" x14ac:dyDescent="0.35"/>
  <cols>
    <col min="1" max="1" width="5.36328125" customWidth="1"/>
    <col min="2" max="2" width="1.90625" customWidth="1"/>
    <col min="3" max="4" width="0.6328125" customWidth="1"/>
    <col min="5" max="5" width="2.90625" customWidth="1"/>
    <col min="6" max="6" width="1.90625" customWidth="1"/>
    <col min="7" max="7" width="13.08984375" customWidth="1"/>
    <col min="8" max="8" width="12.90625" customWidth="1"/>
    <col min="9" max="9" width="11.08984375" customWidth="1"/>
    <col min="10" max="10" width="13.08984375" customWidth="1"/>
    <col min="11" max="11" width="12.6328125" customWidth="1"/>
    <col min="12" max="15" width="13.08984375" customWidth="1"/>
    <col min="16" max="16" width="13.36328125" customWidth="1"/>
    <col min="17" max="18" width="13.08984375" customWidth="1"/>
    <col min="19" max="19" width="13.36328125" customWidth="1"/>
    <col min="20" max="20" width="13.08984375" customWidth="1"/>
    <col min="21" max="21" width="12.9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5">
      <c r="A5" s="7"/>
      <c r="B5" s="98"/>
      <c r="C5" s="13"/>
      <c r="D5" s="13">
        <v>661.25</v>
      </c>
      <c r="E5" s="13" t="s">
        <v>1</v>
      </c>
      <c r="F5" s="773"/>
      <c r="G5" s="774" t="s">
        <v>1139</v>
      </c>
      <c r="H5" s="52"/>
      <c r="I5" s="52"/>
      <c r="J5" s="52"/>
      <c r="K5" s="52"/>
      <c r="L5" s="52"/>
      <c r="M5" s="52"/>
      <c r="N5" s="52"/>
      <c r="O5" s="52"/>
      <c r="P5" s="52"/>
      <c r="Q5" s="52"/>
      <c r="R5" s="52"/>
      <c r="S5" s="52"/>
      <c r="T5" s="45"/>
      <c r="U5" s="74"/>
      <c r="V5" s="775"/>
      <c r="W5" s="776"/>
      <c r="X5" s="17"/>
      <c r="Y5" s="9"/>
    </row>
    <row r="6" spans="1:25" ht="12.9" customHeight="1" x14ac:dyDescent="0.35">
      <c r="A6" s="7"/>
      <c r="B6" s="98"/>
      <c r="C6" s="13"/>
      <c r="D6" s="13"/>
      <c r="E6" s="18"/>
      <c r="F6" s="777"/>
      <c r="G6" s="14"/>
      <c r="H6" s="77"/>
      <c r="I6" s="14"/>
      <c r="J6" s="14"/>
      <c r="K6" s="14"/>
      <c r="L6" s="14"/>
      <c r="M6" s="14"/>
      <c r="N6" s="14"/>
      <c r="O6" s="14"/>
      <c r="P6" s="14"/>
      <c r="Q6" s="14"/>
      <c r="R6" s="14"/>
      <c r="S6" s="14"/>
      <c r="T6" s="16"/>
      <c r="U6" s="112"/>
      <c r="V6" s="111"/>
      <c r="W6" s="778"/>
      <c r="X6" s="17"/>
      <c r="Y6" s="9"/>
    </row>
    <row r="7" spans="1:25" ht="12.9" customHeight="1" x14ac:dyDescent="0.35">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2.9" customHeight="1" x14ac:dyDescent="0.35">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2.9"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5">
      <c r="A15" s="7"/>
      <c r="B15" s="98"/>
      <c r="C15" s="18"/>
      <c r="D15" s="18"/>
      <c r="E15" s="18"/>
      <c r="F15" s="34"/>
      <c r="G15" s="38" t="s">
        <v>1140</v>
      </c>
      <c r="H15" s="38"/>
      <c r="I15" s="38"/>
      <c r="J15" s="99">
        <v>0.9</v>
      </c>
      <c r="K15" s="55"/>
      <c r="L15" s="39"/>
      <c r="M15" s="39"/>
      <c r="N15" s="39"/>
      <c r="O15" s="39"/>
      <c r="P15" s="39"/>
      <c r="Q15" s="39"/>
      <c r="R15" s="39"/>
      <c r="S15" s="39"/>
      <c r="T15" s="39"/>
      <c r="U15" s="39"/>
      <c r="V15" s="39"/>
      <c r="W15" s="31"/>
      <c r="X15" s="17"/>
      <c r="Y15" s="9"/>
    </row>
    <row r="16" spans="1:25" ht="12.9" customHeight="1" x14ac:dyDescent="0.35">
      <c r="A16" s="7"/>
      <c r="B16" s="98"/>
      <c r="C16" s="18"/>
      <c r="D16" s="18"/>
      <c r="E16" s="18"/>
      <c r="F16" s="34"/>
      <c r="G16" s="38" t="s">
        <v>1141</v>
      </c>
      <c r="H16" s="38"/>
      <c r="I16" s="38"/>
      <c r="J16" s="786">
        <v>660</v>
      </c>
      <c r="K16" s="39"/>
      <c r="L16" s="39"/>
      <c r="M16" s="39"/>
      <c r="N16" s="39"/>
      <c r="O16" s="39"/>
      <c r="P16" s="39"/>
      <c r="Q16" s="39"/>
      <c r="R16" s="39"/>
      <c r="S16" s="39"/>
      <c r="T16" s="39"/>
      <c r="U16" s="39"/>
      <c r="V16" s="39"/>
      <c r="W16" s="31"/>
      <c r="X16" s="17"/>
      <c r="Y16" s="9"/>
    </row>
    <row r="17" spans="1:25" ht="12.9" customHeight="1" x14ac:dyDescent="0.35">
      <c r="A17" s="7"/>
      <c r="B17" s="98"/>
      <c r="C17" s="18"/>
      <c r="D17" s="18"/>
      <c r="E17" s="18"/>
      <c r="F17" s="34"/>
      <c r="G17" s="38" t="s">
        <v>337</v>
      </c>
      <c r="H17" s="38"/>
      <c r="I17" s="38"/>
      <c r="J17" s="786" t="s">
        <v>1142</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5">
      <c r="A24" s="7"/>
      <c r="B24" s="98"/>
      <c r="C24" s="13"/>
      <c r="D24" s="13">
        <v>417.58461259214789</v>
      </c>
      <c r="E24" s="13" t="s">
        <v>1</v>
      </c>
      <c r="F24" s="773"/>
      <c r="G24" s="774" t="s">
        <v>1143</v>
      </c>
      <c r="H24" s="52"/>
      <c r="I24" s="52"/>
      <c r="J24" s="52"/>
      <c r="K24" s="52"/>
      <c r="L24" s="52"/>
      <c r="M24" s="52"/>
      <c r="N24" s="52"/>
      <c r="O24" s="52"/>
      <c r="P24" s="52"/>
      <c r="Q24" s="52"/>
      <c r="R24" s="52"/>
      <c r="S24" s="52"/>
      <c r="T24" s="45"/>
      <c r="U24" s="74"/>
      <c r="V24" s="775"/>
      <c r="W24" s="776"/>
      <c r="X24" s="17"/>
      <c r="Y24" s="9"/>
    </row>
    <row r="25" spans="1:25" ht="12.9" customHeight="1" x14ac:dyDescent="0.35">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2.9" customHeight="1" x14ac:dyDescent="0.35">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2.9" customHeight="1" x14ac:dyDescent="0.35">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2.9"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5">
      <c r="A31" s="7"/>
      <c r="B31" s="98"/>
      <c r="C31" s="18"/>
      <c r="D31" s="18"/>
      <c r="E31" s="18"/>
      <c r="F31" s="18"/>
      <c r="G31" s="18"/>
      <c r="H31" s="18"/>
      <c r="I31" s="18"/>
      <c r="J31" s="24" t="s">
        <v>1144</v>
      </c>
      <c r="K31" s="24" t="s">
        <v>1145</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5">
      <c r="A34" s="7"/>
      <c r="B34" s="98"/>
      <c r="C34" s="18"/>
      <c r="D34" s="18"/>
      <c r="E34" s="18"/>
      <c r="F34" s="27"/>
      <c r="G34" s="38" t="s">
        <v>1146</v>
      </c>
      <c r="H34" s="38"/>
      <c r="I34" s="787" t="s">
        <v>1147</v>
      </c>
      <c r="J34" s="137">
        <v>453.5</v>
      </c>
      <c r="K34" s="137">
        <v>80</v>
      </c>
      <c r="L34" s="39"/>
      <c r="M34" s="39"/>
      <c r="N34" s="39"/>
      <c r="O34" s="39"/>
      <c r="P34" s="39"/>
      <c r="Q34" s="39"/>
      <c r="R34" s="39"/>
      <c r="S34" s="39"/>
      <c r="T34" s="39"/>
      <c r="U34" s="39"/>
      <c r="V34" s="39"/>
      <c r="W34" s="31"/>
      <c r="X34" s="17"/>
      <c r="Y34" s="9"/>
    </row>
    <row r="35" spans="1:25" ht="12.9" customHeight="1" x14ac:dyDescent="0.35">
      <c r="A35" s="7"/>
      <c r="B35" s="98"/>
      <c r="C35" s="18"/>
      <c r="D35" s="18"/>
      <c r="E35" s="18"/>
      <c r="F35" s="27"/>
      <c r="G35" s="38" t="s">
        <v>1148</v>
      </c>
      <c r="H35" s="38"/>
      <c r="I35" s="787"/>
      <c r="J35" s="99">
        <v>0.8</v>
      </c>
      <c r="K35" s="99">
        <v>0.8</v>
      </c>
      <c r="L35" s="39"/>
      <c r="M35" s="39"/>
      <c r="N35" s="39"/>
      <c r="O35" s="39"/>
      <c r="P35" s="39"/>
      <c r="Q35" s="39"/>
      <c r="R35" s="39"/>
      <c r="S35" s="39"/>
      <c r="T35" s="39"/>
      <c r="U35" s="39"/>
      <c r="V35" s="39"/>
      <c r="W35" s="31"/>
      <c r="X35" s="17"/>
      <c r="Y35" s="9"/>
    </row>
    <row r="36" spans="1:25" ht="12.9" customHeight="1" x14ac:dyDescent="0.35">
      <c r="A36" s="7"/>
      <c r="B36" s="98"/>
      <c r="C36" s="18"/>
      <c r="D36" s="18"/>
      <c r="E36" s="18"/>
      <c r="F36" s="27"/>
      <c r="G36" s="38" t="s">
        <v>1149</v>
      </c>
      <c r="H36" s="38"/>
      <c r="I36" s="787" t="s">
        <v>1150</v>
      </c>
      <c r="J36" s="137">
        <v>20</v>
      </c>
      <c r="K36" s="137">
        <v>10</v>
      </c>
      <c r="L36" s="39"/>
      <c r="M36" s="39"/>
      <c r="N36" s="39"/>
      <c r="O36" s="39"/>
      <c r="P36" s="39"/>
      <c r="Q36" s="39"/>
      <c r="R36" s="39"/>
      <c r="S36" s="39"/>
      <c r="T36" s="39"/>
      <c r="U36" s="39"/>
      <c r="V36" s="39"/>
      <c r="W36" s="31"/>
      <c r="X36" s="17"/>
      <c r="Y36" s="9"/>
    </row>
    <row r="37" spans="1:25" ht="12.9" customHeight="1" x14ac:dyDescent="0.35">
      <c r="A37" s="7"/>
      <c r="B37" s="98"/>
      <c r="C37" s="18"/>
      <c r="D37" s="18"/>
      <c r="E37" s="18"/>
      <c r="F37" s="34"/>
      <c r="G37" s="38" t="s">
        <v>1151</v>
      </c>
      <c r="H37" s="38"/>
      <c r="I37" s="38"/>
      <c r="J37" s="788">
        <v>43466</v>
      </c>
      <c r="K37" s="789">
        <f>MIN(364,INT((J37 - DATE(YEAR(J37),1,1))))</f>
        <v>0</v>
      </c>
      <c r="L37" s="39"/>
      <c r="M37" s="39"/>
      <c r="N37" s="39"/>
      <c r="O37" s="39"/>
      <c r="P37" s="39"/>
      <c r="Q37" s="39"/>
      <c r="R37" s="39"/>
      <c r="S37" s="39"/>
      <c r="T37" s="39"/>
      <c r="U37" s="39"/>
      <c r="V37" s="39"/>
      <c r="W37" s="31"/>
      <c r="X37" s="17"/>
      <c r="Y37" s="9"/>
    </row>
    <row r="38" spans="1:25" ht="12.9"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5">
      <c r="A39" s="7"/>
      <c r="B39" s="98"/>
      <c r="C39" s="18"/>
      <c r="D39" s="18"/>
      <c r="E39" s="18"/>
      <c r="F39" s="34"/>
      <c r="G39" s="38"/>
      <c r="H39" s="38"/>
      <c r="I39" s="38" t="s">
        <v>1152</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5">
      <c r="A46" s="7"/>
      <c r="B46" s="8"/>
      <c r="C46" s="13"/>
      <c r="D46" s="13">
        <v>4408.9250000000002</v>
      </c>
      <c r="E46" s="13" t="s">
        <v>1</v>
      </c>
      <c r="F46" s="14"/>
      <c r="G46" s="15" t="s">
        <v>1153</v>
      </c>
      <c r="H46" s="14"/>
      <c r="I46" s="14"/>
      <c r="J46" s="14"/>
      <c r="K46" s="14"/>
      <c r="L46" s="111"/>
      <c r="M46" s="14"/>
      <c r="N46" s="14"/>
      <c r="O46" s="14"/>
      <c r="P46" s="14"/>
      <c r="Q46" s="14"/>
      <c r="R46" s="14"/>
      <c r="S46" s="14"/>
      <c r="T46" s="16"/>
      <c r="U46" s="77"/>
      <c r="V46" s="111"/>
      <c r="W46" s="17"/>
      <c r="X46" s="9"/>
    </row>
    <row r="47" spans="1:25" ht="12.9"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5">
      <c r="A48" s="7"/>
      <c r="B48" s="8"/>
      <c r="C48" s="18"/>
      <c r="D48" s="13"/>
      <c r="E48" s="18"/>
      <c r="F48" s="14"/>
      <c r="G48" s="779">
        <v>38530.672997685186</v>
      </c>
      <c r="H48" s="77"/>
      <c r="I48" s="14"/>
      <c r="J48" s="14" t="s">
        <v>1154</v>
      </c>
      <c r="K48" s="14"/>
      <c r="L48" s="111"/>
      <c r="M48" s="14"/>
      <c r="N48" s="14"/>
      <c r="O48" s="14"/>
      <c r="P48" s="14"/>
      <c r="Q48" s="14"/>
      <c r="R48" s="14"/>
      <c r="S48" s="14"/>
      <c r="T48" s="16"/>
      <c r="U48" s="112"/>
      <c r="V48" s="111"/>
      <c r="W48" s="17"/>
      <c r="X48" s="9"/>
    </row>
    <row r="49" spans="1:24" ht="12.9"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5">
      <c r="A50" s="7"/>
      <c r="B50" s="8"/>
      <c r="C50" s="18"/>
      <c r="D50" s="18"/>
      <c r="E50" s="18"/>
      <c r="F50" s="18"/>
      <c r="G50" s="18"/>
      <c r="H50" s="18"/>
      <c r="I50" s="23"/>
      <c r="J50" s="23" t="s">
        <v>1155</v>
      </c>
      <c r="K50" s="23"/>
      <c r="L50" s="23"/>
      <c r="M50" s="23"/>
      <c r="N50" s="23"/>
      <c r="O50" s="23"/>
      <c r="P50" s="23"/>
      <c r="Q50" s="23"/>
      <c r="R50" s="23"/>
      <c r="S50" s="23"/>
      <c r="T50" s="23"/>
      <c r="U50" s="23"/>
      <c r="V50" s="23"/>
      <c r="W50" s="17"/>
      <c r="X50" s="9"/>
    </row>
    <row r="51" spans="1:24" ht="12.9" customHeight="1" x14ac:dyDescent="0.35">
      <c r="A51" s="7"/>
      <c r="B51" s="8"/>
      <c r="C51" s="18"/>
      <c r="D51" s="18"/>
      <c r="E51" s="18"/>
      <c r="F51" s="18"/>
      <c r="G51" s="18"/>
      <c r="H51" s="18"/>
      <c r="I51" s="23"/>
      <c r="J51" s="23"/>
      <c r="K51" s="140" t="s">
        <v>1156</v>
      </c>
      <c r="L51" s="18"/>
      <c r="M51" s="18"/>
      <c r="N51" s="18"/>
      <c r="O51" s="18"/>
      <c r="P51" s="18"/>
      <c r="Q51" s="18"/>
      <c r="R51" s="18"/>
      <c r="S51" s="18"/>
      <c r="T51" s="18"/>
      <c r="U51" s="140"/>
      <c r="V51" s="23"/>
      <c r="W51" s="17"/>
      <c r="X51" s="9"/>
    </row>
    <row r="52" spans="1:24" ht="12.9" customHeight="1" x14ac:dyDescent="0.35">
      <c r="A52" s="7"/>
      <c r="B52" s="8"/>
      <c r="C52" s="18"/>
      <c r="D52" s="18"/>
      <c r="E52" s="18"/>
      <c r="F52" s="18"/>
      <c r="G52" s="18"/>
      <c r="H52" s="18"/>
      <c r="I52" s="591" t="s">
        <v>1157</v>
      </c>
      <c r="J52" s="591" t="s">
        <v>1158</v>
      </c>
      <c r="K52" s="102" t="s">
        <v>1159</v>
      </c>
      <c r="L52" s="24"/>
      <c r="M52" s="18" t="s">
        <v>1160</v>
      </c>
      <c r="N52" s="18"/>
      <c r="O52" s="24"/>
      <c r="P52" s="23" t="s">
        <v>1161</v>
      </c>
      <c r="Q52" s="24"/>
      <c r="R52" s="18" t="s">
        <v>1162</v>
      </c>
      <c r="S52" s="24"/>
      <c r="T52" s="880" t="s">
        <v>1283</v>
      </c>
      <c r="U52" s="23"/>
      <c r="V52" s="23"/>
      <c r="W52" s="17"/>
      <c r="X52" s="9"/>
    </row>
    <row r="53" spans="1:24" ht="12.9" customHeight="1" x14ac:dyDescent="0.35">
      <c r="A53" s="7"/>
      <c r="B53" s="8"/>
      <c r="C53" s="18"/>
      <c r="D53" s="18"/>
      <c r="E53" s="18"/>
      <c r="F53" s="18"/>
      <c r="G53" s="18"/>
      <c r="H53" s="18"/>
      <c r="I53" s="24" t="s">
        <v>1163</v>
      </c>
      <c r="J53" s="24" t="s">
        <v>1164</v>
      </c>
      <c r="K53" s="24" t="s">
        <v>1165</v>
      </c>
      <c r="L53" s="24"/>
      <c r="M53" s="18" t="s">
        <v>1166</v>
      </c>
      <c r="N53" s="18" t="s">
        <v>1167</v>
      </c>
      <c r="O53" s="24"/>
      <c r="P53" s="23" t="s">
        <v>1168</v>
      </c>
      <c r="Q53" s="24"/>
      <c r="R53" s="18" t="s">
        <v>1169</v>
      </c>
      <c r="S53" s="24"/>
      <c r="T53" s="880" t="s">
        <v>1284</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0"/>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1"/>
      <c r="U55" s="31"/>
      <c r="V55" s="31"/>
      <c r="W55" s="17"/>
      <c r="X55" s="9"/>
    </row>
    <row r="56" spans="1:24" ht="12.9" customHeight="1" x14ac:dyDescent="0.35">
      <c r="A56" s="7"/>
      <c r="B56" s="8"/>
      <c r="C56" s="18"/>
      <c r="D56" s="18"/>
      <c r="E56" s="18"/>
      <c r="F56" s="27"/>
      <c r="G56" s="791" t="s">
        <v>1170</v>
      </c>
      <c r="H56" s="792" t="s">
        <v>387</v>
      </c>
      <c r="I56" s="137">
        <v>50</v>
      </c>
      <c r="J56" s="793">
        <v>4.5</v>
      </c>
      <c r="K56" s="101">
        <v>0.01</v>
      </c>
      <c r="L56" s="530"/>
      <c r="M56" s="99">
        <v>0.23699999999999999</v>
      </c>
      <c r="N56" s="99">
        <v>0.64</v>
      </c>
      <c r="O56" s="530"/>
      <c r="P56" s="99">
        <v>0.6</v>
      </c>
      <c r="Q56" s="794"/>
      <c r="R56" s="99">
        <v>1</v>
      </c>
      <c r="S56" s="530"/>
      <c r="T56" s="882">
        <f t="shared" ref="T56:T119" si="0">MAX(12%,MIN(20%,20%-(P56-30%)*0.8))</f>
        <v>0.12</v>
      </c>
      <c r="U56" s="31"/>
      <c r="V56" s="31"/>
      <c r="W56" s="795"/>
      <c r="X56" s="9"/>
    </row>
    <row r="57" spans="1:24" ht="12.9" customHeight="1" x14ac:dyDescent="0.35">
      <c r="A57" s="7"/>
      <c r="B57" s="8"/>
      <c r="C57" s="18"/>
      <c r="D57" s="18"/>
      <c r="E57" s="18"/>
      <c r="F57" s="27"/>
      <c r="G57" s="791"/>
      <c r="H57" s="792" t="s">
        <v>137</v>
      </c>
      <c r="I57" s="137">
        <v>50</v>
      </c>
      <c r="J57" s="793">
        <v>4.5</v>
      </c>
      <c r="K57" s="101">
        <v>0.01</v>
      </c>
      <c r="L57" s="530"/>
      <c r="M57" s="99">
        <v>0.23699999999999999</v>
      </c>
      <c r="N57" s="791"/>
      <c r="O57" s="530"/>
      <c r="P57" s="99">
        <v>0.42</v>
      </c>
      <c r="Q57" s="794"/>
      <c r="R57" s="99">
        <v>1</v>
      </c>
      <c r="S57" s="530"/>
      <c r="T57" s="882">
        <f t="shared" si="0"/>
        <v>0.12</v>
      </c>
      <c r="U57" s="31"/>
      <c r="V57" s="31"/>
      <c r="W57" s="795"/>
      <c r="X57" s="9"/>
    </row>
    <row r="58" spans="1:24" ht="12.9" customHeight="1" x14ac:dyDescent="0.35">
      <c r="A58" s="7"/>
      <c r="B58" s="8"/>
      <c r="C58" s="18"/>
      <c r="D58" s="18"/>
      <c r="E58" s="18"/>
      <c r="F58" s="27"/>
      <c r="G58" s="791"/>
      <c r="H58" s="792" t="s">
        <v>138</v>
      </c>
      <c r="I58" s="137">
        <v>100</v>
      </c>
      <c r="J58" s="793">
        <v>2.2000000000000002</v>
      </c>
      <c r="K58" s="101">
        <v>0.01</v>
      </c>
      <c r="L58" s="530"/>
      <c r="M58" s="99">
        <v>0.23699999999999999</v>
      </c>
      <c r="N58" s="791"/>
      <c r="O58" s="530"/>
      <c r="P58" s="99">
        <v>0.32</v>
      </c>
      <c r="Q58" s="794"/>
      <c r="R58" s="99">
        <v>1</v>
      </c>
      <c r="S58" s="530"/>
      <c r="T58" s="882">
        <f t="shared" si="0"/>
        <v>0.184</v>
      </c>
      <c r="U58" s="31"/>
      <c r="V58" s="31"/>
      <c r="W58" s="795"/>
      <c r="X58" s="9"/>
    </row>
    <row r="59" spans="1:24" ht="12.9" customHeight="1" x14ac:dyDescent="0.35">
      <c r="A59" s="7"/>
      <c r="B59" s="8"/>
      <c r="C59" s="18"/>
      <c r="D59" s="18"/>
      <c r="E59" s="18"/>
      <c r="F59" s="27"/>
      <c r="G59" s="791"/>
      <c r="H59" s="792" t="s">
        <v>139</v>
      </c>
      <c r="I59" s="137">
        <v>100</v>
      </c>
      <c r="J59" s="793">
        <v>2.2000000000000002</v>
      </c>
      <c r="K59" s="101">
        <v>0.01</v>
      </c>
      <c r="L59" s="530"/>
      <c r="M59" s="99">
        <v>0.23699999999999999</v>
      </c>
      <c r="N59" s="791"/>
      <c r="O59" s="530"/>
      <c r="P59" s="99">
        <v>0.14000000000000001</v>
      </c>
      <c r="Q59" s="794"/>
      <c r="R59" s="99">
        <v>1</v>
      </c>
      <c r="S59" s="530"/>
      <c r="T59" s="882">
        <f t="shared" si="0"/>
        <v>0.2</v>
      </c>
      <c r="U59" s="31"/>
      <c r="V59" s="31"/>
      <c r="W59" s="795"/>
      <c r="X59" s="9"/>
    </row>
    <row r="60" spans="1:24" ht="12.9" customHeight="1" x14ac:dyDescent="0.35">
      <c r="A60" s="7"/>
      <c r="B60" s="8"/>
      <c r="C60" s="18"/>
      <c r="D60" s="18"/>
      <c r="E60" s="18"/>
      <c r="F60" s="37"/>
      <c r="G60" s="791"/>
      <c r="H60" s="792" t="s">
        <v>140</v>
      </c>
      <c r="I60" s="137">
        <v>150</v>
      </c>
      <c r="J60" s="793">
        <v>1.8</v>
      </c>
      <c r="K60" s="101">
        <v>0.01</v>
      </c>
      <c r="L60" s="530"/>
      <c r="M60" s="99">
        <v>0.23699999999999999</v>
      </c>
      <c r="N60" s="791"/>
      <c r="O60" s="530"/>
      <c r="P60" s="99">
        <v>0.12</v>
      </c>
      <c r="Q60" s="794"/>
      <c r="R60" s="99">
        <v>1</v>
      </c>
      <c r="S60" s="530"/>
      <c r="T60" s="882">
        <f t="shared" si="0"/>
        <v>0.2</v>
      </c>
      <c r="U60" s="31"/>
      <c r="V60" s="31"/>
      <c r="W60" s="795"/>
      <c r="X60" s="9"/>
    </row>
    <row r="61" spans="1:24" ht="12.9" customHeight="1" x14ac:dyDescent="0.35">
      <c r="A61" s="7"/>
      <c r="B61" s="8"/>
      <c r="C61" s="18"/>
      <c r="D61" s="18"/>
      <c r="E61" s="18"/>
      <c r="F61" s="34"/>
      <c r="G61" s="791"/>
      <c r="H61" s="792" t="s">
        <v>141</v>
      </c>
      <c r="I61" s="137">
        <v>300</v>
      </c>
      <c r="J61" s="793">
        <v>0.75</v>
      </c>
      <c r="K61" s="101">
        <v>0.01</v>
      </c>
      <c r="L61" s="530"/>
      <c r="M61" s="99">
        <v>0.23699999999999999</v>
      </c>
      <c r="N61" s="791"/>
      <c r="O61" s="530"/>
      <c r="P61" s="99">
        <v>0.23</v>
      </c>
      <c r="Q61" s="794"/>
      <c r="R61" s="99">
        <v>1</v>
      </c>
      <c r="S61" s="530"/>
      <c r="T61" s="882">
        <f>MAX(12%,MIN(20%,20%-(P61-30%)*0.8))</f>
        <v>0.2</v>
      </c>
      <c r="U61" s="31"/>
      <c r="V61" s="31"/>
      <c r="W61" s="795"/>
      <c r="X61" s="9"/>
    </row>
    <row r="62" spans="1:24" ht="12.9" customHeight="1" x14ac:dyDescent="0.35">
      <c r="A62" s="7"/>
      <c r="B62" s="8"/>
      <c r="C62" s="18"/>
      <c r="D62" s="18"/>
      <c r="E62" s="18"/>
      <c r="F62" s="34"/>
      <c r="G62" s="791"/>
      <c r="H62" s="792" t="s">
        <v>142</v>
      </c>
      <c r="I62" s="137">
        <v>300</v>
      </c>
      <c r="J62" s="793">
        <v>0.75</v>
      </c>
      <c r="K62" s="101">
        <v>0.01</v>
      </c>
      <c r="L62" s="530"/>
      <c r="M62" s="99">
        <v>0.23699999999999999</v>
      </c>
      <c r="N62" s="791"/>
      <c r="O62" s="530"/>
      <c r="P62" s="99">
        <v>0.32</v>
      </c>
      <c r="Q62" s="794"/>
      <c r="R62" s="99">
        <v>1</v>
      </c>
      <c r="S62" s="530"/>
      <c r="T62" s="882">
        <f t="shared" si="0"/>
        <v>0.184</v>
      </c>
      <c r="U62" s="31"/>
      <c r="V62" s="31"/>
      <c r="W62" s="795"/>
      <c r="X62" s="9"/>
    </row>
    <row r="63" spans="1:24" ht="12.9" customHeight="1" x14ac:dyDescent="0.35">
      <c r="A63" s="7"/>
      <c r="B63" s="8"/>
      <c r="C63" s="18"/>
      <c r="D63" s="18"/>
      <c r="E63" s="18"/>
      <c r="F63" s="34"/>
      <c r="G63" s="791"/>
      <c r="H63" s="792" t="s">
        <v>143</v>
      </c>
      <c r="I63" s="137">
        <v>325</v>
      </c>
      <c r="J63" s="793">
        <v>1</v>
      </c>
      <c r="K63" s="101">
        <v>0.01</v>
      </c>
      <c r="L63" s="530"/>
      <c r="M63" s="99">
        <v>0.23699999999999999</v>
      </c>
      <c r="N63" s="791"/>
      <c r="O63" s="530"/>
      <c r="P63" s="99">
        <v>0.42</v>
      </c>
      <c r="Q63" s="794"/>
      <c r="R63" s="99">
        <v>1</v>
      </c>
      <c r="S63" s="530"/>
      <c r="T63" s="882">
        <f t="shared" si="0"/>
        <v>0.12</v>
      </c>
      <c r="U63" s="31"/>
      <c r="V63" s="31"/>
      <c r="W63" s="795"/>
      <c r="X63" s="9"/>
    </row>
    <row r="64" spans="1:24" ht="12.9" customHeight="1" x14ac:dyDescent="0.35">
      <c r="A64" s="7"/>
      <c r="B64" s="8"/>
      <c r="C64" s="18"/>
      <c r="D64" s="18"/>
      <c r="E64" s="18"/>
      <c r="F64" s="34"/>
      <c r="G64" s="791"/>
      <c r="H64" s="792" t="s">
        <v>144</v>
      </c>
      <c r="I64" s="137">
        <v>350</v>
      </c>
      <c r="J64" s="793">
        <v>1.5</v>
      </c>
      <c r="K64" s="101">
        <v>0.01</v>
      </c>
      <c r="L64" s="530"/>
      <c r="M64" s="99">
        <v>0.23699999999999999</v>
      </c>
      <c r="N64" s="791"/>
      <c r="O64" s="530"/>
      <c r="P64" s="99">
        <v>0.51</v>
      </c>
      <c r="Q64" s="794"/>
      <c r="R64" s="99">
        <v>1</v>
      </c>
      <c r="S64" s="530"/>
      <c r="T64" s="882">
        <f t="shared" si="0"/>
        <v>0.12</v>
      </c>
      <c r="U64" s="31"/>
      <c r="V64" s="31"/>
      <c r="W64" s="795"/>
      <c r="X64" s="9"/>
    </row>
    <row r="65" spans="1:24" ht="12.9" customHeight="1" x14ac:dyDescent="0.35">
      <c r="A65" s="7"/>
      <c r="B65" s="8"/>
      <c r="C65" s="18"/>
      <c r="D65" s="18"/>
      <c r="E65" s="18"/>
      <c r="F65" s="34"/>
      <c r="G65" s="791"/>
      <c r="H65" s="792" t="s">
        <v>145</v>
      </c>
      <c r="I65" s="137">
        <v>50</v>
      </c>
      <c r="J65" s="793">
        <v>4.5</v>
      </c>
      <c r="K65" s="101">
        <v>0.01</v>
      </c>
      <c r="L65" s="530"/>
      <c r="M65" s="99">
        <v>0.23699999999999999</v>
      </c>
      <c r="N65" s="791"/>
      <c r="O65" s="530"/>
      <c r="P65" s="99">
        <v>0.6</v>
      </c>
      <c r="Q65" s="794"/>
      <c r="R65" s="99">
        <v>1</v>
      </c>
      <c r="S65" s="530"/>
      <c r="T65" s="882">
        <f>MAX(12%,MIN(20%,20%-(P65-30%)*0.8))</f>
        <v>0.12</v>
      </c>
      <c r="U65" s="31"/>
      <c r="V65" s="31"/>
      <c r="W65" s="795"/>
      <c r="X65" s="9"/>
    </row>
    <row r="66" spans="1:24" ht="12.9" customHeight="1" x14ac:dyDescent="0.35">
      <c r="A66" s="7"/>
      <c r="B66" s="8"/>
      <c r="C66" s="18"/>
      <c r="D66" s="18"/>
      <c r="E66" s="18"/>
      <c r="F66" s="27"/>
      <c r="G66" s="791" t="s">
        <v>1171</v>
      </c>
      <c r="H66" s="792" t="s">
        <v>387</v>
      </c>
      <c r="I66" s="137">
        <v>50</v>
      </c>
      <c r="J66" s="793">
        <v>4.5</v>
      </c>
      <c r="K66" s="101">
        <v>0.01</v>
      </c>
      <c r="L66" s="530"/>
      <c r="M66" s="796">
        <f>M65</f>
        <v>0.23699999999999999</v>
      </c>
      <c r="N66" s="791"/>
      <c r="O66" s="530"/>
      <c r="P66" s="99">
        <v>0.42</v>
      </c>
      <c r="Q66" s="794"/>
      <c r="R66" s="99">
        <v>1</v>
      </c>
      <c r="S66" s="530"/>
      <c r="T66" s="882">
        <f t="shared" si="0"/>
        <v>0.12</v>
      </c>
      <c r="U66" s="31"/>
      <c r="V66" s="31"/>
      <c r="W66" s="795"/>
      <c r="X66" s="9"/>
    </row>
    <row r="67" spans="1:24" ht="12.9" customHeight="1" outlineLevel="1" x14ac:dyDescent="0.35">
      <c r="A67" s="7"/>
      <c r="B67" s="8"/>
      <c r="C67" s="18"/>
      <c r="D67" s="18"/>
      <c r="E67" s="18"/>
      <c r="F67" s="27"/>
      <c r="G67" s="791"/>
      <c r="H67" s="792" t="s">
        <v>137</v>
      </c>
      <c r="I67" s="137">
        <v>100</v>
      </c>
      <c r="J67" s="793">
        <v>2.2000000000000002</v>
      </c>
      <c r="K67" s="101">
        <v>0.01</v>
      </c>
      <c r="L67" s="530"/>
      <c r="M67" s="796">
        <f t="shared" ref="M67:M130" si="1">M66</f>
        <v>0.23699999999999999</v>
      </c>
      <c r="N67" s="791"/>
      <c r="O67" s="530"/>
      <c r="P67" s="99">
        <v>0.42</v>
      </c>
      <c r="Q67" s="794"/>
      <c r="R67" s="99">
        <v>1</v>
      </c>
      <c r="S67" s="530"/>
      <c r="T67" s="882">
        <f t="shared" si="0"/>
        <v>0.12</v>
      </c>
      <c r="U67" s="31"/>
      <c r="V67" s="31"/>
      <c r="W67" s="795"/>
      <c r="X67" s="9"/>
    </row>
    <row r="68" spans="1:24" ht="12.9" customHeight="1" outlineLevel="1" x14ac:dyDescent="0.35">
      <c r="A68" s="7"/>
      <c r="B68" s="8"/>
      <c r="C68" s="18"/>
      <c r="D68" s="18"/>
      <c r="E68" s="18"/>
      <c r="F68" s="27"/>
      <c r="G68" s="791"/>
      <c r="H68" s="792" t="s">
        <v>138</v>
      </c>
      <c r="I68" s="137">
        <v>100</v>
      </c>
      <c r="J68" s="793">
        <v>2.2000000000000002</v>
      </c>
      <c r="K68" s="101">
        <v>0.01</v>
      </c>
      <c r="L68" s="530"/>
      <c r="M68" s="796">
        <f t="shared" si="1"/>
        <v>0.23699999999999999</v>
      </c>
      <c r="N68" s="791"/>
      <c r="O68" s="530"/>
      <c r="P68" s="99">
        <v>0.32</v>
      </c>
      <c r="Q68" s="794"/>
      <c r="R68" s="99">
        <v>1</v>
      </c>
      <c r="S68" s="530"/>
      <c r="T68" s="882">
        <f t="shared" si="0"/>
        <v>0.184</v>
      </c>
      <c r="U68" s="31"/>
      <c r="V68" s="31"/>
      <c r="W68" s="795"/>
      <c r="X68" s="9"/>
    </row>
    <row r="69" spans="1:24" ht="12.9" customHeight="1" outlineLevel="1" x14ac:dyDescent="0.35">
      <c r="A69" s="7"/>
      <c r="B69" s="8"/>
      <c r="C69" s="18"/>
      <c r="D69" s="18"/>
      <c r="E69" s="18"/>
      <c r="F69" s="27"/>
      <c r="G69" s="791"/>
      <c r="H69" s="792" t="s">
        <v>139</v>
      </c>
      <c r="I69" s="137">
        <v>150</v>
      </c>
      <c r="J69" s="793">
        <v>1.8</v>
      </c>
      <c r="K69" s="101">
        <v>0.01</v>
      </c>
      <c r="L69" s="530"/>
      <c r="M69" s="796">
        <f t="shared" si="1"/>
        <v>0.23699999999999999</v>
      </c>
      <c r="N69" s="791"/>
      <c r="O69" s="530"/>
      <c r="P69" s="99">
        <v>0.14000000000000001</v>
      </c>
      <c r="Q69" s="794"/>
      <c r="R69" s="99">
        <v>1</v>
      </c>
      <c r="S69" s="530"/>
      <c r="T69" s="882">
        <f t="shared" si="0"/>
        <v>0.2</v>
      </c>
      <c r="U69" s="31"/>
      <c r="V69" s="31"/>
      <c r="W69" s="795"/>
      <c r="X69" s="9"/>
    </row>
    <row r="70" spans="1:24" ht="12.9" customHeight="1" outlineLevel="1" x14ac:dyDescent="0.35">
      <c r="A70" s="7"/>
      <c r="B70" s="8"/>
      <c r="C70" s="18"/>
      <c r="D70" s="18"/>
      <c r="E70" s="18"/>
      <c r="F70" s="37"/>
      <c r="G70" s="791"/>
      <c r="H70" s="792" t="s">
        <v>140</v>
      </c>
      <c r="I70" s="137">
        <v>300</v>
      </c>
      <c r="J70" s="793">
        <v>0.75</v>
      </c>
      <c r="K70" s="101">
        <v>0.01</v>
      </c>
      <c r="L70" s="530"/>
      <c r="M70" s="796">
        <f t="shared" si="1"/>
        <v>0.23699999999999999</v>
      </c>
      <c r="N70" s="791"/>
      <c r="O70" s="530"/>
      <c r="P70" s="99">
        <v>0.12</v>
      </c>
      <c r="Q70" s="794"/>
      <c r="R70" s="99">
        <v>1</v>
      </c>
      <c r="S70" s="530"/>
      <c r="T70" s="882">
        <f t="shared" si="0"/>
        <v>0.2</v>
      </c>
      <c r="U70" s="31"/>
      <c r="V70" s="31"/>
      <c r="W70" s="795"/>
      <c r="X70" s="9"/>
    </row>
    <row r="71" spans="1:24" ht="12.9" customHeight="1" outlineLevel="1" x14ac:dyDescent="0.35">
      <c r="A71" s="7"/>
      <c r="B71" s="8"/>
      <c r="C71" s="18"/>
      <c r="D71" s="18"/>
      <c r="E71" s="18"/>
      <c r="F71" s="34"/>
      <c r="G71" s="791"/>
      <c r="H71" s="792" t="s">
        <v>141</v>
      </c>
      <c r="I71" s="137">
        <v>300</v>
      </c>
      <c r="J71" s="793">
        <v>0.75</v>
      </c>
      <c r="K71" s="101">
        <v>0.01</v>
      </c>
      <c r="L71" s="530"/>
      <c r="M71" s="796">
        <f t="shared" si="1"/>
        <v>0.23699999999999999</v>
      </c>
      <c r="N71" s="791"/>
      <c r="O71" s="530"/>
      <c r="P71" s="99">
        <v>0.23</v>
      </c>
      <c r="Q71" s="794"/>
      <c r="R71" s="99">
        <v>1</v>
      </c>
      <c r="S71" s="530"/>
      <c r="T71" s="882">
        <f t="shared" si="0"/>
        <v>0.2</v>
      </c>
      <c r="U71" s="31"/>
      <c r="V71" s="31"/>
      <c r="W71" s="795"/>
      <c r="X71" s="9"/>
    </row>
    <row r="72" spans="1:24" ht="12.9" customHeight="1" outlineLevel="1" x14ac:dyDescent="0.35">
      <c r="A72" s="7"/>
      <c r="B72" s="8"/>
      <c r="C72" s="18"/>
      <c r="D72" s="18"/>
      <c r="E72" s="18"/>
      <c r="F72" s="34"/>
      <c r="G72" s="791"/>
      <c r="H72" s="792" t="s">
        <v>142</v>
      </c>
      <c r="I72" s="137">
        <v>325</v>
      </c>
      <c r="J72" s="793">
        <v>1</v>
      </c>
      <c r="K72" s="101">
        <v>0.01</v>
      </c>
      <c r="L72" s="530"/>
      <c r="M72" s="796">
        <f t="shared" si="1"/>
        <v>0.23699999999999999</v>
      </c>
      <c r="N72" s="791"/>
      <c r="O72" s="530"/>
      <c r="P72" s="99">
        <v>0.32</v>
      </c>
      <c r="Q72" s="794"/>
      <c r="R72" s="99">
        <v>1</v>
      </c>
      <c r="S72" s="530"/>
      <c r="T72" s="882">
        <f t="shared" si="0"/>
        <v>0.184</v>
      </c>
      <c r="U72" s="31"/>
      <c r="V72" s="31"/>
      <c r="W72" s="795"/>
      <c r="X72" s="9"/>
    </row>
    <row r="73" spans="1:24" ht="12.9" customHeight="1" outlineLevel="1" x14ac:dyDescent="0.35">
      <c r="A73" s="7"/>
      <c r="B73" s="8"/>
      <c r="C73" s="18"/>
      <c r="D73" s="18"/>
      <c r="E73" s="18"/>
      <c r="F73" s="34"/>
      <c r="G73" s="791"/>
      <c r="H73" s="792" t="s">
        <v>143</v>
      </c>
      <c r="I73" s="137">
        <v>350</v>
      </c>
      <c r="J73" s="793">
        <v>1.5</v>
      </c>
      <c r="K73" s="101">
        <v>0.01</v>
      </c>
      <c r="L73" s="530"/>
      <c r="M73" s="796">
        <f t="shared" si="1"/>
        <v>0.23699999999999999</v>
      </c>
      <c r="N73" s="791"/>
      <c r="O73" s="530"/>
      <c r="P73" s="99">
        <v>0.42</v>
      </c>
      <c r="Q73" s="794"/>
      <c r="R73" s="99">
        <v>1</v>
      </c>
      <c r="S73" s="530"/>
      <c r="T73" s="882">
        <f t="shared" si="0"/>
        <v>0.12</v>
      </c>
      <c r="U73" s="31"/>
      <c r="V73" s="31"/>
      <c r="W73" s="795"/>
      <c r="X73" s="9"/>
    </row>
    <row r="74" spans="1:24" ht="12.9" customHeight="1" outlineLevel="1" x14ac:dyDescent="0.35">
      <c r="A74" s="7"/>
      <c r="B74" s="8"/>
      <c r="C74" s="18"/>
      <c r="D74" s="18"/>
      <c r="E74" s="18"/>
      <c r="F74" s="34"/>
      <c r="G74" s="791"/>
      <c r="H74" s="792" t="s">
        <v>144</v>
      </c>
      <c r="I74" s="137">
        <v>50</v>
      </c>
      <c r="J74" s="793">
        <v>4.5</v>
      </c>
      <c r="K74" s="101">
        <v>0.01</v>
      </c>
      <c r="L74" s="530"/>
      <c r="M74" s="796">
        <f t="shared" si="1"/>
        <v>0.23699999999999999</v>
      </c>
      <c r="N74" s="791"/>
      <c r="O74" s="530"/>
      <c r="P74" s="99">
        <v>0.51</v>
      </c>
      <c r="Q74" s="794"/>
      <c r="R74" s="99">
        <v>1</v>
      </c>
      <c r="S74" s="530"/>
      <c r="T74" s="882">
        <f t="shared" si="0"/>
        <v>0.12</v>
      </c>
      <c r="U74" s="31"/>
      <c r="V74" s="31"/>
      <c r="W74" s="795"/>
      <c r="X74" s="9"/>
    </row>
    <row r="75" spans="1:24" ht="12.9" customHeight="1" outlineLevel="1" x14ac:dyDescent="0.35">
      <c r="A75" s="7"/>
      <c r="B75" s="8"/>
      <c r="C75" s="18"/>
      <c r="D75" s="18"/>
      <c r="E75" s="18"/>
      <c r="F75" s="34"/>
      <c r="G75" s="791"/>
      <c r="H75" s="792" t="s">
        <v>145</v>
      </c>
      <c r="I75" s="137">
        <v>50</v>
      </c>
      <c r="J75" s="793">
        <v>4.5</v>
      </c>
      <c r="K75" s="101">
        <v>0.01</v>
      </c>
      <c r="L75" s="530"/>
      <c r="M75" s="796">
        <f t="shared" si="1"/>
        <v>0.23699999999999999</v>
      </c>
      <c r="N75" s="791"/>
      <c r="O75" s="530"/>
      <c r="P75" s="99">
        <v>0.6</v>
      </c>
      <c r="Q75" s="794"/>
      <c r="R75" s="99">
        <v>1</v>
      </c>
      <c r="S75" s="530"/>
      <c r="T75" s="882">
        <f t="shared" si="0"/>
        <v>0.12</v>
      </c>
      <c r="U75" s="31"/>
      <c r="V75" s="31"/>
      <c r="W75" s="795"/>
      <c r="X75" s="9"/>
    </row>
    <row r="76" spans="1:24" ht="12.9" customHeight="1" outlineLevel="1" x14ac:dyDescent="0.35">
      <c r="A76" s="7"/>
      <c r="B76" s="8"/>
      <c r="C76" s="18"/>
      <c r="D76" s="18"/>
      <c r="E76" s="18"/>
      <c r="F76" s="27"/>
      <c r="G76" s="791" t="s">
        <v>1172</v>
      </c>
      <c r="H76" s="792" t="s">
        <v>387</v>
      </c>
      <c r="I76" s="137">
        <v>50</v>
      </c>
      <c r="J76" s="793">
        <v>4.5</v>
      </c>
      <c r="K76" s="101">
        <v>0.01</v>
      </c>
      <c r="L76" s="530"/>
      <c r="M76" s="796">
        <f t="shared" si="1"/>
        <v>0.23699999999999999</v>
      </c>
      <c r="N76" s="791"/>
      <c r="O76" s="530"/>
      <c r="P76" s="99">
        <v>0.42</v>
      </c>
      <c r="Q76" s="794"/>
      <c r="R76" s="99">
        <v>1</v>
      </c>
      <c r="S76" s="530"/>
      <c r="T76" s="882">
        <f t="shared" si="0"/>
        <v>0.12</v>
      </c>
      <c r="U76" s="31"/>
      <c r="V76" s="31"/>
      <c r="W76" s="795"/>
      <c r="X76" s="9"/>
    </row>
    <row r="77" spans="1:24" ht="12.9" customHeight="1" outlineLevel="1" x14ac:dyDescent="0.35">
      <c r="A77" s="7"/>
      <c r="B77" s="8"/>
      <c r="C77" s="18"/>
      <c r="D77" s="18"/>
      <c r="E77" s="18"/>
      <c r="F77" s="27"/>
      <c r="G77" s="791"/>
      <c r="H77" s="792" t="s">
        <v>137</v>
      </c>
      <c r="I77" s="137">
        <v>100</v>
      </c>
      <c r="J77" s="793">
        <v>2.2000000000000002</v>
      </c>
      <c r="K77" s="101">
        <v>0.01</v>
      </c>
      <c r="L77" s="530"/>
      <c r="M77" s="796">
        <f t="shared" si="1"/>
        <v>0.23699999999999999</v>
      </c>
      <c r="N77" s="791"/>
      <c r="O77" s="530"/>
      <c r="P77" s="99">
        <v>0.42</v>
      </c>
      <c r="Q77" s="794"/>
      <c r="R77" s="99">
        <v>1</v>
      </c>
      <c r="S77" s="530"/>
      <c r="T77" s="882">
        <f t="shared" si="0"/>
        <v>0.12</v>
      </c>
      <c r="U77" s="31"/>
      <c r="V77" s="31"/>
      <c r="W77" s="795"/>
      <c r="X77" s="9"/>
    </row>
    <row r="78" spans="1:24" ht="12.9" customHeight="1" outlineLevel="1" x14ac:dyDescent="0.35">
      <c r="A78" s="7"/>
      <c r="B78" s="8"/>
      <c r="C78" s="18"/>
      <c r="D78" s="18"/>
      <c r="E78" s="18"/>
      <c r="F78" s="27"/>
      <c r="G78" s="791"/>
      <c r="H78" s="792" t="s">
        <v>138</v>
      </c>
      <c r="I78" s="137">
        <v>100</v>
      </c>
      <c r="J78" s="793">
        <v>2.2000000000000002</v>
      </c>
      <c r="K78" s="101">
        <v>0.01</v>
      </c>
      <c r="L78" s="530"/>
      <c r="M78" s="796">
        <f t="shared" si="1"/>
        <v>0.23699999999999999</v>
      </c>
      <c r="N78" s="791"/>
      <c r="O78" s="530"/>
      <c r="P78" s="99">
        <v>0.32</v>
      </c>
      <c r="Q78" s="794"/>
      <c r="R78" s="99">
        <v>1</v>
      </c>
      <c r="S78" s="530"/>
      <c r="T78" s="882">
        <f t="shared" si="0"/>
        <v>0.184</v>
      </c>
      <c r="U78" s="31"/>
      <c r="V78" s="31"/>
      <c r="W78" s="795"/>
      <c r="X78" s="9"/>
    </row>
    <row r="79" spans="1:24" ht="12.9" customHeight="1" outlineLevel="1" x14ac:dyDescent="0.35">
      <c r="A79" s="7"/>
      <c r="B79" s="8"/>
      <c r="C79" s="18"/>
      <c r="D79" s="18"/>
      <c r="E79" s="18"/>
      <c r="F79" s="27"/>
      <c r="G79" s="791"/>
      <c r="H79" s="792" t="s">
        <v>139</v>
      </c>
      <c r="I79" s="137">
        <v>150</v>
      </c>
      <c r="J79" s="793">
        <v>1.8</v>
      </c>
      <c r="K79" s="101">
        <v>0.01</v>
      </c>
      <c r="L79" s="530"/>
      <c r="M79" s="796">
        <f t="shared" si="1"/>
        <v>0.23699999999999999</v>
      </c>
      <c r="N79" s="791"/>
      <c r="O79" s="530"/>
      <c r="P79" s="99">
        <v>0.14000000000000001</v>
      </c>
      <c r="Q79" s="794"/>
      <c r="R79" s="99">
        <v>1</v>
      </c>
      <c r="S79" s="530"/>
      <c r="T79" s="882">
        <f t="shared" si="0"/>
        <v>0.2</v>
      </c>
      <c r="U79" s="31"/>
      <c r="V79" s="31"/>
      <c r="W79" s="795"/>
      <c r="X79" s="9"/>
    </row>
    <row r="80" spans="1:24" ht="12.9" customHeight="1" outlineLevel="1" x14ac:dyDescent="0.35">
      <c r="A80" s="7"/>
      <c r="B80" s="8"/>
      <c r="C80" s="18"/>
      <c r="D80" s="18"/>
      <c r="E80" s="18"/>
      <c r="F80" s="37"/>
      <c r="G80" s="791"/>
      <c r="H80" s="792" t="s">
        <v>140</v>
      </c>
      <c r="I80" s="137">
        <v>300</v>
      </c>
      <c r="J80" s="793">
        <v>0.75</v>
      </c>
      <c r="K80" s="101">
        <v>0.01</v>
      </c>
      <c r="L80" s="530"/>
      <c r="M80" s="796">
        <f t="shared" si="1"/>
        <v>0.23699999999999999</v>
      </c>
      <c r="N80" s="791"/>
      <c r="O80" s="530"/>
      <c r="P80" s="99">
        <v>0.12</v>
      </c>
      <c r="Q80" s="794"/>
      <c r="R80" s="99">
        <v>1</v>
      </c>
      <c r="S80" s="530"/>
      <c r="T80" s="882">
        <f t="shared" si="0"/>
        <v>0.2</v>
      </c>
      <c r="U80" s="31"/>
      <c r="V80" s="31"/>
      <c r="W80" s="795"/>
      <c r="X80" s="9"/>
    </row>
    <row r="81" spans="1:24" ht="12.9" customHeight="1" outlineLevel="1" x14ac:dyDescent="0.35">
      <c r="A81" s="7"/>
      <c r="B81" s="8"/>
      <c r="C81" s="18"/>
      <c r="D81" s="18"/>
      <c r="E81" s="18"/>
      <c r="F81" s="34"/>
      <c r="G81" s="791"/>
      <c r="H81" s="792" t="s">
        <v>141</v>
      </c>
      <c r="I81" s="137">
        <v>300</v>
      </c>
      <c r="J81" s="793">
        <v>0.75</v>
      </c>
      <c r="K81" s="101">
        <v>0.01</v>
      </c>
      <c r="L81" s="530"/>
      <c r="M81" s="796">
        <f t="shared" si="1"/>
        <v>0.23699999999999999</v>
      </c>
      <c r="N81" s="791"/>
      <c r="O81" s="530"/>
      <c r="P81" s="99">
        <v>0.23</v>
      </c>
      <c r="Q81" s="794"/>
      <c r="R81" s="99">
        <v>1</v>
      </c>
      <c r="S81" s="530"/>
      <c r="T81" s="882">
        <f t="shared" si="0"/>
        <v>0.2</v>
      </c>
      <c r="U81" s="31"/>
      <c r="V81" s="31"/>
      <c r="W81" s="795"/>
      <c r="X81" s="9"/>
    </row>
    <row r="82" spans="1:24" ht="12.9" customHeight="1" outlineLevel="1" x14ac:dyDescent="0.35">
      <c r="A82" s="7"/>
      <c r="B82" s="8"/>
      <c r="C82" s="18"/>
      <c r="D82" s="18"/>
      <c r="E82" s="18"/>
      <c r="F82" s="34"/>
      <c r="G82" s="791"/>
      <c r="H82" s="792" t="s">
        <v>142</v>
      </c>
      <c r="I82" s="137">
        <v>325</v>
      </c>
      <c r="J82" s="793">
        <v>1</v>
      </c>
      <c r="K82" s="101">
        <v>0.01</v>
      </c>
      <c r="L82" s="530"/>
      <c r="M82" s="796">
        <f t="shared" si="1"/>
        <v>0.23699999999999999</v>
      </c>
      <c r="N82" s="791"/>
      <c r="O82" s="530"/>
      <c r="P82" s="99">
        <v>0.32</v>
      </c>
      <c r="Q82" s="794"/>
      <c r="R82" s="99">
        <v>1</v>
      </c>
      <c r="S82" s="530"/>
      <c r="T82" s="882">
        <f t="shared" si="0"/>
        <v>0.184</v>
      </c>
      <c r="U82" s="31"/>
      <c r="V82" s="31"/>
      <c r="W82" s="795"/>
      <c r="X82" s="9"/>
    </row>
    <row r="83" spans="1:24" ht="12.9" customHeight="1" outlineLevel="1" x14ac:dyDescent="0.35">
      <c r="A83" s="7"/>
      <c r="B83" s="8"/>
      <c r="C83" s="18"/>
      <c r="D83" s="18"/>
      <c r="E83" s="18"/>
      <c r="F83" s="34"/>
      <c r="G83" s="791"/>
      <c r="H83" s="792" t="s">
        <v>143</v>
      </c>
      <c r="I83" s="137">
        <v>350</v>
      </c>
      <c r="J83" s="793">
        <v>1.5</v>
      </c>
      <c r="K83" s="101">
        <v>0.01</v>
      </c>
      <c r="L83" s="530"/>
      <c r="M83" s="796">
        <f t="shared" si="1"/>
        <v>0.23699999999999999</v>
      </c>
      <c r="N83" s="791"/>
      <c r="O83" s="530"/>
      <c r="P83" s="99">
        <v>0.42</v>
      </c>
      <c r="Q83" s="794"/>
      <c r="R83" s="99">
        <v>1</v>
      </c>
      <c r="S83" s="530"/>
      <c r="T83" s="882">
        <f t="shared" si="0"/>
        <v>0.12</v>
      </c>
      <c r="U83" s="31"/>
      <c r="V83" s="31"/>
      <c r="W83" s="795"/>
      <c r="X83" s="9"/>
    </row>
    <row r="84" spans="1:24" ht="12.9" customHeight="1" outlineLevel="1" x14ac:dyDescent="0.35">
      <c r="A84" s="7"/>
      <c r="B84" s="8"/>
      <c r="C84" s="18"/>
      <c r="D84" s="18"/>
      <c r="E84" s="18"/>
      <c r="F84" s="34"/>
      <c r="G84" s="791"/>
      <c r="H84" s="792" t="s">
        <v>144</v>
      </c>
      <c r="I84" s="137">
        <v>50</v>
      </c>
      <c r="J84" s="793">
        <v>4.5</v>
      </c>
      <c r="K84" s="101">
        <v>0.01</v>
      </c>
      <c r="L84" s="530"/>
      <c r="M84" s="796">
        <f t="shared" si="1"/>
        <v>0.23699999999999999</v>
      </c>
      <c r="N84" s="791"/>
      <c r="O84" s="530"/>
      <c r="P84" s="99">
        <v>0.51</v>
      </c>
      <c r="Q84" s="794"/>
      <c r="R84" s="99">
        <v>1</v>
      </c>
      <c r="S84" s="530"/>
      <c r="T84" s="882">
        <f t="shared" si="0"/>
        <v>0.12</v>
      </c>
      <c r="U84" s="31"/>
      <c r="V84" s="31"/>
      <c r="W84" s="795"/>
      <c r="X84" s="9"/>
    </row>
    <row r="85" spans="1:24" ht="12.9" customHeight="1" outlineLevel="1" x14ac:dyDescent="0.35">
      <c r="A85" s="7"/>
      <c r="B85" s="8"/>
      <c r="C85" s="18"/>
      <c r="D85" s="18"/>
      <c r="E85" s="18"/>
      <c r="F85" s="34"/>
      <c r="G85" s="791"/>
      <c r="H85" s="792" t="s">
        <v>145</v>
      </c>
      <c r="I85" s="137">
        <v>50</v>
      </c>
      <c r="J85" s="793">
        <v>4.5</v>
      </c>
      <c r="K85" s="101">
        <v>0.01</v>
      </c>
      <c r="L85" s="530"/>
      <c r="M85" s="796">
        <f t="shared" si="1"/>
        <v>0.23699999999999999</v>
      </c>
      <c r="N85" s="791"/>
      <c r="O85" s="530"/>
      <c r="P85" s="99">
        <v>0.6</v>
      </c>
      <c r="Q85" s="794"/>
      <c r="R85" s="99">
        <v>1</v>
      </c>
      <c r="S85" s="530"/>
      <c r="T85" s="882">
        <f t="shared" si="0"/>
        <v>0.12</v>
      </c>
      <c r="U85" s="31"/>
      <c r="V85" s="31"/>
      <c r="W85" s="795"/>
      <c r="X85" s="9"/>
    </row>
    <row r="86" spans="1:24" ht="12.9" customHeight="1" outlineLevel="1" x14ac:dyDescent="0.35">
      <c r="A86" s="7"/>
      <c r="B86" s="8"/>
      <c r="C86" s="18"/>
      <c r="D86" s="18"/>
      <c r="E86" s="18"/>
      <c r="F86" s="27"/>
      <c r="G86" s="791" t="s">
        <v>1173</v>
      </c>
      <c r="H86" s="792" t="s">
        <v>387</v>
      </c>
      <c r="I86" s="137">
        <v>50</v>
      </c>
      <c r="J86" s="793">
        <v>4.5</v>
      </c>
      <c r="K86" s="101">
        <v>0.01</v>
      </c>
      <c r="L86" s="530"/>
      <c r="M86" s="796">
        <f t="shared" si="1"/>
        <v>0.23699999999999999</v>
      </c>
      <c r="N86" s="791"/>
      <c r="O86" s="530"/>
      <c r="P86" s="99">
        <v>0.42</v>
      </c>
      <c r="Q86" s="794"/>
      <c r="R86" s="99">
        <v>1</v>
      </c>
      <c r="S86" s="530"/>
      <c r="T86" s="882">
        <f t="shared" si="0"/>
        <v>0.12</v>
      </c>
      <c r="U86" s="31"/>
      <c r="V86" s="31"/>
      <c r="W86" s="795"/>
      <c r="X86" s="9"/>
    </row>
    <row r="87" spans="1:24" ht="12.9" customHeight="1" outlineLevel="1" x14ac:dyDescent="0.35">
      <c r="A87" s="7"/>
      <c r="B87" s="8"/>
      <c r="C87" s="18"/>
      <c r="D87" s="18"/>
      <c r="E87" s="18"/>
      <c r="F87" s="27"/>
      <c r="G87" s="791"/>
      <c r="H87" s="792" t="s">
        <v>137</v>
      </c>
      <c r="I87" s="137">
        <v>100</v>
      </c>
      <c r="J87" s="793">
        <v>2.2000000000000002</v>
      </c>
      <c r="K87" s="101">
        <v>0.01</v>
      </c>
      <c r="L87" s="530"/>
      <c r="M87" s="796">
        <f t="shared" si="1"/>
        <v>0.23699999999999999</v>
      </c>
      <c r="N87" s="791"/>
      <c r="O87" s="530"/>
      <c r="P87" s="99">
        <v>0.42</v>
      </c>
      <c r="Q87" s="794"/>
      <c r="R87" s="99">
        <v>1</v>
      </c>
      <c r="S87" s="530"/>
      <c r="T87" s="882">
        <f t="shared" si="0"/>
        <v>0.12</v>
      </c>
      <c r="U87" s="31"/>
      <c r="V87" s="31"/>
      <c r="W87" s="795"/>
      <c r="X87" s="9"/>
    </row>
    <row r="88" spans="1:24" ht="12.9" customHeight="1" outlineLevel="1" x14ac:dyDescent="0.35">
      <c r="A88" s="7"/>
      <c r="B88" s="8"/>
      <c r="C88" s="18"/>
      <c r="D88" s="18"/>
      <c r="E88" s="18"/>
      <c r="F88" s="27"/>
      <c r="G88" s="791"/>
      <c r="H88" s="792" t="s">
        <v>138</v>
      </c>
      <c r="I88" s="137">
        <v>100</v>
      </c>
      <c r="J88" s="793">
        <v>2.2000000000000002</v>
      </c>
      <c r="K88" s="101">
        <v>0.01</v>
      </c>
      <c r="L88" s="530"/>
      <c r="M88" s="796">
        <f t="shared" si="1"/>
        <v>0.23699999999999999</v>
      </c>
      <c r="N88" s="791"/>
      <c r="O88" s="530"/>
      <c r="P88" s="99">
        <v>0.32</v>
      </c>
      <c r="Q88" s="794"/>
      <c r="R88" s="99">
        <v>1</v>
      </c>
      <c r="S88" s="530"/>
      <c r="T88" s="882">
        <f t="shared" si="0"/>
        <v>0.184</v>
      </c>
      <c r="U88" s="31"/>
      <c r="V88" s="31"/>
      <c r="W88" s="795"/>
      <c r="X88" s="9"/>
    </row>
    <row r="89" spans="1:24" ht="12.9" customHeight="1" outlineLevel="1" x14ac:dyDescent="0.35">
      <c r="A89" s="7"/>
      <c r="B89" s="8"/>
      <c r="C89" s="18"/>
      <c r="D89" s="18"/>
      <c r="E89" s="18"/>
      <c r="F89" s="27"/>
      <c r="G89" s="791"/>
      <c r="H89" s="792" t="s">
        <v>139</v>
      </c>
      <c r="I89" s="137">
        <v>150</v>
      </c>
      <c r="J89" s="793">
        <v>1.8</v>
      </c>
      <c r="K89" s="101">
        <v>0.01</v>
      </c>
      <c r="L89" s="530"/>
      <c r="M89" s="796">
        <f t="shared" si="1"/>
        <v>0.23699999999999999</v>
      </c>
      <c r="N89" s="791"/>
      <c r="O89" s="530"/>
      <c r="P89" s="99">
        <v>0.14000000000000001</v>
      </c>
      <c r="Q89" s="794"/>
      <c r="R89" s="99">
        <v>1</v>
      </c>
      <c r="S89" s="530"/>
      <c r="T89" s="882">
        <f t="shared" si="0"/>
        <v>0.2</v>
      </c>
      <c r="U89" s="31"/>
      <c r="V89" s="31"/>
      <c r="W89" s="795"/>
      <c r="X89" s="9"/>
    </row>
    <row r="90" spans="1:24" ht="12.9" customHeight="1" outlineLevel="1" x14ac:dyDescent="0.35">
      <c r="A90" s="7"/>
      <c r="B90" s="8"/>
      <c r="C90" s="18"/>
      <c r="D90" s="18"/>
      <c r="E90" s="18"/>
      <c r="F90" s="37"/>
      <c r="G90" s="791"/>
      <c r="H90" s="792" t="s">
        <v>140</v>
      </c>
      <c r="I90" s="137">
        <v>300</v>
      </c>
      <c r="J90" s="793">
        <v>0.75</v>
      </c>
      <c r="K90" s="101">
        <v>0.01</v>
      </c>
      <c r="L90" s="530"/>
      <c r="M90" s="796">
        <f t="shared" si="1"/>
        <v>0.23699999999999999</v>
      </c>
      <c r="N90" s="791"/>
      <c r="O90" s="530"/>
      <c r="P90" s="99">
        <v>0.12</v>
      </c>
      <c r="Q90" s="794"/>
      <c r="R90" s="99">
        <v>1</v>
      </c>
      <c r="S90" s="530"/>
      <c r="T90" s="882">
        <f t="shared" si="0"/>
        <v>0.2</v>
      </c>
      <c r="U90" s="31"/>
      <c r="V90" s="31"/>
      <c r="W90" s="795"/>
      <c r="X90" s="9"/>
    </row>
    <row r="91" spans="1:24" ht="12.9" customHeight="1" outlineLevel="1" x14ac:dyDescent="0.35">
      <c r="A91" s="7"/>
      <c r="B91" s="8"/>
      <c r="C91" s="18"/>
      <c r="D91" s="18"/>
      <c r="E91" s="18"/>
      <c r="F91" s="34"/>
      <c r="G91" s="791"/>
      <c r="H91" s="792" t="s">
        <v>141</v>
      </c>
      <c r="I91" s="137">
        <v>300</v>
      </c>
      <c r="J91" s="793">
        <v>0.75</v>
      </c>
      <c r="K91" s="101">
        <v>0.01</v>
      </c>
      <c r="L91" s="530"/>
      <c r="M91" s="796">
        <f t="shared" si="1"/>
        <v>0.23699999999999999</v>
      </c>
      <c r="N91" s="791"/>
      <c r="O91" s="530"/>
      <c r="P91" s="99">
        <v>0.23</v>
      </c>
      <c r="Q91" s="794"/>
      <c r="R91" s="99">
        <v>1</v>
      </c>
      <c r="S91" s="530"/>
      <c r="T91" s="882">
        <f t="shared" si="0"/>
        <v>0.2</v>
      </c>
      <c r="U91" s="31"/>
      <c r="V91" s="31"/>
      <c r="W91" s="795"/>
      <c r="X91" s="9"/>
    </row>
    <row r="92" spans="1:24" ht="12.9" customHeight="1" outlineLevel="1" x14ac:dyDescent="0.35">
      <c r="A92" s="7"/>
      <c r="B92" s="8"/>
      <c r="C92" s="18"/>
      <c r="D92" s="18"/>
      <c r="E92" s="18"/>
      <c r="F92" s="34"/>
      <c r="G92" s="791"/>
      <c r="H92" s="792" t="s">
        <v>142</v>
      </c>
      <c r="I92" s="137">
        <v>325</v>
      </c>
      <c r="J92" s="793">
        <v>1</v>
      </c>
      <c r="K92" s="101">
        <v>0.01</v>
      </c>
      <c r="L92" s="530"/>
      <c r="M92" s="796">
        <f t="shared" si="1"/>
        <v>0.23699999999999999</v>
      </c>
      <c r="N92" s="791"/>
      <c r="O92" s="530"/>
      <c r="P92" s="99">
        <v>0.32</v>
      </c>
      <c r="Q92" s="794"/>
      <c r="R92" s="99">
        <v>1</v>
      </c>
      <c r="S92" s="530"/>
      <c r="T92" s="882">
        <f t="shared" si="0"/>
        <v>0.184</v>
      </c>
      <c r="U92" s="31"/>
      <c r="V92" s="31"/>
      <c r="W92" s="795"/>
      <c r="X92" s="9"/>
    </row>
    <row r="93" spans="1:24" ht="12.9" customHeight="1" outlineLevel="1" x14ac:dyDescent="0.35">
      <c r="A93" s="7"/>
      <c r="B93" s="8"/>
      <c r="C93" s="18"/>
      <c r="D93" s="18"/>
      <c r="E93" s="18"/>
      <c r="F93" s="34"/>
      <c r="G93" s="791"/>
      <c r="H93" s="792" t="s">
        <v>143</v>
      </c>
      <c r="I93" s="137">
        <v>350</v>
      </c>
      <c r="J93" s="793">
        <v>1.5</v>
      </c>
      <c r="K93" s="101">
        <v>0.01</v>
      </c>
      <c r="L93" s="530"/>
      <c r="M93" s="796">
        <f t="shared" si="1"/>
        <v>0.23699999999999999</v>
      </c>
      <c r="N93" s="791"/>
      <c r="O93" s="530"/>
      <c r="P93" s="99">
        <v>0.42</v>
      </c>
      <c r="Q93" s="794"/>
      <c r="R93" s="99">
        <v>1</v>
      </c>
      <c r="S93" s="530"/>
      <c r="T93" s="882">
        <f t="shared" si="0"/>
        <v>0.12</v>
      </c>
      <c r="U93" s="31"/>
      <c r="V93" s="31"/>
      <c r="W93" s="795"/>
      <c r="X93" s="9"/>
    </row>
    <row r="94" spans="1:24" ht="12.9" customHeight="1" outlineLevel="1" x14ac:dyDescent="0.35">
      <c r="A94" s="7"/>
      <c r="B94" s="8"/>
      <c r="C94" s="18"/>
      <c r="D94" s="18"/>
      <c r="E94" s="18"/>
      <c r="F94" s="34"/>
      <c r="G94" s="791"/>
      <c r="H94" s="792" t="s">
        <v>144</v>
      </c>
      <c r="I94" s="137">
        <v>50</v>
      </c>
      <c r="J94" s="793">
        <v>4.5</v>
      </c>
      <c r="K94" s="101">
        <v>0.01</v>
      </c>
      <c r="L94" s="530"/>
      <c r="M94" s="796">
        <f t="shared" si="1"/>
        <v>0.23699999999999999</v>
      </c>
      <c r="N94" s="791"/>
      <c r="O94" s="530"/>
      <c r="P94" s="99">
        <v>0.51</v>
      </c>
      <c r="Q94" s="794"/>
      <c r="R94" s="99">
        <v>1</v>
      </c>
      <c r="S94" s="530"/>
      <c r="T94" s="882">
        <f t="shared" si="0"/>
        <v>0.12</v>
      </c>
      <c r="U94" s="31"/>
      <c r="V94" s="31"/>
      <c r="W94" s="795"/>
      <c r="X94" s="9"/>
    </row>
    <row r="95" spans="1:24" ht="12.9" customHeight="1" outlineLevel="1" x14ac:dyDescent="0.35">
      <c r="A95" s="7"/>
      <c r="B95" s="8"/>
      <c r="C95" s="18"/>
      <c r="D95" s="18"/>
      <c r="E95" s="18"/>
      <c r="F95" s="34"/>
      <c r="G95" s="791"/>
      <c r="H95" s="792" t="s">
        <v>145</v>
      </c>
      <c r="I95" s="137">
        <v>50</v>
      </c>
      <c r="J95" s="793">
        <v>4.5</v>
      </c>
      <c r="K95" s="101">
        <v>0.01</v>
      </c>
      <c r="L95" s="530"/>
      <c r="M95" s="796">
        <f t="shared" si="1"/>
        <v>0.23699999999999999</v>
      </c>
      <c r="N95" s="791"/>
      <c r="O95" s="530"/>
      <c r="P95" s="99">
        <v>0.6</v>
      </c>
      <c r="Q95" s="794"/>
      <c r="R95" s="99">
        <v>1</v>
      </c>
      <c r="S95" s="530"/>
      <c r="T95" s="882">
        <f t="shared" si="0"/>
        <v>0.12</v>
      </c>
      <c r="U95" s="31"/>
      <c r="V95" s="31"/>
      <c r="W95" s="795"/>
      <c r="X95" s="9"/>
    </row>
    <row r="96" spans="1:24" ht="12.9" customHeight="1" outlineLevel="1" x14ac:dyDescent="0.35">
      <c r="A96" s="7"/>
      <c r="B96" s="8"/>
      <c r="C96" s="18"/>
      <c r="D96" s="18"/>
      <c r="E96" s="18"/>
      <c r="F96" s="27"/>
      <c r="G96" s="791" t="s">
        <v>1174</v>
      </c>
      <c r="H96" s="792" t="s">
        <v>387</v>
      </c>
      <c r="I96" s="137">
        <v>50</v>
      </c>
      <c r="J96" s="793">
        <v>4.5</v>
      </c>
      <c r="K96" s="101">
        <v>0.01</v>
      </c>
      <c r="L96" s="530"/>
      <c r="M96" s="796">
        <f t="shared" si="1"/>
        <v>0.23699999999999999</v>
      </c>
      <c r="N96" s="791"/>
      <c r="O96" s="530"/>
      <c r="P96" s="99">
        <v>0.42</v>
      </c>
      <c r="Q96" s="794"/>
      <c r="R96" s="99">
        <v>1</v>
      </c>
      <c r="S96" s="530"/>
      <c r="T96" s="882">
        <f t="shared" si="0"/>
        <v>0.12</v>
      </c>
      <c r="U96" s="31"/>
      <c r="V96" s="31"/>
      <c r="W96" s="795"/>
      <c r="X96" s="9"/>
    </row>
    <row r="97" spans="1:24" ht="12.9" customHeight="1" outlineLevel="1" x14ac:dyDescent="0.35">
      <c r="A97" s="7"/>
      <c r="B97" s="8"/>
      <c r="C97" s="18"/>
      <c r="D97" s="18"/>
      <c r="E97" s="18"/>
      <c r="F97" s="27"/>
      <c r="G97" s="791"/>
      <c r="H97" s="792" t="s">
        <v>137</v>
      </c>
      <c r="I97" s="137">
        <v>100</v>
      </c>
      <c r="J97" s="793">
        <v>2.2000000000000002</v>
      </c>
      <c r="K97" s="101">
        <v>0.01</v>
      </c>
      <c r="L97" s="530"/>
      <c r="M97" s="796">
        <f t="shared" si="1"/>
        <v>0.23699999999999999</v>
      </c>
      <c r="N97" s="791"/>
      <c r="O97" s="530"/>
      <c r="P97" s="99">
        <v>0.42</v>
      </c>
      <c r="Q97" s="794"/>
      <c r="R97" s="99">
        <v>1</v>
      </c>
      <c r="S97" s="530"/>
      <c r="T97" s="882">
        <f t="shared" si="0"/>
        <v>0.12</v>
      </c>
      <c r="U97" s="31"/>
      <c r="V97" s="31"/>
      <c r="W97" s="795"/>
      <c r="X97" s="9"/>
    </row>
    <row r="98" spans="1:24" ht="12.9" customHeight="1" outlineLevel="1" x14ac:dyDescent="0.35">
      <c r="A98" s="7"/>
      <c r="B98" s="8"/>
      <c r="C98" s="18"/>
      <c r="D98" s="18"/>
      <c r="E98" s="18"/>
      <c r="F98" s="27"/>
      <c r="G98" s="791"/>
      <c r="H98" s="792" t="s">
        <v>138</v>
      </c>
      <c r="I98" s="137">
        <v>100</v>
      </c>
      <c r="J98" s="793">
        <v>2.2000000000000002</v>
      </c>
      <c r="K98" s="101">
        <v>0.01</v>
      </c>
      <c r="L98" s="530"/>
      <c r="M98" s="796">
        <f t="shared" si="1"/>
        <v>0.23699999999999999</v>
      </c>
      <c r="N98" s="791"/>
      <c r="O98" s="530"/>
      <c r="P98" s="99">
        <v>0.32</v>
      </c>
      <c r="Q98" s="794"/>
      <c r="R98" s="99">
        <v>1</v>
      </c>
      <c r="S98" s="530"/>
      <c r="T98" s="882">
        <f t="shared" si="0"/>
        <v>0.184</v>
      </c>
      <c r="U98" s="31"/>
      <c r="V98" s="31"/>
      <c r="W98" s="795"/>
      <c r="X98" s="9"/>
    </row>
    <row r="99" spans="1:24" ht="12.9" customHeight="1" outlineLevel="1" x14ac:dyDescent="0.35">
      <c r="A99" s="7"/>
      <c r="B99" s="8"/>
      <c r="C99" s="18"/>
      <c r="D99" s="18"/>
      <c r="E99" s="18"/>
      <c r="F99" s="27"/>
      <c r="G99" s="791"/>
      <c r="H99" s="792" t="s">
        <v>139</v>
      </c>
      <c r="I99" s="137">
        <v>150</v>
      </c>
      <c r="J99" s="793">
        <v>1.8</v>
      </c>
      <c r="K99" s="101">
        <v>0.01</v>
      </c>
      <c r="L99" s="530"/>
      <c r="M99" s="796">
        <f t="shared" si="1"/>
        <v>0.23699999999999999</v>
      </c>
      <c r="N99" s="791"/>
      <c r="O99" s="530"/>
      <c r="P99" s="99">
        <v>0.14000000000000001</v>
      </c>
      <c r="Q99" s="794"/>
      <c r="R99" s="99">
        <v>1</v>
      </c>
      <c r="S99" s="530"/>
      <c r="T99" s="882">
        <f t="shared" si="0"/>
        <v>0.2</v>
      </c>
      <c r="U99" s="31"/>
      <c r="V99" s="31"/>
      <c r="W99" s="795"/>
      <c r="X99" s="9"/>
    </row>
    <row r="100" spans="1:24" ht="12.9" customHeight="1" outlineLevel="1" x14ac:dyDescent="0.35">
      <c r="A100" s="7"/>
      <c r="B100" s="8"/>
      <c r="C100" s="18"/>
      <c r="D100" s="18"/>
      <c r="E100" s="18"/>
      <c r="F100" s="37"/>
      <c r="G100" s="791"/>
      <c r="H100" s="792" t="s">
        <v>140</v>
      </c>
      <c r="I100" s="137">
        <v>300</v>
      </c>
      <c r="J100" s="793">
        <v>0.75</v>
      </c>
      <c r="K100" s="101">
        <v>0.01</v>
      </c>
      <c r="L100" s="530"/>
      <c r="M100" s="796">
        <f t="shared" si="1"/>
        <v>0.23699999999999999</v>
      </c>
      <c r="N100" s="791"/>
      <c r="O100" s="530"/>
      <c r="P100" s="99">
        <v>0.12</v>
      </c>
      <c r="Q100" s="794"/>
      <c r="R100" s="99">
        <v>1</v>
      </c>
      <c r="S100" s="530"/>
      <c r="T100" s="882">
        <f t="shared" si="0"/>
        <v>0.2</v>
      </c>
      <c r="U100" s="31"/>
      <c r="V100" s="31"/>
      <c r="W100" s="795"/>
      <c r="X100" s="9"/>
    </row>
    <row r="101" spans="1:24" ht="12.9" customHeight="1" outlineLevel="1" x14ac:dyDescent="0.35">
      <c r="A101" s="7"/>
      <c r="B101" s="8"/>
      <c r="C101" s="18"/>
      <c r="D101" s="18"/>
      <c r="E101" s="18"/>
      <c r="F101" s="34"/>
      <c r="G101" s="791"/>
      <c r="H101" s="792" t="s">
        <v>141</v>
      </c>
      <c r="I101" s="137">
        <v>300</v>
      </c>
      <c r="J101" s="793">
        <v>0.75</v>
      </c>
      <c r="K101" s="101">
        <v>0.01</v>
      </c>
      <c r="L101" s="530"/>
      <c r="M101" s="796">
        <f t="shared" si="1"/>
        <v>0.23699999999999999</v>
      </c>
      <c r="N101" s="791"/>
      <c r="O101" s="530"/>
      <c r="P101" s="99">
        <v>0.23</v>
      </c>
      <c r="Q101" s="794"/>
      <c r="R101" s="99">
        <v>1</v>
      </c>
      <c r="S101" s="530"/>
      <c r="T101" s="882">
        <f t="shared" si="0"/>
        <v>0.2</v>
      </c>
      <c r="U101" s="31"/>
      <c r="V101" s="31"/>
      <c r="W101" s="795"/>
      <c r="X101" s="9"/>
    </row>
    <row r="102" spans="1:24" ht="12.9" customHeight="1" outlineLevel="1" x14ac:dyDescent="0.35">
      <c r="A102" s="7"/>
      <c r="B102" s="8"/>
      <c r="C102" s="18"/>
      <c r="D102" s="18"/>
      <c r="E102" s="18"/>
      <c r="F102" s="34"/>
      <c r="G102" s="791"/>
      <c r="H102" s="792" t="s">
        <v>142</v>
      </c>
      <c r="I102" s="137">
        <v>325</v>
      </c>
      <c r="J102" s="793">
        <v>1</v>
      </c>
      <c r="K102" s="101">
        <v>0.01</v>
      </c>
      <c r="L102" s="530"/>
      <c r="M102" s="796">
        <f t="shared" si="1"/>
        <v>0.23699999999999999</v>
      </c>
      <c r="N102" s="791"/>
      <c r="O102" s="530"/>
      <c r="P102" s="99">
        <v>0.32</v>
      </c>
      <c r="Q102" s="794"/>
      <c r="R102" s="99">
        <v>1</v>
      </c>
      <c r="S102" s="530"/>
      <c r="T102" s="882">
        <f t="shared" si="0"/>
        <v>0.184</v>
      </c>
      <c r="U102" s="31"/>
      <c r="V102" s="31"/>
      <c r="W102" s="795"/>
      <c r="X102" s="9"/>
    </row>
    <row r="103" spans="1:24" ht="12.9" customHeight="1" outlineLevel="1" x14ac:dyDescent="0.35">
      <c r="A103" s="7"/>
      <c r="B103" s="8"/>
      <c r="C103" s="18"/>
      <c r="D103" s="18"/>
      <c r="E103" s="18"/>
      <c r="F103" s="34"/>
      <c r="G103" s="791"/>
      <c r="H103" s="792" t="s">
        <v>143</v>
      </c>
      <c r="I103" s="137">
        <v>350</v>
      </c>
      <c r="J103" s="793">
        <v>1.5</v>
      </c>
      <c r="K103" s="101">
        <v>0.01</v>
      </c>
      <c r="L103" s="530"/>
      <c r="M103" s="796">
        <f t="shared" si="1"/>
        <v>0.23699999999999999</v>
      </c>
      <c r="N103" s="791"/>
      <c r="O103" s="530"/>
      <c r="P103" s="99">
        <v>0.42</v>
      </c>
      <c r="Q103" s="794"/>
      <c r="R103" s="99">
        <v>1</v>
      </c>
      <c r="S103" s="530"/>
      <c r="T103" s="882">
        <f t="shared" si="0"/>
        <v>0.12</v>
      </c>
      <c r="U103" s="31"/>
      <c r="V103" s="31"/>
      <c r="W103" s="795"/>
      <c r="X103" s="9"/>
    </row>
    <row r="104" spans="1:24" ht="12.9" customHeight="1" outlineLevel="1" x14ac:dyDescent="0.35">
      <c r="A104" s="7"/>
      <c r="B104" s="8"/>
      <c r="C104" s="18"/>
      <c r="D104" s="18"/>
      <c r="E104" s="18"/>
      <c r="F104" s="34"/>
      <c r="G104" s="791"/>
      <c r="H104" s="792" t="s">
        <v>144</v>
      </c>
      <c r="I104" s="137">
        <v>50</v>
      </c>
      <c r="J104" s="793">
        <v>4.5</v>
      </c>
      <c r="K104" s="101">
        <v>0.01</v>
      </c>
      <c r="L104" s="530"/>
      <c r="M104" s="796">
        <f t="shared" si="1"/>
        <v>0.23699999999999999</v>
      </c>
      <c r="N104" s="791"/>
      <c r="O104" s="530"/>
      <c r="P104" s="99">
        <v>0.51</v>
      </c>
      <c r="Q104" s="794"/>
      <c r="R104" s="99">
        <v>1</v>
      </c>
      <c r="S104" s="530"/>
      <c r="T104" s="882">
        <f t="shared" si="0"/>
        <v>0.12</v>
      </c>
      <c r="U104" s="31"/>
      <c r="V104" s="31"/>
      <c r="W104" s="795"/>
      <c r="X104" s="9"/>
    </row>
    <row r="105" spans="1:24" ht="12.9" customHeight="1" outlineLevel="1" x14ac:dyDescent="0.35">
      <c r="A105" s="7"/>
      <c r="B105" s="8"/>
      <c r="C105" s="18"/>
      <c r="D105" s="18"/>
      <c r="E105" s="18"/>
      <c r="F105" s="34"/>
      <c r="G105" s="791"/>
      <c r="H105" s="792" t="s">
        <v>145</v>
      </c>
      <c r="I105" s="137">
        <v>50</v>
      </c>
      <c r="J105" s="793">
        <v>4.5</v>
      </c>
      <c r="K105" s="101">
        <v>0.01</v>
      </c>
      <c r="L105" s="530"/>
      <c r="M105" s="796">
        <f t="shared" si="1"/>
        <v>0.23699999999999999</v>
      </c>
      <c r="N105" s="791"/>
      <c r="O105" s="530"/>
      <c r="P105" s="99">
        <v>0.6</v>
      </c>
      <c r="Q105" s="794"/>
      <c r="R105" s="99">
        <v>1</v>
      </c>
      <c r="S105" s="530"/>
      <c r="T105" s="882">
        <f t="shared" si="0"/>
        <v>0.12</v>
      </c>
      <c r="U105" s="31"/>
      <c r="V105" s="31"/>
      <c r="W105" s="795"/>
      <c r="X105" s="9"/>
    </row>
    <row r="106" spans="1:24" ht="12.9" customHeight="1" outlineLevel="1" x14ac:dyDescent="0.35">
      <c r="A106" s="7"/>
      <c r="B106" s="8"/>
      <c r="C106" s="18"/>
      <c r="D106" s="18"/>
      <c r="E106" s="18"/>
      <c r="F106" s="27"/>
      <c r="G106" s="791" t="s">
        <v>1175</v>
      </c>
      <c r="H106" s="792" t="s">
        <v>387</v>
      </c>
      <c r="I106" s="137">
        <v>50</v>
      </c>
      <c r="J106" s="793">
        <v>4.5</v>
      </c>
      <c r="K106" s="101">
        <v>0.01</v>
      </c>
      <c r="L106" s="530"/>
      <c r="M106" s="796">
        <f t="shared" si="1"/>
        <v>0.23699999999999999</v>
      </c>
      <c r="N106" s="791"/>
      <c r="O106" s="530"/>
      <c r="P106" s="99">
        <v>0.42</v>
      </c>
      <c r="Q106" s="794"/>
      <c r="R106" s="99">
        <v>1</v>
      </c>
      <c r="S106" s="530"/>
      <c r="T106" s="882">
        <f t="shared" si="0"/>
        <v>0.12</v>
      </c>
      <c r="U106" s="31"/>
      <c r="V106" s="31"/>
      <c r="W106" s="795"/>
      <c r="X106" s="9"/>
    </row>
    <row r="107" spans="1:24" ht="12.9" customHeight="1" outlineLevel="1" x14ac:dyDescent="0.35">
      <c r="A107" s="7"/>
      <c r="B107" s="8"/>
      <c r="C107" s="18"/>
      <c r="D107" s="18"/>
      <c r="E107" s="18"/>
      <c r="F107" s="27"/>
      <c r="G107" s="791"/>
      <c r="H107" s="792" t="s">
        <v>137</v>
      </c>
      <c r="I107" s="137">
        <v>100</v>
      </c>
      <c r="J107" s="793">
        <v>2.2000000000000002</v>
      </c>
      <c r="K107" s="101">
        <v>0.01</v>
      </c>
      <c r="L107" s="530"/>
      <c r="M107" s="796">
        <f t="shared" si="1"/>
        <v>0.23699999999999999</v>
      </c>
      <c r="N107" s="791"/>
      <c r="O107" s="530"/>
      <c r="P107" s="99">
        <v>0.42</v>
      </c>
      <c r="Q107" s="794"/>
      <c r="R107" s="99">
        <v>1</v>
      </c>
      <c r="S107" s="530"/>
      <c r="T107" s="882">
        <f t="shared" si="0"/>
        <v>0.12</v>
      </c>
      <c r="U107" s="31"/>
      <c r="V107" s="31"/>
      <c r="W107" s="795"/>
      <c r="X107" s="9"/>
    </row>
    <row r="108" spans="1:24" ht="12.9" customHeight="1" outlineLevel="1" x14ac:dyDescent="0.35">
      <c r="A108" s="7"/>
      <c r="B108" s="8"/>
      <c r="C108" s="18"/>
      <c r="D108" s="18"/>
      <c r="E108" s="18"/>
      <c r="F108" s="27"/>
      <c r="G108" s="791"/>
      <c r="H108" s="792" t="s">
        <v>138</v>
      </c>
      <c r="I108" s="137">
        <v>100</v>
      </c>
      <c r="J108" s="793">
        <v>2.2000000000000002</v>
      </c>
      <c r="K108" s="101">
        <v>0.01</v>
      </c>
      <c r="L108" s="530"/>
      <c r="M108" s="796">
        <f t="shared" si="1"/>
        <v>0.23699999999999999</v>
      </c>
      <c r="N108" s="791"/>
      <c r="O108" s="530"/>
      <c r="P108" s="99">
        <v>0.32</v>
      </c>
      <c r="Q108" s="794"/>
      <c r="R108" s="99">
        <v>1</v>
      </c>
      <c r="S108" s="530"/>
      <c r="T108" s="882">
        <f t="shared" si="0"/>
        <v>0.184</v>
      </c>
      <c r="U108" s="31"/>
      <c r="V108" s="31"/>
      <c r="W108" s="795"/>
      <c r="X108" s="9"/>
    </row>
    <row r="109" spans="1:24" ht="12.9" customHeight="1" outlineLevel="1" x14ac:dyDescent="0.35">
      <c r="A109" s="7"/>
      <c r="B109" s="8"/>
      <c r="C109" s="18"/>
      <c r="D109" s="18"/>
      <c r="E109" s="18"/>
      <c r="F109" s="27"/>
      <c r="G109" s="791"/>
      <c r="H109" s="792" t="s">
        <v>139</v>
      </c>
      <c r="I109" s="137">
        <v>150</v>
      </c>
      <c r="J109" s="793">
        <v>1.8</v>
      </c>
      <c r="K109" s="101">
        <v>0.01</v>
      </c>
      <c r="L109" s="530"/>
      <c r="M109" s="796">
        <f t="shared" si="1"/>
        <v>0.23699999999999999</v>
      </c>
      <c r="N109" s="791"/>
      <c r="O109" s="530"/>
      <c r="P109" s="99">
        <v>0.14000000000000001</v>
      </c>
      <c r="Q109" s="794"/>
      <c r="R109" s="99">
        <v>1</v>
      </c>
      <c r="S109" s="530"/>
      <c r="T109" s="882">
        <f t="shared" si="0"/>
        <v>0.2</v>
      </c>
      <c r="U109" s="31"/>
      <c r="V109" s="31"/>
      <c r="W109" s="795"/>
      <c r="X109" s="9"/>
    </row>
    <row r="110" spans="1:24" ht="12.9" customHeight="1" outlineLevel="1" x14ac:dyDescent="0.35">
      <c r="A110" s="7"/>
      <c r="B110" s="8"/>
      <c r="C110" s="18"/>
      <c r="D110" s="18"/>
      <c r="E110" s="18"/>
      <c r="F110" s="37"/>
      <c r="G110" s="791"/>
      <c r="H110" s="792" t="s">
        <v>140</v>
      </c>
      <c r="I110" s="137">
        <v>300</v>
      </c>
      <c r="J110" s="793">
        <v>0.75</v>
      </c>
      <c r="K110" s="101">
        <v>0.01</v>
      </c>
      <c r="L110" s="530"/>
      <c r="M110" s="796">
        <f t="shared" si="1"/>
        <v>0.23699999999999999</v>
      </c>
      <c r="N110" s="791"/>
      <c r="O110" s="530"/>
      <c r="P110" s="99">
        <v>0.12</v>
      </c>
      <c r="Q110" s="794"/>
      <c r="R110" s="99">
        <v>1</v>
      </c>
      <c r="S110" s="530"/>
      <c r="T110" s="882">
        <f t="shared" si="0"/>
        <v>0.2</v>
      </c>
      <c r="U110" s="31"/>
      <c r="V110" s="31"/>
      <c r="W110" s="795"/>
      <c r="X110" s="9"/>
    </row>
    <row r="111" spans="1:24" ht="12.9" customHeight="1" outlineLevel="1" x14ac:dyDescent="0.35">
      <c r="A111" s="7"/>
      <c r="B111" s="8"/>
      <c r="C111" s="18"/>
      <c r="D111" s="18"/>
      <c r="E111" s="18"/>
      <c r="F111" s="34"/>
      <c r="G111" s="791"/>
      <c r="H111" s="792" t="s">
        <v>141</v>
      </c>
      <c r="I111" s="137">
        <v>300</v>
      </c>
      <c r="J111" s="793">
        <v>0.75</v>
      </c>
      <c r="K111" s="101">
        <v>0.01</v>
      </c>
      <c r="L111" s="530"/>
      <c r="M111" s="796">
        <f t="shared" si="1"/>
        <v>0.23699999999999999</v>
      </c>
      <c r="N111" s="791"/>
      <c r="O111" s="530"/>
      <c r="P111" s="99">
        <v>0.23</v>
      </c>
      <c r="Q111" s="794"/>
      <c r="R111" s="99">
        <v>1</v>
      </c>
      <c r="S111" s="530"/>
      <c r="T111" s="882">
        <f t="shared" si="0"/>
        <v>0.2</v>
      </c>
      <c r="U111" s="31"/>
      <c r="V111" s="31"/>
      <c r="W111" s="795"/>
      <c r="X111" s="9"/>
    </row>
    <row r="112" spans="1:24" ht="12.9" customHeight="1" outlineLevel="1" x14ac:dyDescent="0.35">
      <c r="A112" s="7"/>
      <c r="B112" s="8"/>
      <c r="C112" s="18"/>
      <c r="D112" s="18"/>
      <c r="E112" s="18"/>
      <c r="F112" s="34"/>
      <c r="G112" s="791"/>
      <c r="H112" s="792" t="s">
        <v>142</v>
      </c>
      <c r="I112" s="137">
        <v>325</v>
      </c>
      <c r="J112" s="793">
        <v>1</v>
      </c>
      <c r="K112" s="101">
        <v>0.01</v>
      </c>
      <c r="L112" s="530"/>
      <c r="M112" s="796">
        <f t="shared" si="1"/>
        <v>0.23699999999999999</v>
      </c>
      <c r="N112" s="791"/>
      <c r="O112" s="530"/>
      <c r="P112" s="99">
        <v>0.32</v>
      </c>
      <c r="Q112" s="794"/>
      <c r="R112" s="99">
        <v>1</v>
      </c>
      <c r="S112" s="530"/>
      <c r="T112" s="882">
        <f t="shared" si="0"/>
        <v>0.184</v>
      </c>
      <c r="U112" s="31"/>
      <c r="V112" s="31"/>
      <c r="W112" s="795"/>
      <c r="X112" s="9"/>
    </row>
    <row r="113" spans="1:24" ht="12.9" customHeight="1" outlineLevel="1" x14ac:dyDescent="0.35">
      <c r="A113" s="7"/>
      <c r="B113" s="8"/>
      <c r="C113" s="18"/>
      <c r="D113" s="18"/>
      <c r="E113" s="18"/>
      <c r="F113" s="34"/>
      <c r="G113" s="791"/>
      <c r="H113" s="792" t="s">
        <v>143</v>
      </c>
      <c r="I113" s="137">
        <v>350</v>
      </c>
      <c r="J113" s="793">
        <v>1.5</v>
      </c>
      <c r="K113" s="101">
        <v>0.01</v>
      </c>
      <c r="L113" s="530"/>
      <c r="M113" s="796">
        <f t="shared" si="1"/>
        <v>0.23699999999999999</v>
      </c>
      <c r="N113" s="791"/>
      <c r="O113" s="530"/>
      <c r="P113" s="99">
        <v>0.42</v>
      </c>
      <c r="Q113" s="794"/>
      <c r="R113" s="99">
        <v>1</v>
      </c>
      <c r="S113" s="530"/>
      <c r="T113" s="882">
        <f t="shared" si="0"/>
        <v>0.12</v>
      </c>
      <c r="U113" s="31"/>
      <c r="V113" s="31"/>
      <c r="W113" s="795"/>
      <c r="X113" s="9"/>
    </row>
    <row r="114" spans="1:24" ht="12.9" customHeight="1" outlineLevel="1" x14ac:dyDescent="0.35">
      <c r="A114" s="7"/>
      <c r="B114" s="8"/>
      <c r="C114" s="18"/>
      <c r="D114" s="18"/>
      <c r="E114" s="18"/>
      <c r="F114" s="34"/>
      <c r="G114" s="791"/>
      <c r="H114" s="792" t="s">
        <v>144</v>
      </c>
      <c r="I114" s="137">
        <v>50</v>
      </c>
      <c r="J114" s="793">
        <v>4.5</v>
      </c>
      <c r="K114" s="101">
        <v>0.01</v>
      </c>
      <c r="L114" s="530"/>
      <c r="M114" s="796">
        <f t="shared" si="1"/>
        <v>0.23699999999999999</v>
      </c>
      <c r="N114" s="791"/>
      <c r="O114" s="530"/>
      <c r="P114" s="99">
        <v>0.51</v>
      </c>
      <c r="Q114" s="794"/>
      <c r="R114" s="99">
        <v>1</v>
      </c>
      <c r="S114" s="530"/>
      <c r="T114" s="882">
        <f t="shared" si="0"/>
        <v>0.12</v>
      </c>
      <c r="U114" s="31"/>
      <c r="V114" s="31"/>
      <c r="W114" s="795"/>
      <c r="X114" s="9"/>
    </row>
    <row r="115" spans="1:24" ht="12.9" customHeight="1" outlineLevel="1" x14ac:dyDescent="0.35">
      <c r="A115" s="7"/>
      <c r="B115" s="8"/>
      <c r="C115" s="18"/>
      <c r="D115" s="18"/>
      <c r="E115" s="18"/>
      <c r="F115" s="34"/>
      <c r="G115" s="791"/>
      <c r="H115" s="792" t="s">
        <v>145</v>
      </c>
      <c r="I115" s="137">
        <v>50</v>
      </c>
      <c r="J115" s="793">
        <v>4.5</v>
      </c>
      <c r="K115" s="101">
        <v>0.01</v>
      </c>
      <c r="L115" s="530"/>
      <c r="M115" s="796">
        <f t="shared" si="1"/>
        <v>0.23699999999999999</v>
      </c>
      <c r="N115" s="791"/>
      <c r="O115" s="530"/>
      <c r="P115" s="99">
        <v>0.6</v>
      </c>
      <c r="Q115" s="794"/>
      <c r="R115" s="99">
        <v>1</v>
      </c>
      <c r="S115" s="530"/>
      <c r="T115" s="882">
        <f t="shared" si="0"/>
        <v>0.12</v>
      </c>
      <c r="U115" s="31"/>
      <c r="V115" s="31"/>
      <c r="W115" s="795"/>
      <c r="X115" s="9"/>
    </row>
    <row r="116" spans="1:24" ht="12.9" customHeight="1" outlineLevel="1" x14ac:dyDescent="0.35">
      <c r="A116" s="7"/>
      <c r="B116" s="8"/>
      <c r="C116" s="18"/>
      <c r="D116" s="18"/>
      <c r="E116" s="18"/>
      <c r="F116" s="27"/>
      <c r="G116" s="791" t="s">
        <v>1176</v>
      </c>
      <c r="H116" s="792" t="s">
        <v>387</v>
      </c>
      <c r="I116" s="137">
        <v>50</v>
      </c>
      <c r="J116" s="793">
        <v>4.5</v>
      </c>
      <c r="K116" s="101">
        <v>0.01</v>
      </c>
      <c r="L116" s="530"/>
      <c r="M116" s="796">
        <f t="shared" si="1"/>
        <v>0.23699999999999999</v>
      </c>
      <c r="N116" s="791"/>
      <c r="O116" s="530"/>
      <c r="P116" s="99">
        <v>0.42</v>
      </c>
      <c r="Q116" s="794"/>
      <c r="R116" s="99">
        <v>1</v>
      </c>
      <c r="S116" s="530"/>
      <c r="T116" s="882">
        <f t="shared" si="0"/>
        <v>0.12</v>
      </c>
      <c r="U116" s="31"/>
      <c r="V116" s="31"/>
      <c r="W116" s="795"/>
      <c r="X116" s="9"/>
    </row>
    <row r="117" spans="1:24" ht="12.9" customHeight="1" outlineLevel="1" x14ac:dyDescent="0.35">
      <c r="A117" s="7"/>
      <c r="B117" s="8"/>
      <c r="C117" s="18"/>
      <c r="D117" s="18"/>
      <c r="E117" s="18"/>
      <c r="F117" s="27"/>
      <c r="G117" s="791"/>
      <c r="H117" s="792" t="s">
        <v>137</v>
      </c>
      <c r="I117" s="137">
        <v>100</v>
      </c>
      <c r="J117" s="793">
        <v>2.2000000000000002</v>
      </c>
      <c r="K117" s="101">
        <v>0.01</v>
      </c>
      <c r="L117" s="530"/>
      <c r="M117" s="796">
        <f t="shared" si="1"/>
        <v>0.23699999999999999</v>
      </c>
      <c r="N117" s="791"/>
      <c r="O117" s="530"/>
      <c r="P117" s="99">
        <v>0.42</v>
      </c>
      <c r="Q117" s="794"/>
      <c r="R117" s="99">
        <v>1</v>
      </c>
      <c r="S117" s="530"/>
      <c r="T117" s="882">
        <f t="shared" si="0"/>
        <v>0.12</v>
      </c>
      <c r="U117" s="31"/>
      <c r="V117" s="31"/>
      <c r="W117" s="795"/>
      <c r="X117" s="9"/>
    </row>
    <row r="118" spans="1:24" ht="12.9" customHeight="1" outlineLevel="1" x14ac:dyDescent="0.35">
      <c r="A118" s="7"/>
      <c r="B118" s="8"/>
      <c r="C118" s="18"/>
      <c r="D118" s="18"/>
      <c r="E118" s="18"/>
      <c r="F118" s="27"/>
      <c r="G118" s="791"/>
      <c r="H118" s="792" t="s">
        <v>138</v>
      </c>
      <c r="I118" s="137">
        <v>100</v>
      </c>
      <c r="J118" s="793">
        <v>2.2000000000000002</v>
      </c>
      <c r="K118" s="101">
        <v>0.01</v>
      </c>
      <c r="L118" s="530"/>
      <c r="M118" s="796">
        <f t="shared" si="1"/>
        <v>0.23699999999999999</v>
      </c>
      <c r="N118" s="791"/>
      <c r="O118" s="530"/>
      <c r="P118" s="99">
        <v>0.32</v>
      </c>
      <c r="Q118" s="794"/>
      <c r="R118" s="99">
        <v>1</v>
      </c>
      <c r="S118" s="530"/>
      <c r="T118" s="882">
        <f t="shared" si="0"/>
        <v>0.184</v>
      </c>
      <c r="U118" s="31"/>
      <c r="V118" s="31"/>
      <c r="W118" s="795"/>
      <c r="X118" s="9"/>
    </row>
    <row r="119" spans="1:24" ht="12.9" customHeight="1" outlineLevel="1" x14ac:dyDescent="0.35">
      <c r="A119" s="7"/>
      <c r="B119" s="8"/>
      <c r="C119" s="18"/>
      <c r="D119" s="18"/>
      <c r="E119" s="18"/>
      <c r="F119" s="27"/>
      <c r="G119" s="791"/>
      <c r="H119" s="792" t="s">
        <v>139</v>
      </c>
      <c r="I119" s="137">
        <v>150</v>
      </c>
      <c r="J119" s="793">
        <v>1.8</v>
      </c>
      <c r="K119" s="101">
        <v>0.01</v>
      </c>
      <c r="L119" s="530"/>
      <c r="M119" s="796">
        <f t="shared" si="1"/>
        <v>0.23699999999999999</v>
      </c>
      <c r="N119" s="791"/>
      <c r="O119" s="530"/>
      <c r="P119" s="99">
        <v>0.14000000000000001</v>
      </c>
      <c r="Q119" s="794"/>
      <c r="R119" s="99">
        <v>1</v>
      </c>
      <c r="S119" s="530"/>
      <c r="T119" s="882">
        <f t="shared" si="0"/>
        <v>0.2</v>
      </c>
      <c r="U119" s="31"/>
      <c r="V119" s="31"/>
      <c r="W119" s="795"/>
      <c r="X119" s="9"/>
    </row>
    <row r="120" spans="1:24" ht="12.9" customHeight="1" outlineLevel="1" x14ac:dyDescent="0.35">
      <c r="A120" s="7"/>
      <c r="B120" s="8"/>
      <c r="C120" s="18"/>
      <c r="D120" s="18"/>
      <c r="E120" s="18"/>
      <c r="F120" s="37"/>
      <c r="G120" s="791"/>
      <c r="H120" s="792" t="s">
        <v>140</v>
      </c>
      <c r="I120" s="137">
        <v>300</v>
      </c>
      <c r="J120" s="793">
        <v>0.75</v>
      </c>
      <c r="K120" s="101">
        <v>0.01</v>
      </c>
      <c r="L120" s="530"/>
      <c r="M120" s="796">
        <f t="shared" si="1"/>
        <v>0.23699999999999999</v>
      </c>
      <c r="N120" s="791"/>
      <c r="O120" s="530"/>
      <c r="P120" s="99">
        <v>0.12</v>
      </c>
      <c r="Q120" s="794"/>
      <c r="R120" s="99">
        <v>1</v>
      </c>
      <c r="S120" s="530"/>
      <c r="T120" s="882">
        <f t="shared" ref="T120:T155" si="2">MAX(12%,MIN(20%,20%-(P120-30%)*0.8))</f>
        <v>0.2</v>
      </c>
      <c r="U120" s="31"/>
      <c r="V120" s="31"/>
      <c r="W120" s="795"/>
      <c r="X120" s="9"/>
    </row>
    <row r="121" spans="1:24" ht="12.9" customHeight="1" outlineLevel="1" x14ac:dyDescent="0.35">
      <c r="A121" s="7"/>
      <c r="B121" s="8"/>
      <c r="C121" s="18"/>
      <c r="D121" s="18"/>
      <c r="E121" s="18"/>
      <c r="F121" s="34"/>
      <c r="G121" s="791"/>
      <c r="H121" s="792" t="s">
        <v>141</v>
      </c>
      <c r="I121" s="137">
        <v>300</v>
      </c>
      <c r="J121" s="793">
        <v>0.75</v>
      </c>
      <c r="K121" s="101">
        <v>0.01</v>
      </c>
      <c r="L121" s="530"/>
      <c r="M121" s="796">
        <f t="shared" si="1"/>
        <v>0.23699999999999999</v>
      </c>
      <c r="N121" s="791"/>
      <c r="O121" s="530"/>
      <c r="P121" s="99">
        <v>0.23</v>
      </c>
      <c r="Q121" s="794"/>
      <c r="R121" s="99">
        <v>1</v>
      </c>
      <c r="S121" s="530"/>
      <c r="T121" s="882">
        <f t="shared" si="2"/>
        <v>0.2</v>
      </c>
      <c r="U121" s="31"/>
      <c r="V121" s="31"/>
      <c r="W121" s="795"/>
      <c r="X121" s="9"/>
    </row>
    <row r="122" spans="1:24" ht="12.9" customHeight="1" outlineLevel="1" x14ac:dyDescent="0.35">
      <c r="A122" s="7"/>
      <c r="B122" s="8"/>
      <c r="C122" s="18"/>
      <c r="D122" s="18"/>
      <c r="E122" s="18"/>
      <c r="F122" s="34"/>
      <c r="G122" s="791"/>
      <c r="H122" s="792" t="s">
        <v>142</v>
      </c>
      <c r="I122" s="137">
        <v>325</v>
      </c>
      <c r="J122" s="793">
        <v>1</v>
      </c>
      <c r="K122" s="101">
        <v>0.01</v>
      </c>
      <c r="L122" s="530"/>
      <c r="M122" s="796">
        <f t="shared" si="1"/>
        <v>0.23699999999999999</v>
      </c>
      <c r="N122" s="791"/>
      <c r="O122" s="530"/>
      <c r="P122" s="99">
        <v>0.32</v>
      </c>
      <c r="Q122" s="794"/>
      <c r="R122" s="99">
        <v>1</v>
      </c>
      <c r="S122" s="530"/>
      <c r="T122" s="882">
        <f t="shared" si="2"/>
        <v>0.184</v>
      </c>
      <c r="U122" s="31"/>
      <c r="V122" s="31"/>
      <c r="W122" s="795"/>
      <c r="X122" s="9"/>
    </row>
    <row r="123" spans="1:24" ht="12.9" customHeight="1" outlineLevel="1" x14ac:dyDescent="0.35">
      <c r="A123" s="7"/>
      <c r="B123" s="8"/>
      <c r="C123" s="18"/>
      <c r="D123" s="18"/>
      <c r="E123" s="18"/>
      <c r="F123" s="34"/>
      <c r="G123" s="791"/>
      <c r="H123" s="792" t="s">
        <v>143</v>
      </c>
      <c r="I123" s="137">
        <v>350</v>
      </c>
      <c r="J123" s="793">
        <v>1.5</v>
      </c>
      <c r="K123" s="101">
        <v>0.01</v>
      </c>
      <c r="L123" s="530"/>
      <c r="M123" s="796">
        <f t="shared" si="1"/>
        <v>0.23699999999999999</v>
      </c>
      <c r="N123" s="791"/>
      <c r="O123" s="530"/>
      <c r="P123" s="99">
        <v>0.42</v>
      </c>
      <c r="Q123" s="794"/>
      <c r="R123" s="99">
        <v>1</v>
      </c>
      <c r="S123" s="530"/>
      <c r="T123" s="882">
        <f t="shared" si="2"/>
        <v>0.12</v>
      </c>
      <c r="U123" s="31"/>
      <c r="V123" s="31"/>
      <c r="W123" s="795"/>
      <c r="X123" s="9"/>
    </row>
    <row r="124" spans="1:24" ht="12.9" customHeight="1" outlineLevel="1" x14ac:dyDescent="0.35">
      <c r="A124" s="7"/>
      <c r="B124" s="8"/>
      <c r="C124" s="18"/>
      <c r="D124" s="18"/>
      <c r="E124" s="18"/>
      <c r="F124" s="34"/>
      <c r="G124" s="791"/>
      <c r="H124" s="792" t="s">
        <v>144</v>
      </c>
      <c r="I124" s="137">
        <v>50</v>
      </c>
      <c r="J124" s="793">
        <v>4.5</v>
      </c>
      <c r="K124" s="101">
        <v>0.01</v>
      </c>
      <c r="L124" s="530"/>
      <c r="M124" s="796">
        <f t="shared" si="1"/>
        <v>0.23699999999999999</v>
      </c>
      <c r="N124" s="791"/>
      <c r="O124" s="530"/>
      <c r="P124" s="99">
        <v>0.51</v>
      </c>
      <c r="Q124" s="794"/>
      <c r="R124" s="99">
        <v>1</v>
      </c>
      <c r="S124" s="530"/>
      <c r="T124" s="882">
        <f t="shared" si="2"/>
        <v>0.12</v>
      </c>
      <c r="U124" s="31"/>
      <c r="V124" s="31"/>
      <c r="W124" s="795"/>
      <c r="X124" s="9"/>
    </row>
    <row r="125" spans="1:24" ht="12.9" customHeight="1" outlineLevel="1" x14ac:dyDescent="0.35">
      <c r="A125" s="7"/>
      <c r="B125" s="8"/>
      <c r="C125" s="18"/>
      <c r="D125" s="18"/>
      <c r="E125" s="18"/>
      <c r="F125" s="34"/>
      <c r="G125" s="791"/>
      <c r="H125" s="792" t="s">
        <v>145</v>
      </c>
      <c r="I125" s="137">
        <v>50</v>
      </c>
      <c r="J125" s="793">
        <v>4.5</v>
      </c>
      <c r="K125" s="101">
        <v>0.01</v>
      </c>
      <c r="L125" s="530"/>
      <c r="M125" s="796">
        <f t="shared" si="1"/>
        <v>0.23699999999999999</v>
      </c>
      <c r="N125" s="791"/>
      <c r="O125" s="530"/>
      <c r="P125" s="99">
        <v>0.6</v>
      </c>
      <c r="Q125" s="794"/>
      <c r="R125" s="99">
        <v>1</v>
      </c>
      <c r="S125" s="530"/>
      <c r="T125" s="882">
        <f t="shared" si="2"/>
        <v>0.12</v>
      </c>
      <c r="U125" s="31"/>
      <c r="V125" s="31"/>
      <c r="W125" s="795"/>
      <c r="X125" s="9"/>
    </row>
    <row r="126" spans="1:24" ht="12.9" customHeight="1" outlineLevel="1" x14ac:dyDescent="0.35">
      <c r="A126" s="7"/>
      <c r="B126" s="8"/>
      <c r="C126" s="18"/>
      <c r="D126" s="18"/>
      <c r="E126" s="18"/>
      <c r="F126" s="27"/>
      <c r="G126" s="791" t="s">
        <v>1177</v>
      </c>
      <c r="H126" s="792" t="s">
        <v>387</v>
      </c>
      <c r="I126" s="137">
        <v>50</v>
      </c>
      <c r="J126" s="793">
        <v>4.5</v>
      </c>
      <c r="K126" s="101">
        <v>0.01</v>
      </c>
      <c r="L126" s="530"/>
      <c r="M126" s="796">
        <f t="shared" si="1"/>
        <v>0.23699999999999999</v>
      </c>
      <c r="N126" s="791"/>
      <c r="O126" s="530"/>
      <c r="P126" s="99">
        <v>0.42</v>
      </c>
      <c r="Q126" s="794"/>
      <c r="R126" s="99">
        <v>1</v>
      </c>
      <c r="S126" s="530"/>
      <c r="T126" s="882">
        <f t="shared" si="2"/>
        <v>0.12</v>
      </c>
      <c r="U126" s="31"/>
      <c r="V126" s="31"/>
      <c r="W126" s="795"/>
      <c r="X126" s="9"/>
    </row>
    <row r="127" spans="1:24" ht="12.9" customHeight="1" outlineLevel="1" x14ac:dyDescent="0.35">
      <c r="A127" s="7"/>
      <c r="B127" s="8"/>
      <c r="C127" s="18"/>
      <c r="D127" s="18"/>
      <c r="E127" s="18"/>
      <c r="F127" s="27"/>
      <c r="G127" s="791"/>
      <c r="H127" s="792" t="s">
        <v>137</v>
      </c>
      <c r="I127" s="137">
        <v>100</v>
      </c>
      <c r="J127" s="793">
        <v>2.2000000000000002</v>
      </c>
      <c r="K127" s="101">
        <v>0.01</v>
      </c>
      <c r="L127" s="530"/>
      <c r="M127" s="796">
        <f t="shared" si="1"/>
        <v>0.23699999999999999</v>
      </c>
      <c r="N127" s="791"/>
      <c r="O127" s="530"/>
      <c r="P127" s="99">
        <v>0.42</v>
      </c>
      <c r="Q127" s="794"/>
      <c r="R127" s="99">
        <v>1</v>
      </c>
      <c r="S127" s="530"/>
      <c r="T127" s="882">
        <f t="shared" si="2"/>
        <v>0.12</v>
      </c>
      <c r="U127" s="31"/>
      <c r="V127" s="31"/>
      <c r="W127" s="795"/>
      <c r="X127" s="9"/>
    </row>
    <row r="128" spans="1:24" ht="12.9" customHeight="1" outlineLevel="1" x14ac:dyDescent="0.35">
      <c r="A128" s="7"/>
      <c r="B128" s="8"/>
      <c r="C128" s="18"/>
      <c r="D128" s="18"/>
      <c r="E128" s="18"/>
      <c r="F128" s="27"/>
      <c r="G128" s="791"/>
      <c r="H128" s="792" t="s">
        <v>138</v>
      </c>
      <c r="I128" s="137">
        <v>100</v>
      </c>
      <c r="J128" s="793">
        <v>2.2000000000000002</v>
      </c>
      <c r="K128" s="101">
        <v>0.01</v>
      </c>
      <c r="L128" s="530"/>
      <c r="M128" s="796">
        <f t="shared" si="1"/>
        <v>0.23699999999999999</v>
      </c>
      <c r="N128" s="791"/>
      <c r="O128" s="530"/>
      <c r="P128" s="99">
        <v>0.32</v>
      </c>
      <c r="Q128" s="794"/>
      <c r="R128" s="99">
        <v>1</v>
      </c>
      <c r="S128" s="530"/>
      <c r="T128" s="882">
        <f t="shared" si="2"/>
        <v>0.184</v>
      </c>
      <c r="U128" s="31"/>
      <c r="V128" s="31"/>
      <c r="W128" s="795"/>
      <c r="X128" s="9"/>
    </row>
    <row r="129" spans="1:24" ht="12.9" customHeight="1" outlineLevel="1" x14ac:dyDescent="0.35">
      <c r="A129" s="7"/>
      <c r="B129" s="8"/>
      <c r="C129" s="18"/>
      <c r="D129" s="18"/>
      <c r="E129" s="18"/>
      <c r="F129" s="27"/>
      <c r="G129" s="791"/>
      <c r="H129" s="792" t="s">
        <v>139</v>
      </c>
      <c r="I129" s="137">
        <v>150</v>
      </c>
      <c r="J129" s="793">
        <v>1.8</v>
      </c>
      <c r="K129" s="101">
        <v>0.01</v>
      </c>
      <c r="L129" s="530"/>
      <c r="M129" s="796">
        <f t="shared" si="1"/>
        <v>0.23699999999999999</v>
      </c>
      <c r="N129" s="791"/>
      <c r="O129" s="530"/>
      <c r="P129" s="99">
        <v>0.14000000000000001</v>
      </c>
      <c r="Q129" s="794"/>
      <c r="R129" s="99">
        <v>1</v>
      </c>
      <c r="S129" s="530"/>
      <c r="T129" s="882">
        <f t="shared" si="2"/>
        <v>0.2</v>
      </c>
      <c r="U129" s="31"/>
      <c r="V129" s="31"/>
      <c r="W129" s="795"/>
      <c r="X129" s="9"/>
    </row>
    <row r="130" spans="1:24" ht="12.9" customHeight="1" outlineLevel="1" x14ac:dyDescent="0.35">
      <c r="A130" s="7"/>
      <c r="B130" s="8"/>
      <c r="C130" s="18"/>
      <c r="D130" s="18"/>
      <c r="E130" s="18"/>
      <c r="F130" s="37"/>
      <c r="G130" s="791"/>
      <c r="H130" s="792" t="s">
        <v>140</v>
      </c>
      <c r="I130" s="137">
        <v>300</v>
      </c>
      <c r="J130" s="793">
        <v>0.75</v>
      </c>
      <c r="K130" s="101">
        <v>0.01</v>
      </c>
      <c r="L130" s="530"/>
      <c r="M130" s="796">
        <f t="shared" si="1"/>
        <v>0.23699999999999999</v>
      </c>
      <c r="N130" s="791"/>
      <c r="O130" s="530"/>
      <c r="P130" s="99">
        <v>0.12</v>
      </c>
      <c r="Q130" s="794"/>
      <c r="R130" s="99">
        <v>1</v>
      </c>
      <c r="S130" s="530"/>
      <c r="T130" s="882">
        <f t="shared" si="2"/>
        <v>0.2</v>
      </c>
      <c r="U130" s="31"/>
      <c r="V130" s="31"/>
      <c r="W130" s="795"/>
      <c r="X130" s="9"/>
    </row>
    <row r="131" spans="1:24" ht="12.9" customHeight="1" outlineLevel="1" x14ac:dyDescent="0.35">
      <c r="A131" s="7"/>
      <c r="B131" s="8"/>
      <c r="C131" s="18"/>
      <c r="D131" s="18"/>
      <c r="E131" s="18"/>
      <c r="F131" s="34"/>
      <c r="G131" s="791"/>
      <c r="H131" s="792" t="s">
        <v>141</v>
      </c>
      <c r="I131" s="137">
        <v>300</v>
      </c>
      <c r="J131" s="793">
        <v>0.75</v>
      </c>
      <c r="K131" s="101">
        <v>0.01</v>
      </c>
      <c r="L131" s="530"/>
      <c r="M131" s="796">
        <f t="shared" ref="M131:M155" si="3">M130</f>
        <v>0.23699999999999999</v>
      </c>
      <c r="N131" s="791"/>
      <c r="O131" s="530"/>
      <c r="P131" s="99">
        <v>0.23</v>
      </c>
      <c r="Q131" s="794"/>
      <c r="R131" s="99">
        <v>1</v>
      </c>
      <c r="S131" s="530"/>
      <c r="T131" s="882">
        <f t="shared" si="2"/>
        <v>0.2</v>
      </c>
      <c r="U131" s="31"/>
      <c r="V131" s="31"/>
      <c r="W131" s="795"/>
      <c r="X131" s="9"/>
    </row>
    <row r="132" spans="1:24" ht="12.9" customHeight="1" outlineLevel="1" x14ac:dyDescent="0.35">
      <c r="A132" s="7"/>
      <c r="B132" s="8"/>
      <c r="C132" s="18"/>
      <c r="D132" s="18"/>
      <c r="E132" s="18"/>
      <c r="F132" s="34"/>
      <c r="G132" s="791"/>
      <c r="H132" s="792" t="s">
        <v>142</v>
      </c>
      <c r="I132" s="137">
        <v>325</v>
      </c>
      <c r="J132" s="793">
        <v>1</v>
      </c>
      <c r="K132" s="101">
        <v>0.01</v>
      </c>
      <c r="L132" s="530"/>
      <c r="M132" s="796">
        <f t="shared" si="3"/>
        <v>0.23699999999999999</v>
      </c>
      <c r="N132" s="791"/>
      <c r="O132" s="530"/>
      <c r="P132" s="99">
        <v>0.32</v>
      </c>
      <c r="Q132" s="794"/>
      <c r="R132" s="99">
        <v>1</v>
      </c>
      <c r="S132" s="530"/>
      <c r="T132" s="882">
        <f t="shared" si="2"/>
        <v>0.184</v>
      </c>
      <c r="U132" s="31"/>
      <c r="V132" s="31"/>
      <c r="W132" s="795"/>
      <c r="X132" s="9"/>
    </row>
    <row r="133" spans="1:24" ht="12.9" customHeight="1" outlineLevel="1" x14ac:dyDescent="0.35">
      <c r="A133" s="7"/>
      <c r="B133" s="8"/>
      <c r="C133" s="18"/>
      <c r="D133" s="18"/>
      <c r="E133" s="18"/>
      <c r="F133" s="34"/>
      <c r="G133" s="791"/>
      <c r="H133" s="792" t="s">
        <v>143</v>
      </c>
      <c r="I133" s="137">
        <v>350</v>
      </c>
      <c r="J133" s="793">
        <v>1.5</v>
      </c>
      <c r="K133" s="101">
        <v>0.01</v>
      </c>
      <c r="L133" s="530"/>
      <c r="M133" s="796">
        <f t="shared" si="3"/>
        <v>0.23699999999999999</v>
      </c>
      <c r="N133" s="791"/>
      <c r="O133" s="530"/>
      <c r="P133" s="99">
        <v>0.42</v>
      </c>
      <c r="Q133" s="794"/>
      <c r="R133" s="99">
        <v>1</v>
      </c>
      <c r="S133" s="530"/>
      <c r="T133" s="882">
        <f t="shared" si="2"/>
        <v>0.12</v>
      </c>
      <c r="U133" s="31"/>
      <c r="V133" s="31"/>
      <c r="W133" s="795"/>
      <c r="X133" s="9"/>
    </row>
    <row r="134" spans="1:24" ht="12.9" customHeight="1" outlineLevel="1" x14ac:dyDescent="0.35">
      <c r="A134" s="7"/>
      <c r="B134" s="8"/>
      <c r="C134" s="18"/>
      <c r="D134" s="18"/>
      <c r="E134" s="18"/>
      <c r="F134" s="34"/>
      <c r="G134" s="791"/>
      <c r="H134" s="792" t="s">
        <v>144</v>
      </c>
      <c r="I134" s="137">
        <v>50</v>
      </c>
      <c r="J134" s="793">
        <v>4.5</v>
      </c>
      <c r="K134" s="101">
        <v>0.01</v>
      </c>
      <c r="L134" s="530"/>
      <c r="M134" s="796">
        <f t="shared" si="3"/>
        <v>0.23699999999999999</v>
      </c>
      <c r="N134" s="791"/>
      <c r="O134" s="530"/>
      <c r="P134" s="99">
        <v>0.51</v>
      </c>
      <c r="Q134" s="794"/>
      <c r="R134" s="99">
        <v>1</v>
      </c>
      <c r="S134" s="530"/>
      <c r="T134" s="882">
        <f t="shared" si="2"/>
        <v>0.12</v>
      </c>
      <c r="U134" s="31"/>
      <c r="V134" s="31"/>
      <c r="W134" s="795"/>
      <c r="X134" s="9"/>
    </row>
    <row r="135" spans="1:24" ht="12.9" customHeight="1" outlineLevel="1" x14ac:dyDescent="0.35">
      <c r="A135" s="7"/>
      <c r="B135" s="8"/>
      <c r="C135" s="18"/>
      <c r="D135" s="18"/>
      <c r="E135" s="18"/>
      <c r="F135" s="34"/>
      <c r="G135" s="791"/>
      <c r="H135" s="792" t="s">
        <v>145</v>
      </c>
      <c r="I135" s="137">
        <v>50</v>
      </c>
      <c r="J135" s="793">
        <v>4.5</v>
      </c>
      <c r="K135" s="101">
        <v>0.01</v>
      </c>
      <c r="L135" s="530"/>
      <c r="M135" s="796">
        <f t="shared" si="3"/>
        <v>0.23699999999999999</v>
      </c>
      <c r="N135" s="791"/>
      <c r="O135" s="530"/>
      <c r="P135" s="99">
        <v>0.6</v>
      </c>
      <c r="Q135" s="794"/>
      <c r="R135" s="99">
        <v>1</v>
      </c>
      <c r="S135" s="530"/>
      <c r="T135" s="882">
        <f t="shared" si="2"/>
        <v>0.12</v>
      </c>
      <c r="U135" s="31"/>
      <c r="V135" s="31"/>
      <c r="W135" s="795"/>
      <c r="X135" s="9"/>
    </row>
    <row r="136" spans="1:24" ht="12.9" customHeight="1" outlineLevel="1" x14ac:dyDescent="0.35">
      <c r="A136" s="7"/>
      <c r="B136" s="8"/>
      <c r="C136" s="18"/>
      <c r="D136" s="18"/>
      <c r="E136" s="18"/>
      <c r="F136" s="27"/>
      <c r="G136" s="791" t="s">
        <v>1178</v>
      </c>
      <c r="H136" s="792" t="s">
        <v>387</v>
      </c>
      <c r="I136" s="137">
        <v>50</v>
      </c>
      <c r="J136" s="793">
        <v>4.5</v>
      </c>
      <c r="K136" s="101">
        <v>0.01</v>
      </c>
      <c r="L136" s="530"/>
      <c r="M136" s="796">
        <f t="shared" si="3"/>
        <v>0.23699999999999999</v>
      </c>
      <c r="N136" s="791"/>
      <c r="O136" s="530"/>
      <c r="P136" s="99">
        <v>0.42</v>
      </c>
      <c r="Q136" s="794"/>
      <c r="R136" s="99">
        <v>1</v>
      </c>
      <c r="S136" s="530"/>
      <c r="T136" s="882">
        <f t="shared" si="2"/>
        <v>0.12</v>
      </c>
      <c r="U136" s="31"/>
      <c r="V136" s="31"/>
      <c r="W136" s="795"/>
      <c r="X136" s="9"/>
    </row>
    <row r="137" spans="1:24" ht="12.9" customHeight="1" outlineLevel="1" x14ac:dyDescent="0.35">
      <c r="A137" s="7"/>
      <c r="B137" s="8"/>
      <c r="C137" s="18"/>
      <c r="D137" s="18"/>
      <c r="E137" s="18"/>
      <c r="F137" s="27"/>
      <c r="G137" s="791"/>
      <c r="H137" s="792" t="s">
        <v>137</v>
      </c>
      <c r="I137" s="137">
        <v>100</v>
      </c>
      <c r="J137" s="793">
        <v>2.2000000000000002</v>
      </c>
      <c r="K137" s="101">
        <v>0.01</v>
      </c>
      <c r="L137" s="530"/>
      <c r="M137" s="796">
        <f t="shared" si="3"/>
        <v>0.23699999999999999</v>
      </c>
      <c r="N137" s="791"/>
      <c r="O137" s="530"/>
      <c r="P137" s="99">
        <v>0.42</v>
      </c>
      <c r="Q137" s="794"/>
      <c r="R137" s="99">
        <v>1</v>
      </c>
      <c r="S137" s="530"/>
      <c r="T137" s="882">
        <f t="shared" si="2"/>
        <v>0.12</v>
      </c>
      <c r="U137" s="31"/>
      <c r="V137" s="31"/>
      <c r="W137" s="795"/>
      <c r="X137" s="9"/>
    </row>
    <row r="138" spans="1:24" ht="12.9" customHeight="1" outlineLevel="1" x14ac:dyDescent="0.35">
      <c r="A138" s="7"/>
      <c r="B138" s="8"/>
      <c r="C138" s="18"/>
      <c r="D138" s="18"/>
      <c r="E138" s="18"/>
      <c r="F138" s="27"/>
      <c r="G138" s="791"/>
      <c r="H138" s="792" t="s">
        <v>138</v>
      </c>
      <c r="I138" s="137">
        <v>100</v>
      </c>
      <c r="J138" s="793">
        <v>2.2000000000000002</v>
      </c>
      <c r="K138" s="101">
        <v>0.01</v>
      </c>
      <c r="L138" s="530"/>
      <c r="M138" s="796">
        <f t="shared" si="3"/>
        <v>0.23699999999999999</v>
      </c>
      <c r="N138" s="791"/>
      <c r="O138" s="530"/>
      <c r="P138" s="99">
        <v>0.32</v>
      </c>
      <c r="Q138" s="794"/>
      <c r="R138" s="99">
        <v>1</v>
      </c>
      <c r="S138" s="530"/>
      <c r="T138" s="882">
        <f t="shared" si="2"/>
        <v>0.184</v>
      </c>
      <c r="U138" s="31"/>
      <c r="V138" s="31"/>
      <c r="W138" s="795"/>
      <c r="X138" s="9"/>
    </row>
    <row r="139" spans="1:24" ht="12.9" customHeight="1" outlineLevel="1" x14ac:dyDescent="0.35">
      <c r="A139" s="7"/>
      <c r="B139" s="8"/>
      <c r="C139" s="18"/>
      <c r="D139" s="18"/>
      <c r="E139" s="18"/>
      <c r="F139" s="27"/>
      <c r="G139" s="791"/>
      <c r="H139" s="792" t="s">
        <v>139</v>
      </c>
      <c r="I139" s="137">
        <v>150</v>
      </c>
      <c r="J139" s="793">
        <v>1.8</v>
      </c>
      <c r="K139" s="101">
        <v>0.01</v>
      </c>
      <c r="L139" s="530"/>
      <c r="M139" s="796">
        <f t="shared" si="3"/>
        <v>0.23699999999999999</v>
      </c>
      <c r="N139" s="791"/>
      <c r="O139" s="530"/>
      <c r="P139" s="99">
        <v>0.14000000000000001</v>
      </c>
      <c r="Q139" s="794"/>
      <c r="R139" s="99">
        <v>1</v>
      </c>
      <c r="S139" s="530"/>
      <c r="T139" s="882">
        <f t="shared" si="2"/>
        <v>0.2</v>
      </c>
      <c r="U139" s="31"/>
      <c r="V139" s="31"/>
      <c r="W139" s="795"/>
      <c r="X139" s="9"/>
    </row>
    <row r="140" spans="1:24" ht="12.9" customHeight="1" outlineLevel="1" x14ac:dyDescent="0.35">
      <c r="A140" s="7"/>
      <c r="B140" s="8"/>
      <c r="C140" s="18"/>
      <c r="D140" s="18"/>
      <c r="E140" s="18"/>
      <c r="F140" s="37"/>
      <c r="G140" s="791"/>
      <c r="H140" s="792" t="s">
        <v>140</v>
      </c>
      <c r="I140" s="137">
        <v>300</v>
      </c>
      <c r="J140" s="793">
        <v>0.75</v>
      </c>
      <c r="K140" s="101">
        <v>0.01</v>
      </c>
      <c r="L140" s="530"/>
      <c r="M140" s="796">
        <f t="shared" si="3"/>
        <v>0.23699999999999999</v>
      </c>
      <c r="N140" s="791"/>
      <c r="O140" s="530"/>
      <c r="P140" s="99">
        <v>0.12</v>
      </c>
      <c r="Q140" s="794"/>
      <c r="R140" s="99">
        <v>1</v>
      </c>
      <c r="S140" s="530"/>
      <c r="T140" s="882">
        <f t="shared" si="2"/>
        <v>0.2</v>
      </c>
      <c r="U140" s="31"/>
      <c r="V140" s="31"/>
      <c r="W140" s="795"/>
      <c r="X140" s="9"/>
    </row>
    <row r="141" spans="1:24" ht="12.9" customHeight="1" outlineLevel="1" x14ac:dyDescent="0.35">
      <c r="A141" s="7"/>
      <c r="B141" s="8"/>
      <c r="C141" s="18"/>
      <c r="D141" s="18"/>
      <c r="E141" s="18"/>
      <c r="F141" s="34"/>
      <c r="G141" s="791"/>
      <c r="H141" s="792" t="s">
        <v>141</v>
      </c>
      <c r="I141" s="137">
        <v>300</v>
      </c>
      <c r="J141" s="793">
        <v>0.75</v>
      </c>
      <c r="K141" s="101">
        <v>0.01</v>
      </c>
      <c r="L141" s="530"/>
      <c r="M141" s="796">
        <f t="shared" si="3"/>
        <v>0.23699999999999999</v>
      </c>
      <c r="N141" s="791"/>
      <c r="O141" s="530"/>
      <c r="P141" s="99">
        <v>0.23</v>
      </c>
      <c r="Q141" s="794"/>
      <c r="R141" s="99">
        <v>1</v>
      </c>
      <c r="S141" s="530"/>
      <c r="T141" s="882">
        <f t="shared" si="2"/>
        <v>0.2</v>
      </c>
      <c r="U141" s="31"/>
      <c r="V141" s="31"/>
      <c r="W141" s="795"/>
      <c r="X141" s="9"/>
    </row>
    <row r="142" spans="1:24" ht="12.9" customHeight="1" outlineLevel="1" x14ac:dyDescent="0.35">
      <c r="A142" s="7"/>
      <c r="B142" s="8"/>
      <c r="C142" s="18"/>
      <c r="D142" s="18"/>
      <c r="E142" s="18"/>
      <c r="F142" s="34"/>
      <c r="G142" s="791"/>
      <c r="H142" s="792" t="s">
        <v>142</v>
      </c>
      <c r="I142" s="137">
        <v>325</v>
      </c>
      <c r="J142" s="793">
        <v>1</v>
      </c>
      <c r="K142" s="101">
        <v>0.01</v>
      </c>
      <c r="L142" s="530"/>
      <c r="M142" s="796">
        <f t="shared" si="3"/>
        <v>0.23699999999999999</v>
      </c>
      <c r="N142" s="791"/>
      <c r="O142" s="530"/>
      <c r="P142" s="99">
        <v>0.32</v>
      </c>
      <c r="Q142" s="794"/>
      <c r="R142" s="99">
        <v>1</v>
      </c>
      <c r="S142" s="530"/>
      <c r="T142" s="882">
        <f t="shared" si="2"/>
        <v>0.184</v>
      </c>
      <c r="U142" s="31"/>
      <c r="V142" s="31"/>
      <c r="W142" s="795"/>
      <c r="X142" s="9"/>
    </row>
    <row r="143" spans="1:24" ht="12.9" customHeight="1" outlineLevel="1" x14ac:dyDescent="0.35">
      <c r="A143" s="7"/>
      <c r="B143" s="8"/>
      <c r="C143" s="18"/>
      <c r="D143" s="18"/>
      <c r="E143" s="18"/>
      <c r="F143" s="34"/>
      <c r="G143" s="791"/>
      <c r="H143" s="792" t="s">
        <v>143</v>
      </c>
      <c r="I143" s="137">
        <v>350</v>
      </c>
      <c r="J143" s="793">
        <v>1.5</v>
      </c>
      <c r="K143" s="101">
        <v>0.01</v>
      </c>
      <c r="L143" s="530"/>
      <c r="M143" s="796">
        <f t="shared" si="3"/>
        <v>0.23699999999999999</v>
      </c>
      <c r="N143" s="791"/>
      <c r="O143" s="530"/>
      <c r="P143" s="99">
        <v>0.42</v>
      </c>
      <c r="Q143" s="794"/>
      <c r="R143" s="99">
        <v>1</v>
      </c>
      <c r="S143" s="530"/>
      <c r="T143" s="882">
        <f t="shared" si="2"/>
        <v>0.12</v>
      </c>
      <c r="U143" s="31"/>
      <c r="V143" s="31"/>
      <c r="W143" s="795"/>
      <c r="X143" s="9"/>
    </row>
    <row r="144" spans="1:24" ht="12.9" customHeight="1" outlineLevel="1" x14ac:dyDescent="0.35">
      <c r="A144" s="7"/>
      <c r="B144" s="8"/>
      <c r="C144" s="18"/>
      <c r="D144" s="18"/>
      <c r="E144" s="18"/>
      <c r="F144" s="34"/>
      <c r="G144" s="791"/>
      <c r="H144" s="792" t="s">
        <v>144</v>
      </c>
      <c r="I144" s="137">
        <v>50</v>
      </c>
      <c r="J144" s="793">
        <v>4.5</v>
      </c>
      <c r="K144" s="101">
        <v>0.01</v>
      </c>
      <c r="L144" s="530"/>
      <c r="M144" s="796">
        <f t="shared" si="3"/>
        <v>0.23699999999999999</v>
      </c>
      <c r="N144" s="791"/>
      <c r="O144" s="530"/>
      <c r="P144" s="99">
        <v>0.51</v>
      </c>
      <c r="Q144" s="794"/>
      <c r="R144" s="99">
        <v>1</v>
      </c>
      <c r="S144" s="530"/>
      <c r="T144" s="882">
        <f t="shared" si="2"/>
        <v>0.12</v>
      </c>
      <c r="U144" s="31"/>
      <c r="V144" s="31"/>
      <c r="W144" s="795"/>
      <c r="X144" s="9"/>
    </row>
    <row r="145" spans="1:25" ht="12.9" customHeight="1" outlineLevel="1" x14ac:dyDescent="0.35">
      <c r="A145" s="7"/>
      <c r="B145" s="8"/>
      <c r="C145" s="18"/>
      <c r="D145" s="18"/>
      <c r="E145" s="18"/>
      <c r="F145" s="34"/>
      <c r="G145" s="791"/>
      <c r="H145" s="792" t="s">
        <v>145</v>
      </c>
      <c r="I145" s="137">
        <v>50</v>
      </c>
      <c r="J145" s="793">
        <v>4.5</v>
      </c>
      <c r="K145" s="101">
        <v>0.01</v>
      </c>
      <c r="L145" s="530"/>
      <c r="M145" s="796">
        <f t="shared" si="3"/>
        <v>0.23699999999999999</v>
      </c>
      <c r="N145" s="791"/>
      <c r="O145" s="530"/>
      <c r="P145" s="99">
        <v>0.6</v>
      </c>
      <c r="Q145" s="794"/>
      <c r="R145" s="99">
        <v>1</v>
      </c>
      <c r="S145" s="530"/>
      <c r="T145" s="882">
        <f t="shared" si="2"/>
        <v>0.12</v>
      </c>
      <c r="U145" s="31"/>
      <c r="V145" s="31"/>
      <c r="W145" s="795"/>
      <c r="X145" s="9"/>
    </row>
    <row r="146" spans="1:25" ht="12.9" customHeight="1" outlineLevel="1" x14ac:dyDescent="0.35">
      <c r="A146" s="7"/>
      <c r="B146" s="8"/>
      <c r="C146" s="18"/>
      <c r="D146" s="18"/>
      <c r="E146" s="18"/>
      <c r="F146" s="27"/>
      <c r="G146" s="791" t="s">
        <v>1179</v>
      </c>
      <c r="H146" s="792" t="s">
        <v>387</v>
      </c>
      <c r="I146" s="137">
        <v>50</v>
      </c>
      <c r="J146" s="793">
        <v>4.5</v>
      </c>
      <c r="K146" s="101">
        <v>0.01</v>
      </c>
      <c r="L146" s="530"/>
      <c r="M146" s="796">
        <f t="shared" si="3"/>
        <v>0.23699999999999999</v>
      </c>
      <c r="N146" s="791"/>
      <c r="O146" s="530"/>
      <c r="P146" s="99">
        <v>0.42</v>
      </c>
      <c r="Q146" s="794"/>
      <c r="R146" s="99">
        <v>1</v>
      </c>
      <c r="S146" s="530"/>
      <c r="T146" s="882">
        <f t="shared" si="2"/>
        <v>0.12</v>
      </c>
      <c r="U146" s="31"/>
      <c r="V146" s="31"/>
      <c r="W146" s="795"/>
      <c r="X146" s="9"/>
    </row>
    <row r="147" spans="1:25" ht="12.9" customHeight="1" outlineLevel="1" x14ac:dyDescent="0.35">
      <c r="A147" s="7"/>
      <c r="B147" s="8"/>
      <c r="C147" s="18"/>
      <c r="D147" s="18"/>
      <c r="E147" s="18"/>
      <c r="F147" s="27"/>
      <c r="G147" s="791"/>
      <c r="H147" s="792" t="s">
        <v>137</v>
      </c>
      <c r="I147" s="137">
        <v>100</v>
      </c>
      <c r="J147" s="793">
        <v>2.2000000000000002</v>
      </c>
      <c r="K147" s="101">
        <v>0.01</v>
      </c>
      <c r="L147" s="530"/>
      <c r="M147" s="796">
        <f t="shared" si="3"/>
        <v>0.23699999999999999</v>
      </c>
      <c r="N147" s="791"/>
      <c r="O147" s="530"/>
      <c r="P147" s="99">
        <v>0.42</v>
      </c>
      <c r="Q147" s="794"/>
      <c r="R147" s="99">
        <v>1</v>
      </c>
      <c r="S147" s="530"/>
      <c r="T147" s="882">
        <f t="shared" si="2"/>
        <v>0.12</v>
      </c>
      <c r="U147" s="31"/>
      <c r="V147" s="31"/>
      <c r="W147" s="795"/>
      <c r="X147" s="9"/>
    </row>
    <row r="148" spans="1:25" ht="12.9" customHeight="1" outlineLevel="1" x14ac:dyDescent="0.35">
      <c r="A148" s="7"/>
      <c r="B148" s="8"/>
      <c r="C148" s="18"/>
      <c r="D148" s="18"/>
      <c r="E148" s="18"/>
      <c r="F148" s="27"/>
      <c r="G148" s="791"/>
      <c r="H148" s="792" t="s">
        <v>138</v>
      </c>
      <c r="I148" s="137">
        <v>100</v>
      </c>
      <c r="J148" s="793">
        <v>2.2000000000000002</v>
      </c>
      <c r="K148" s="101">
        <v>0.01</v>
      </c>
      <c r="L148" s="530"/>
      <c r="M148" s="796">
        <f t="shared" si="3"/>
        <v>0.23699999999999999</v>
      </c>
      <c r="N148" s="791"/>
      <c r="O148" s="530"/>
      <c r="P148" s="99">
        <v>0.32</v>
      </c>
      <c r="Q148" s="794"/>
      <c r="R148" s="99">
        <v>1</v>
      </c>
      <c r="S148" s="530"/>
      <c r="T148" s="882">
        <f t="shared" si="2"/>
        <v>0.184</v>
      </c>
      <c r="U148" s="31"/>
      <c r="V148" s="31"/>
      <c r="W148" s="795"/>
      <c r="X148" s="9"/>
    </row>
    <row r="149" spans="1:25" ht="12.9" customHeight="1" outlineLevel="1" x14ac:dyDescent="0.35">
      <c r="A149" s="7"/>
      <c r="B149" s="8"/>
      <c r="C149" s="18"/>
      <c r="D149" s="18"/>
      <c r="E149" s="18"/>
      <c r="F149" s="27"/>
      <c r="G149" s="791"/>
      <c r="H149" s="792" t="s">
        <v>139</v>
      </c>
      <c r="I149" s="137">
        <v>150</v>
      </c>
      <c r="J149" s="793">
        <v>1.8</v>
      </c>
      <c r="K149" s="101">
        <v>0.01</v>
      </c>
      <c r="L149" s="530"/>
      <c r="M149" s="796">
        <f t="shared" si="3"/>
        <v>0.23699999999999999</v>
      </c>
      <c r="N149" s="791"/>
      <c r="O149" s="530"/>
      <c r="P149" s="99">
        <v>0.14000000000000001</v>
      </c>
      <c r="Q149" s="794"/>
      <c r="R149" s="99">
        <v>1</v>
      </c>
      <c r="S149" s="530"/>
      <c r="T149" s="882">
        <f t="shared" si="2"/>
        <v>0.2</v>
      </c>
      <c r="U149" s="31"/>
      <c r="V149" s="31"/>
      <c r="W149" s="795"/>
      <c r="X149" s="9"/>
    </row>
    <row r="150" spans="1:25" ht="12.9" customHeight="1" outlineLevel="1" x14ac:dyDescent="0.35">
      <c r="A150" s="7"/>
      <c r="B150" s="8"/>
      <c r="C150" s="18"/>
      <c r="D150" s="18"/>
      <c r="E150" s="18"/>
      <c r="F150" s="37"/>
      <c r="G150" s="791"/>
      <c r="H150" s="792" t="s">
        <v>140</v>
      </c>
      <c r="I150" s="137">
        <v>300</v>
      </c>
      <c r="J150" s="793">
        <v>0.75</v>
      </c>
      <c r="K150" s="101">
        <v>0.01</v>
      </c>
      <c r="L150" s="530"/>
      <c r="M150" s="796">
        <f t="shared" si="3"/>
        <v>0.23699999999999999</v>
      </c>
      <c r="N150" s="791"/>
      <c r="O150" s="530"/>
      <c r="P150" s="99">
        <v>0.12</v>
      </c>
      <c r="Q150" s="794"/>
      <c r="R150" s="99">
        <v>1</v>
      </c>
      <c r="S150" s="530"/>
      <c r="T150" s="882">
        <f t="shared" si="2"/>
        <v>0.2</v>
      </c>
      <c r="U150" s="31"/>
      <c r="V150" s="31"/>
      <c r="W150" s="795"/>
      <c r="X150" s="9"/>
    </row>
    <row r="151" spans="1:25" ht="12.9" customHeight="1" outlineLevel="1" x14ac:dyDescent="0.35">
      <c r="A151" s="7"/>
      <c r="B151" s="8"/>
      <c r="C151" s="18"/>
      <c r="D151" s="18"/>
      <c r="E151" s="18"/>
      <c r="F151" s="34"/>
      <c r="G151" s="791"/>
      <c r="H151" s="792" t="s">
        <v>141</v>
      </c>
      <c r="I151" s="137">
        <v>300</v>
      </c>
      <c r="J151" s="793">
        <v>0.75</v>
      </c>
      <c r="K151" s="101">
        <v>0.01</v>
      </c>
      <c r="L151" s="530"/>
      <c r="M151" s="796">
        <f t="shared" si="3"/>
        <v>0.23699999999999999</v>
      </c>
      <c r="N151" s="791"/>
      <c r="O151" s="530"/>
      <c r="P151" s="99">
        <v>0.23</v>
      </c>
      <c r="Q151" s="794"/>
      <c r="R151" s="99">
        <v>1</v>
      </c>
      <c r="S151" s="530"/>
      <c r="T151" s="882">
        <f t="shared" si="2"/>
        <v>0.2</v>
      </c>
      <c r="U151" s="31"/>
      <c r="V151" s="31"/>
      <c r="W151" s="795"/>
      <c r="X151" s="9"/>
    </row>
    <row r="152" spans="1:25" ht="12.9" customHeight="1" outlineLevel="1" x14ac:dyDescent="0.35">
      <c r="A152" s="7"/>
      <c r="B152" s="8"/>
      <c r="C152" s="18"/>
      <c r="D152" s="18"/>
      <c r="E152" s="18"/>
      <c r="F152" s="34"/>
      <c r="G152" s="791"/>
      <c r="H152" s="792" t="s">
        <v>142</v>
      </c>
      <c r="I152" s="137">
        <v>325</v>
      </c>
      <c r="J152" s="793">
        <v>1</v>
      </c>
      <c r="K152" s="101">
        <v>0.01</v>
      </c>
      <c r="L152" s="530"/>
      <c r="M152" s="796">
        <f t="shared" si="3"/>
        <v>0.23699999999999999</v>
      </c>
      <c r="N152" s="791"/>
      <c r="O152" s="530"/>
      <c r="P152" s="99">
        <v>0.32</v>
      </c>
      <c r="Q152" s="794"/>
      <c r="R152" s="99">
        <v>1</v>
      </c>
      <c r="S152" s="530"/>
      <c r="T152" s="882">
        <f t="shared" si="2"/>
        <v>0.184</v>
      </c>
      <c r="U152" s="31"/>
      <c r="V152" s="31"/>
      <c r="W152" s="795"/>
      <c r="X152" s="9"/>
    </row>
    <row r="153" spans="1:25" ht="12.9" customHeight="1" outlineLevel="1" x14ac:dyDescent="0.35">
      <c r="A153" s="7"/>
      <c r="B153" s="8"/>
      <c r="C153" s="18"/>
      <c r="D153" s="18"/>
      <c r="E153" s="18"/>
      <c r="F153" s="34"/>
      <c r="G153" s="791"/>
      <c r="H153" s="792" t="s">
        <v>143</v>
      </c>
      <c r="I153" s="137">
        <v>350</v>
      </c>
      <c r="J153" s="793">
        <v>1.5</v>
      </c>
      <c r="K153" s="101">
        <v>0.01</v>
      </c>
      <c r="L153" s="530"/>
      <c r="M153" s="796">
        <f t="shared" si="3"/>
        <v>0.23699999999999999</v>
      </c>
      <c r="N153" s="791"/>
      <c r="O153" s="530"/>
      <c r="P153" s="99">
        <v>0.42</v>
      </c>
      <c r="Q153" s="794"/>
      <c r="R153" s="99">
        <v>1</v>
      </c>
      <c r="S153" s="530"/>
      <c r="T153" s="882">
        <f t="shared" si="2"/>
        <v>0.12</v>
      </c>
      <c r="U153" s="31"/>
      <c r="V153" s="31"/>
      <c r="W153" s="795"/>
      <c r="X153" s="9"/>
    </row>
    <row r="154" spans="1:25" ht="12.9" customHeight="1" outlineLevel="1" x14ac:dyDescent="0.35">
      <c r="A154" s="7"/>
      <c r="B154" s="8"/>
      <c r="C154" s="18"/>
      <c r="D154" s="18"/>
      <c r="E154" s="18"/>
      <c r="F154" s="34"/>
      <c r="G154" s="791"/>
      <c r="H154" s="792" t="s">
        <v>144</v>
      </c>
      <c r="I154" s="137">
        <v>50</v>
      </c>
      <c r="J154" s="793">
        <v>4.5</v>
      </c>
      <c r="K154" s="101">
        <v>0.01</v>
      </c>
      <c r="L154" s="530"/>
      <c r="M154" s="796">
        <f t="shared" si="3"/>
        <v>0.23699999999999999</v>
      </c>
      <c r="N154" s="791"/>
      <c r="O154" s="530"/>
      <c r="P154" s="99">
        <v>0.51</v>
      </c>
      <c r="Q154" s="794"/>
      <c r="R154" s="99">
        <v>1</v>
      </c>
      <c r="S154" s="530"/>
      <c r="T154" s="882">
        <f t="shared" si="2"/>
        <v>0.12</v>
      </c>
      <c r="U154" s="31"/>
      <c r="V154" s="31"/>
      <c r="W154" s="795"/>
      <c r="X154" s="9"/>
    </row>
    <row r="155" spans="1:25" ht="12.9" customHeight="1" outlineLevel="1" x14ac:dyDescent="0.35">
      <c r="A155" s="7"/>
      <c r="B155" s="8"/>
      <c r="C155" s="18"/>
      <c r="D155" s="18"/>
      <c r="E155" s="18"/>
      <c r="F155" s="34"/>
      <c r="G155" s="791"/>
      <c r="H155" s="792" t="s">
        <v>145</v>
      </c>
      <c r="I155" s="137">
        <v>50</v>
      </c>
      <c r="J155" s="793">
        <v>4.5</v>
      </c>
      <c r="K155" s="101">
        <v>0.01</v>
      </c>
      <c r="L155" s="530"/>
      <c r="M155" s="796">
        <f t="shared" si="3"/>
        <v>0.23699999999999999</v>
      </c>
      <c r="N155" s="791"/>
      <c r="O155" s="530"/>
      <c r="P155" s="99">
        <v>0.6</v>
      </c>
      <c r="Q155" s="794"/>
      <c r="R155" s="99">
        <v>1</v>
      </c>
      <c r="S155" s="530"/>
      <c r="T155" s="882">
        <f t="shared" si="2"/>
        <v>0.12</v>
      </c>
      <c r="U155" s="31"/>
      <c r="V155" s="31"/>
      <c r="W155" s="795"/>
      <c r="X155" s="9"/>
    </row>
    <row r="156" spans="1:25" ht="17.25" customHeight="1" x14ac:dyDescent="0.35">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5">
      <c r="A163" s="7"/>
      <c r="B163" s="8"/>
      <c r="C163" s="13"/>
      <c r="D163" s="13">
        <v>0</v>
      </c>
      <c r="E163" s="13" t="s">
        <v>1</v>
      </c>
      <c r="F163" s="14"/>
      <c r="G163" s="15" t="s">
        <v>1180</v>
      </c>
      <c r="H163" s="14"/>
      <c r="I163" s="14"/>
      <c r="J163" s="14"/>
      <c r="K163" s="14"/>
      <c r="L163" s="14"/>
      <c r="M163" s="14"/>
      <c r="N163" s="14"/>
      <c r="O163" s="14"/>
      <c r="P163" s="14"/>
      <c r="Q163" s="14"/>
      <c r="R163" s="14"/>
      <c r="S163" s="14"/>
      <c r="T163" s="16"/>
      <c r="U163" s="77"/>
      <c r="V163" s="111"/>
      <c r="W163" s="111"/>
      <c r="X163" s="17"/>
      <c r="Y163" s="9"/>
    </row>
    <row r="164" spans="1:25" ht="12.9"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5">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5">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 customHeight="1" x14ac:dyDescent="0.35">
      <c r="A170" s="7"/>
      <c r="B170" s="8"/>
      <c r="C170" s="18"/>
      <c r="D170" s="18"/>
      <c r="E170" s="18"/>
      <c r="F170" s="18"/>
      <c r="G170" s="18"/>
      <c r="H170" s="25"/>
      <c r="I170" s="24" t="s">
        <v>388</v>
      </c>
      <c r="J170" s="24" t="s">
        <v>57</v>
      </c>
      <c r="K170" s="24" t="s">
        <v>58</v>
      </c>
      <c r="L170" s="24" t="s">
        <v>59</v>
      </c>
      <c r="M170" s="24" t="s">
        <v>60</v>
      </c>
      <c r="N170" s="24" t="s">
        <v>887</v>
      </c>
      <c r="O170" s="24" t="s">
        <v>888</v>
      </c>
      <c r="P170" s="24" t="s">
        <v>889</v>
      </c>
      <c r="Q170" s="24" t="s">
        <v>1200</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5">
      <c r="A173" s="7"/>
      <c r="B173" s="8"/>
      <c r="C173" s="18"/>
      <c r="D173" s="18"/>
      <c r="E173" s="18"/>
      <c r="F173" s="27"/>
      <c r="G173" s="38"/>
      <c r="H173" s="39" t="s">
        <v>1181</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5">
      <c r="A181" s="7"/>
      <c r="B181" s="8"/>
      <c r="C181" s="13"/>
      <c r="D181" s="13">
        <v>0</v>
      </c>
      <c r="E181" s="13" t="s">
        <v>1</v>
      </c>
      <c r="F181" s="14"/>
      <c r="G181" s="15" t="s">
        <v>1182</v>
      </c>
      <c r="H181" s="14"/>
      <c r="I181" s="14"/>
      <c r="J181" s="14"/>
      <c r="K181" s="14"/>
      <c r="L181" s="14"/>
      <c r="M181" s="14"/>
      <c r="N181" s="14"/>
      <c r="O181" s="14"/>
      <c r="P181" s="14"/>
      <c r="Q181" s="14"/>
      <c r="R181" s="14"/>
      <c r="S181" s="14"/>
      <c r="T181" s="16"/>
      <c r="U181" s="77"/>
      <c r="V181" s="111"/>
      <c r="W181" s="111"/>
      <c r="X181" s="17"/>
      <c r="Y181" s="9"/>
    </row>
    <row r="182" spans="1:25" ht="12.9"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5">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5">
      <c r="A187" s="7"/>
      <c r="B187" s="8"/>
      <c r="C187" s="18"/>
      <c r="D187" s="18"/>
      <c r="E187" s="18"/>
      <c r="F187" s="18"/>
      <c r="G187" s="18"/>
      <c r="H187" s="25"/>
      <c r="I187" s="102" t="s">
        <v>1183</v>
      </c>
      <c r="J187" s="102"/>
      <c r="K187" s="102"/>
      <c r="L187" s="102"/>
      <c r="M187" s="102"/>
      <c r="N187" s="245"/>
      <c r="O187" s="25"/>
      <c r="P187" s="25"/>
      <c r="Q187" s="25"/>
      <c r="R187" s="25"/>
      <c r="S187" s="25"/>
      <c r="T187" s="23"/>
      <c r="U187" s="23"/>
      <c r="V187" s="23"/>
      <c r="W187" s="23"/>
      <c r="X187" s="17"/>
      <c r="Y187" s="9"/>
    </row>
    <row r="188" spans="1:25" ht="12.9" customHeight="1" x14ac:dyDescent="0.35">
      <c r="A188" s="7"/>
      <c r="B188" s="8"/>
      <c r="C188" s="18"/>
      <c r="D188" s="18"/>
      <c r="E188" s="18"/>
      <c r="F188" s="18"/>
      <c r="G188" s="18"/>
      <c r="H188" s="25"/>
      <c r="I188" s="24" t="s">
        <v>1184</v>
      </c>
      <c r="J188" s="24" t="s">
        <v>1185</v>
      </c>
      <c r="K188" s="24" t="s">
        <v>1186</v>
      </c>
      <c r="L188" s="24" t="s">
        <v>1187</v>
      </c>
      <c r="M188" s="24" t="s">
        <v>1188</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5">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2.9"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5">
      <c r="A199" s="7"/>
      <c r="B199" s="8"/>
      <c r="C199" s="13"/>
      <c r="D199" s="13">
        <v>0</v>
      </c>
      <c r="E199" s="13" t="s">
        <v>1</v>
      </c>
      <c r="F199" s="14"/>
      <c r="G199" s="15" t="s">
        <v>1189</v>
      </c>
      <c r="H199" s="14"/>
      <c r="I199" s="14"/>
      <c r="J199" s="14"/>
      <c r="K199" s="14"/>
      <c r="L199" s="14"/>
      <c r="M199" s="14"/>
      <c r="N199" s="14"/>
      <c r="O199" s="14"/>
      <c r="P199" s="14"/>
      <c r="Q199" s="14"/>
      <c r="R199" s="14"/>
      <c r="S199" s="14"/>
      <c r="T199" s="16"/>
      <c r="U199" s="77"/>
      <c r="V199" s="111"/>
      <c r="W199" s="111"/>
      <c r="X199" s="17"/>
      <c r="Y199" s="9"/>
    </row>
    <row r="200" spans="1:25" ht="12.9"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5">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5">
      <c r="A209" s="7"/>
      <c r="B209" s="8"/>
      <c r="C209" s="18"/>
      <c r="D209" s="18"/>
      <c r="E209" s="18"/>
      <c r="F209" s="27"/>
      <c r="G209" s="38" t="s">
        <v>1190</v>
      </c>
      <c r="H209" s="38"/>
      <c r="I209" s="38"/>
      <c r="J209" s="99">
        <v>0.08</v>
      </c>
      <c r="K209" s="530"/>
      <c r="L209" s="39"/>
      <c r="M209" s="39"/>
      <c r="N209" s="39"/>
      <c r="O209" s="39"/>
      <c r="P209" s="39"/>
      <c r="Q209" s="39"/>
      <c r="R209" s="39"/>
      <c r="S209" s="39"/>
      <c r="T209" s="39"/>
      <c r="U209" s="39"/>
      <c r="V209" s="39"/>
      <c r="W209" s="31"/>
      <c r="X209" s="17"/>
      <c r="Y209" s="9"/>
    </row>
    <row r="210" spans="1:25" ht="12.9" customHeight="1" x14ac:dyDescent="0.35">
      <c r="A210" s="7"/>
      <c r="B210" s="8"/>
      <c r="C210" s="18"/>
      <c r="D210" s="18"/>
      <c r="E210" s="18"/>
      <c r="F210" s="27"/>
      <c r="G210" s="38" t="s">
        <v>1191</v>
      </c>
      <c r="H210" s="38"/>
      <c r="I210" s="38"/>
      <c r="J210" s="793">
        <v>4</v>
      </c>
      <c r="K210" s="530"/>
      <c r="L210" s="39"/>
      <c r="M210" s="39"/>
      <c r="N210" s="39"/>
      <c r="O210" s="39"/>
      <c r="P210" s="39"/>
      <c r="Q210" s="39"/>
      <c r="R210" s="39"/>
      <c r="S210" s="39"/>
      <c r="T210" s="39"/>
      <c r="U210" s="39"/>
      <c r="V210" s="39"/>
      <c r="W210" s="31"/>
      <c r="X210" s="17"/>
      <c r="Y210" s="9"/>
    </row>
    <row r="211" spans="1:25" ht="12.9" customHeight="1" x14ac:dyDescent="0.35">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2.9" customHeight="1" x14ac:dyDescent="0.35">
      <c r="A212" s="7"/>
      <c r="B212" s="8"/>
      <c r="C212" s="18"/>
      <c r="D212" s="18"/>
      <c r="E212" s="18"/>
      <c r="F212" s="37"/>
      <c r="G212" s="38" t="s">
        <v>1192</v>
      </c>
      <c r="H212" s="38"/>
      <c r="I212" s="38"/>
      <c r="J212" s="101">
        <v>3.5000000000000003E-2</v>
      </c>
      <c r="K212" s="530"/>
      <c r="L212" s="39"/>
      <c r="M212" s="39"/>
      <c r="N212" s="39"/>
      <c r="O212" s="39"/>
      <c r="P212" s="39"/>
      <c r="Q212" s="39"/>
      <c r="R212" s="39"/>
      <c r="S212" s="39"/>
      <c r="T212" s="39"/>
      <c r="U212" s="39"/>
      <c r="V212" s="39"/>
      <c r="W212" s="31"/>
      <c r="X212" s="17"/>
      <c r="Y212" s="9"/>
    </row>
    <row r="213" spans="1:25" ht="12.9" customHeight="1" x14ac:dyDescent="0.35">
      <c r="A213" s="7"/>
      <c r="B213" s="8"/>
      <c r="C213" s="18"/>
      <c r="D213" s="18"/>
      <c r="E213" s="18"/>
      <c r="F213" s="34"/>
      <c r="G213" s="38" t="s">
        <v>1193</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7" workbookViewId="0">
      <selection activeCell="K22" sqref="K22"/>
    </sheetView>
  </sheetViews>
  <sheetFormatPr defaultRowHeight="14.5" outlineLevelRow="1" x14ac:dyDescent="0.35"/>
  <cols>
    <col min="1" max="1" width="2.6328125" customWidth="1"/>
    <col min="2" max="2" width="4.36328125" customWidth="1"/>
    <col min="3" max="3" width="5" customWidth="1"/>
    <col min="4" max="4" width="3.453125" customWidth="1"/>
    <col min="6" max="6" width="9.453125" bestFit="1" customWidth="1"/>
    <col min="7" max="7" width="11" customWidth="1"/>
    <col min="8" max="16" width="10.63281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769</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1128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95</v>
      </c>
      <c r="F20" s="18" t="s">
        <v>826</v>
      </c>
      <c r="G20" s="483" t="s">
        <v>768</v>
      </c>
      <c r="H20" s="483" t="s">
        <v>760</v>
      </c>
      <c r="I20" s="483" t="s">
        <v>761</v>
      </c>
      <c r="J20" s="483" t="s">
        <v>762</v>
      </c>
      <c r="K20" s="483" t="s">
        <v>763</v>
      </c>
      <c r="L20" s="483" t="s">
        <v>764</v>
      </c>
      <c r="M20" s="483" t="s">
        <v>765</v>
      </c>
      <c r="N20" s="483" t="s">
        <v>766</v>
      </c>
      <c r="O20" s="483" t="s">
        <v>767</v>
      </c>
      <c r="P20" s="23"/>
      <c r="Q20" s="23"/>
      <c r="R20" s="23"/>
      <c r="S20" s="23"/>
      <c r="T20" s="23" t="s">
        <v>95</v>
      </c>
      <c r="U20" s="23" t="s">
        <v>826</v>
      </c>
      <c r="V20" s="23" t="s">
        <v>768</v>
      </c>
      <c r="W20" s="23" t="s">
        <v>760</v>
      </c>
      <c r="X20" s="23" t="s">
        <v>761</v>
      </c>
      <c r="Y20" s="23" t="s">
        <v>762</v>
      </c>
      <c r="Z20" s="23" t="s">
        <v>763</v>
      </c>
      <c r="AA20" s="23" t="s">
        <v>764</v>
      </c>
      <c r="AB20" s="23" t="s">
        <v>765</v>
      </c>
      <c r="AC20" s="23" t="s">
        <v>766</v>
      </c>
      <c r="AD20" s="23" t="s">
        <v>767</v>
      </c>
      <c r="AE20" s="23"/>
      <c r="AF20" s="23"/>
      <c r="AG20" s="23"/>
      <c r="AH20" s="23"/>
      <c r="AI20" s="23"/>
      <c r="AJ20" s="23"/>
      <c r="AK20" s="23"/>
      <c r="AL20" s="17"/>
      <c r="AM20" s="9"/>
      <c r="AN20" s="9"/>
      <c r="AO20" s="9"/>
    </row>
    <row r="21" spans="1:41" outlineLevel="1" x14ac:dyDescent="0.35">
      <c r="A21" s="7"/>
      <c r="B21" s="8"/>
      <c r="C21" s="18"/>
      <c r="D21" s="27"/>
      <c r="E21" s="498" t="s">
        <v>389</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1082</v>
      </c>
      <c r="T21" t="s">
        <v>389</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5">
      <c r="A22" s="7"/>
      <c r="B22" s="8"/>
      <c r="C22" s="18"/>
      <c r="D22" s="27"/>
      <c r="E22" s="499" t="s">
        <v>390</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390</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5">
      <c r="A23" s="7"/>
      <c r="B23" s="8"/>
      <c r="C23" s="18"/>
      <c r="D23" s="27"/>
      <c r="E23" s="499" t="s">
        <v>391</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391</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5">
      <c r="A24" s="7"/>
      <c r="B24" s="8"/>
      <c r="C24" s="18"/>
      <c r="D24" s="27"/>
      <c r="E24" s="499" t="s">
        <v>392</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392</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5">
      <c r="A25" s="7"/>
      <c r="B25" s="8"/>
      <c r="C25" s="18"/>
      <c r="D25" s="27"/>
      <c r="E25" s="499" t="s">
        <v>393</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393</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5">
      <c r="A26" s="7"/>
      <c r="B26" s="8"/>
      <c r="C26" s="18"/>
      <c r="D26" s="27"/>
      <c r="E26" s="499" t="s">
        <v>394</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1083</v>
      </c>
      <c r="T26" t="s">
        <v>394</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5">
      <c r="A27" s="7"/>
      <c r="B27" s="8"/>
      <c r="C27" s="18"/>
      <c r="D27" s="27"/>
      <c r="E27" s="499" t="s">
        <v>395</v>
      </c>
      <c r="F27" s="642">
        <v>43770</v>
      </c>
      <c r="G27" s="642">
        <v>43787</v>
      </c>
      <c r="H27" s="642">
        <v>43752</v>
      </c>
      <c r="I27" s="642">
        <v>43787</v>
      </c>
      <c r="J27" s="642">
        <v>43752</v>
      </c>
      <c r="K27" s="642">
        <v>43787</v>
      </c>
      <c r="L27" s="642">
        <v>43752</v>
      </c>
      <c r="M27" s="2">
        <f t="shared" si="0"/>
        <v>43752</v>
      </c>
      <c r="N27" s="2">
        <f t="shared" si="1"/>
        <v>43752</v>
      </c>
      <c r="O27" s="2">
        <f>N27</f>
        <v>43752</v>
      </c>
      <c r="P27" t="s">
        <v>1081</v>
      </c>
      <c r="T27" t="s">
        <v>395</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5">
      <c r="A28" s="7"/>
      <c r="B28" s="8"/>
      <c r="C28" s="18"/>
      <c r="D28" s="27"/>
      <c r="E28" s="499" t="s">
        <v>396</v>
      </c>
      <c r="F28" s="642">
        <v>43809</v>
      </c>
      <c r="G28" s="642">
        <v>43852</v>
      </c>
      <c r="H28" s="642">
        <v>43852</v>
      </c>
      <c r="I28" s="642">
        <v>43852</v>
      </c>
      <c r="J28" s="642">
        <v>43852</v>
      </c>
      <c r="K28" s="642">
        <v>43852</v>
      </c>
      <c r="L28" s="642">
        <v>43852</v>
      </c>
      <c r="M28" s="2">
        <f t="shared" si="0"/>
        <v>43852</v>
      </c>
      <c r="N28" s="2">
        <f t="shared" si="1"/>
        <v>43852</v>
      </c>
      <c r="O28" s="2">
        <f>N28</f>
        <v>43852</v>
      </c>
      <c r="T28" t="s">
        <v>396</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5">
      <c r="A29" s="7"/>
      <c r="B29" s="8"/>
      <c r="C29" s="18"/>
      <c r="D29" s="27"/>
      <c r="E29" s="499" t="s">
        <v>397</v>
      </c>
      <c r="F29" s="642">
        <v>43852</v>
      </c>
      <c r="G29" s="642">
        <v>43891</v>
      </c>
      <c r="H29" s="642">
        <v>43891</v>
      </c>
      <c r="I29" s="642">
        <v>43891</v>
      </c>
      <c r="J29" s="642">
        <v>43891</v>
      </c>
      <c r="K29" s="642">
        <v>43891</v>
      </c>
      <c r="L29" s="642">
        <v>43891</v>
      </c>
      <c r="M29" s="2">
        <f t="shared" si="0"/>
        <v>43891</v>
      </c>
      <c r="N29" s="2">
        <f t="shared" si="1"/>
        <v>43891</v>
      </c>
      <c r="O29" s="2">
        <f>N29</f>
        <v>43891</v>
      </c>
      <c r="T29" t="s">
        <v>397</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5">
      <c r="A30" s="7"/>
      <c r="B30" s="8"/>
      <c r="C30" s="18"/>
      <c r="D30" s="27"/>
      <c r="E30" s="500" t="s">
        <v>398</v>
      </c>
      <c r="F30" s="642">
        <v>43891</v>
      </c>
      <c r="G30" s="642">
        <v>43922</v>
      </c>
      <c r="H30" s="642">
        <v>43922</v>
      </c>
      <c r="I30" s="642">
        <v>43922</v>
      </c>
      <c r="J30" s="642">
        <v>43922</v>
      </c>
      <c r="K30" s="642">
        <v>43922</v>
      </c>
      <c r="L30" s="642">
        <v>43922</v>
      </c>
      <c r="M30" s="2">
        <f t="shared" si="0"/>
        <v>43922</v>
      </c>
      <c r="N30" s="2">
        <f t="shared" si="1"/>
        <v>43922</v>
      </c>
      <c r="O30" s="2">
        <f>N30</f>
        <v>43922</v>
      </c>
      <c r="T30" t="s">
        <v>398</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5">
      <c r="A31" s="7"/>
      <c r="B31" s="8"/>
      <c r="C31" s="18"/>
      <c r="D31" s="27"/>
      <c r="E31" t="s">
        <v>399</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399</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770</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826</v>
      </c>
      <c r="H46" s="483" t="s">
        <v>768</v>
      </c>
      <c r="I46" s="483" t="s">
        <v>760</v>
      </c>
      <c r="J46" s="483" t="s">
        <v>761</v>
      </c>
      <c r="K46" s="483" t="s">
        <v>762</v>
      </c>
      <c r="L46" s="483" t="s">
        <v>763</v>
      </c>
      <c r="M46" s="483" t="s">
        <v>764</v>
      </c>
      <c r="N46" s="483" t="s">
        <v>765</v>
      </c>
      <c r="O46" s="483" t="s">
        <v>766</v>
      </c>
      <c r="P46" s="483" t="s">
        <v>767</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2" t="s">
        <v>97</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1" t="s">
        <v>98</v>
      </c>
      <c r="G48" s="763">
        <v>21</v>
      </c>
      <c r="H48" s="763">
        <v>28</v>
      </c>
      <c r="I48" s="763">
        <v>28</v>
      </c>
      <c r="J48" s="763">
        <v>28</v>
      </c>
      <c r="K48" s="763">
        <v>28</v>
      </c>
      <c r="L48" s="763">
        <v>14</v>
      </c>
      <c r="M48" s="763">
        <v>14</v>
      </c>
      <c r="N48" s="763">
        <v>0</v>
      </c>
      <c r="O48" s="763">
        <v>0</v>
      </c>
      <c r="P48" s="763">
        <v>0</v>
      </c>
      <c r="Q48" s="36" t="s">
        <v>775</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3">
        <v>7</v>
      </c>
      <c r="H49" s="763">
        <v>7</v>
      </c>
      <c r="I49" s="763">
        <v>7</v>
      </c>
      <c r="J49" s="763">
        <v>7</v>
      </c>
      <c r="K49" s="763">
        <v>7</v>
      </c>
      <c r="L49" s="763">
        <v>7</v>
      </c>
      <c r="M49" s="763">
        <v>7</v>
      </c>
      <c r="N49" s="763">
        <v>7</v>
      </c>
      <c r="O49" s="763">
        <v>7</v>
      </c>
      <c r="P49" s="763">
        <v>7</v>
      </c>
      <c r="Q49" s="36" t="s">
        <v>812</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3">
        <v>7</v>
      </c>
      <c r="H50" s="763">
        <v>7</v>
      </c>
      <c r="I50" s="763">
        <v>7</v>
      </c>
      <c r="J50" s="763">
        <v>7</v>
      </c>
      <c r="K50" s="763">
        <v>7</v>
      </c>
      <c r="L50" s="763">
        <v>7</v>
      </c>
      <c r="M50" s="763">
        <v>7</v>
      </c>
      <c r="N50" s="763">
        <v>7</v>
      </c>
      <c r="O50" s="763">
        <v>7</v>
      </c>
      <c r="P50" s="763">
        <v>7</v>
      </c>
      <c r="Q50" s="36" t="s">
        <v>812</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1129</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1" t="s">
        <v>99</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1129</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2" t="s">
        <v>100</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1" t="s">
        <v>101</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6" t="s">
        <v>1129</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1" t="s">
        <v>102</v>
      </c>
      <c r="G62" s="763">
        <v>7</v>
      </c>
      <c r="H62" s="763">
        <v>7</v>
      </c>
      <c r="I62" s="763">
        <v>7</v>
      </c>
      <c r="J62" s="763">
        <v>7</v>
      </c>
      <c r="K62" s="763">
        <v>7</v>
      </c>
      <c r="L62" s="763">
        <v>7</v>
      </c>
      <c r="M62" s="763">
        <v>7</v>
      </c>
      <c r="N62" s="763">
        <v>7</v>
      </c>
      <c r="O62" s="763">
        <v>7</v>
      </c>
      <c r="P62" s="763">
        <v>7</v>
      </c>
      <c r="Q62" s="36" t="s">
        <v>772</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3">
        <v>28</v>
      </c>
      <c r="H63" s="763">
        <v>28</v>
      </c>
      <c r="I63" s="763">
        <v>28</v>
      </c>
      <c r="J63" s="763">
        <v>28</v>
      </c>
      <c r="K63" s="763">
        <v>28</v>
      </c>
      <c r="L63" s="763">
        <v>28</v>
      </c>
      <c r="M63" s="763">
        <v>28</v>
      </c>
      <c r="N63" s="763">
        <v>28</v>
      </c>
      <c r="O63" s="763">
        <v>28</v>
      </c>
      <c r="P63" s="763">
        <v>28</v>
      </c>
      <c r="Q63" s="36" t="s">
        <v>774</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6" t="s">
        <v>1129</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759</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4" t="s">
        <v>772</v>
      </c>
      <c r="H95" s="894"/>
      <c r="I95" s="894"/>
      <c r="J95" s="894"/>
      <c r="K95" s="894" t="s">
        <v>773</v>
      </c>
      <c r="L95" s="894"/>
      <c r="M95" s="894" t="s">
        <v>774</v>
      </c>
      <c r="N95" s="894"/>
      <c r="O95" s="18"/>
      <c r="P95" s="23"/>
      <c r="Q95" s="23"/>
      <c r="R95" s="23"/>
      <c r="S95" s="23"/>
      <c r="T95" s="23"/>
      <c r="U95" s="18" t="s">
        <v>1128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3" t="s">
        <v>826</v>
      </c>
      <c r="G97" s="483" t="s">
        <v>768</v>
      </c>
      <c r="H97" s="483" t="s">
        <v>760</v>
      </c>
      <c r="I97" s="483" t="s">
        <v>761</v>
      </c>
      <c r="J97" s="483" t="s">
        <v>762</v>
      </c>
      <c r="K97" s="483" t="s">
        <v>763</v>
      </c>
      <c r="L97" s="483" t="s">
        <v>764</v>
      </c>
      <c r="M97" s="483" t="s">
        <v>765</v>
      </c>
      <c r="N97" s="483" t="s">
        <v>766</v>
      </c>
      <c r="O97" s="483" t="s">
        <v>767</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5">
      <c r="A98" s="7"/>
      <c r="B98" s="8"/>
      <c r="C98" s="18"/>
      <c r="D98" s="34"/>
      <c r="E98" s="28" t="s">
        <v>776</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790</v>
      </c>
      <c r="R98" s="3"/>
      <c r="S98" s="3"/>
      <c r="T98" s="3" t="s">
        <v>776</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5">
      <c r="A99" s="7"/>
      <c r="B99" s="8"/>
      <c r="C99" s="18"/>
      <c r="D99" s="34"/>
      <c r="E99" s="28" t="s">
        <v>777</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777</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5">
      <c r="A100" s="7"/>
      <c r="B100" s="8"/>
      <c r="C100" s="18"/>
      <c r="D100" s="34"/>
      <c r="E100" s="28" t="s">
        <v>778</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778</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5">
      <c r="A101" s="7"/>
      <c r="B101" s="8"/>
      <c r="C101" s="18"/>
      <c r="D101" s="27"/>
      <c r="E101" s="28" t="s">
        <v>779</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779</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5">
      <c r="A102" s="7"/>
      <c r="B102" s="8"/>
      <c r="C102" s="18"/>
      <c r="D102" s="27"/>
      <c r="E102" s="28" t="s">
        <v>780</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963</v>
      </c>
      <c r="R102" s="157"/>
      <c r="S102" s="620"/>
      <c r="T102" s="620" t="s">
        <v>780</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5">
      <c r="A103" s="7"/>
      <c r="B103" s="8"/>
      <c r="C103" s="18"/>
      <c r="D103" s="27"/>
      <c r="E103" s="28" t="s">
        <v>781</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962</v>
      </c>
      <c r="R103" s="157"/>
      <c r="S103" s="157"/>
      <c r="T103" s="157" t="s">
        <v>781</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5">
      <c r="A104" s="7"/>
      <c r="B104" s="8"/>
      <c r="C104" s="18"/>
      <c r="D104" s="27"/>
      <c r="E104" s="28" t="s">
        <v>782</v>
      </c>
      <c r="F104" s="484">
        <v>43678</v>
      </c>
      <c r="G104" s="484">
        <v>43678</v>
      </c>
      <c r="H104" s="484">
        <v>43678</v>
      </c>
      <c r="I104" s="484">
        <v>43678</v>
      </c>
      <c r="J104" s="484">
        <v>43678</v>
      </c>
      <c r="K104" s="484">
        <v>43678</v>
      </c>
      <c r="L104" s="484">
        <v>43678</v>
      </c>
      <c r="M104" s="484">
        <v>43678</v>
      </c>
      <c r="N104" s="484">
        <v>43678</v>
      </c>
      <c r="O104" s="484">
        <v>43678</v>
      </c>
      <c r="R104" s="157"/>
      <c r="S104" s="157"/>
      <c r="T104" s="157" t="s">
        <v>782</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5">
      <c r="A105" s="7"/>
      <c r="B105" s="8"/>
      <c r="C105" s="18"/>
      <c r="D105" s="27"/>
      <c r="E105" s="28" t="s">
        <v>783</v>
      </c>
      <c r="F105" s="484">
        <v>43709</v>
      </c>
      <c r="G105" s="484">
        <v>43709</v>
      </c>
      <c r="H105" s="484">
        <v>43709</v>
      </c>
      <c r="I105" s="484">
        <v>43709</v>
      </c>
      <c r="J105" s="484">
        <v>43678</v>
      </c>
      <c r="K105" s="484">
        <v>43678</v>
      </c>
      <c r="L105" s="484">
        <v>43678</v>
      </c>
      <c r="M105" s="484">
        <v>43709</v>
      </c>
      <c r="N105" s="484">
        <v>43709</v>
      </c>
      <c r="O105" s="484">
        <v>43709</v>
      </c>
      <c r="R105" s="157"/>
      <c r="S105" s="157"/>
      <c r="T105" s="157" t="s">
        <v>783</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5">
      <c r="A106" s="7"/>
      <c r="B106" s="8"/>
      <c r="C106" s="18"/>
      <c r="D106" s="27"/>
      <c r="E106" s="28" t="s">
        <v>784</v>
      </c>
      <c r="F106" s="626">
        <v>43739</v>
      </c>
      <c r="G106" s="626">
        <v>43739</v>
      </c>
      <c r="H106" s="626">
        <v>43739</v>
      </c>
      <c r="I106" s="626">
        <v>43739</v>
      </c>
      <c r="J106" s="626">
        <v>43739</v>
      </c>
      <c r="K106" s="626">
        <v>43739</v>
      </c>
      <c r="L106" s="626">
        <v>43739</v>
      </c>
      <c r="M106" s="626">
        <v>43739</v>
      </c>
      <c r="N106" s="626">
        <v>43739</v>
      </c>
      <c r="O106" s="626">
        <v>43739</v>
      </c>
      <c r="R106" s="157"/>
      <c r="S106" s="157"/>
      <c r="T106" s="157" t="s">
        <v>784</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5">
      <c r="A107" s="7"/>
      <c r="B107" s="8"/>
      <c r="C107" s="18"/>
      <c r="D107" s="27"/>
      <c r="E107" s="28" t="s">
        <v>785</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788</v>
      </c>
      <c r="R107" s="157"/>
      <c r="S107" s="157"/>
      <c r="T107" s="157" t="s">
        <v>785</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5">
      <c r="A108" s="7"/>
      <c r="B108" s="8"/>
      <c r="C108" s="18"/>
      <c r="D108" s="27"/>
      <c r="E108" s="28" t="s">
        <v>495</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789</v>
      </c>
      <c r="R108" s="157"/>
      <c r="S108" s="157"/>
      <c r="T108" s="157" t="s">
        <v>495</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5">
      <c r="A109" s="7"/>
      <c r="B109" s="8"/>
      <c r="C109" s="18"/>
      <c r="D109" s="27"/>
      <c r="E109" s="28" t="s">
        <v>786</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791</v>
      </c>
      <c r="R109" s="3"/>
      <c r="S109" s="3"/>
      <c r="T109" s="3" t="s">
        <v>786</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5">
      <c r="A110" s="7"/>
      <c r="B110" s="8"/>
      <c r="C110" s="18"/>
      <c r="D110" s="27"/>
      <c r="E110" s="28" t="s">
        <v>787</v>
      </c>
      <c r="F110" s="484">
        <v>43862</v>
      </c>
      <c r="G110" s="484">
        <v>43862</v>
      </c>
      <c r="H110" s="484">
        <v>43862</v>
      </c>
      <c r="I110" s="484">
        <v>43862</v>
      </c>
      <c r="J110" s="484">
        <v>43862</v>
      </c>
      <c r="K110" s="484">
        <v>43862</v>
      </c>
      <c r="L110" s="484">
        <v>43862</v>
      </c>
      <c r="M110" s="484">
        <v>43862</v>
      </c>
      <c r="N110" s="484">
        <v>43862</v>
      </c>
      <c r="O110" s="484">
        <v>43862</v>
      </c>
      <c r="R110" s="3"/>
      <c r="S110" s="3"/>
      <c r="T110" s="3" t="s">
        <v>787</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5">
      <c r="A111" s="7"/>
      <c r="B111" s="8"/>
      <c r="C111" s="18"/>
      <c r="D111" s="27"/>
      <c r="E111" s="28" t="s">
        <v>792</v>
      </c>
      <c r="F111" s="484">
        <v>43891</v>
      </c>
      <c r="G111" s="484">
        <v>43891</v>
      </c>
      <c r="H111" s="484">
        <v>43891</v>
      </c>
      <c r="I111" s="484">
        <v>43891</v>
      </c>
      <c r="J111" s="484">
        <v>43891</v>
      </c>
      <c r="K111" s="484">
        <v>43891</v>
      </c>
      <c r="L111" s="484">
        <v>43891</v>
      </c>
      <c r="M111" s="484">
        <v>43891</v>
      </c>
      <c r="N111" s="484">
        <v>43891</v>
      </c>
      <c r="O111" s="484">
        <v>43891</v>
      </c>
      <c r="R111" s="3"/>
      <c r="S111" s="3"/>
      <c r="T111" s="3" t="s">
        <v>792</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5">
      <c r="A112" s="7"/>
      <c r="B112" s="8"/>
      <c r="C112" s="18"/>
      <c r="D112" s="34"/>
      <c r="E112" s="28" t="s">
        <v>1108</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1137</v>
      </c>
      <c r="R112" s="3"/>
      <c r="S112" s="3"/>
      <c r="T112" s="3" t="s">
        <v>1108</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8" priority="6">
      <formula>(F23&lt;F22)</formula>
    </cfRule>
  </conditionalFormatting>
  <conditionalFormatting sqref="F22:L22 L23:L28 G27:K28 F27:F31 G29:L31 M31:O31">
    <cfRule type="expression" dxfId="7" priority="9">
      <formula>(F22&lt;F21)</formula>
    </cfRule>
  </conditionalFormatting>
  <conditionalFormatting sqref="G21:L21 M21:O30 G22:J22 L22 J23:J26">
    <cfRule type="expression" dxfId="6" priority="145">
      <formula>(G21&lt;#REF!)</formula>
    </cfRule>
  </conditionalFormatting>
  <conditionalFormatting sqref="K22">
    <cfRule type="expression" dxfId="5" priority="143">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34" workbookViewId="0">
      <selection activeCell="O164" sqref="O16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114</v>
      </c>
      <c r="AE4" s="12"/>
      <c r="AF4" s="71"/>
    </row>
    <row r="5" spans="1:32" ht="13.25" customHeight="1" outlineLevel="1" collapsed="1" x14ac:dyDescent="0.35">
      <c r="A5" s="7"/>
      <c r="B5" s="69"/>
      <c r="C5" s="13"/>
      <c r="D5" s="13">
        <v>0</v>
      </c>
      <c r="E5" s="13" t="s">
        <v>1</v>
      </c>
      <c r="F5" s="72"/>
      <c r="G5" s="73" t="s">
        <v>115</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116</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117</v>
      </c>
      <c r="D13" s="18"/>
      <c r="E13" s="18"/>
      <c r="F13" s="18"/>
      <c r="G13" s="24"/>
      <c r="H13" s="24"/>
      <c r="I13" s="24"/>
      <c r="J13" s="87" t="s">
        <v>118</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119</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120</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1068</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1250</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1252</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1251</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t="s">
        <v>1069</v>
      </c>
      <c r="I24" s="89"/>
      <c r="J24" s="89" t="s">
        <v>389</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390</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391</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392</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393</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394</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395</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396</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397</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25" customHeight="1" outlineLevel="1" x14ac:dyDescent="0.35">
      <c r="A33" s="7"/>
      <c r="B33" s="69"/>
      <c r="C33" s="18"/>
      <c r="D33" s="18"/>
      <c r="E33" s="18"/>
      <c r="F33" s="14"/>
      <c r="G33" s="89"/>
      <c r="H33" s="89"/>
      <c r="I33" s="89"/>
      <c r="J33" s="89" t="s">
        <v>398</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121</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115</v>
      </c>
      <c r="H35" s="40"/>
      <c r="I35" s="40"/>
      <c r="J35" s="40"/>
      <c r="K35" s="40"/>
      <c r="L35" s="40"/>
      <c r="M35" s="40"/>
      <c r="N35" s="40"/>
      <c r="O35" s="40"/>
      <c r="P35" s="40"/>
      <c r="Q35" s="40"/>
      <c r="R35" s="40"/>
      <c r="S35" s="40"/>
      <c r="T35" s="96"/>
      <c r="U35" s="96"/>
      <c r="V35" s="96"/>
      <c r="W35" s="96"/>
      <c r="X35" s="96"/>
      <c r="Y35" s="96"/>
      <c r="Z35" s="96"/>
      <c r="AA35" s="96"/>
      <c r="AB35" s="96"/>
      <c r="AC35" s="96"/>
      <c r="AD35" s="97" t="s">
        <v>122</v>
      </c>
      <c r="AE35" s="42" t="s">
        <v>123</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114</v>
      </c>
      <c r="AE40" s="12"/>
      <c r="AF40" s="9"/>
    </row>
    <row r="41" spans="1:32" ht="13.25" customHeight="1" outlineLevel="1" collapsed="1" x14ac:dyDescent="0.35">
      <c r="A41" s="7"/>
      <c r="B41" s="98"/>
      <c r="C41" s="13"/>
      <c r="D41" s="13">
        <v>0</v>
      </c>
      <c r="E41" s="13" t="s">
        <v>1</v>
      </c>
      <c r="F41" s="72"/>
      <c r="G41" s="73" t="s">
        <v>124</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5" customHeight="1" outlineLevel="1" x14ac:dyDescent="0.35">
      <c r="A42" s="7"/>
      <c r="B42" s="98"/>
      <c r="C42" s="13"/>
      <c r="D42" s="13"/>
      <c r="E42" s="18"/>
      <c r="F42" s="76"/>
      <c r="G42" s="77" t="s">
        <v>125</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117</v>
      </c>
      <c r="D49" s="18"/>
      <c r="E49" s="18"/>
      <c r="F49" s="18"/>
      <c r="G49" s="24"/>
      <c r="H49" s="24"/>
      <c r="I49" s="24"/>
      <c r="J49" s="87" t="s">
        <v>118</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5" customHeight="1" outlineLevel="1" x14ac:dyDescent="0.35">
      <c r="A51" s="7"/>
      <c r="B51" s="98"/>
      <c r="C51" s="18"/>
      <c r="D51" s="18"/>
      <c r="E51" s="18"/>
      <c r="F51" s="14"/>
      <c r="G51" s="89"/>
      <c r="H51" s="93" t="s">
        <v>126</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t="s">
        <v>127</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t="s">
        <v>832</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1271</v>
      </c>
      <c r="I55" s="93"/>
      <c r="J55" s="91"/>
      <c r="K55" s="223" t="s">
        <v>1079</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128</v>
      </c>
      <c r="I56" s="93"/>
      <c r="J56" s="91"/>
      <c r="K56" s="223" t="s">
        <v>1078</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89"/>
      <c r="H57" s="93" t="s">
        <v>129</v>
      </c>
      <c r="I57" s="93"/>
      <c r="J57" s="91"/>
      <c r="K57" s="223" t="s">
        <v>130</v>
      </c>
      <c r="L57" s="223"/>
      <c r="M57" s="223"/>
      <c r="N57" s="223"/>
      <c r="O57" s="223"/>
      <c r="P57" s="89"/>
      <c r="Q57" s="89"/>
      <c r="R57" s="89"/>
      <c r="S57" s="89"/>
      <c r="T57" s="89"/>
      <c r="U57" s="89"/>
      <c r="V57" s="89"/>
      <c r="W57" s="89"/>
      <c r="X57" s="89"/>
      <c r="Y57" s="89"/>
      <c r="Z57" s="89"/>
      <c r="AA57" s="14"/>
      <c r="AB57" s="14"/>
      <c r="AC57" s="14"/>
      <c r="AD57" s="14"/>
      <c r="AE57" s="17"/>
      <c r="AF57" s="9"/>
    </row>
    <row r="58" spans="1:32" ht="13.25" customHeight="1" outlineLevel="1" x14ac:dyDescent="0.35">
      <c r="A58" s="7"/>
      <c r="B58" s="98"/>
      <c r="C58" s="18"/>
      <c r="D58" s="18"/>
      <c r="E58" s="18"/>
      <c r="F58" s="14"/>
      <c r="G58" s="94"/>
      <c r="H58" s="93" t="s">
        <v>131</v>
      </c>
      <c r="I58" s="93"/>
      <c r="J58" s="91"/>
      <c r="K58" s="224" t="s">
        <v>1080</v>
      </c>
      <c r="L58" s="223"/>
      <c r="M58" s="223"/>
      <c r="N58" s="223"/>
      <c r="O58" s="223"/>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5" customHeight="1" outlineLevel="1" x14ac:dyDescent="0.35">
      <c r="A60" s="7"/>
      <c r="B60" s="98"/>
      <c r="C60" s="18"/>
      <c r="D60" s="18"/>
      <c r="E60" s="18"/>
      <c r="F60" s="14"/>
      <c r="G60" s="89"/>
      <c r="H60" s="93" t="s">
        <v>378</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95" t="s">
        <v>1272</v>
      </c>
      <c r="I61" s="896"/>
      <c r="J61" s="896"/>
      <c r="K61" s="896"/>
      <c r="L61" s="896"/>
      <c r="M61" s="896"/>
      <c r="N61" s="896"/>
      <c r="O61" s="896"/>
      <c r="P61" s="896"/>
      <c r="Q61" s="896"/>
      <c r="R61" s="896"/>
      <c r="S61" s="896"/>
      <c r="T61" s="897"/>
      <c r="U61" s="513"/>
      <c r="V61" s="513"/>
      <c r="W61" s="513"/>
      <c r="X61" s="513"/>
      <c r="Y61" s="513"/>
      <c r="Z61" s="89"/>
      <c r="AA61" s="14"/>
      <c r="AB61" s="14"/>
      <c r="AC61" s="14"/>
      <c r="AD61" s="14"/>
      <c r="AE61" s="17"/>
      <c r="AF61" s="9"/>
    </row>
    <row r="62" spans="1:32" ht="5.15" customHeight="1" outlineLevel="1" x14ac:dyDescent="0.35">
      <c r="A62" s="7"/>
      <c r="B62" s="98"/>
      <c r="C62" s="13" t="s">
        <v>121</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124</v>
      </c>
      <c r="H63" s="40"/>
      <c r="I63" s="40"/>
      <c r="J63" s="40"/>
      <c r="K63" s="40"/>
      <c r="L63" s="40"/>
      <c r="M63" s="40"/>
      <c r="N63" s="40"/>
      <c r="O63" s="40"/>
      <c r="P63" s="40"/>
      <c r="Q63" s="40"/>
      <c r="R63" s="40"/>
      <c r="S63" s="40"/>
      <c r="T63" s="96"/>
      <c r="U63" s="96"/>
      <c r="V63" s="96"/>
      <c r="W63" s="96"/>
      <c r="X63" s="96"/>
      <c r="Y63" s="96"/>
      <c r="Z63" s="96"/>
      <c r="AA63" s="96"/>
      <c r="AB63" s="96"/>
      <c r="AC63" s="96"/>
      <c r="AD63" s="97" t="s">
        <v>122</v>
      </c>
      <c r="AE63" s="42" t="s">
        <v>123</v>
      </c>
      <c r="AF63" s="9"/>
    </row>
    <row r="64" spans="1:32"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114</v>
      </c>
      <c r="AE67" s="12"/>
      <c r="AF67" s="9"/>
    </row>
    <row r="68" spans="1:32" ht="13.25" customHeight="1" outlineLevel="1" collapsed="1" x14ac:dyDescent="0.35">
      <c r="A68" s="7"/>
      <c r="B68" s="98"/>
      <c r="C68" s="13"/>
      <c r="D68" s="13">
        <v>0</v>
      </c>
      <c r="E68" s="13" t="s">
        <v>1</v>
      </c>
      <c r="F68" s="72"/>
      <c r="G68" s="73" t="s">
        <v>132</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5" customHeight="1" outlineLevel="1" x14ac:dyDescent="0.35">
      <c r="A69" s="7"/>
      <c r="B69" s="98"/>
      <c r="C69" s="13"/>
      <c r="D69" s="13"/>
      <c r="E69" s="18"/>
      <c r="F69" s="76"/>
      <c r="G69" s="77" t="s">
        <v>133</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5"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5"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5"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5" customHeight="1" outlineLevel="1" x14ac:dyDescent="0.35">
      <c r="A75" s="7"/>
      <c r="B75" s="98"/>
      <c r="C75" s="18"/>
      <c r="D75" s="18"/>
      <c r="E75" s="18"/>
      <c r="F75" s="18"/>
      <c r="G75" s="24" t="s">
        <v>134</v>
      </c>
      <c r="H75" s="24" t="s">
        <v>135</v>
      </c>
      <c r="I75" s="24"/>
      <c r="J75" s="24" t="s">
        <v>826</v>
      </c>
      <c r="K75" s="24" t="s">
        <v>402</v>
      </c>
      <c r="L75" s="24" t="s">
        <v>796</v>
      </c>
      <c r="M75" s="24" t="s">
        <v>797</v>
      </c>
      <c r="N75" s="24" t="s">
        <v>798</v>
      </c>
      <c r="O75" s="24" t="s">
        <v>799</v>
      </c>
      <c r="P75" s="24" t="s">
        <v>800</v>
      </c>
      <c r="Q75" s="24" t="s">
        <v>801</v>
      </c>
      <c r="R75" s="24" t="s">
        <v>802</v>
      </c>
      <c r="S75" s="24" t="s">
        <v>803</v>
      </c>
      <c r="T75" s="24"/>
      <c r="U75" s="24"/>
      <c r="V75" s="24"/>
      <c r="W75" s="24"/>
      <c r="X75" s="24"/>
      <c r="Y75" s="24"/>
      <c r="Z75" s="24"/>
      <c r="AA75" s="25"/>
      <c r="AB75" s="25"/>
      <c r="AC75" s="25"/>
      <c r="AD75" s="25"/>
      <c r="AE75" s="17"/>
      <c r="AF75" s="9"/>
    </row>
    <row r="76" spans="1:32" ht="5.15" customHeight="1" outlineLevel="1" x14ac:dyDescent="0.35">
      <c r="A76" s="7"/>
      <c r="B76" s="98"/>
      <c r="C76" s="13" t="s">
        <v>117</v>
      </c>
      <c r="D76" s="18"/>
      <c r="E76" s="18"/>
      <c r="F76" s="18"/>
      <c r="G76" s="24"/>
      <c r="H76" s="24"/>
      <c r="I76" s="24"/>
      <c r="J76" s="87" t="s">
        <v>118</v>
      </c>
      <c r="K76" s="24"/>
      <c r="L76" s="24"/>
      <c r="M76" s="24"/>
      <c r="N76" s="24"/>
      <c r="O76" s="24"/>
      <c r="P76" s="24"/>
      <c r="Q76" s="24"/>
      <c r="R76" s="24"/>
      <c r="S76" s="24"/>
      <c r="T76" s="24"/>
      <c r="U76" s="24"/>
      <c r="V76" s="24"/>
      <c r="W76" s="24"/>
      <c r="X76" s="24"/>
      <c r="Y76" s="24"/>
      <c r="Z76" s="24"/>
      <c r="AA76" s="25"/>
      <c r="AB76" s="25"/>
      <c r="AC76" s="25"/>
      <c r="AD76" s="25"/>
      <c r="AE76" s="17"/>
      <c r="AF76" s="9"/>
    </row>
    <row r="77" spans="1:32" ht="5.15"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5" customHeight="1" outlineLevel="1" x14ac:dyDescent="0.35">
      <c r="A78" s="7"/>
      <c r="B78" s="98"/>
      <c r="C78" s="18"/>
      <c r="D78" s="18"/>
      <c r="E78" s="18"/>
      <c r="F78" s="14"/>
      <c r="G78" s="93" t="s">
        <v>824</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1220</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3" t="s">
        <v>892</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t="s">
        <v>825</v>
      </c>
      <c r="H81" s="94"/>
      <c r="I81" s="94"/>
      <c r="J81" s="101">
        <v>4.0000000000000001E-3</v>
      </c>
      <c r="K81" s="94" t="s">
        <v>1084</v>
      </c>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5"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customHeight="1" outlineLevel="1" x14ac:dyDescent="0.35">
      <c r="A85" s="7"/>
      <c r="B85" s="98"/>
      <c r="C85" s="13" t="s">
        <v>121</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122</v>
      </c>
      <c r="AE86" s="42" t="s">
        <v>123</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114</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collapsed="1" x14ac:dyDescent="0.35">
      <c r="A91" s="107"/>
      <c r="B91" s="98"/>
      <c r="C91" s="13"/>
      <c r="D91" s="13">
        <v>0</v>
      </c>
      <c r="E91" s="13" t="s">
        <v>1</v>
      </c>
      <c r="F91" s="72"/>
      <c r="G91" s="73" t="s">
        <v>1194</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3"/>
      <c r="D92" s="13"/>
      <c r="E92" s="18"/>
      <c r="F92" s="76"/>
      <c r="G92" s="77" t="s">
        <v>1195</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5" customHeight="1" outlineLevel="1" x14ac:dyDescent="0.35">
      <c r="A98" s="107"/>
      <c r="B98" s="98"/>
      <c r="C98" s="18"/>
      <c r="D98" s="18"/>
      <c r="E98" s="18"/>
      <c r="F98" s="18"/>
      <c r="G98" s="24"/>
      <c r="H98" s="24"/>
      <c r="I98" s="24"/>
      <c r="J98" s="24" t="s">
        <v>379</v>
      </c>
      <c r="K98" s="24" t="s">
        <v>380</v>
      </c>
      <c r="L98" s="24" t="s">
        <v>382</v>
      </c>
      <c r="M98" s="24" t="s">
        <v>383</v>
      </c>
      <c r="N98" s="24" t="s">
        <v>384</v>
      </c>
      <c r="O98" s="24" t="s">
        <v>386</v>
      </c>
      <c r="P98" s="24" t="s">
        <v>890</v>
      </c>
      <c r="Q98" s="24" t="s">
        <v>891</v>
      </c>
      <c r="R98" s="24" t="s">
        <v>1201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117</v>
      </c>
      <c r="D99" s="18"/>
      <c r="E99" s="18"/>
      <c r="F99" s="18"/>
      <c r="G99" s="24"/>
      <c r="H99" s="24"/>
      <c r="I99" s="24"/>
      <c r="J99" s="87" t="s">
        <v>118</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t="s">
        <v>1196</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5"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121</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122</v>
      </c>
      <c r="AE105" s="42" t="s">
        <v>123</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975</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976</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265</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381</v>
      </c>
      <c r="J117" s="102" t="s">
        <v>978</v>
      </c>
      <c r="K117" s="102"/>
      <c r="L117" s="102"/>
      <c r="M117" s="102"/>
      <c r="N117" s="102"/>
      <c r="O117" s="102"/>
      <c r="P117" s="102"/>
      <c r="Q117" s="102"/>
      <c r="R117" s="102"/>
      <c r="S117" s="24"/>
      <c r="T117" s="102" t="s">
        <v>1205</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462</v>
      </c>
      <c r="I118" s="24" t="s">
        <v>38</v>
      </c>
      <c r="J118" s="24" t="s">
        <v>379</v>
      </c>
      <c r="K118" s="24" t="s">
        <v>380</v>
      </c>
      <c r="L118" s="24" t="s">
        <v>382</v>
      </c>
      <c r="M118" s="24" t="s">
        <v>383</v>
      </c>
      <c r="N118" s="24" t="s">
        <v>384</v>
      </c>
      <c r="O118" s="24" t="s">
        <v>386</v>
      </c>
      <c r="P118" s="24" t="s">
        <v>890</v>
      </c>
      <c r="Q118" s="24" t="s">
        <v>891</v>
      </c>
      <c r="R118" s="24" t="s">
        <v>1201</v>
      </c>
      <c r="S118" s="24"/>
      <c r="T118" s="24" t="s">
        <v>387</v>
      </c>
      <c r="U118" s="24" t="s">
        <v>137</v>
      </c>
      <c r="V118" s="24" t="s">
        <v>138</v>
      </c>
      <c r="W118" s="24" t="s">
        <v>139</v>
      </c>
      <c r="X118" s="24" t="s">
        <v>140</v>
      </c>
      <c r="Y118" s="24" t="s">
        <v>141</v>
      </c>
      <c r="Z118" s="24" t="s">
        <v>142</v>
      </c>
      <c r="AA118" s="24" t="s">
        <v>143</v>
      </c>
      <c r="AB118" s="24" t="s">
        <v>144</v>
      </c>
      <c r="AC118" s="24" t="s">
        <v>145</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118</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8" t="s">
        <v>826</v>
      </c>
      <c r="I121" s="114">
        <v>450</v>
      </c>
      <c r="J121" s="115">
        <v>0.7</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402</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796</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797</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798</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799</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800</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801</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802</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8" t="s">
        <v>803</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123</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114</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collapsed="1" x14ac:dyDescent="0.35">
      <c r="A138" s="107"/>
      <c r="B138" s="98"/>
      <c r="C138" s="13"/>
      <c r="D138" s="13">
        <v>0</v>
      </c>
      <c r="E138" s="13" t="s">
        <v>1</v>
      </c>
      <c r="F138" s="72"/>
      <c r="G138" s="73" t="s">
        <v>156</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3"/>
      <c r="D139" s="13"/>
      <c r="E139" s="18"/>
      <c r="F139" s="76"/>
      <c r="G139" s="77" t="s">
        <v>157</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5"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117</v>
      </c>
      <c r="D146" s="18"/>
      <c r="E146" s="18"/>
      <c r="F146" s="18"/>
      <c r="G146" s="24"/>
      <c r="H146" s="24"/>
      <c r="I146" s="24"/>
      <c r="J146" s="87" t="s">
        <v>118</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t="s">
        <v>160</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c r="I149" s="89" t="s">
        <v>1131</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t="s">
        <v>161</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c r="I151" s="89" t="s">
        <v>1131</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t="s">
        <v>272</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c r="I153" s="89" t="s">
        <v>1131</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t="s">
        <v>162</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c r="I155" s="89" t="s">
        <v>1131</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89" t="s">
        <v>323</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193" t="s">
        <v>324</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124" t="s">
        <v>163</v>
      </c>
      <c r="H159" s="89" t="s">
        <v>164</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t="s">
        <v>165</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89"/>
      <c r="H162" s="125" t="s">
        <v>265</v>
      </c>
      <c r="I162" s="125"/>
      <c r="J162" s="125"/>
      <c r="K162" s="125"/>
      <c r="L162" s="126" t="s">
        <v>381</v>
      </c>
      <c r="M162" s="127" t="s">
        <v>166</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128"/>
      <c r="I163" s="128"/>
      <c r="J163" s="128"/>
      <c r="K163" s="128"/>
      <c r="L163" s="129" t="s">
        <v>38</v>
      </c>
      <c r="M163" s="129" t="s">
        <v>379</v>
      </c>
      <c r="N163" s="129" t="s">
        <v>380</v>
      </c>
      <c r="O163" s="129" t="s">
        <v>382</v>
      </c>
      <c r="P163" s="129" t="s">
        <v>383</v>
      </c>
      <c r="Q163" s="129" t="s">
        <v>384</v>
      </c>
      <c r="R163" s="129" t="s">
        <v>386</v>
      </c>
      <c r="S163" s="129" t="s">
        <v>890</v>
      </c>
      <c r="T163" s="129" t="s">
        <v>891</v>
      </c>
      <c r="U163" s="129" t="s">
        <v>1201</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88" t="s">
        <v>167</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168</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94" t="s">
        <v>169</v>
      </c>
      <c r="I166" s="94"/>
      <c r="J166" s="94"/>
      <c r="K166" s="94"/>
      <c r="L166" s="99">
        <v>1</v>
      </c>
      <c r="M166" s="89"/>
      <c r="N166" s="89"/>
      <c r="O166" s="89"/>
      <c r="P166" s="89"/>
      <c r="Q166" s="89"/>
      <c r="R166" s="89"/>
      <c r="S166" s="89"/>
      <c r="T166" s="89"/>
      <c r="U166" s="132" t="s">
        <v>170</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5"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273</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121</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122</v>
      </c>
      <c r="AE169" s="42" t="s">
        <v>123</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114</v>
      </c>
      <c r="AE173" s="12"/>
      <c r="AF173" s="9"/>
    </row>
    <row r="174" spans="1:62" ht="13.25" customHeight="1" outlineLevel="1" collapsed="1" x14ac:dyDescent="0.35">
      <c r="A174" s="7"/>
      <c r="B174" s="98"/>
      <c r="C174" s="13"/>
      <c r="D174" s="13">
        <v>0</v>
      </c>
      <c r="E174" s="13" t="s">
        <v>1</v>
      </c>
      <c r="F174" s="72"/>
      <c r="G174" s="73" t="s">
        <v>977</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5" customHeight="1" outlineLevel="1" x14ac:dyDescent="0.35">
      <c r="A175" s="7"/>
      <c r="B175" s="98"/>
      <c r="C175" s="13"/>
      <c r="D175" s="13"/>
      <c r="E175" s="18"/>
      <c r="F175" s="76"/>
      <c r="G175" s="77" t="s">
        <v>979</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c r="D176" s="13"/>
      <c r="E176" s="18"/>
      <c r="F176" s="76"/>
      <c r="G176" s="80">
        <v>37998.514178240737</v>
      </c>
      <c r="H176" s="81">
        <v>37998.514178240737</v>
      </c>
      <c r="I176" s="77"/>
      <c r="J176" s="77"/>
      <c r="K176" s="84" t="s">
        <v>980</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5" customHeight="1" outlineLevel="1" x14ac:dyDescent="0.35">
      <c r="A177" s="7"/>
      <c r="B177" s="98"/>
      <c r="C177" s="18">
        <v>1</v>
      </c>
      <c r="D177" s="13"/>
      <c r="E177" s="18"/>
      <c r="F177" s="82"/>
      <c r="G177" s="83"/>
      <c r="H177" s="84"/>
      <c r="I177" s="84"/>
      <c r="J177" s="84"/>
      <c r="K177" t="s">
        <v>330</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5"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5"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5" customHeight="1" outlineLevel="1" x14ac:dyDescent="0.35">
      <c r="A180" s="7"/>
      <c r="B180" s="98"/>
      <c r="C180" s="18"/>
      <c r="D180" s="18"/>
      <c r="E180" s="18"/>
      <c r="F180" s="18"/>
      <c r="G180" s="24"/>
      <c r="H180" s="24"/>
      <c r="I180" s="24"/>
      <c r="J180" s="24"/>
      <c r="K180" s="24"/>
      <c r="L180" s="102"/>
      <c r="M180" s="102" t="s">
        <v>147</v>
      </c>
      <c r="N180" s="24"/>
      <c r="O180" s="24"/>
      <c r="P180" s="24"/>
      <c r="Q180" s="24"/>
      <c r="R180" s="24"/>
      <c r="S180" s="24"/>
      <c r="T180" s="24"/>
      <c r="U180" s="24"/>
      <c r="V180" s="24"/>
      <c r="W180" s="24"/>
      <c r="X180" s="24"/>
      <c r="Y180" s="24"/>
      <c r="Z180" s="24"/>
      <c r="AA180" s="25"/>
      <c r="AB180" s="25"/>
      <c r="AC180" s="25"/>
      <c r="AD180" s="25"/>
      <c r="AE180" s="17"/>
      <c r="AF180" s="9"/>
    </row>
    <row r="181" spans="1:32" ht="13.25" customHeight="1" outlineLevel="1" x14ac:dyDescent="0.35">
      <c r="A181" s="7"/>
      <c r="B181" s="98"/>
      <c r="C181" s="18"/>
      <c r="D181" s="18"/>
      <c r="E181" s="18"/>
      <c r="F181" s="18"/>
      <c r="G181" s="118"/>
      <c r="H181" s="118" t="s">
        <v>148</v>
      </c>
      <c r="I181" s="118" t="s">
        <v>149</v>
      </c>
      <c r="J181" s="118" t="s">
        <v>150</v>
      </c>
      <c r="K181" s="118" t="s">
        <v>151</v>
      </c>
      <c r="L181" s="118" t="s">
        <v>152</v>
      </c>
      <c r="M181" s="118" t="s">
        <v>329</v>
      </c>
      <c r="N181" s="118" t="s">
        <v>153</v>
      </c>
      <c r="O181" s="118" t="s">
        <v>1134</v>
      </c>
      <c r="P181" s="24"/>
      <c r="Q181" s="24"/>
      <c r="R181" s="24"/>
      <c r="S181" s="24"/>
      <c r="T181" s="24"/>
      <c r="U181" s="24"/>
      <c r="V181" s="24"/>
      <c r="W181" s="24"/>
      <c r="X181" s="24"/>
      <c r="Y181" s="24"/>
      <c r="Z181" s="24"/>
      <c r="AA181" s="25"/>
      <c r="AB181" s="25"/>
      <c r="AC181" s="25"/>
      <c r="AD181" s="25"/>
      <c r="AE181" s="17"/>
      <c r="AF181" s="9"/>
    </row>
    <row r="182" spans="1:32" ht="13.25" customHeight="1" outlineLevel="1" x14ac:dyDescent="0.35">
      <c r="A182" s="7"/>
      <c r="B182" s="98"/>
      <c r="C182" s="18"/>
      <c r="D182" s="18"/>
      <c r="E182" s="18"/>
      <c r="F182" s="14"/>
      <c r="G182" s="119"/>
      <c r="H182" s="120" t="s">
        <v>154</v>
      </c>
      <c r="I182" s="120" t="s">
        <v>154</v>
      </c>
      <c r="J182" s="120" t="s">
        <v>154</v>
      </c>
      <c r="K182" s="120" t="s">
        <v>154</v>
      </c>
      <c r="L182" s="120" t="s">
        <v>154</v>
      </c>
      <c r="M182" s="120" t="s">
        <v>73</v>
      </c>
      <c r="N182" s="194">
        <v>0.3</v>
      </c>
      <c r="O182" s="879">
        <v>1</v>
      </c>
      <c r="P182" s="89"/>
      <c r="Q182" s="89"/>
      <c r="R182" s="89"/>
      <c r="S182" s="89"/>
      <c r="T182" s="89"/>
      <c r="U182" s="89"/>
      <c r="V182" s="89"/>
      <c r="W182" s="89"/>
      <c r="X182" s="89"/>
      <c r="Y182" s="89"/>
      <c r="Z182" s="89"/>
      <c r="AA182" s="14"/>
      <c r="AB182" s="14"/>
      <c r="AC182" s="14"/>
      <c r="AD182" s="14"/>
      <c r="AE182" s="17"/>
      <c r="AF182" s="9"/>
    </row>
    <row r="183" spans="1:32" ht="13.25" customHeight="1" outlineLevel="1" x14ac:dyDescent="0.35">
      <c r="A183" s="7"/>
      <c r="B183" s="98"/>
      <c r="C183" s="18"/>
      <c r="D183" s="18"/>
      <c r="E183" s="18"/>
      <c r="F183" s="14"/>
      <c r="G183" s="119"/>
      <c r="H183" s="120" t="s">
        <v>154</v>
      </c>
      <c r="I183" s="120" t="s">
        <v>154</v>
      </c>
      <c r="J183" s="120" t="s">
        <v>154</v>
      </c>
      <c r="K183" s="120" t="s">
        <v>154</v>
      </c>
      <c r="L183" s="120" t="s">
        <v>154</v>
      </c>
      <c r="M183" s="120" t="s">
        <v>78</v>
      </c>
      <c r="N183" s="194">
        <v>0.3</v>
      </c>
      <c r="O183" s="879">
        <v>1</v>
      </c>
      <c r="P183" s="89"/>
      <c r="Q183" s="89"/>
      <c r="R183" s="89"/>
      <c r="S183" s="89"/>
      <c r="T183" s="89"/>
      <c r="U183" s="89"/>
      <c r="V183" s="89"/>
      <c r="W183" s="89"/>
      <c r="X183" s="89"/>
      <c r="Y183" s="89"/>
      <c r="Z183" s="89"/>
      <c r="AA183" s="14"/>
      <c r="AB183" s="14"/>
      <c r="AC183" s="14"/>
      <c r="AD183" s="14"/>
      <c r="AE183" s="17"/>
      <c r="AF183" s="9"/>
    </row>
    <row r="184" spans="1:32" ht="13.25" customHeight="1" outlineLevel="1" x14ac:dyDescent="0.35">
      <c r="A184" s="7"/>
      <c r="B184" s="98"/>
      <c r="C184" s="18"/>
      <c r="D184" s="18"/>
      <c r="E184" s="18"/>
      <c r="F184" s="14"/>
      <c r="G184" s="119"/>
      <c r="H184" s="120" t="s">
        <v>154</v>
      </c>
      <c r="I184" s="120" t="s">
        <v>154</v>
      </c>
      <c r="J184" s="120" t="s">
        <v>154</v>
      </c>
      <c r="K184" s="120" t="s">
        <v>154</v>
      </c>
      <c r="L184" s="120" t="s">
        <v>1231</v>
      </c>
      <c r="M184" s="120" t="s">
        <v>1233</v>
      </c>
      <c r="N184" s="194">
        <v>1</v>
      </c>
      <c r="O184" s="879">
        <v>0</v>
      </c>
      <c r="P184" s="89"/>
      <c r="Q184" s="89"/>
      <c r="R184" s="89"/>
      <c r="S184" s="89"/>
      <c r="T184" s="89"/>
      <c r="U184" s="89"/>
      <c r="V184" s="89"/>
      <c r="W184" s="89"/>
      <c r="X184" s="89"/>
      <c r="Y184" s="89"/>
      <c r="Z184" s="89"/>
      <c r="AA184" s="14"/>
      <c r="AB184" s="14"/>
      <c r="AC184" s="14"/>
      <c r="AD184" s="14"/>
      <c r="AE184" s="17"/>
      <c r="AF184" s="9"/>
    </row>
    <row r="185" spans="1:32" ht="13.25" customHeight="1" outlineLevel="1" x14ac:dyDescent="0.35">
      <c r="A185" s="7"/>
      <c r="B185" s="98"/>
      <c r="C185" s="18"/>
      <c r="D185" s="18"/>
      <c r="E185" s="18"/>
      <c r="F185" s="14"/>
      <c r="G185" s="119"/>
      <c r="H185" s="120" t="s">
        <v>154</v>
      </c>
      <c r="I185" s="120" t="s">
        <v>154</v>
      </c>
      <c r="J185" s="120" t="s">
        <v>154</v>
      </c>
      <c r="K185" s="120" t="s">
        <v>154</v>
      </c>
      <c r="L185" s="120" t="s">
        <v>1232</v>
      </c>
      <c r="M185" s="120" t="s">
        <v>1233</v>
      </c>
      <c r="N185" s="194">
        <v>0.8</v>
      </c>
      <c r="O185" s="879">
        <v>0</v>
      </c>
      <c r="P185" s="89"/>
      <c r="Q185" s="89"/>
      <c r="R185" s="89"/>
      <c r="S185" s="89"/>
      <c r="T185" s="89"/>
      <c r="U185" s="89"/>
      <c r="V185" s="89"/>
      <c r="W185" s="89"/>
      <c r="X185" s="89"/>
      <c r="Y185" s="89"/>
      <c r="Z185" s="89"/>
      <c r="AA185" s="14"/>
      <c r="AB185" s="14"/>
      <c r="AC185" s="14"/>
      <c r="AD185" s="14"/>
      <c r="AE185" s="17"/>
      <c r="AF185" s="9"/>
    </row>
    <row r="186" spans="1:32" ht="13.25" customHeight="1" outlineLevel="1" x14ac:dyDescent="0.35">
      <c r="A186" s="7"/>
      <c r="B186" s="98"/>
      <c r="C186" s="18"/>
      <c r="D186" s="18"/>
      <c r="E186" s="18"/>
      <c r="F186" s="14"/>
      <c r="G186" s="121"/>
      <c r="H186" s="120" t="s">
        <v>154</v>
      </c>
      <c r="I186" s="120" t="s">
        <v>154</v>
      </c>
      <c r="J186" s="120" t="s">
        <v>154</v>
      </c>
      <c r="K186" s="120" t="s">
        <v>1234</v>
      </c>
      <c r="L186" s="120" t="s">
        <v>79</v>
      </c>
      <c r="M186" s="120" t="s">
        <v>1233</v>
      </c>
      <c r="N186" s="194">
        <v>0.375</v>
      </c>
      <c r="O186" s="879">
        <v>0</v>
      </c>
      <c r="P186" s="89"/>
      <c r="Q186" s="89"/>
      <c r="R186" s="89"/>
      <c r="S186" s="89"/>
      <c r="T186" s="89"/>
      <c r="U186" s="89"/>
      <c r="V186" s="89"/>
      <c r="W186" s="89"/>
      <c r="X186" s="89"/>
      <c r="Y186" s="89"/>
      <c r="Z186" s="89"/>
      <c r="AA186" s="14"/>
      <c r="AB186" s="14"/>
      <c r="AC186" s="14"/>
      <c r="AD186" s="14"/>
      <c r="AE186" s="17"/>
      <c r="AF186" s="9"/>
    </row>
    <row r="187" spans="1:32" ht="13.25" customHeight="1" outlineLevel="1" x14ac:dyDescent="0.35">
      <c r="A187" s="7"/>
      <c r="B187" s="98"/>
      <c r="C187" s="18"/>
      <c r="D187" s="18"/>
      <c r="E187" s="18"/>
      <c r="F187" s="14"/>
      <c r="G187" s="121"/>
      <c r="H187" s="120" t="s">
        <v>154</v>
      </c>
      <c r="I187" s="120" t="s">
        <v>154</v>
      </c>
      <c r="J187" s="120" t="s">
        <v>154</v>
      </c>
      <c r="K187" s="120" t="s">
        <v>1234</v>
      </c>
      <c r="L187" s="120" t="s">
        <v>80</v>
      </c>
      <c r="M187" s="120" t="s">
        <v>1233</v>
      </c>
      <c r="N187" s="194">
        <v>0.375</v>
      </c>
      <c r="O187" s="879">
        <v>0</v>
      </c>
      <c r="P187" s="89"/>
      <c r="Q187" s="89"/>
      <c r="R187" s="89"/>
      <c r="S187" s="89"/>
      <c r="T187" s="89"/>
      <c r="U187" s="89"/>
      <c r="V187" s="89"/>
      <c r="W187" s="89"/>
      <c r="X187" s="89"/>
      <c r="Y187" s="89"/>
      <c r="Z187" s="89"/>
      <c r="AA187" s="14"/>
      <c r="AB187" s="14"/>
      <c r="AC187" s="14"/>
      <c r="AD187" s="14"/>
      <c r="AE187" s="17"/>
      <c r="AF187" s="9"/>
    </row>
    <row r="188" spans="1:32" ht="13.25" customHeight="1" outlineLevel="1" x14ac:dyDescent="0.35">
      <c r="A188" s="7"/>
      <c r="B188" s="98"/>
      <c r="C188" s="18"/>
      <c r="D188" s="18"/>
      <c r="E188" s="18"/>
      <c r="F188" s="14"/>
      <c r="G188" s="121"/>
      <c r="H188" s="120" t="s">
        <v>154</v>
      </c>
      <c r="I188" s="120" t="s">
        <v>154</v>
      </c>
      <c r="J188" s="120" t="s">
        <v>154</v>
      </c>
      <c r="K188" s="120" t="s">
        <v>1234</v>
      </c>
      <c r="L188" s="120" t="s">
        <v>155</v>
      </c>
      <c r="M188" s="120" t="s">
        <v>1233</v>
      </c>
      <c r="N188" s="194">
        <v>0.7</v>
      </c>
      <c r="O188" s="879">
        <v>0</v>
      </c>
      <c r="P188" s="94"/>
      <c r="Q188" s="94"/>
      <c r="R188" s="94"/>
      <c r="S188" s="94"/>
      <c r="T188" s="94"/>
      <c r="U188" s="94"/>
      <c r="V188" s="94"/>
      <c r="W188" s="94"/>
      <c r="X188" s="94"/>
      <c r="Y188" s="94"/>
      <c r="Z188" s="94"/>
      <c r="AA188" s="14"/>
      <c r="AB188" s="14"/>
      <c r="AC188" s="14"/>
      <c r="AD188" s="14"/>
      <c r="AE188" s="17"/>
      <c r="AF188" s="9"/>
    </row>
    <row r="189" spans="1:32" ht="13.25" customHeight="1" outlineLevel="1" x14ac:dyDescent="0.35">
      <c r="A189" s="7"/>
      <c r="B189" s="98"/>
      <c r="C189" s="18"/>
      <c r="D189" s="18"/>
      <c r="E189" s="18"/>
      <c r="F189" s="14"/>
      <c r="G189" s="121"/>
      <c r="H189" s="120" t="s">
        <v>154</v>
      </c>
      <c r="I189" s="120" t="s">
        <v>154</v>
      </c>
      <c r="J189" s="120" t="s">
        <v>154</v>
      </c>
      <c r="K189" s="120" t="s">
        <v>227</v>
      </c>
      <c r="L189" s="120" t="s">
        <v>79</v>
      </c>
      <c r="M189" s="120" t="s">
        <v>1233</v>
      </c>
      <c r="N189" s="194">
        <v>0.2</v>
      </c>
      <c r="O189" s="879">
        <v>0</v>
      </c>
      <c r="P189" s="94"/>
      <c r="Q189" s="94"/>
      <c r="R189" s="94"/>
      <c r="S189" s="94"/>
      <c r="T189" s="94"/>
      <c r="U189" s="94"/>
      <c r="V189" s="94"/>
      <c r="W189" s="94"/>
      <c r="X189" s="94"/>
      <c r="Y189" s="94"/>
      <c r="Z189" s="94"/>
      <c r="AA189" s="14"/>
      <c r="AB189" s="14"/>
      <c r="AC189" s="14"/>
      <c r="AD189" s="14"/>
      <c r="AE189" s="17"/>
      <c r="AF189" s="9"/>
    </row>
    <row r="190" spans="1:32" ht="13.25" customHeight="1" outlineLevel="1" x14ac:dyDescent="0.35">
      <c r="A190" s="7"/>
      <c r="B190" s="98"/>
      <c r="C190" s="18"/>
      <c r="D190" s="18"/>
      <c r="E190" s="18"/>
      <c r="F190" s="14"/>
      <c r="G190" s="121"/>
      <c r="H190" s="120" t="s">
        <v>154</v>
      </c>
      <c r="I190" s="120" t="s">
        <v>154</v>
      </c>
      <c r="J190" s="120" t="s">
        <v>154</v>
      </c>
      <c r="K190" s="120" t="s">
        <v>227</v>
      </c>
      <c r="L190" s="120" t="s">
        <v>80</v>
      </c>
      <c r="M190" s="120" t="s">
        <v>1233</v>
      </c>
      <c r="N190" s="194">
        <v>0.2</v>
      </c>
      <c r="O190" s="879">
        <v>0</v>
      </c>
      <c r="P190" s="94"/>
      <c r="Q190" s="94"/>
      <c r="R190" s="94"/>
      <c r="S190" s="94"/>
      <c r="T190" s="94"/>
      <c r="U190" s="94"/>
      <c r="V190" s="94"/>
      <c r="W190" s="94"/>
      <c r="X190" s="94"/>
      <c r="Y190" s="94"/>
      <c r="Z190" s="94"/>
      <c r="AA190" s="14"/>
      <c r="AB190" s="14"/>
      <c r="AC190" s="14"/>
      <c r="AD190" s="14"/>
      <c r="AE190" s="17"/>
      <c r="AF190" s="9"/>
    </row>
    <row r="191" spans="1:32" ht="13.25" customHeight="1" outlineLevel="1" x14ac:dyDescent="0.35">
      <c r="A191" s="7"/>
      <c r="B191" s="98"/>
      <c r="C191" s="18"/>
      <c r="D191" s="18"/>
      <c r="E191" s="18"/>
      <c r="F191" s="14"/>
      <c r="G191" s="121"/>
      <c r="H191" s="120" t="s">
        <v>154</v>
      </c>
      <c r="I191" s="120" t="s">
        <v>154</v>
      </c>
      <c r="J191" s="120" t="s">
        <v>154</v>
      </c>
      <c r="K191" s="120" t="s">
        <v>227</v>
      </c>
      <c r="L191" s="120" t="s">
        <v>81</v>
      </c>
      <c r="M191" s="120" t="s">
        <v>1233</v>
      </c>
      <c r="N191" s="194">
        <v>0.4</v>
      </c>
      <c r="O191" s="879">
        <v>0</v>
      </c>
      <c r="P191" s="94"/>
      <c r="Q191" s="94"/>
      <c r="R191" s="94"/>
      <c r="S191" s="94"/>
      <c r="T191" s="94"/>
      <c r="U191" s="94"/>
      <c r="V191" s="94"/>
      <c r="W191" s="94"/>
      <c r="X191" s="94"/>
      <c r="Y191" s="94"/>
      <c r="Z191" s="94"/>
      <c r="AA191" s="14"/>
      <c r="AB191" s="14"/>
      <c r="AC191" s="14"/>
      <c r="AD191" s="14"/>
      <c r="AE191" s="17"/>
      <c r="AF191" s="9"/>
    </row>
    <row r="192" spans="1:32" ht="13.25" customHeight="1" outlineLevel="1" x14ac:dyDescent="0.35">
      <c r="A192" s="7"/>
      <c r="B192" s="98"/>
      <c r="C192" s="18"/>
      <c r="D192" s="18"/>
      <c r="E192" s="18"/>
      <c r="F192" s="14"/>
      <c r="G192" s="121"/>
      <c r="H192" s="120" t="s">
        <v>154</v>
      </c>
      <c r="I192" s="120" t="s">
        <v>154</v>
      </c>
      <c r="J192" s="120" t="s">
        <v>154</v>
      </c>
      <c r="K192" s="120" t="s">
        <v>227</v>
      </c>
      <c r="L192" s="120" t="s">
        <v>155</v>
      </c>
      <c r="M192" s="120" t="s">
        <v>1233</v>
      </c>
      <c r="N192" s="194">
        <v>0.7</v>
      </c>
      <c r="O192" s="879">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121</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122</v>
      </c>
      <c r="AE194" s="42" t="s">
        <v>123</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collapsed="1" x14ac:dyDescent="0.35">
      <c r="A199" s="107"/>
      <c r="B199" s="98"/>
      <c r="C199" s="13"/>
      <c r="D199" s="13">
        <v>0</v>
      </c>
      <c r="E199" s="13" t="s">
        <v>1</v>
      </c>
      <c r="F199" s="72"/>
      <c r="G199" s="73" t="s">
        <v>325</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3"/>
      <c r="D200" s="13"/>
      <c r="E200" s="18"/>
      <c r="F200" s="76"/>
      <c r="G200" s="77" t="s">
        <v>171</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8"/>
      <c r="G203" s="23"/>
      <c r="H203" s="23"/>
      <c r="I203" s="23"/>
      <c r="J203" s="23"/>
      <c r="K203" s="135" t="s">
        <v>1106</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8"/>
      <c r="G205" s="24"/>
      <c r="H205" s="24"/>
      <c r="I205" s="24" t="s">
        <v>462</v>
      </c>
      <c r="J205" s="24" t="s">
        <v>757</v>
      </c>
      <c r="K205" s="102" t="s">
        <v>172</v>
      </c>
      <c r="L205" s="102"/>
      <c r="M205" s="24"/>
      <c r="N205" s="24"/>
      <c r="O205" s="24"/>
      <c r="P205" s="24"/>
      <c r="Q205" s="24"/>
      <c r="R205" s="24"/>
      <c r="S205" s="24"/>
      <c r="T205" s="24"/>
      <c r="U205" s="24"/>
      <c r="V205" s="102" t="s">
        <v>173</v>
      </c>
      <c r="W205" s="102"/>
      <c r="X205" s="24"/>
      <c r="Y205" s="24"/>
      <c r="Z205" s="24"/>
      <c r="AA205" s="24"/>
      <c r="AB205" s="24"/>
      <c r="AC205" s="24"/>
      <c r="AD205" s="24"/>
      <c r="AE205" s="102" t="s">
        <v>385</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1" x14ac:dyDescent="0.35">
      <c r="A206" s="107"/>
      <c r="B206" s="98"/>
      <c r="C206" s="18"/>
      <c r="D206" s="18"/>
      <c r="E206" s="18"/>
      <c r="F206" s="18"/>
      <c r="G206" s="24"/>
      <c r="H206" s="24"/>
      <c r="I206" s="24"/>
      <c r="J206" s="24"/>
      <c r="K206" s="24" t="s">
        <v>379</v>
      </c>
      <c r="L206" s="24" t="s">
        <v>380</v>
      </c>
      <c r="M206" s="24" t="s">
        <v>382</v>
      </c>
      <c r="N206" s="24" t="s">
        <v>383</v>
      </c>
      <c r="O206" s="24" t="s">
        <v>384</v>
      </c>
      <c r="P206" s="24" t="s">
        <v>386</v>
      </c>
      <c r="Q206" s="24" t="s">
        <v>890</v>
      </c>
      <c r="R206" s="24" t="s">
        <v>891</v>
      </c>
      <c r="S206" s="24" t="s">
        <v>1201</v>
      </c>
      <c r="T206" s="24"/>
      <c r="U206" s="24"/>
      <c r="V206" s="24" t="s">
        <v>379</v>
      </c>
      <c r="W206" s="24" t="s">
        <v>380</v>
      </c>
      <c r="X206" s="24" t="s">
        <v>382</v>
      </c>
      <c r="Y206" s="24" t="s">
        <v>383</v>
      </c>
      <c r="Z206" s="24" t="s">
        <v>384</v>
      </c>
      <c r="AA206" s="24" t="s">
        <v>386</v>
      </c>
      <c r="AB206" s="24" t="s">
        <v>890</v>
      </c>
      <c r="AC206" s="24" t="s">
        <v>891</v>
      </c>
      <c r="AD206" s="24" t="s">
        <v>1201</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1" x14ac:dyDescent="0.35">
      <c r="A207" s="107"/>
      <c r="B207" s="98"/>
      <c r="C207" s="18"/>
      <c r="D207" s="18"/>
      <c r="E207" s="18"/>
      <c r="F207" s="14"/>
      <c r="G207" s="89"/>
      <c r="H207" s="89"/>
      <c r="I207" s="104" t="s">
        <v>826</v>
      </c>
      <c r="J207" s="104" t="s">
        <v>389</v>
      </c>
      <c r="K207" s="249">
        <f>L207</f>
        <v>175.91060606060611</v>
      </c>
      <c r="L207" s="249">
        <f>M207</f>
        <v>175.91060606060611</v>
      </c>
      <c r="M207" s="137">
        <v>175.91060606060611</v>
      </c>
      <c r="N207" s="137">
        <v>0</v>
      </c>
      <c r="O207" s="137">
        <v>0</v>
      </c>
      <c r="P207" s="137">
        <v>0</v>
      </c>
      <c r="Q207" s="137">
        <v>0</v>
      </c>
      <c r="R207" s="137">
        <v>0</v>
      </c>
      <c r="S207" s="137">
        <v>0</v>
      </c>
      <c r="T207" s="89"/>
      <c r="U207" s="104" t="s">
        <v>387</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1" x14ac:dyDescent="0.35">
      <c r="A208" s="107"/>
      <c r="B208" s="98"/>
      <c r="C208" s="18"/>
      <c r="D208" s="18"/>
      <c r="E208" s="18"/>
      <c r="F208" s="14"/>
      <c r="G208" s="89"/>
      <c r="H208" s="89"/>
      <c r="I208" s="104"/>
      <c r="J208" s="104" t="s">
        <v>390</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137</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1" x14ac:dyDescent="0.35">
      <c r="A209" s="107"/>
      <c r="B209" s="98"/>
      <c r="C209" s="18"/>
      <c r="D209" s="18"/>
      <c r="E209" s="18"/>
      <c r="F209" s="14"/>
      <c r="G209" s="89"/>
      <c r="H209" s="89"/>
      <c r="I209" s="104"/>
      <c r="J209" s="104" t="s">
        <v>391</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138</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1" x14ac:dyDescent="0.35">
      <c r="A210" s="107"/>
      <c r="B210" s="98"/>
      <c r="C210" s="18"/>
      <c r="D210" s="18"/>
      <c r="E210" s="18"/>
      <c r="F210" s="14"/>
      <c r="G210" s="89"/>
      <c r="H210" s="89"/>
      <c r="I210" s="104"/>
      <c r="J210" s="104" t="s">
        <v>392</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139</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1" x14ac:dyDescent="0.35">
      <c r="A211" s="107"/>
      <c r="B211" s="98"/>
      <c r="C211" s="18"/>
      <c r="D211" s="18"/>
      <c r="E211" s="18"/>
      <c r="F211" s="14"/>
      <c r="G211" s="89"/>
      <c r="H211" s="89"/>
      <c r="I211" s="104"/>
      <c r="J211" s="104" t="s">
        <v>393</v>
      </c>
      <c r="K211" s="249">
        <f t="shared" ref="K211:L211" si="35">L211</f>
        <v>475.125</v>
      </c>
      <c r="L211" s="249">
        <f t="shared" si="35"/>
        <v>475.125</v>
      </c>
      <c r="M211" s="137">
        <v>475.125</v>
      </c>
      <c r="N211" s="137">
        <v>0</v>
      </c>
      <c r="O211" s="137">
        <v>0</v>
      </c>
      <c r="P211" s="137">
        <v>0</v>
      </c>
      <c r="Q211" s="137">
        <v>0</v>
      </c>
      <c r="R211" s="137">
        <v>0</v>
      </c>
      <c r="S211" s="137">
        <v>0</v>
      </c>
      <c r="T211" s="89"/>
      <c r="U211" s="104" t="s">
        <v>140</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1" x14ac:dyDescent="0.35">
      <c r="A212" s="107"/>
      <c r="B212" s="98"/>
      <c r="C212" s="18"/>
      <c r="D212" s="18"/>
      <c r="E212" s="18"/>
      <c r="F212" s="14"/>
      <c r="G212" s="89"/>
      <c r="H212" s="89"/>
      <c r="I212" s="104"/>
      <c r="J212" s="104" t="s">
        <v>394</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141</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1" x14ac:dyDescent="0.35">
      <c r="A213" s="107"/>
      <c r="B213" s="98"/>
      <c r="C213" s="18"/>
      <c r="D213" s="18"/>
      <c r="E213" s="18"/>
      <c r="F213" s="14"/>
      <c r="G213" s="89"/>
      <c r="H213" s="89"/>
      <c r="I213" s="104"/>
      <c r="J213" s="104" t="s">
        <v>395</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142</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1" x14ac:dyDescent="0.35">
      <c r="A214" s="107"/>
      <c r="B214" s="98"/>
      <c r="C214" s="18"/>
      <c r="D214" s="18"/>
      <c r="E214" s="18"/>
      <c r="F214" s="14"/>
      <c r="G214" s="89"/>
      <c r="H214" s="89"/>
      <c r="I214" s="104"/>
      <c r="J214" s="104" t="s">
        <v>396</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143</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1" x14ac:dyDescent="0.35">
      <c r="A215" s="107"/>
      <c r="B215" s="98"/>
      <c r="C215" s="18"/>
      <c r="D215" s="18"/>
      <c r="E215" s="18"/>
      <c r="F215" s="14"/>
      <c r="G215" s="89"/>
      <c r="H215" s="89"/>
      <c r="I215" s="104"/>
      <c r="J215" s="104" t="s">
        <v>397</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144</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1" x14ac:dyDescent="0.35">
      <c r="A216" s="107"/>
      <c r="B216" s="98"/>
      <c r="C216" s="18"/>
      <c r="D216" s="18"/>
      <c r="E216" s="18"/>
      <c r="F216" s="14"/>
      <c r="G216" s="89"/>
      <c r="H216" s="89"/>
      <c r="I216" s="104"/>
      <c r="J216" s="104" t="s">
        <v>398</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145</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t="s">
        <v>402</v>
      </c>
      <c r="J217" s="104" t="s">
        <v>389</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387</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390</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137</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391</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138</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392</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139</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393</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140</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394</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141</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395</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142</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396</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143</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397</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144</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c r="J226" s="104" t="s">
        <v>398</v>
      </c>
      <c r="K226" s="249">
        <f t="shared" ref="K226:L226" si="50">L226</f>
        <v>162.359375</v>
      </c>
      <c r="L226" s="249">
        <f t="shared" si="50"/>
        <v>162.359375</v>
      </c>
      <c r="M226" s="137">
        <v>162.359375</v>
      </c>
      <c r="N226" s="137">
        <v>0</v>
      </c>
      <c r="O226" s="137">
        <v>0</v>
      </c>
      <c r="P226" s="137">
        <v>0</v>
      </c>
      <c r="Q226" s="137">
        <v>0</v>
      </c>
      <c r="R226" s="137">
        <v>0</v>
      </c>
      <c r="S226" s="137">
        <v>0</v>
      </c>
      <c r="T226" s="89"/>
      <c r="U226" s="104" t="s">
        <v>145</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t="s">
        <v>796</v>
      </c>
      <c r="J227" s="104" t="s">
        <v>389</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387</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390</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137</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391</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138</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392</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139</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393</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140</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394</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141</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395</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142</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396</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143</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397</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144</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c r="J236" s="104" t="s">
        <v>398</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145</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t="s">
        <v>797</v>
      </c>
      <c r="J237" s="104" t="s">
        <v>389</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387</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390</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137</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391</v>
      </c>
      <c r="K239" s="249">
        <f t="shared" ref="K239:L239" si="63">L239</f>
        <v>315.31</v>
      </c>
      <c r="L239" s="249">
        <f t="shared" si="63"/>
        <v>315.31</v>
      </c>
      <c r="M239" s="137">
        <v>315.31</v>
      </c>
      <c r="N239" s="137">
        <v>0</v>
      </c>
      <c r="O239" s="137">
        <v>0</v>
      </c>
      <c r="P239" s="137">
        <v>0</v>
      </c>
      <c r="Q239" s="137">
        <v>0</v>
      </c>
      <c r="R239" s="137">
        <v>0</v>
      </c>
      <c r="S239" s="137">
        <v>0</v>
      </c>
      <c r="T239" s="89"/>
      <c r="U239" s="104" t="s">
        <v>138</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392</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139</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393</v>
      </c>
      <c r="K241" s="249">
        <f t="shared" ref="K241:L241" si="65">L241</f>
        <v>425.755</v>
      </c>
      <c r="L241" s="249">
        <f t="shared" si="65"/>
        <v>425.755</v>
      </c>
      <c r="M241" s="137">
        <v>425.755</v>
      </c>
      <c r="N241" s="137">
        <v>0</v>
      </c>
      <c r="O241" s="137">
        <v>0</v>
      </c>
      <c r="P241" s="137">
        <v>0</v>
      </c>
      <c r="Q241" s="137">
        <v>0</v>
      </c>
      <c r="R241" s="137">
        <v>0</v>
      </c>
      <c r="S241" s="137">
        <v>0</v>
      </c>
      <c r="T241" s="89"/>
      <c r="U241" s="104" t="s">
        <v>140</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394</v>
      </c>
      <c r="K242" s="249">
        <f t="shared" ref="K242:L242" si="66">L242</f>
        <v>393.55</v>
      </c>
      <c r="L242" s="249">
        <f t="shared" si="66"/>
        <v>393.55</v>
      </c>
      <c r="M242" s="137">
        <v>393.55</v>
      </c>
      <c r="N242" s="137">
        <v>0</v>
      </c>
      <c r="O242" s="137">
        <v>0</v>
      </c>
      <c r="P242" s="137">
        <v>0</v>
      </c>
      <c r="Q242" s="137">
        <v>0</v>
      </c>
      <c r="R242" s="137">
        <v>0</v>
      </c>
      <c r="S242" s="137">
        <v>0</v>
      </c>
      <c r="T242" s="89"/>
      <c r="U242" s="104" t="s">
        <v>141</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395</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142</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396</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143</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397</v>
      </c>
      <c r="K245" s="249">
        <f t="shared" ref="K245:L245" si="69">L245</f>
        <v>283.71875</v>
      </c>
      <c r="L245" s="249">
        <f t="shared" si="69"/>
        <v>283.71875</v>
      </c>
      <c r="M245" s="137">
        <v>283.71875</v>
      </c>
      <c r="N245" s="137">
        <v>0</v>
      </c>
      <c r="O245" s="137">
        <v>0</v>
      </c>
      <c r="P245" s="137">
        <v>0</v>
      </c>
      <c r="Q245" s="137">
        <v>0</v>
      </c>
      <c r="R245" s="137">
        <v>0</v>
      </c>
      <c r="S245" s="137">
        <v>0</v>
      </c>
      <c r="T245" s="89"/>
      <c r="U245" s="104" t="s">
        <v>144</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c r="J246" s="104" t="s">
        <v>398</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145</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t="s">
        <v>798</v>
      </c>
      <c r="J247" s="104" t="s">
        <v>389</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387</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390</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137</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391</v>
      </c>
      <c r="K249" s="249">
        <f t="shared" ref="K249:L249" si="73">L249</f>
        <v>315.31</v>
      </c>
      <c r="L249" s="249">
        <f t="shared" si="73"/>
        <v>315.31</v>
      </c>
      <c r="M249" s="137">
        <v>315.31</v>
      </c>
      <c r="N249" s="137">
        <v>0</v>
      </c>
      <c r="O249" s="137">
        <v>0</v>
      </c>
      <c r="P249" s="137">
        <v>0</v>
      </c>
      <c r="Q249" s="137">
        <v>0</v>
      </c>
      <c r="R249" s="137">
        <v>0</v>
      </c>
      <c r="S249" s="137">
        <v>0</v>
      </c>
      <c r="T249" s="89"/>
      <c r="U249" s="104" t="s">
        <v>138</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392</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139</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393</v>
      </c>
      <c r="K251" s="249">
        <f t="shared" ref="K251:L251" si="75">L251</f>
        <v>425.755</v>
      </c>
      <c r="L251" s="249">
        <f t="shared" si="75"/>
        <v>425.755</v>
      </c>
      <c r="M251" s="137">
        <v>425.755</v>
      </c>
      <c r="N251" s="137">
        <v>0</v>
      </c>
      <c r="O251" s="137">
        <v>0</v>
      </c>
      <c r="P251" s="137">
        <v>0</v>
      </c>
      <c r="Q251" s="137">
        <v>0</v>
      </c>
      <c r="R251" s="137">
        <v>0</v>
      </c>
      <c r="S251" s="137">
        <v>0</v>
      </c>
      <c r="T251" s="89"/>
      <c r="U251" s="104" t="s">
        <v>140</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394</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141</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395</v>
      </c>
      <c r="K253" s="249">
        <f t="shared" ref="K253:L253" si="77">L253</f>
        <v>274</v>
      </c>
      <c r="L253" s="249">
        <f t="shared" si="77"/>
        <v>274</v>
      </c>
      <c r="M253" s="137">
        <v>274</v>
      </c>
      <c r="N253" s="137">
        <v>0</v>
      </c>
      <c r="O253" s="137">
        <v>0</v>
      </c>
      <c r="P253" s="137">
        <v>0</v>
      </c>
      <c r="Q253" s="137">
        <v>0</v>
      </c>
      <c r="R253" s="137">
        <v>0</v>
      </c>
      <c r="S253" s="137">
        <v>0</v>
      </c>
      <c r="T253" s="89"/>
      <c r="U253" s="104" t="s">
        <v>142</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396</v>
      </c>
      <c r="K254" s="249">
        <f t="shared" ref="K254:L254" si="78">L254</f>
        <v>144.35</v>
      </c>
      <c r="L254" s="249">
        <f t="shared" si="78"/>
        <v>144.35</v>
      </c>
      <c r="M254" s="137">
        <v>144.35</v>
      </c>
      <c r="N254" s="137">
        <v>0</v>
      </c>
      <c r="O254" s="137">
        <v>0</v>
      </c>
      <c r="P254" s="137">
        <v>0</v>
      </c>
      <c r="Q254" s="137">
        <v>0</v>
      </c>
      <c r="R254" s="137">
        <v>0</v>
      </c>
      <c r="S254" s="137">
        <v>0</v>
      </c>
      <c r="T254" s="89"/>
      <c r="U254" s="104" t="s">
        <v>143</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397</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144</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c r="J256" s="104" t="s">
        <v>398</v>
      </c>
      <c r="K256" s="249">
        <f t="shared" ref="K256:L256" si="80">L256</f>
        <v>1085.125</v>
      </c>
      <c r="L256" s="249">
        <f t="shared" si="80"/>
        <v>1085.125</v>
      </c>
      <c r="M256" s="137">
        <v>1085.125</v>
      </c>
      <c r="N256" s="137">
        <v>0</v>
      </c>
      <c r="O256" s="137">
        <v>0</v>
      </c>
      <c r="P256" s="137">
        <v>0</v>
      </c>
      <c r="Q256" s="137">
        <v>0</v>
      </c>
      <c r="R256" s="137">
        <v>0</v>
      </c>
      <c r="S256" s="137">
        <v>0</v>
      </c>
      <c r="T256" s="89"/>
      <c r="U256" s="104" t="s">
        <v>145</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t="s">
        <v>799</v>
      </c>
      <c r="J257" s="104" t="s">
        <v>389</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387</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390</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137</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391</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138</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392</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139</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393</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140</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394</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141</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395</v>
      </c>
      <c r="K263" s="249">
        <f t="shared" ref="K263:L263" si="87">L263</f>
        <v>561.375</v>
      </c>
      <c r="L263" s="249">
        <f t="shared" si="87"/>
        <v>561.375</v>
      </c>
      <c r="M263" s="137">
        <v>561.375</v>
      </c>
      <c r="N263" s="137">
        <v>0</v>
      </c>
      <c r="O263" s="137">
        <v>0</v>
      </c>
      <c r="P263" s="137">
        <v>0</v>
      </c>
      <c r="Q263" s="137">
        <v>0</v>
      </c>
      <c r="R263" s="137">
        <v>0</v>
      </c>
      <c r="S263" s="137">
        <v>0</v>
      </c>
      <c r="T263" s="89"/>
      <c r="U263" s="104" t="s">
        <v>142</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396</v>
      </c>
      <c r="K264" s="249">
        <f t="shared" ref="K264:L264" si="88">L264</f>
        <v>10.13125</v>
      </c>
      <c r="L264" s="249">
        <f t="shared" si="88"/>
        <v>10.13125</v>
      </c>
      <c r="M264" s="137">
        <v>10.13125</v>
      </c>
      <c r="N264" s="137">
        <v>0</v>
      </c>
      <c r="O264" s="137">
        <v>0</v>
      </c>
      <c r="P264" s="137">
        <v>0</v>
      </c>
      <c r="Q264" s="137">
        <v>0</v>
      </c>
      <c r="R264" s="137">
        <v>0</v>
      </c>
      <c r="S264" s="137">
        <v>0</v>
      </c>
      <c r="T264" s="89"/>
      <c r="U264" s="104" t="s">
        <v>143</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397</v>
      </c>
      <c r="K265" s="249">
        <f t="shared" ref="K265:L265" si="89">L265</f>
        <v>88.65625</v>
      </c>
      <c r="L265" s="249">
        <f t="shared" si="89"/>
        <v>88.65625</v>
      </c>
      <c r="M265" s="137">
        <v>88.65625</v>
      </c>
      <c r="N265" s="137">
        <v>0</v>
      </c>
      <c r="O265" s="137">
        <v>0</v>
      </c>
      <c r="P265" s="137">
        <v>0</v>
      </c>
      <c r="Q265" s="137">
        <v>0</v>
      </c>
      <c r="R265" s="137">
        <v>0</v>
      </c>
      <c r="S265" s="137">
        <v>0</v>
      </c>
      <c r="T265" s="89"/>
      <c r="U265" s="104" t="s">
        <v>144</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c r="J266" s="104" t="s">
        <v>398</v>
      </c>
      <c r="K266" s="249">
        <f t="shared" ref="K266:L266" si="90">L266</f>
        <v>272.95</v>
      </c>
      <c r="L266" s="249">
        <f t="shared" si="90"/>
        <v>272.95</v>
      </c>
      <c r="M266" s="137">
        <v>272.95</v>
      </c>
      <c r="N266" s="137">
        <v>0</v>
      </c>
      <c r="O266" s="137">
        <v>0</v>
      </c>
      <c r="P266" s="137">
        <v>0</v>
      </c>
      <c r="Q266" s="137">
        <v>0</v>
      </c>
      <c r="R266" s="137">
        <v>0</v>
      </c>
      <c r="S266" s="137">
        <v>0</v>
      </c>
      <c r="T266" s="89"/>
      <c r="U266" s="104" t="s">
        <v>145</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t="s">
        <v>800</v>
      </c>
      <c r="J267" s="104" t="s">
        <v>389</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387</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390</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137</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391</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138</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392</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139</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393</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140</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394</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141</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395</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142</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396</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143</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397</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144</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c r="J276" s="104" t="s">
        <v>398</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145</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t="s">
        <v>801</v>
      </c>
      <c r="J277" s="104" t="s">
        <v>389</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387</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390</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137</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391</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138</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392</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139</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393</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140</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394</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141</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395</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142</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396</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143</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397</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144</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c r="J286" s="104" t="s">
        <v>398</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145</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t="s">
        <v>802</v>
      </c>
      <c r="J287" s="104" t="s">
        <v>389</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387</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390</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137</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391</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138</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392</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139</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393</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140</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394</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141</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395</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142</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396</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143</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397</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144</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5" hidden="1" customHeight="1" outlineLevel="2" x14ac:dyDescent="0.35">
      <c r="A296" s="107"/>
      <c r="B296" s="98"/>
      <c r="C296" s="18"/>
      <c r="D296" s="18"/>
      <c r="E296" s="18"/>
      <c r="F296" s="14"/>
      <c r="G296" s="89"/>
      <c r="H296" s="89"/>
      <c r="I296" s="104"/>
      <c r="J296" s="104" t="s">
        <v>398</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145</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5" hidden="1" customHeight="1" outlineLevel="2" x14ac:dyDescent="0.35">
      <c r="A297" s="107"/>
      <c r="B297" s="98"/>
      <c r="C297" s="18"/>
      <c r="D297" s="18"/>
      <c r="E297" s="18"/>
      <c r="F297" s="14"/>
      <c r="G297" s="89"/>
      <c r="H297" s="89"/>
      <c r="I297" s="104" t="s">
        <v>803</v>
      </c>
      <c r="J297" s="104" t="s">
        <v>389</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387</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5" hidden="1" customHeight="1" outlineLevel="2" x14ac:dyDescent="0.35">
      <c r="A298" s="107"/>
      <c r="B298" s="98"/>
      <c r="C298" s="18"/>
      <c r="D298" s="18"/>
      <c r="E298" s="18"/>
      <c r="F298" s="14"/>
      <c r="G298" s="89"/>
      <c r="H298" s="89"/>
      <c r="I298" s="104"/>
      <c r="J298" s="104" t="s">
        <v>390</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137</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5" hidden="1" customHeight="1" outlineLevel="2" x14ac:dyDescent="0.35">
      <c r="A299" s="107"/>
      <c r="B299" s="98"/>
      <c r="C299" s="18"/>
      <c r="D299" s="18"/>
      <c r="E299" s="18"/>
      <c r="F299" s="14"/>
      <c r="G299" s="89"/>
      <c r="H299" s="89"/>
      <c r="I299" s="104"/>
      <c r="J299" s="104" t="s">
        <v>391</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138</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5" hidden="1" customHeight="1" outlineLevel="2" x14ac:dyDescent="0.35">
      <c r="A300" s="107"/>
      <c r="B300" s="98"/>
      <c r="C300" s="18"/>
      <c r="D300" s="18"/>
      <c r="E300" s="18"/>
      <c r="F300" s="14"/>
      <c r="G300" s="89"/>
      <c r="H300" s="89"/>
      <c r="I300" s="104"/>
      <c r="J300" s="104" t="s">
        <v>392</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139</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5" hidden="1" customHeight="1" outlineLevel="2" x14ac:dyDescent="0.35">
      <c r="A301" s="107"/>
      <c r="B301" s="98"/>
      <c r="C301" s="18"/>
      <c r="D301" s="18"/>
      <c r="E301" s="18"/>
      <c r="F301" s="14"/>
      <c r="G301" s="89"/>
      <c r="H301" s="89"/>
      <c r="I301" s="104"/>
      <c r="J301" s="104" t="s">
        <v>393</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140</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hidden="1" customHeight="1" outlineLevel="2" x14ac:dyDescent="0.35">
      <c r="A302" s="107"/>
      <c r="B302" s="98"/>
      <c r="C302" s="18"/>
      <c r="D302" s="18"/>
      <c r="E302" s="18"/>
      <c r="F302" s="14"/>
      <c r="G302" s="89"/>
      <c r="H302" s="89"/>
      <c r="I302" s="104"/>
      <c r="J302" s="104" t="s">
        <v>394</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141</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hidden="1" customHeight="1" outlineLevel="2" x14ac:dyDescent="0.35">
      <c r="A303" s="107"/>
      <c r="B303" s="98"/>
      <c r="C303" s="18"/>
      <c r="D303" s="18"/>
      <c r="E303" s="18"/>
      <c r="F303" s="14"/>
      <c r="G303" s="89"/>
      <c r="H303" s="89"/>
      <c r="I303" s="104"/>
      <c r="J303" s="104" t="s">
        <v>395</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142</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hidden="1" customHeight="1" outlineLevel="2" x14ac:dyDescent="0.35">
      <c r="A304" s="107"/>
      <c r="B304" s="98"/>
      <c r="C304" s="18"/>
      <c r="D304" s="18"/>
      <c r="E304" s="18"/>
      <c r="F304" s="14"/>
      <c r="G304" s="89"/>
      <c r="H304" s="89"/>
      <c r="I304" s="104"/>
      <c r="J304" s="104" t="s">
        <v>396</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143</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hidden="1" customHeight="1" outlineLevel="2" x14ac:dyDescent="0.35">
      <c r="A305" s="107"/>
      <c r="B305" s="98"/>
      <c r="C305" s="18"/>
      <c r="D305" s="18"/>
      <c r="E305" s="18"/>
      <c r="F305" s="14"/>
      <c r="G305" s="89"/>
      <c r="H305" s="89"/>
      <c r="I305" s="104"/>
      <c r="J305" s="104" t="s">
        <v>397</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144</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hidden="1" customHeight="1" outlineLevel="2" x14ac:dyDescent="0.35">
      <c r="A306" s="107"/>
      <c r="B306" s="98"/>
      <c r="C306" s="18"/>
      <c r="D306" s="18"/>
      <c r="E306" s="18"/>
      <c r="F306" s="14"/>
      <c r="G306" s="89"/>
      <c r="H306" s="89"/>
      <c r="I306" s="104"/>
      <c r="J306" s="104" t="s">
        <v>398</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145</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121</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123</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collapsed="1" x14ac:dyDescent="0.35">
      <c r="A313" s="107"/>
      <c r="B313" s="98"/>
      <c r="C313" s="13"/>
      <c r="D313" s="13">
        <v>0</v>
      </c>
      <c r="E313" s="13" t="s">
        <v>1</v>
      </c>
      <c r="F313" s="72"/>
      <c r="G313" s="73" t="s">
        <v>326</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3"/>
      <c r="D314" s="13"/>
      <c r="E314" s="18"/>
      <c r="F314" s="76"/>
      <c r="G314" s="77" t="s">
        <v>171</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8"/>
      <c r="G317" s="23"/>
      <c r="H317" s="23"/>
      <c r="I317" s="23"/>
      <c r="J317" s="23"/>
      <c r="K317" s="135" t="s">
        <v>1106</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8"/>
      <c r="G319" s="24"/>
      <c r="H319" s="24"/>
      <c r="I319" s="24" t="s">
        <v>462</v>
      </c>
      <c r="J319" s="24"/>
      <c r="K319" s="102" t="s">
        <v>174</v>
      </c>
      <c r="L319" s="102"/>
      <c r="M319" s="24"/>
      <c r="N319" s="24"/>
      <c r="O319" s="24"/>
      <c r="P319" s="24"/>
      <c r="Q319" s="24"/>
      <c r="R319" s="24"/>
      <c r="S319" s="24"/>
      <c r="T319" s="24"/>
      <c r="U319" s="24"/>
      <c r="V319" s="102" t="s">
        <v>175</v>
      </c>
      <c r="W319" s="102"/>
      <c r="X319" s="24"/>
      <c r="Y319" s="24"/>
      <c r="Z319" s="24"/>
      <c r="AA319" s="24"/>
      <c r="AB319" s="24"/>
      <c r="AC319" s="24"/>
      <c r="AD319" s="24"/>
      <c r="AE319" s="102" t="s">
        <v>385</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1" x14ac:dyDescent="0.35">
      <c r="A320" s="107"/>
      <c r="B320" s="98"/>
      <c r="C320" s="18"/>
      <c r="D320" s="18"/>
      <c r="E320" s="18"/>
      <c r="F320" s="18"/>
      <c r="G320" s="24"/>
      <c r="H320" s="24"/>
      <c r="I320" s="24"/>
      <c r="J320" s="24"/>
      <c r="K320" s="24" t="s">
        <v>379</v>
      </c>
      <c r="L320" s="24" t="s">
        <v>380</v>
      </c>
      <c r="M320" s="24" t="s">
        <v>382</v>
      </c>
      <c r="N320" s="24" t="s">
        <v>383</v>
      </c>
      <c r="O320" s="24" t="s">
        <v>384</v>
      </c>
      <c r="P320" s="24" t="s">
        <v>386</v>
      </c>
      <c r="Q320" s="24" t="s">
        <v>890</v>
      </c>
      <c r="R320" s="24" t="s">
        <v>891</v>
      </c>
      <c r="S320" s="24" t="s">
        <v>1201</v>
      </c>
      <c r="T320" s="24"/>
      <c r="U320" s="24"/>
      <c r="V320" s="24" t="s">
        <v>379</v>
      </c>
      <c r="W320" s="24" t="s">
        <v>380</v>
      </c>
      <c r="X320" s="24" t="s">
        <v>382</v>
      </c>
      <c r="Y320" s="24" t="s">
        <v>383</v>
      </c>
      <c r="Z320" s="24" t="s">
        <v>384</v>
      </c>
      <c r="AA320" s="24" t="s">
        <v>386</v>
      </c>
      <c r="AB320" s="24" t="s">
        <v>890</v>
      </c>
      <c r="AC320" s="24" t="s">
        <v>891</v>
      </c>
      <c r="AD320" s="24" t="s">
        <v>1201</v>
      </c>
      <c r="AE320" s="24" t="s">
        <v>384</v>
      </c>
      <c r="AF320" s="24" t="s">
        <v>384</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1" x14ac:dyDescent="0.35">
      <c r="A321" s="107"/>
      <c r="B321" s="98"/>
      <c r="C321" s="18"/>
      <c r="D321" s="18"/>
      <c r="E321" s="18"/>
      <c r="F321" s="14"/>
      <c r="G321" s="89"/>
      <c r="H321" s="89"/>
      <c r="I321" s="104" t="s">
        <v>826</v>
      </c>
      <c r="J321" s="104" t="s">
        <v>387</v>
      </c>
      <c r="K321" s="249">
        <f>L321</f>
        <v>262.73863636363637</v>
      </c>
      <c r="L321" s="249">
        <f>M321</f>
        <v>262.73863636363637</v>
      </c>
      <c r="M321" s="137">
        <v>262.73863636363637</v>
      </c>
      <c r="N321" s="137">
        <v>0</v>
      </c>
      <c r="O321" s="137">
        <v>0</v>
      </c>
      <c r="P321" s="137">
        <v>0</v>
      </c>
      <c r="Q321" s="137">
        <v>0</v>
      </c>
      <c r="R321" s="137">
        <v>0</v>
      </c>
      <c r="S321" s="137">
        <v>0</v>
      </c>
      <c r="T321" s="89"/>
      <c r="U321" s="104" t="s">
        <v>387</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1" x14ac:dyDescent="0.35">
      <c r="A322" s="107"/>
      <c r="B322" s="98"/>
      <c r="C322" s="18"/>
      <c r="D322" s="18"/>
      <c r="E322" s="18"/>
      <c r="F322" s="14"/>
      <c r="G322" s="89"/>
      <c r="H322" s="89"/>
      <c r="I322" s="104"/>
      <c r="J322" s="104" t="s">
        <v>137</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137</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1" x14ac:dyDescent="0.35">
      <c r="A323" s="107"/>
      <c r="B323" s="98"/>
      <c r="C323" s="18"/>
      <c r="D323" s="18"/>
      <c r="E323" s="18"/>
      <c r="F323" s="14"/>
      <c r="G323" s="89"/>
      <c r="H323" s="89"/>
      <c r="I323" s="104"/>
      <c r="J323" s="104" t="s">
        <v>138</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138</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1" x14ac:dyDescent="0.35">
      <c r="A324" s="107"/>
      <c r="B324" s="98"/>
      <c r="C324" s="18"/>
      <c r="D324" s="18"/>
      <c r="E324" s="18"/>
      <c r="F324" s="14"/>
      <c r="G324" s="89"/>
      <c r="H324" s="89"/>
      <c r="I324" s="104"/>
      <c r="J324" s="104" t="s">
        <v>139</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139</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1" x14ac:dyDescent="0.35">
      <c r="A325" s="107"/>
      <c r="B325" s="98"/>
      <c r="C325" s="18"/>
      <c r="D325" s="18"/>
      <c r="E325" s="18"/>
      <c r="F325" s="14"/>
      <c r="G325" s="89"/>
      <c r="H325" s="89"/>
      <c r="I325" s="104"/>
      <c r="J325" s="104" t="s">
        <v>140</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140</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1" x14ac:dyDescent="0.35">
      <c r="A326" s="107"/>
      <c r="B326" s="98"/>
      <c r="C326" s="18"/>
      <c r="D326" s="18"/>
      <c r="E326" s="18"/>
      <c r="F326" s="14"/>
      <c r="G326" s="89"/>
      <c r="H326" s="89"/>
      <c r="I326" s="104"/>
      <c r="J326" s="104" t="s">
        <v>141</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141</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1" x14ac:dyDescent="0.35">
      <c r="A327" s="107"/>
      <c r="B327" s="98"/>
      <c r="C327" s="18"/>
      <c r="D327" s="18"/>
      <c r="E327" s="18"/>
      <c r="F327" s="14"/>
      <c r="G327" s="89"/>
      <c r="H327" s="89"/>
      <c r="I327" s="104"/>
      <c r="J327" s="104" t="s">
        <v>142</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142</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1" x14ac:dyDescent="0.35">
      <c r="A328" s="107"/>
      <c r="B328" s="98"/>
      <c r="C328" s="18"/>
      <c r="D328" s="18"/>
      <c r="E328" s="18"/>
      <c r="F328" s="14"/>
      <c r="G328" s="89"/>
      <c r="H328" s="89"/>
      <c r="I328" s="104"/>
      <c r="J328" s="104" t="s">
        <v>143</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143</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1" x14ac:dyDescent="0.35">
      <c r="A329" s="107"/>
      <c r="B329" s="98"/>
      <c r="C329" s="18"/>
      <c r="D329" s="18"/>
      <c r="E329" s="18"/>
      <c r="F329" s="14"/>
      <c r="G329" s="89"/>
      <c r="H329" s="89"/>
      <c r="I329" s="104"/>
      <c r="J329" s="104" t="s">
        <v>144</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144</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1" x14ac:dyDescent="0.35">
      <c r="A330" s="107"/>
      <c r="B330" s="98"/>
      <c r="C330" s="18"/>
      <c r="D330" s="18"/>
      <c r="E330" s="18"/>
      <c r="F330" s="14"/>
      <c r="G330" s="89"/>
      <c r="H330" s="89"/>
      <c r="I330" s="104"/>
      <c r="J330" s="104" t="s">
        <v>145</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145</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t="s">
        <v>402</v>
      </c>
      <c r="J331" s="104" t="s">
        <v>387</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387</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137</v>
      </c>
      <c r="K332" s="249">
        <f t="shared" ref="K332:L332" si="146">L332</f>
        <v>476.4</v>
      </c>
      <c r="L332" s="249">
        <f t="shared" si="146"/>
        <v>476.4</v>
      </c>
      <c r="M332" s="137">
        <v>476.4</v>
      </c>
      <c r="N332" s="137">
        <v>0</v>
      </c>
      <c r="O332" s="137">
        <v>0</v>
      </c>
      <c r="P332" s="137">
        <v>0</v>
      </c>
      <c r="Q332" s="137">
        <v>0</v>
      </c>
      <c r="R332" s="137">
        <v>0</v>
      </c>
      <c r="S332" s="137">
        <v>0</v>
      </c>
      <c r="T332" s="89"/>
      <c r="U332" s="104" t="s">
        <v>137</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138</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138</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139</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139</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140</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140</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141</v>
      </c>
      <c r="K336" s="249">
        <f t="shared" ref="K336:L336" si="150">L336</f>
        <v>1795.3125</v>
      </c>
      <c r="L336" s="249">
        <f t="shared" si="150"/>
        <v>1795.3125</v>
      </c>
      <c r="M336" s="137">
        <v>1795.3125</v>
      </c>
      <c r="N336" s="137">
        <v>0</v>
      </c>
      <c r="O336" s="137">
        <v>0</v>
      </c>
      <c r="P336" s="137">
        <v>0</v>
      </c>
      <c r="Q336" s="137">
        <v>0</v>
      </c>
      <c r="R336" s="137">
        <v>0</v>
      </c>
      <c r="S336" s="137">
        <v>0</v>
      </c>
      <c r="T336" s="89"/>
      <c r="U336" s="104" t="s">
        <v>141</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142</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142</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143</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143</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144</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144</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c r="J340" s="104" t="s">
        <v>145</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145</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t="s">
        <v>796</v>
      </c>
      <c r="J341" s="104" t="s">
        <v>387</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387</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137</v>
      </c>
      <c r="K342" s="249">
        <f t="shared" ref="K342:L342" si="156">L342</f>
        <v>476.4</v>
      </c>
      <c r="L342" s="249">
        <f t="shared" si="156"/>
        <v>476.4</v>
      </c>
      <c r="M342" s="137">
        <v>476.4</v>
      </c>
      <c r="N342" s="137">
        <v>0</v>
      </c>
      <c r="O342" s="137">
        <v>0</v>
      </c>
      <c r="P342" s="137">
        <v>0</v>
      </c>
      <c r="Q342" s="137">
        <v>0</v>
      </c>
      <c r="R342" s="137">
        <v>0</v>
      </c>
      <c r="S342" s="137">
        <v>0</v>
      </c>
      <c r="T342" s="89"/>
      <c r="U342" s="104" t="s">
        <v>137</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138</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138</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139</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139</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140</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140</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141</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141</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142</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142</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143</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143</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144</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144</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c r="J350" s="104" t="s">
        <v>145</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145</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t="s">
        <v>797</v>
      </c>
      <c r="J351" s="104" t="s">
        <v>387</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387</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137</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137</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138</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138</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139</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139</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140</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140</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141</v>
      </c>
      <c r="K356" s="249">
        <f t="shared" ref="K356:L356" si="170">L356</f>
        <v>1136.05</v>
      </c>
      <c r="L356" s="249">
        <f t="shared" si="170"/>
        <v>1136.05</v>
      </c>
      <c r="M356" s="137">
        <v>1136.05</v>
      </c>
      <c r="N356" s="137">
        <v>0</v>
      </c>
      <c r="O356" s="137">
        <v>0</v>
      </c>
      <c r="P356" s="137">
        <v>0</v>
      </c>
      <c r="Q356" s="137">
        <v>0</v>
      </c>
      <c r="R356" s="137">
        <v>0</v>
      </c>
      <c r="S356" s="137">
        <v>0</v>
      </c>
      <c r="T356" s="89"/>
      <c r="U356" s="104" t="s">
        <v>141</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142</v>
      </c>
      <c r="K357" s="249">
        <f t="shared" ref="K357:L357" si="171">L357</f>
        <v>2347.09375</v>
      </c>
      <c r="L357" s="249">
        <f t="shared" si="171"/>
        <v>2347.09375</v>
      </c>
      <c r="M357" s="137">
        <v>2347.09375</v>
      </c>
      <c r="N357" s="137">
        <v>0</v>
      </c>
      <c r="O357" s="137">
        <v>0</v>
      </c>
      <c r="P357" s="137">
        <v>0</v>
      </c>
      <c r="Q357" s="137">
        <v>0</v>
      </c>
      <c r="R357" s="137">
        <v>0</v>
      </c>
      <c r="S357" s="137">
        <v>0</v>
      </c>
      <c r="T357" s="89"/>
      <c r="U357" s="104" t="s">
        <v>142</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143</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143</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144</v>
      </c>
      <c r="K359" s="249">
        <f t="shared" ref="K359:L359" si="173">L359</f>
        <v>308.375</v>
      </c>
      <c r="L359" s="249">
        <f t="shared" si="173"/>
        <v>308.375</v>
      </c>
      <c r="M359" s="137">
        <v>308.375</v>
      </c>
      <c r="N359" s="137">
        <v>0</v>
      </c>
      <c r="O359" s="137">
        <v>0</v>
      </c>
      <c r="P359" s="137">
        <v>0</v>
      </c>
      <c r="Q359" s="137">
        <v>0</v>
      </c>
      <c r="R359" s="137">
        <v>0</v>
      </c>
      <c r="S359" s="137">
        <v>0</v>
      </c>
      <c r="T359" s="89"/>
      <c r="U359" s="104" t="s">
        <v>144</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c r="J360" s="104" t="s">
        <v>145</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145</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t="s">
        <v>798</v>
      </c>
      <c r="J361" s="104" t="s">
        <v>387</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387</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137</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137</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138</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138</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139</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139</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140</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140</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141</v>
      </c>
      <c r="K366" s="249">
        <f t="shared" ref="K366:L366" si="180">L366</f>
        <v>464.35</v>
      </c>
      <c r="L366" s="249">
        <f t="shared" si="180"/>
        <v>464.35</v>
      </c>
      <c r="M366" s="137">
        <v>464.35</v>
      </c>
      <c r="N366" s="137">
        <v>0</v>
      </c>
      <c r="O366" s="137">
        <v>0</v>
      </c>
      <c r="P366" s="137">
        <v>0</v>
      </c>
      <c r="Q366" s="137">
        <v>0</v>
      </c>
      <c r="R366" s="137">
        <v>0</v>
      </c>
      <c r="S366" s="137">
        <v>0</v>
      </c>
      <c r="T366" s="89"/>
      <c r="U366" s="104" t="s">
        <v>141</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142</v>
      </c>
      <c r="K367" s="249">
        <f t="shared" ref="K367:L367" si="181">L367</f>
        <v>1427.575</v>
      </c>
      <c r="L367" s="249">
        <f t="shared" si="181"/>
        <v>1427.575</v>
      </c>
      <c r="M367" s="137">
        <v>1427.575</v>
      </c>
      <c r="N367" s="137">
        <v>0</v>
      </c>
      <c r="O367" s="137">
        <v>0</v>
      </c>
      <c r="P367" s="137">
        <v>0</v>
      </c>
      <c r="Q367" s="137">
        <v>0</v>
      </c>
      <c r="R367" s="137">
        <v>0</v>
      </c>
      <c r="S367" s="137">
        <v>0</v>
      </c>
      <c r="T367" s="89"/>
      <c r="U367" s="104" t="s">
        <v>142</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143</v>
      </c>
      <c r="K368" s="249">
        <f t="shared" ref="K368:L368" si="182">L368</f>
        <v>144.35</v>
      </c>
      <c r="L368" s="249">
        <f t="shared" si="182"/>
        <v>144.35</v>
      </c>
      <c r="M368" s="137">
        <v>144.35</v>
      </c>
      <c r="N368" s="137">
        <v>0</v>
      </c>
      <c r="O368" s="137">
        <v>0</v>
      </c>
      <c r="P368" s="137">
        <v>0</v>
      </c>
      <c r="Q368" s="137">
        <v>0</v>
      </c>
      <c r="R368" s="137">
        <v>0</v>
      </c>
      <c r="S368" s="137">
        <v>0</v>
      </c>
      <c r="T368" s="89"/>
      <c r="U368" s="104" t="s">
        <v>143</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144</v>
      </c>
      <c r="K369" s="249">
        <f t="shared" ref="K369:L369" si="183">L369</f>
        <v>587.5</v>
      </c>
      <c r="L369" s="249">
        <f t="shared" si="183"/>
        <v>587.5</v>
      </c>
      <c r="M369" s="137">
        <v>587.5</v>
      </c>
      <c r="N369" s="137">
        <v>0</v>
      </c>
      <c r="O369" s="137">
        <v>0</v>
      </c>
      <c r="P369" s="137">
        <v>0</v>
      </c>
      <c r="Q369" s="137">
        <v>0</v>
      </c>
      <c r="R369" s="137">
        <v>0</v>
      </c>
      <c r="S369" s="137">
        <v>0</v>
      </c>
      <c r="T369" s="89"/>
      <c r="U369" s="104" t="s">
        <v>144</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c r="J370" s="104" t="s">
        <v>145</v>
      </c>
      <c r="K370" s="249">
        <f t="shared" ref="K370:L370" si="184">L370</f>
        <v>1534.95</v>
      </c>
      <c r="L370" s="249">
        <f t="shared" si="184"/>
        <v>1534.95</v>
      </c>
      <c r="M370" s="137">
        <v>1534.95</v>
      </c>
      <c r="N370" s="137">
        <v>0</v>
      </c>
      <c r="O370" s="137">
        <v>0</v>
      </c>
      <c r="P370" s="137">
        <v>0</v>
      </c>
      <c r="Q370" s="137">
        <v>0</v>
      </c>
      <c r="R370" s="137">
        <v>0</v>
      </c>
      <c r="S370" s="137">
        <v>0</v>
      </c>
      <c r="T370" s="89"/>
      <c r="U370" s="104" t="s">
        <v>145</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t="s">
        <v>799</v>
      </c>
      <c r="J371" s="104" t="s">
        <v>387</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387</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137</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137</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138</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138</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139</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139</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140</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140</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141</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141</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142</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142</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143</v>
      </c>
      <c r="K378" s="249">
        <f t="shared" ref="K378:L378" si="192">L378</f>
        <v>10.13125</v>
      </c>
      <c r="L378" s="249">
        <f t="shared" si="192"/>
        <v>10.13125</v>
      </c>
      <c r="M378" s="137">
        <v>10.13125</v>
      </c>
      <c r="N378" s="137">
        <v>0</v>
      </c>
      <c r="O378" s="137">
        <v>0</v>
      </c>
      <c r="P378" s="137">
        <v>0</v>
      </c>
      <c r="Q378" s="137">
        <v>0</v>
      </c>
      <c r="R378" s="137">
        <v>0</v>
      </c>
      <c r="S378" s="137">
        <v>0</v>
      </c>
      <c r="T378" s="89"/>
      <c r="U378" s="104" t="s">
        <v>143</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144</v>
      </c>
      <c r="K379" s="249">
        <f t="shared" ref="K379:L379" si="193">L379</f>
        <v>88.65625</v>
      </c>
      <c r="L379" s="249">
        <f t="shared" si="193"/>
        <v>88.65625</v>
      </c>
      <c r="M379" s="137">
        <v>88.65625</v>
      </c>
      <c r="N379" s="137">
        <v>0</v>
      </c>
      <c r="O379" s="137">
        <v>0</v>
      </c>
      <c r="P379" s="137">
        <v>0</v>
      </c>
      <c r="Q379" s="137">
        <v>0</v>
      </c>
      <c r="R379" s="137">
        <v>0</v>
      </c>
      <c r="S379" s="137">
        <v>0</v>
      </c>
      <c r="T379" s="89"/>
      <c r="U379" s="104" t="s">
        <v>144</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c r="J380" s="104" t="s">
        <v>145</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145</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t="s">
        <v>800</v>
      </c>
      <c r="J381" s="104" t="s">
        <v>387</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387</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137</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137</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138</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138</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139</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139</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140</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140</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141</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141</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142</v>
      </c>
      <c r="K387" s="249">
        <f t="shared" ref="K387:L387" si="203">L387</f>
        <v>1467.62</v>
      </c>
      <c r="L387" s="249">
        <f t="shared" si="203"/>
        <v>1467.62</v>
      </c>
      <c r="M387" s="137">
        <v>1467.62</v>
      </c>
      <c r="N387" s="137">
        <v>0</v>
      </c>
      <c r="O387" s="137">
        <v>0</v>
      </c>
      <c r="P387" s="137">
        <v>0</v>
      </c>
      <c r="Q387" s="137">
        <v>0</v>
      </c>
      <c r="R387" s="137">
        <v>0</v>
      </c>
      <c r="S387" s="137">
        <v>0</v>
      </c>
      <c r="T387" s="89"/>
      <c r="U387" s="104" t="s">
        <v>142</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143</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143</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144</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144</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c r="J390" s="104" t="s">
        <v>145</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145</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t="s">
        <v>801</v>
      </c>
      <c r="J391" s="104" t="s">
        <v>387</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387</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137</v>
      </c>
      <c r="K392" s="249">
        <f t="shared" ref="K392:L392" si="209">L392</f>
        <v>0</v>
      </c>
      <c r="L392" s="249">
        <f t="shared" si="209"/>
        <v>0</v>
      </c>
      <c r="M392" s="249">
        <f t="shared" si="208"/>
        <v>0</v>
      </c>
      <c r="N392" s="137">
        <v>0</v>
      </c>
      <c r="O392" s="137">
        <v>0</v>
      </c>
      <c r="P392" s="137">
        <v>0</v>
      </c>
      <c r="Q392" s="137">
        <v>0</v>
      </c>
      <c r="R392" s="137">
        <v>0</v>
      </c>
      <c r="S392" s="137">
        <v>0</v>
      </c>
      <c r="T392" s="89"/>
      <c r="U392" s="104" t="s">
        <v>137</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138</v>
      </c>
      <c r="K393" s="249">
        <f t="shared" ref="K393:L393" si="210">L393</f>
        <v>0</v>
      </c>
      <c r="L393" s="249">
        <f t="shared" si="210"/>
        <v>0</v>
      </c>
      <c r="M393" s="249">
        <f t="shared" si="208"/>
        <v>0</v>
      </c>
      <c r="N393" s="137">
        <v>0</v>
      </c>
      <c r="O393" s="137">
        <v>0</v>
      </c>
      <c r="P393" s="137">
        <v>0</v>
      </c>
      <c r="Q393" s="137">
        <v>0</v>
      </c>
      <c r="R393" s="137">
        <v>0</v>
      </c>
      <c r="S393" s="137">
        <v>0</v>
      </c>
      <c r="T393" s="89"/>
      <c r="U393" s="104" t="s">
        <v>138</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139</v>
      </c>
      <c r="K394" s="249">
        <f t="shared" ref="K394:L394" si="211">L394</f>
        <v>0</v>
      </c>
      <c r="L394" s="249">
        <f t="shared" si="211"/>
        <v>0</v>
      </c>
      <c r="M394" s="249">
        <f t="shared" si="208"/>
        <v>0</v>
      </c>
      <c r="N394" s="137">
        <v>0</v>
      </c>
      <c r="O394" s="137">
        <v>0</v>
      </c>
      <c r="P394" s="137">
        <v>0</v>
      </c>
      <c r="Q394" s="137">
        <v>0</v>
      </c>
      <c r="R394" s="137">
        <v>0</v>
      </c>
      <c r="S394" s="137">
        <v>0</v>
      </c>
      <c r="T394" s="89"/>
      <c r="U394" s="104" t="s">
        <v>139</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140</v>
      </c>
      <c r="K395" s="249">
        <f t="shared" ref="K395:L395" si="212">L395</f>
        <v>0</v>
      </c>
      <c r="L395" s="249">
        <f t="shared" si="212"/>
        <v>0</v>
      </c>
      <c r="M395" s="249">
        <f t="shared" si="208"/>
        <v>0</v>
      </c>
      <c r="N395" s="137">
        <v>0</v>
      </c>
      <c r="O395" s="137">
        <v>0</v>
      </c>
      <c r="P395" s="137">
        <v>0</v>
      </c>
      <c r="Q395" s="137">
        <v>0</v>
      </c>
      <c r="R395" s="137">
        <v>0</v>
      </c>
      <c r="S395" s="137">
        <v>0</v>
      </c>
      <c r="T395" s="89"/>
      <c r="U395" s="104" t="s">
        <v>140</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141</v>
      </c>
      <c r="K396" s="249">
        <f t="shared" ref="K396:L396" si="213">L396</f>
        <v>0</v>
      </c>
      <c r="L396" s="249">
        <f t="shared" si="213"/>
        <v>0</v>
      </c>
      <c r="M396" s="249">
        <f t="shared" si="208"/>
        <v>0</v>
      </c>
      <c r="N396" s="137">
        <v>0</v>
      </c>
      <c r="O396" s="137">
        <v>0</v>
      </c>
      <c r="P396" s="137">
        <v>0</v>
      </c>
      <c r="Q396" s="137">
        <v>0</v>
      </c>
      <c r="R396" s="137">
        <v>0</v>
      </c>
      <c r="S396" s="137">
        <v>0</v>
      </c>
      <c r="T396" s="89"/>
      <c r="U396" s="104" t="s">
        <v>141</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142</v>
      </c>
      <c r="K397" s="249">
        <f t="shared" ref="K397:L397" si="214">L397</f>
        <v>0</v>
      </c>
      <c r="L397" s="249">
        <f t="shared" si="214"/>
        <v>0</v>
      </c>
      <c r="M397" s="249">
        <f t="shared" si="208"/>
        <v>0</v>
      </c>
      <c r="N397" s="137">
        <v>0</v>
      </c>
      <c r="O397" s="137">
        <v>0</v>
      </c>
      <c r="P397" s="137">
        <v>0</v>
      </c>
      <c r="Q397" s="137">
        <v>0</v>
      </c>
      <c r="R397" s="137">
        <v>0</v>
      </c>
      <c r="S397" s="137">
        <v>0</v>
      </c>
      <c r="T397" s="89"/>
      <c r="U397" s="104" t="s">
        <v>142</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143</v>
      </c>
      <c r="K398" s="249">
        <f t="shared" ref="K398:L398" si="215">L398</f>
        <v>0</v>
      </c>
      <c r="L398" s="249">
        <f t="shared" si="215"/>
        <v>0</v>
      </c>
      <c r="M398" s="249">
        <f t="shared" si="208"/>
        <v>0</v>
      </c>
      <c r="N398" s="137">
        <v>0</v>
      </c>
      <c r="O398" s="137">
        <v>0</v>
      </c>
      <c r="P398" s="137">
        <v>0</v>
      </c>
      <c r="Q398" s="137">
        <v>0</v>
      </c>
      <c r="R398" s="137">
        <v>0</v>
      </c>
      <c r="S398" s="137">
        <v>0</v>
      </c>
      <c r="T398" s="89"/>
      <c r="U398" s="104" t="s">
        <v>143</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144</v>
      </c>
      <c r="K399" s="249">
        <f t="shared" ref="K399:L399" si="216">L399</f>
        <v>0</v>
      </c>
      <c r="L399" s="249">
        <f t="shared" si="216"/>
        <v>0</v>
      </c>
      <c r="M399" s="249">
        <f t="shared" si="208"/>
        <v>0</v>
      </c>
      <c r="N399" s="137">
        <v>0</v>
      </c>
      <c r="O399" s="137">
        <v>0</v>
      </c>
      <c r="P399" s="137">
        <v>0</v>
      </c>
      <c r="Q399" s="137">
        <v>0</v>
      </c>
      <c r="R399" s="137">
        <v>0</v>
      </c>
      <c r="S399" s="137">
        <v>0</v>
      </c>
      <c r="T399" s="89"/>
      <c r="U399" s="104" t="s">
        <v>144</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c r="J400" s="104" t="s">
        <v>145</v>
      </c>
      <c r="K400" s="249">
        <f t="shared" ref="K400:L400" si="217">L400</f>
        <v>0</v>
      </c>
      <c r="L400" s="249">
        <f t="shared" si="217"/>
        <v>0</v>
      </c>
      <c r="M400" s="249">
        <f t="shared" si="208"/>
        <v>0</v>
      </c>
      <c r="N400" s="137">
        <v>0</v>
      </c>
      <c r="O400" s="137">
        <v>0</v>
      </c>
      <c r="P400" s="137">
        <v>0</v>
      </c>
      <c r="Q400" s="137">
        <v>0</v>
      </c>
      <c r="R400" s="137">
        <v>0</v>
      </c>
      <c r="S400" s="137">
        <v>0</v>
      </c>
      <c r="T400" s="89"/>
      <c r="U400" s="104" t="s">
        <v>145</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5" hidden="1" customHeight="1" outlineLevel="2" x14ac:dyDescent="0.35">
      <c r="A401" s="107"/>
      <c r="B401" s="98"/>
      <c r="C401" s="18"/>
      <c r="D401" s="18"/>
      <c r="E401" s="18"/>
      <c r="F401" s="14"/>
      <c r="G401" s="89"/>
      <c r="H401" s="89"/>
      <c r="I401" s="104" t="s">
        <v>802</v>
      </c>
      <c r="J401" s="104" t="s">
        <v>387</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387</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5" hidden="1" customHeight="1" outlineLevel="2" x14ac:dyDescent="0.35">
      <c r="A402" s="107"/>
      <c r="B402" s="98"/>
      <c r="C402" s="18"/>
      <c r="D402" s="18"/>
      <c r="E402" s="18"/>
      <c r="F402" s="14"/>
      <c r="G402" s="89"/>
      <c r="H402" s="89"/>
      <c r="I402" s="104"/>
      <c r="J402" s="104" t="s">
        <v>137</v>
      </c>
      <c r="K402" s="249">
        <f t="shared" ref="K402:L402" si="220">L402</f>
        <v>0</v>
      </c>
      <c r="L402" s="249">
        <f t="shared" si="220"/>
        <v>0</v>
      </c>
      <c r="M402" s="249">
        <f t="shared" si="219"/>
        <v>0</v>
      </c>
      <c r="N402" s="137">
        <v>0</v>
      </c>
      <c r="O402" s="137">
        <v>0</v>
      </c>
      <c r="P402" s="137">
        <v>0</v>
      </c>
      <c r="Q402" s="137">
        <v>0</v>
      </c>
      <c r="R402" s="137">
        <v>0</v>
      </c>
      <c r="S402" s="137">
        <v>0</v>
      </c>
      <c r="T402" s="89"/>
      <c r="U402" s="104" t="s">
        <v>137</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5" hidden="1" customHeight="1" outlineLevel="2" x14ac:dyDescent="0.35">
      <c r="A403" s="107"/>
      <c r="B403" s="98"/>
      <c r="C403" s="18"/>
      <c r="D403" s="18"/>
      <c r="E403" s="18"/>
      <c r="F403" s="14"/>
      <c r="G403" s="89"/>
      <c r="H403" s="89"/>
      <c r="I403" s="104"/>
      <c r="J403" s="104" t="s">
        <v>138</v>
      </c>
      <c r="K403" s="249">
        <f t="shared" ref="K403:L403" si="221">L403</f>
        <v>0</v>
      </c>
      <c r="L403" s="249">
        <f t="shared" si="221"/>
        <v>0</v>
      </c>
      <c r="M403" s="249">
        <f t="shared" si="219"/>
        <v>0</v>
      </c>
      <c r="N403" s="137">
        <v>0</v>
      </c>
      <c r="O403" s="137">
        <v>0</v>
      </c>
      <c r="P403" s="137">
        <v>0</v>
      </c>
      <c r="Q403" s="137">
        <v>0</v>
      </c>
      <c r="R403" s="137">
        <v>0</v>
      </c>
      <c r="S403" s="137">
        <v>0</v>
      </c>
      <c r="T403" s="89"/>
      <c r="U403" s="104" t="s">
        <v>138</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5" hidden="1" customHeight="1" outlineLevel="2" x14ac:dyDescent="0.35">
      <c r="A404" s="107"/>
      <c r="B404" s="98"/>
      <c r="C404" s="18"/>
      <c r="D404" s="18"/>
      <c r="E404" s="18"/>
      <c r="F404" s="14"/>
      <c r="G404" s="89"/>
      <c r="H404" s="89"/>
      <c r="I404" s="104"/>
      <c r="J404" s="104" t="s">
        <v>139</v>
      </c>
      <c r="K404" s="249">
        <f t="shared" ref="K404:L404" si="222">L404</f>
        <v>0</v>
      </c>
      <c r="L404" s="249">
        <f t="shared" si="222"/>
        <v>0</v>
      </c>
      <c r="M404" s="249">
        <f t="shared" si="219"/>
        <v>0</v>
      </c>
      <c r="N404" s="137">
        <v>0</v>
      </c>
      <c r="O404" s="137">
        <v>0</v>
      </c>
      <c r="P404" s="137">
        <v>0</v>
      </c>
      <c r="Q404" s="137">
        <v>0</v>
      </c>
      <c r="R404" s="137">
        <v>0</v>
      </c>
      <c r="S404" s="137">
        <v>0</v>
      </c>
      <c r="T404" s="89"/>
      <c r="U404" s="104" t="s">
        <v>139</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5" hidden="1" customHeight="1" outlineLevel="2" x14ac:dyDescent="0.35">
      <c r="A405" s="107"/>
      <c r="B405" s="98"/>
      <c r="C405" s="18"/>
      <c r="D405" s="18"/>
      <c r="E405" s="18"/>
      <c r="F405" s="14"/>
      <c r="G405" s="89"/>
      <c r="H405" s="89"/>
      <c r="I405" s="104"/>
      <c r="J405" s="104" t="s">
        <v>140</v>
      </c>
      <c r="K405" s="249">
        <f t="shared" ref="K405:L405" si="223">L405</f>
        <v>0</v>
      </c>
      <c r="L405" s="249">
        <f t="shared" si="223"/>
        <v>0</v>
      </c>
      <c r="M405" s="249">
        <f t="shared" si="219"/>
        <v>0</v>
      </c>
      <c r="N405" s="137">
        <v>0</v>
      </c>
      <c r="O405" s="137">
        <v>0</v>
      </c>
      <c r="P405" s="137">
        <v>0</v>
      </c>
      <c r="Q405" s="137">
        <v>0</v>
      </c>
      <c r="R405" s="137">
        <v>0</v>
      </c>
      <c r="S405" s="137">
        <v>0</v>
      </c>
      <c r="T405" s="89"/>
      <c r="U405" s="104" t="s">
        <v>140</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5" hidden="1" customHeight="1" outlineLevel="2" x14ac:dyDescent="0.35">
      <c r="A406" s="107"/>
      <c r="B406" s="98"/>
      <c r="C406" s="18"/>
      <c r="D406" s="18"/>
      <c r="E406" s="18"/>
      <c r="F406" s="14"/>
      <c r="G406" s="89"/>
      <c r="H406" s="89"/>
      <c r="I406" s="104"/>
      <c r="J406" s="104" t="s">
        <v>141</v>
      </c>
      <c r="K406" s="249">
        <f t="shared" ref="K406:L406" si="224">L406</f>
        <v>0</v>
      </c>
      <c r="L406" s="249">
        <f t="shared" si="224"/>
        <v>0</v>
      </c>
      <c r="M406" s="249">
        <f t="shared" si="219"/>
        <v>0</v>
      </c>
      <c r="N406" s="137">
        <v>0</v>
      </c>
      <c r="O406" s="137">
        <v>0</v>
      </c>
      <c r="P406" s="137">
        <v>0</v>
      </c>
      <c r="Q406" s="137">
        <v>0</v>
      </c>
      <c r="R406" s="137">
        <v>0</v>
      </c>
      <c r="S406" s="137">
        <v>0</v>
      </c>
      <c r="T406" s="89"/>
      <c r="U406" s="104" t="s">
        <v>141</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5" hidden="1" customHeight="1" outlineLevel="2" x14ac:dyDescent="0.35">
      <c r="A407" s="107"/>
      <c r="B407" s="98"/>
      <c r="C407" s="18"/>
      <c r="D407" s="18"/>
      <c r="E407" s="18"/>
      <c r="F407" s="14"/>
      <c r="G407" s="89"/>
      <c r="H407" s="89"/>
      <c r="I407" s="104"/>
      <c r="J407" s="104" t="s">
        <v>142</v>
      </c>
      <c r="K407" s="249">
        <f t="shared" ref="K407:L407" si="225">L407</f>
        <v>0</v>
      </c>
      <c r="L407" s="249">
        <f t="shared" si="225"/>
        <v>0</v>
      </c>
      <c r="M407" s="249">
        <f t="shared" si="219"/>
        <v>0</v>
      </c>
      <c r="N407" s="137">
        <v>0</v>
      </c>
      <c r="O407" s="137">
        <v>0</v>
      </c>
      <c r="P407" s="137">
        <v>0</v>
      </c>
      <c r="Q407" s="137">
        <v>0</v>
      </c>
      <c r="R407" s="137">
        <v>0</v>
      </c>
      <c r="S407" s="137">
        <v>0</v>
      </c>
      <c r="T407" s="89"/>
      <c r="U407" s="104" t="s">
        <v>142</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5" hidden="1" customHeight="1" outlineLevel="2" x14ac:dyDescent="0.35">
      <c r="A408" s="107"/>
      <c r="B408" s="98"/>
      <c r="C408" s="18"/>
      <c r="D408" s="18"/>
      <c r="E408" s="18"/>
      <c r="F408" s="14"/>
      <c r="G408" s="89"/>
      <c r="H408" s="89"/>
      <c r="I408" s="104"/>
      <c r="J408" s="104" t="s">
        <v>143</v>
      </c>
      <c r="K408" s="249">
        <f t="shared" ref="K408:L408" si="226">L408</f>
        <v>0</v>
      </c>
      <c r="L408" s="249">
        <f t="shared" si="226"/>
        <v>0</v>
      </c>
      <c r="M408" s="249">
        <f t="shared" si="219"/>
        <v>0</v>
      </c>
      <c r="N408" s="137">
        <v>0</v>
      </c>
      <c r="O408" s="137">
        <v>0</v>
      </c>
      <c r="P408" s="137">
        <v>0</v>
      </c>
      <c r="Q408" s="137">
        <v>0</v>
      </c>
      <c r="R408" s="137">
        <v>0</v>
      </c>
      <c r="S408" s="137">
        <v>0</v>
      </c>
      <c r="T408" s="89"/>
      <c r="U408" s="104" t="s">
        <v>143</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5" hidden="1" customHeight="1" outlineLevel="2" x14ac:dyDescent="0.35">
      <c r="A409" s="107"/>
      <c r="B409" s="98"/>
      <c r="C409" s="18"/>
      <c r="D409" s="18"/>
      <c r="E409" s="18"/>
      <c r="F409" s="14"/>
      <c r="G409" s="89"/>
      <c r="H409" s="89"/>
      <c r="I409" s="104"/>
      <c r="J409" s="104" t="s">
        <v>144</v>
      </c>
      <c r="K409" s="249">
        <f t="shared" ref="K409:L409" si="227">L409</f>
        <v>0</v>
      </c>
      <c r="L409" s="249">
        <f t="shared" si="227"/>
        <v>0</v>
      </c>
      <c r="M409" s="249">
        <f t="shared" si="219"/>
        <v>0</v>
      </c>
      <c r="N409" s="137">
        <v>0</v>
      </c>
      <c r="O409" s="137">
        <v>0</v>
      </c>
      <c r="P409" s="137">
        <v>0</v>
      </c>
      <c r="Q409" s="137">
        <v>0</v>
      </c>
      <c r="R409" s="137">
        <v>0</v>
      </c>
      <c r="S409" s="137">
        <v>0</v>
      </c>
      <c r="T409" s="89"/>
      <c r="U409" s="104" t="s">
        <v>144</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5" hidden="1" customHeight="1" outlineLevel="2" x14ac:dyDescent="0.35">
      <c r="A410" s="107"/>
      <c r="B410" s="98"/>
      <c r="C410" s="18"/>
      <c r="D410" s="18"/>
      <c r="E410" s="18"/>
      <c r="F410" s="14"/>
      <c r="G410" s="89"/>
      <c r="H410" s="89"/>
      <c r="I410" s="104"/>
      <c r="J410" s="104" t="s">
        <v>145</v>
      </c>
      <c r="K410" s="249">
        <f t="shared" ref="K410:L410" si="228">L410</f>
        <v>0</v>
      </c>
      <c r="L410" s="249">
        <f t="shared" si="228"/>
        <v>0</v>
      </c>
      <c r="M410" s="249">
        <f t="shared" si="219"/>
        <v>0</v>
      </c>
      <c r="N410" s="137">
        <v>0</v>
      </c>
      <c r="O410" s="137">
        <v>0</v>
      </c>
      <c r="P410" s="137">
        <v>0</v>
      </c>
      <c r="Q410" s="137">
        <v>0</v>
      </c>
      <c r="R410" s="137">
        <v>0</v>
      </c>
      <c r="S410" s="137">
        <v>0</v>
      </c>
      <c r="T410" s="89"/>
      <c r="U410" s="104" t="s">
        <v>145</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5" hidden="1" customHeight="1" outlineLevel="2" x14ac:dyDescent="0.35">
      <c r="A411" s="107"/>
      <c r="B411" s="98"/>
      <c r="C411" s="18"/>
      <c r="D411" s="18"/>
      <c r="E411" s="18"/>
      <c r="F411" s="14"/>
      <c r="G411" s="89"/>
      <c r="H411" s="89"/>
      <c r="I411" s="104" t="s">
        <v>803</v>
      </c>
      <c r="J411" s="104" t="s">
        <v>387</v>
      </c>
      <c r="K411" s="249">
        <f t="shared" ref="K411:L411" si="229">L411</f>
        <v>0</v>
      </c>
      <c r="L411" s="249">
        <f t="shared" si="229"/>
        <v>0</v>
      </c>
      <c r="M411" s="249">
        <f t="shared" si="219"/>
        <v>0</v>
      </c>
      <c r="N411" s="137">
        <v>0</v>
      </c>
      <c r="O411" s="137">
        <v>0</v>
      </c>
      <c r="P411" s="137">
        <v>0</v>
      </c>
      <c r="Q411" s="137">
        <v>0</v>
      </c>
      <c r="R411" s="137">
        <v>0</v>
      </c>
      <c r="S411" s="137">
        <v>0</v>
      </c>
      <c r="T411" s="89"/>
      <c r="U411" s="104" t="s">
        <v>387</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5" hidden="1" customHeight="1" outlineLevel="2" x14ac:dyDescent="0.35">
      <c r="A412" s="107"/>
      <c r="B412" s="98"/>
      <c r="C412" s="18"/>
      <c r="D412" s="18"/>
      <c r="E412" s="18"/>
      <c r="F412" s="14"/>
      <c r="G412" s="89"/>
      <c r="H412" s="89"/>
      <c r="I412" s="104"/>
      <c r="J412" s="104" t="s">
        <v>137</v>
      </c>
      <c r="K412" s="249">
        <f t="shared" ref="K412:L412" si="230">L412</f>
        <v>0</v>
      </c>
      <c r="L412" s="249">
        <f t="shared" si="230"/>
        <v>0</v>
      </c>
      <c r="M412" s="249">
        <f t="shared" si="219"/>
        <v>0</v>
      </c>
      <c r="N412" s="137">
        <v>0</v>
      </c>
      <c r="O412" s="137">
        <v>0</v>
      </c>
      <c r="P412" s="137">
        <v>0</v>
      </c>
      <c r="Q412" s="137">
        <v>0</v>
      </c>
      <c r="R412" s="137">
        <v>0</v>
      </c>
      <c r="S412" s="137">
        <v>0</v>
      </c>
      <c r="T412" s="89"/>
      <c r="U412" s="104" t="s">
        <v>137</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5" hidden="1" customHeight="1" outlineLevel="2" x14ac:dyDescent="0.35">
      <c r="A413" s="107"/>
      <c r="B413" s="98"/>
      <c r="C413" s="18"/>
      <c r="D413" s="18"/>
      <c r="E413" s="18"/>
      <c r="F413" s="14"/>
      <c r="G413" s="89"/>
      <c r="H413" s="89"/>
      <c r="I413" s="104"/>
      <c r="J413" s="104" t="s">
        <v>138</v>
      </c>
      <c r="K413" s="249">
        <f t="shared" ref="K413:L413" si="231">L413</f>
        <v>0</v>
      </c>
      <c r="L413" s="249">
        <f t="shared" si="231"/>
        <v>0</v>
      </c>
      <c r="M413" s="249">
        <f t="shared" si="219"/>
        <v>0</v>
      </c>
      <c r="N413" s="137">
        <v>0</v>
      </c>
      <c r="O413" s="137">
        <v>0</v>
      </c>
      <c r="P413" s="137">
        <v>0</v>
      </c>
      <c r="Q413" s="137">
        <v>0</v>
      </c>
      <c r="R413" s="137">
        <v>0</v>
      </c>
      <c r="S413" s="137">
        <v>0</v>
      </c>
      <c r="T413" s="89"/>
      <c r="U413" s="104" t="s">
        <v>138</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5" hidden="1" customHeight="1" outlineLevel="2" x14ac:dyDescent="0.35">
      <c r="A414" s="107"/>
      <c r="B414" s="98"/>
      <c r="C414" s="18"/>
      <c r="D414" s="18"/>
      <c r="E414" s="18"/>
      <c r="F414" s="14"/>
      <c r="G414" s="89"/>
      <c r="H414" s="89"/>
      <c r="I414" s="104"/>
      <c r="J414" s="104" t="s">
        <v>139</v>
      </c>
      <c r="K414" s="249">
        <f t="shared" ref="K414:L414" si="232">L414</f>
        <v>0</v>
      </c>
      <c r="L414" s="249">
        <f t="shared" si="232"/>
        <v>0</v>
      </c>
      <c r="M414" s="249">
        <f t="shared" si="219"/>
        <v>0</v>
      </c>
      <c r="N414" s="137">
        <v>0</v>
      </c>
      <c r="O414" s="137">
        <v>0</v>
      </c>
      <c r="P414" s="137">
        <v>0</v>
      </c>
      <c r="Q414" s="137">
        <v>0</v>
      </c>
      <c r="R414" s="137">
        <v>0</v>
      </c>
      <c r="S414" s="137">
        <v>0</v>
      </c>
      <c r="T414" s="89"/>
      <c r="U414" s="104" t="s">
        <v>139</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5" hidden="1" customHeight="1" outlineLevel="2" x14ac:dyDescent="0.35">
      <c r="A415" s="107"/>
      <c r="B415" s="98"/>
      <c r="C415" s="18"/>
      <c r="D415" s="18"/>
      <c r="E415" s="18"/>
      <c r="F415" s="14"/>
      <c r="G415" s="89"/>
      <c r="H415" s="89"/>
      <c r="I415" s="104"/>
      <c r="J415" s="104" t="s">
        <v>140</v>
      </c>
      <c r="K415" s="249">
        <f t="shared" ref="K415:L415" si="233">L415</f>
        <v>0</v>
      </c>
      <c r="L415" s="249">
        <f t="shared" si="233"/>
        <v>0</v>
      </c>
      <c r="M415" s="249">
        <f t="shared" si="219"/>
        <v>0</v>
      </c>
      <c r="N415" s="137">
        <v>0</v>
      </c>
      <c r="O415" s="137">
        <v>0</v>
      </c>
      <c r="P415" s="137">
        <v>0</v>
      </c>
      <c r="Q415" s="137">
        <v>0</v>
      </c>
      <c r="R415" s="137">
        <v>0</v>
      </c>
      <c r="S415" s="137">
        <v>0</v>
      </c>
      <c r="T415" s="89"/>
      <c r="U415" s="104" t="s">
        <v>140</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5" hidden="1" customHeight="1" outlineLevel="2" x14ac:dyDescent="0.35">
      <c r="A416" s="107"/>
      <c r="B416" s="98"/>
      <c r="C416" s="18"/>
      <c r="D416" s="18"/>
      <c r="E416" s="18"/>
      <c r="F416" s="14"/>
      <c r="G416" s="89"/>
      <c r="H416" s="89"/>
      <c r="I416" s="104"/>
      <c r="J416" s="104" t="s">
        <v>141</v>
      </c>
      <c r="K416" s="249">
        <f t="shared" ref="K416:L416" si="234">L416</f>
        <v>0</v>
      </c>
      <c r="L416" s="249">
        <f t="shared" si="234"/>
        <v>0</v>
      </c>
      <c r="M416" s="249">
        <f t="shared" si="219"/>
        <v>0</v>
      </c>
      <c r="N416" s="137">
        <v>0</v>
      </c>
      <c r="O416" s="137">
        <v>0</v>
      </c>
      <c r="P416" s="137">
        <v>0</v>
      </c>
      <c r="Q416" s="137">
        <v>0</v>
      </c>
      <c r="R416" s="137">
        <v>0</v>
      </c>
      <c r="S416" s="137">
        <v>0</v>
      </c>
      <c r="T416" s="89"/>
      <c r="U416" s="104" t="s">
        <v>141</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5" hidden="1" customHeight="1" outlineLevel="2" x14ac:dyDescent="0.35">
      <c r="A417" s="107"/>
      <c r="B417" s="98"/>
      <c r="C417" s="18"/>
      <c r="D417" s="18"/>
      <c r="E417" s="18"/>
      <c r="F417" s="14"/>
      <c r="G417" s="89"/>
      <c r="H417" s="89"/>
      <c r="I417" s="104"/>
      <c r="J417" s="104" t="s">
        <v>142</v>
      </c>
      <c r="K417" s="249">
        <f t="shared" ref="K417:L417" si="235">L417</f>
        <v>0</v>
      </c>
      <c r="L417" s="249">
        <f t="shared" si="235"/>
        <v>0</v>
      </c>
      <c r="M417" s="249">
        <f t="shared" si="219"/>
        <v>0</v>
      </c>
      <c r="N417" s="137">
        <v>0</v>
      </c>
      <c r="O417" s="137">
        <v>0</v>
      </c>
      <c r="P417" s="137">
        <v>0</v>
      </c>
      <c r="Q417" s="137">
        <v>0</v>
      </c>
      <c r="R417" s="137">
        <v>0</v>
      </c>
      <c r="S417" s="137">
        <v>0</v>
      </c>
      <c r="T417" s="89"/>
      <c r="U417" s="104" t="s">
        <v>142</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5" hidden="1" customHeight="1" outlineLevel="2" x14ac:dyDescent="0.35">
      <c r="A418" s="107"/>
      <c r="B418" s="98"/>
      <c r="C418" s="18"/>
      <c r="D418" s="18"/>
      <c r="E418" s="18"/>
      <c r="F418" s="14"/>
      <c r="G418" s="89"/>
      <c r="H418" s="89"/>
      <c r="I418" s="104"/>
      <c r="J418" s="104" t="s">
        <v>143</v>
      </c>
      <c r="K418" s="249">
        <f t="shared" ref="K418:L418" si="236">L418</f>
        <v>0</v>
      </c>
      <c r="L418" s="249">
        <f t="shared" si="236"/>
        <v>0</v>
      </c>
      <c r="M418" s="249">
        <f t="shared" si="219"/>
        <v>0</v>
      </c>
      <c r="N418" s="137">
        <v>0</v>
      </c>
      <c r="O418" s="137">
        <v>0</v>
      </c>
      <c r="P418" s="137">
        <v>0</v>
      </c>
      <c r="Q418" s="137">
        <v>0</v>
      </c>
      <c r="R418" s="137">
        <v>0</v>
      </c>
      <c r="S418" s="137">
        <v>0</v>
      </c>
      <c r="T418" s="89"/>
      <c r="U418" s="104" t="s">
        <v>143</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5" hidden="1" customHeight="1" outlineLevel="2" x14ac:dyDescent="0.35">
      <c r="A419" s="107"/>
      <c r="B419" s="98"/>
      <c r="C419" s="18"/>
      <c r="D419" s="18"/>
      <c r="E419" s="18"/>
      <c r="F419" s="14"/>
      <c r="G419" s="89"/>
      <c r="H419" s="89"/>
      <c r="I419" s="104"/>
      <c r="J419" s="104" t="s">
        <v>144</v>
      </c>
      <c r="K419" s="249">
        <f t="shared" ref="K419:L419" si="237">L419</f>
        <v>0</v>
      </c>
      <c r="L419" s="249">
        <f t="shared" si="237"/>
        <v>0</v>
      </c>
      <c r="M419" s="249">
        <f t="shared" si="219"/>
        <v>0</v>
      </c>
      <c r="N419" s="137">
        <v>0</v>
      </c>
      <c r="O419" s="137">
        <v>0</v>
      </c>
      <c r="P419" s="137">
        <v>0</v>
      </c>
      <c r="Q419" s="137">
        <v>0</v>
      </c>
      <c r="R419" s="137">
        <v>0</v>
      </c>
      <c r="S419" s="137">
        <v>0</v>
      </c>
      <c r="T419" s="89"/>
      <c r="U419" s="104" t="s">
        <v>144</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5" hidden="1" customHeight="1" outlineLevel="2" x14ac:dyDescent="0.35">
      <c r="A420" s="107"/>
      <c r="B420" s="98"/>
      <c r="C420" s="18"/>
      <c r="D420" s="18"/>
      <c r="E420" s="18"/>
      <c r="F420" s="14"/>
      <c r="G420" s="89"/>
      <c r="H420" s="89"/>
      <c r="I420" s="104"/>
      <c r="J420" s="104" t="s">
        <v>145</v>
      </c>
      <c r="K420" s="249">
        <f t="shared" ref="K420:L420" si="238">L420</f>
        <v>0</v>
      </c>
      <c r="L420" s="249">
        <f t="shared" si="238"/>
        <v>0</v>
      </c>
      <c r="M420" s="249">
        <f t="shared" si="219"/>
        <v>0</v>
      </c>
      <c r="N420" s="137">
        <v>0</v>
      </c>
      <c r="O420" s="137">
        <v>0</v>
      </c>
      <c r="P420" s="137">
        <v>0</v>
      </c>
      <c r="Q420" s="137">
        <v>0</v>
      </c>
      <c r="R420" s="137">
        <v>0</v>
      </c>
      <c r="S420" s="137">
        <v>0</v>
      </c>
      <c r="T420" s="89"/>
      <c r="U420" s="104" t="s">
        <v>145</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121</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123</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114</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collapsed="1" x14ac:dyDescent="0.35">
      <c r="A427" s="107"/>
      <c r="B427" s="98"/>
      <c r="C427" s="13"/>
      <c r="D427" s="13">
        <v>0</v>
      </c>
      <c r="E427" s="13" t="s">
        <v>1</v>
      </c>
      <c r="F427" s="72"/>
      <c r="G427" s="73" t="s">
        <v>176</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3"/>
      <c r="D428" s="13"/>
      <c r="E428" s="18"/>
      <c r="F428" s="76"/>
      <c r="G428" s="77" t="s">
        <v>177</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8"/>
      <c r="G431" s="23"/>
      <c r="H431" s="23"/>
      <c r="I431" s="23"/>
      <c r="J431" s="23"/>
      <c r="K431" s="23"/>
      <c r="L431" s="23"/>
      <c r="M431" s="24" t="s">
        <v>178</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8"/>
      <c r="G432" s="18"/>
      <c r="H432" s="18"/>
      <c r="I432" s="18"/>
      <c r="J432" s="18"/>
      <c r="K432" s="18"/>
      <c r="L432" s="23"/>
      <c r="M432" s="24" t="s">
        <v>180</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8"/>
      <c r="G433" s="24"/>
      <c r="H433" s="24"/>
      <c r="I433" s="24"/>
      <c r="J433" s="24"/>
      <c r="K433" s="24" t="s">
        <v>179</v>
      </c>
      <c r="L433" s="24"/>
      <c r="M433" s="24" t="s">
        <v>837</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8"/>
      <c r="G434" s="24"/>
      <c r="H434" s="24"/>
      <c r="I434" s="24"/>
      <c r="J434" s="24"/>
      <c r="K434" s="24" t="s">
        <v>181</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117</v>
      </c>
      <c r="D435" s="18"/>
      <c r="E435" s="18"/>
      <c r="F435" s="18"/>
      <c r="G435" s="24"/>
      <c r="H435" s="24"/>
      <c r="I435" s="24"/>
      <c r="J435" s="87" t="s">
        <v>118</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89"/>
      <c r="H437" s="89"/>
      <c r="I437" s="104" t="s">
        <v>387</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89"/>
      <c r="H438" s="89"/>
      <c r="I438" s="104" t="s">
        <v>137</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89"/>
      <c r="H439" s="89"/>
      <c r="I439" s="104" t="s">
        <v>138</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89"/>
      <c r="H440" s="89"/>
      <c r="I440" s="104" t="s">
        <v>139</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89"/>
      <c r="H441" s="89"/>
      <c r="I441" s="104" t="s">
        <v>140</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5" customHeight="1" outlineLevel="1" x14ac:dyDescent="0.35">
      <c r="A442" s="107"/>
      <c r="B442" s="98"/>
      <c r="C442" s="18"/>
      <c r="D442" s="18"/>
      <c r="E442" s="18"/>
      <c r="F442" s="14"/>
      <c r="G442" s="89"/>
      <c r="H442" s="89"/>
      <c r="I442" s="104" t="s">
        <v>141</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5" customHeight="1" outlineLevel="1" x14ac:dyDescent="0.35">
      <c r="A443" s="107"/>
      <c r="B443" s="98"/>
      <c r="C443" s="18"/>
      <c r="D443" s="18"/>
      <c r="E443" s="18"/>
      <c r="F443" s="14"/>
      <c r="G443" s="89"/>
      <c r="H443" s="89"/>
      <c r="I443" s="104" t="s">
        <v>142</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5" customHeight="1" outlineLevel="1" x14ac:dyDescent="0.35">
      <c r="A444" s="107"/>
      <c r="B444" s="98"/>
      <c r="C444" s="18"/>
      <c r="D444" s="18"/>
      <c r="E444" s="18"/>
      <c r="F444" s="14"/>
      <c r="G444" s="89"/>
      <c r="H444" s="89"/>
      <c r="I444" s="104" t="s">
        <v>143</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5" customHeight="1" outlineLevel="1" x14ac:dyDescent="0.35">
      <c r="A445" s="107"/>
      <c r="B445" s="98"/>
      <c r="C445" s="18"/>
      <c r="D445" s="18"/>
      <c r="E445" s="18"/>
      <c r="F445" s="14"/>
      <c r="G445" s="89"/>
      <c r="H445" s="89"/>
      <c r="I445" s="104" t="s">
        <v>144</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5" customHeight="1" outlineLevel="1" x14ac:dyDescent="0.35">
      <c r="A446" s="107"/>
      <c r="B446" s="98"/>
      <c r="C446" s="18"/>
      <c r="D446" s="18"/>
      <c r="E446" s="18"/>
      <c r="F446" s="14"/>
      <c r="G446" s="94"/>
      <c r="H446" s="94"/>
      <c r="I446" s="104" t="s">
        <v>145</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x14ac:dyDescent="0.35">
      <c r="A448" s="107"/>
      <c r="B448" s="98"/>
      <c r="C448" s="18"/>
      <c r="D448" s="18"/>
      <c r="E448" s="18"/>
      <c r="F448" s="14"/>
      <c r="G448" s="94"/>
      <c r="H448" s="94" t="s">
        <v>221</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8"/>
      <c r="D449" s="18"/>
      <c r="E449" s="18"/>
      <c r="F449" s="14"/>
      <c r="G449" s="94"/>
      <c r="H449" s="94" t="s">
        <v>182</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8"/>
      <c r="E450" s="18"/>
      <c r="F450" s="14"/>
      <c r="G450" s="94"/>
      <c r="H450" s="94" t="s">
        <v>222</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c r="D451" s="18"/>
      <c r="E451" s="18"/>
      <c r="F451" s="14"/>
      <c r="G451" s="94"/>
      <c r="H451" s="94" t="s">
        <v>223</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4"/>
      <c r="G452" s="94"/>
      <c r="H452" s="94" t="s">
        <v>183</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121</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122</v>
      </c>
      <c r="AE454" s="42" t="s">
        <v>123</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114</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collapsed="1" x14ac:dyDescent="0.35">
      <c r="A459" s="107"/>
      <c r="B459" s="98"/>
      <c r="C459" s="13"/>
      <c r="D459" s="13">
        <v>0</v>
      </c>
      <c r="E459" s="13" t="s">
        <v>1</v>
      </c>
      <c r="F459" s="72"/>
      <c r="G459" s="73" t="s">
        <v>184</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3"/>
      <c r="D460" s="13"/>
      <c r="E460" s="18"/>
      <c r="F460" s="76"/>
      <c r="G460" s="77" t="s">
        <v>185</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8"/>
      <c r="G464" s="18"/>
      <c r="H464" s="18"/>
      <c r="I464" s="18"/>
      <c r="J464" s="591" t="s">
        <v>1215</v>
      </c>
      <c r="K464" s="591"/>
      <c r="L464" s="102"/>
      <c r="M464" s="102"/>
      <c r="N464" s="102"/>
      <c r="O464" s="591"/>
      <c r="P464" s="102"/>
      <c r="Q464" s="102"/>
      <c r="R464" s="102"/>
      <c r="S464" s="102"/>
      <c r="T464" s="23"/>
      <c r="U464" s="135" t="s">
        <v>813</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8"/>
      <c r="G466" s="24"/>
      <c r="H466" s="24" t="s">
        <v>159</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117</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5" customHeight="1" outlineLevel="1" x14ac:dyDescent="0.35">
      <c r="A469" s="107"/>
      <c r="B469" s="98"/>
      <c r="C469" s="18"/>
      <c r="D469" s="18"/>
      <c r="E469" s="18"/>
      <c r="F469" s="14"/>
      <c r="G469" s="89"/>
      <c r="H469" s="104" t="s">
        <v>389</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5" customHeight="1" outlineLevel="1" x14ac:dyDescent="0.35">
      <c r="A470" s="107"/>
      <c r="B470" s="98"/>
      <c r="C470" s="18"/>
      <c r="D470" s="18"/>
      <c r="E470" s="18"/>
      <c r="F470" s="14"/>
      <c r="G470" s="89"/>
      <c r="H470" s="104" t="s">
        <v>390</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5" customHeight="1" outlineLevel="1" x14ac:dyDescent="0.35">
      <c r="A471" s="107"/>
      <c r="B471" s="98"/>
      <c r="C471" s="18"/>
      <c r="D471" s="18"/>
      <c r="E471" s="18"/>
      <c r="F471" s="14"/>
      <c r="G471" s="89"/>
      <c r="H471" s="104" t="s">
        <v>391</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5" customHeight="1" outlineLevel="1" x14ac:dyDescent="0.35">
      <c r="A472" s="107"/>
      <c r="B472" s="98"/>
      <c r="C472" s="18"/>
      <c r="D472" s="18"/>
      <c r="E472" s="18"/>
      <c r="F472" s="14"/>
      <c r="G472" s="89"/>
      <c r="H472" s="104" t="s">
        <v>392</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5" customHeight="1" outlineLevel="1" x14ac:dyDescent="0.35">
      <c r="A473" s="107"/>
      <c r="B473" s="98"/>
      <c r="C473" s="18"/>
      <c r="D473" s="18"/>
      <c r="E473" s="18"/>
      <c r="F473" s="14"/>
      <c r="G473" s="89"/>
      <c r="H473" s="104" t="s">
        <v>393</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5" customHeight="1" outlineLevel="1" x14ac:dyDescent="0.35">
      <c r="A474" s="107"/>
      <c r="B474" s="98"/>
      <c r="C474" s="18"/>
      <c r="D474" s="18"/>
      <c r="E474" s="18"/>
      <c r="F474" s="14"/>
      <c r="G474" s="89"/>
      <c r="H474" s="104" t="s">
        <v>394</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5" customHeight="1" outlineLevel="1" x14ac:dyDescent="0.35">
      <c r="A475" s="107"/>
      <c r="B475" s="98"/>
      <c r="C475" s="18"/>
      <c r="D475" s="18"/>
      <c r="E475" s="18"/>
      <c r="F475" s="14"/>
      <c r="G475" s="89"/>
      <c r="H475" s="104" t="s">
        <v>395</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5" customHeight="1" outlineLevel="1" x14ac:dyDescent="0.35">
      <c r="A476" s="107"/>
      <c r="B476" s="98"/>
      <c r="C476" s="18"/>
      <c r="D476" s="18"/>
      <c r="E476" s="18"/>
      <c r="F476" s="14"/>
      <c r="G476" s="89"/>
      <c r="H476" s="104" t="s">
        <v>396</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5" customHeight="1" outlineLevel="1" x14ac:dyDescent="0.35">
      <c r="A477" s="107"/>
      <c r="B477" s="98"/>
      <c r="C477" s="18"/>
      <c r="D477" s="18"/>
      <c r="E477" s="18"/>
      <c r="F477" s="14"/>
      <c r="G477" s="89"/>
      <c r="H477" s="104" t="s">
        <v>397</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5" customHeight="1" outlineLevel="1" x14ac:dyDescent="0.35">
      <c r="A478" s="107"/>
      <c r="B478" s="98"/>
      <c r="C478" s="18"/>
      <c r="D478" s="18"/>
      <c r="E478" s="18"/>
      <c r="F478" s="14"/>
      <c r="G478" s="94"/>
      <c r="H478" s="104" t="s">
        <v>398</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121</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122</v>
      </c>
      <c r="W480" s="97"/>
      <c r="X480" s="97"/>
      <c r="Y480" s="97"/>
      <c r="Z480" s="97"/>
      <c r="AA480" s="97"/>
      <c r="AB480" s="97"/>
      <c r="AC480" s="97"/>
      <c r="AD480" s="97"/>
      <c r="AE480" s="42" t="s">
        <v>123</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5" customHeight="1" outlineLevel="1" collapsed="1" x14ac:dyDescent="0.35">
      <c r="A485" s="107"/>
      <c r="B485" s="98"/>
      <c r="C485" s="13"/>
      <c r="D485" s="13">
        <v>0</v>
      </c>
      <c r="E485" s="13" t="s">
        <v>1</v>
      </c>
      <c r="F485" s="72"/>
      <c r="G485" s="73" t="s">
        <v>187</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5" customHeight="1" outlineLevel="1" x14ac:dyDescent="0.35">
      <c r="A486" s="107"/>
      <c r="B486" s="98"/>
      <c r="C486" s="13"/>
      <c r="D486" s="13"/>
      <c r="E486" s="18"/>
      <c r="F486" s="76"/>
      <c r="G486" s="77" t="s">
        <v>834</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5"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5"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5"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189</v>
      </c>
      <c r="U489" s="23"/>
      <c r="V489" s="23" t="s">
        <v>188</v>
      </c>
      <c r="W489" s="23"/>
      <c r="X489" s="23"/>
      <c r="Y489" s="23"/>
      <c r="Z489" s="23"/>
      <c r="AA489" s="23"/>
      <c r="AB489" s="23"/>
      <c r="AC489" s="245" t="s">
        <v>893</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5" customHeight="1" outlineLevel="1" x14ac:dyDescent="0.35">
      <c r="A490" s="107"/>
      <c r="B490" s="98"/>
      <c r="C490" s="18"/>
      <c r="D490" s="18"/>
      <c r="E490" s="18"/>
      <c r="F490" s="18"/>
      <c r="G490" s="18"/>
      <c r="H490" s="18"/>
      <c r="I490" s="18"/>
      <c r="J490" s="18" t="s">
        <v>833</v>
      </c>
      <c r="K490" s="18"/>
      <c r="L490" s="23"/>
      <c r="M490" s="23"/>
      <c r="N490" s="23"/>
      <c r="O490" s="23"/>
      <c r="P490" s="23"/>
      <c r="Q490" s="23"/>
      <c r="R490" s="23"/>
      <c r="S490" s="23"/>
      <c r="T490" s="24" t="s">
        <v>190</v>
      </c>
      <c r="U490" s="23"/>
      <c r="V490" s="23" t="s">
        <v>836</v>
      </c>
      <c r="W490" s="23"/>
      <c r="X490" s="24" t="s">
        <v>191</v>
      </c>
      <c r="Y490" s="24"/>
      <c r="Z490" s="25"/>
      <c r="AA490" s="25"/>
      <c r="AB490" s="25"/>
      <c r="AC490" s="577" t="s">
        <v>816</v>
      </c>
      <c r="AD490" s="577" t="s">
        <v>894</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5" customHeight="1" outlineLevel="1" x14ac:dyDescent="0.35">
      <c r="A491" s="107"/>
      <c r="B491" s="98"/>
      <c r="C491" s="18"/>
      <c r="D491" s="18"/>
      <c r="E491" s="18"/>
      <c r="F491" s="18"/>
      <c r="G491" s="577"/>
      <c r="H491" s="577" t="s">
        <v>816</v>
      </c>
      <c r="I491" s="578" t="s">
        <v>159</v>
      </c>
      <c r="J491" s="578" t="s">
        <v>388</v>
      </c>
      <c r="K491" s="578" t="s">
        <v>57</v>
      </c>
      <c r="L491" s="578" t="s">
        <v>58</v>
      </c>
      <c r="M491" s="578" t="s">
        <v>59</v>
      </c>
      <c r="N491" s="578" t="s">
        <v>60</v>
      </c>
      <c r="O491" s="578" t="s">
        <v>887</v>
      </c>
      <c r="P491" s="578" t="s">
        <v>888</v>
      </c>
      <c r="Q491" s="578" t="s">
        <v>889</v>
      </c>
      <c r="R491" s="578" t="s">
        <v>1200</v>
      </c>
      <c r="S491" s="577"/>
      <c r="T491" s="577" t="s">
        <v>192</v>
      </c>
      <c r="U491" s="577"/>
      <c r="V491" s="577" t="s">
        <v>835</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5" customHeight="1" outlineLevel="1" x14ac:dyDescent="0.35">
      <c r="A492" s="107"/>
      <c r="B492" s="98"/>
      <c r="C492" s="18"/>
      <c r="D492" s="18"/>
      <c r="E492" s="18"/>
      <c r="F492" s="14"/>
      <c r="G492" s="94"/>
      <c r="H492" s="94" t="s">
        <v>826</v>
      </c>
      <c r="I492" s="106" t="s">
        <v>389</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5" customHeight="1" outlineLevel="1" x14ac:dyDescent="0.35">
      <c r="A493" s="107"/>
      <c r="B493" s="98"/>
      <c r="C493" s="18"/>
      <c r="D493" s="18"/>
      <c r="E493" s="18"/>
      <c r="F493" s="14"/>
      <c r="G493" s="94"/>
      <c r="H493" s="94"/>
      <c r="I493" s="106" t="s">
        <v>390</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5" customHeight="1" outlineLevel="1" x14ac:dyDescent="0.35">
      <c r="A494" s="107"/>
      <c r="B494" s="98"/>
      <c r="C494" s="18"/>
      <c r="D494" s="18"/>
      <c r="E494" s="18"/>
      <c r="F494" s="14"/>
      <c r="G494" s="94"/>
      <c r="H494" s="94"/>
      <c r="I494" s="106" t="s">
        <v>391</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5" customHeight="1" outlineLevel="1" x14ac:dyDescent="0.35">
      <c r="A495" s="107"/>
      <c r="B495" s="98"/>
      <c r="C495" s="18"/>
      <c r="D495" s="18"/>
      <c r="E495" s="18"/>
      <c r="F495" s="14"/>
      <c r="G495" s="94"/>
      <c r="H495" s="94"/>
      <c r="I495" s="106" t="s">
        <v>392</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5" customHeight="1" outlineLevel="1" x14ac:dyDescent="0.35">
      <c r="A496" s="107"/>
      <c r="B496" s="98"/>
      <c r="C496" s="18"/>
      <c r="D496" s="18"/>
      <c r="E496" s="18"/>
      <c r="F496" s="14"/>
      <c r="G496" s="94"/>
      <c r="H496" s="94"/>
      <c r="I496" s="106" t="s">
        <v>393</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customHeight="1" outlineLevel="1" x14ac:dyDescent="0.35">
      <c r="A497" s="107"/>
      <c r="B497" s="98"/>
      <c r="C497" s="18"/>
      <c r="D497" s="18"/>
      <c r="E497" s="18"/>
      <c r="F497" s="14"/>
      <c r="G497" s="94"/>
      <c r="H497" s="94"/>
      <c r="I497" s="106" t="s">
        <v>394</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customHeight="1" outlineLevel="1" x14ac:dyDescent="0.35">
      <c r="A498" s="107"/>
      <c r="B498" s="98"/>
      <c r="C498" s="18"/>
      <c r="D498" s="18"/>
      <c r="E498" s="18"/>
      <c r="F498" s="14"/>
      <c r="G498" s="94"/>
      <c r="H498" s="94"/>
      <c r="I498" s="106" t="s">
        <v>395</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customHeight="1" outlineLevel="1" x14ac:dyDescent="0.35">
      <c r="A499" s="107"/>
      <c r="B499" s="98"/>
      <c r="C499" s="18"/>
      <c r="D499" s="18"/>
      <c r="E499" s="18"/>
      <c r="F499" s="14"/>
      <c r="G499" s="94"/>
      <c r="H499" s="94"/>
      <c r="I499" s="106" t="s">
        <v>396</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customHeight="1" outlineLevel="1" x14ac:dyDescent="0.35">
      <c r="A500" s="107"/>
      <c r="B500" s="98"/>
      <c r="C500" s="18"/>
      <c r="D500" s="18"/>
      <c r="E500" s="18"/>
      <c r="F500" s="14"/>
      <c r="G500" s="94"/>
      <c r="H500" s="94"/>
      <c r="I500" s="106" t="s">
        <v>397</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customHeight="1" outlineLevel="1" x14ac:dyDescent="0.35">
      <c r="A501" s="107"/>
      <c r="B501" s="98"/>
      <c r="C501" s="18"/>
      <c r="D501" s="18"/>
      <c r="E501" s="18"/>
      <c r="F501" s="14"/>
      <c r="G501" s="94"/>
      <c r="H501" s="94"/>
      <c r="I501" s="106" t="s">
        <v>398</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t="s">
        <v>402</v>
      </c>
      <c r="I502" s="106" t="s">
        <v>389</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390</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391</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392</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393</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394</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395</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396</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397</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c r="I511" s="106" t="s">
        <v>398</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t="s">
        <v>796</v>
      </c>
      <c r="I512" s="106" t="s">
        <v>389</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390</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391</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392</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393</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394</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395</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396</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397</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c r="I521" s="106" t="s">
        <v>398</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t="s">
        <v>797</v>
      </c>
      <c r="I522" s="106" t="s">
        <v>389</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390</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391</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392</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393</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394</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395</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396</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397</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c r="I531" s="106" t="s">
        <v>398</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t="s">
        <v>798</v>
      </c>
      <c r="I532" s="106" t="s">
        <v>389</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390</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391</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392</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393</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394</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395</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396</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397</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c r="I541" s="106" t="s">
        <v>398</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t="s">
        <v>799</v>
      </c>
      <c r="I542" s="106" t="s">
        <v>389</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390</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391</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392</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393</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394</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395</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396</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397</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c r="I551" s="106" t="s">
        <v>398</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t="s">
        <v>800</v>
      </c>
      <c r="I552" s="106" t="s">
        <v>389</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390</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391</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392</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393</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394</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395</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396</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397</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c r="I561" s="106" t="s">
        <v>398</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t="s">
        <v>801</v>
      </c>
      <c r="I562" s="106" t="s">
        <v>389</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390</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391</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392</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393</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394</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395</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396</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397</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c r="I571" s="106" t="s">
        <v>398</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t="s">
        <v>802</v>
      </c>
      <c r="I572" s="106" t="s">
        <v>389</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390</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391</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392</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393</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5" hidden="1" customHeight="1" outlineLevel="2" x14ac:dyDescent="0.35">
      <c r="A577" s="107"/>
      <c r="B577" s="98"/>
      <c r="C577" s="18"/>
      <c r="D577" s="18"/>
      <c r="E577" s="18"/>
      <c r="F577" s="14"/>
      <c r="G577" s="94"/>
      <c r="H577" s="94"/>
      <c r="I577" s="106" t="s">
        <v>394</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5" hidden="1" customHeight="1" outlineLevel="2" x14ac:dyDescent="0.35">
      <c r="A578" s="107"/>
      <c r="B578" s="98"/>
      <c r="C578" s="18"/>
      <c r="D578" s="18"/>
      <c r="E578" s="18"/>
      <c r="F578" s="14"/>
      <c r="G578" s="94"/>
      <c r="H578" s="94"/>
      <c r="I578" s="106" t="s">
        <v>395</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5" hidden="1" customHeight="1" outlineLevel="2" x14ac:dyDescent="0.35">
      <c r="A579" s="107"/>
      <c r="B579" s="98"/>
      <c r="C579" s="18"/>
      <c r="D579" s="18"/>
      <c r="E579" s="18"/>
      <c r="F579" s="14"/>
      <c r="G579" s="94"/>
      <c r="H579" s="94"/>
      <c r="I579" s="106" t="s">
        <v>396</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5" hidden="1" customHeight="1" outlineLevel="2" x14ac:dyDescent="0.35">
      <c r="A580" s="107"/>
      <c r="B580" s="98"/>
      <c r="C580" s="18"/>
      <c r="D580" s="18"/>
      <c r="E580" s="18"/>
      <c r="F580" s="14"/>
      <c r="G580" s="94"/>
      <c r="H580" s="94"/>
      <c r="I580" s="106" t="s">
        <v>397</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5" hidden="1" customHeight="1" outlineLevel="2" x14ac:dyDescent="0.35">
      <c r="A581" s="107"/>
      <c r="B581" s="98"/>
      <c r="C581" s="18"/>
      <c r="D581" s="18"/>
      <c r="E581" s="18"/>
      <c r="F581" s="14"/>
      <c r="G581" s="94"/>
      <c r="H581" s="94"/>
      <c r="I581" s="106" t="s">
        <v>398</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5" hidden="1" customHeight="1" outlineLevel="2" x14ac:dyDescent="0.35">
      <c r="A582" s="107"/>
      <c r="B582" s="98"/>
      <c r="C582" s="18"/>
      <c r="D582" s="18"/>
      <c r="E582" s="18"/>
      <c r="F582" s="14"/>
      <c r="G582" s="94"/>
      <c r="H582" s="94" t="s">
        <v>803</v>
      </c>
      <c r="I582" s="106" t="s">
        <v>389</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5" hidden="1" customHeight="1" outlineLevel="2" x14ac:dyDescent="0.35">
      <c r="A583" s="107"/>
      <c r="B583" s="98"/>
      <c r="C583" s="18"/>
      <c r="D583" s="18"/>
      <c r="E583" s="18"/>
      <c r="F583" s="14"/>
      <c r="G583" s="94"/>
      <c r="H583" s="94"/>
      <c r="I583" s="106" t="s">
        <v>390</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5" hidden="1" customHeight="1" outlineLevel="2" x14ac:dyDescent="0.35">
      <c r="A584" s="107"/>
      <c r="B584" s="98"/>
      <c r="C584" s="18"/>
      <c r="D584" s="18"/>
      <c r="E584" s="18"/>
      <c r="F584" s="14"/>
      <c r="G584" s="94"/>
      <c r="H584" s="94"/>
      <c r="I584" s="106" t="s">
        <v>391</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5" hidden="1" customHeight="1" outlineLevel="2" x14ac:dyDescent="0.35">
      <c r="A585" s="107"/>
      <c r="B585" s="98"/>
      <c r="C585" s="18"/>
      <c r="D585" s="18"/>
      <c r="E585" s="18"/>
      <c r="F585" s="14"/>
      <c r="G585" s="94"/>
      <c r="H585" s="94"/>
      <c r="I585" s="106" t="s">
        <v>392</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5" hidden="1" customHeight="1" outlineLevel="2" x14ac:dyDescent="0.35">
      <c r="A586" s="107"/>
      <c r="B586" s="98"/>
      <c r="C586" s="18"/>
      <c r="D586" s="18"/>
      <c r="E586" s="18"/>
      <c r="F586" s="14"/>
      <c r="G586" s="94"/>
      <c r="H586" s="94"/>
      <c r="I586" s="106" t="s">
        <v>393</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5" hidden="1" customHeight="1" outlineLevel="2" x14ac:dyDescent="0.35">
      <c r="A587" s="107"/>
      <c r="B587" s="98"/>
      <c r="C587" s="18"/>
      <c r="D587" s="18"/>
      <c r="E587" s="18"/>
      <c r="F587" s="14"/>
      <c r="G587" s="94"/>
      <c r="H587" s="94"/>
      <c r="I587" s="106" t="s">
        <v>394</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5" hidden="1" customHeight="1" outlineLevel="2" x14ac:dyDescent="0.35">
      <c r="A588" s="107"/>
      <c r="B588" s="98"/>
      <c r="C588" s="18"/>
      <c r="D588" s="18"/>
      <c r="E588" s="18"/>
      <c r="F588" s="14"/>
      <c r="G588" s="94"/>
      <c r="H588" s="94"/>
      <c r="I588" s="106" t="s">
        <v>395</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5" hidden="1" customHeight="1" outlineLevel="2" x14ac:dyDescent="0.35">
      <c r="A589" s="107"/>
      <c r="B589" s="98"/>
      <c r="C589" s="18"/>
      <c r="D589" s="18"/>
      <c r="E589" s="18"/>
      <c r="F589" s="14"/>
      <c r="G589" s="94"/>
      <c r="H589" s="94"/>
      <c r="I589" s="106" t="s">
        <v>396</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5" hidden="1" customHeight="1" outlineLevel="2" x14ac:dyDescent="0.35">
      <c r="A590" s="107"/>
      <c r="B590" s="98"/>
      <c r="C590" s="18"/>
      <c r="D590" s="18"/>
      <c r="E590" s="18"/>
      <c r="F590" s="14"/>
      <c r="G590" s="94"/>
      <c r="H590" s="94"/>
      <c r="I590" s="106" t="s">
        <v>397</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5" hidden="1" customHeight="1" outlineLevel="2" x14ac:dyDescent="0.35">
      <c r="A591" s="107"/>
      <c r="B591" s="98"/>
      <c r="C591" s="18"/>
      <c r="D591" s="18"/>
      <c r="E591" s="18"/>
      <c r="F591" s="14"/>
      <c r="G591" s="94"/>
      <c r="H591" s="94"/>
      <c r="I591" s="106" t="s">
        <v>398</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121</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123</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114</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collapsed="1" x14ac:dyDescent="0.35">
      <c r="A598" s="107"/>
      <c r="B598" s="98"/>
      <c r="C598" s="13"/>
      <c r="D598" s="13">
        <v>0</v>
      </c>
      <c r="E598" s="13" t="s">
        <v>1</v>
      </c>
      <c r="F598" s="72"/>
      <c r="G598" s="73" t="s">
        <v>1085</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898" t="s">
        <v>1088</v>
      </c>
      <c r="H599" s="898"/>
      <c r="I599" s="898"/>
      <c r="J599" s="898"/>
      <c r="K599" s="898"/>
      <c r="L599" s="898"/>
      <c r="M599" s="898"/>
      <c r="N599" s="898"/>
      <c r="O599" s="898"/>
      <c r="P599" s="898"/>
      <c r="Q599" s="898"/>
      <c r="R599" s="898"/>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5"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5"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5" customHeight="1" outlineLevel="1" x14ac:dyDescent="0.35">
      <c r="A603" s="107"/>
      <c r="B603" s="98"/>
      <c r="C603" s="18"/>
      <c r="D603" s="18"/>
      <c r="E603" s="18"/>
      <c r="F603" s="18"/>
      <c r="G603" s="18"/>
      <c r="H603" s="18"/>
      <c r="I603" s="18"/>
      <c r="J603" s="18"/>
      <c r="K603" s="18"/>
      <c r="L603" s="24"/>
      <c r="M603" s="140" t="s">
        <v>462</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5"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5" customHeight="1" outlineLevel="1" x14ac:dyDescent="0.35">
      <c r="A605" s="107"/>
      <c r="B605" s="98"/>
      <c r="C605" s="18"/>
      <c r="D605" s="18"/>
      <c r="E605" s="18"/>
      <c r="F605" s="18"/>
      <c r="G605" s="24"/>
      <c r="H605" s="24"/>
      <c r="I605" s="24" t="s">
        <v>159</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117</v>
      </c>
      <c r="D606" s="18"/>
      <c r="E606" s="18"/>
      <c r="F606" s="18"/>
      <c r="G606" s="24"/>
      <c r="H606" s="24"/>
      <c r="I606" s="24"/>
      <c r="J606" s="87" t="s">
        <v>118</v>
      </c>
      <c r="K606" s="87" t="s">
        <v>118</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8"/>
      <c r="D608" s="18"/>
      <c r="E608" s="18"/>
      <c r="F608" s="14"/>
      <c r="G608" s="89"/>
      <c r="H608" s="89"/>
      <c r="I608" s="104" t="s">
        <v>1086</v>
      </c>
      <c r="J608" s="89"/>
      <c r="K608" s="89"/>
      <c r="L608" s="89" t="s">
        <v>1107</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8"/>
      <c r="E609" s="18"/>
      <c r="F609" s="14"/>
      <c r="G609" s="89"/>
      <c r="H609" s="89"/>
      <c r="I609" s="104" t="s">
        <v>1087</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c r="D610" s="18"/>
      <c r="E610" s="18"/>
      <c r="F610" s="14"/>
      <c r="G610" s="89"/>
      <c r="H610" s="94"/>
      <c r="I610" s="94"/>
      <c r="J610" s="94"/>
      <c r="K610" s="94"/>
      <c r="L610" s="94" t="s">
        <v>1281</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121</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186</v>
      </c>
      <c r="S613" s="40"/>
      <c r="T613" s="96"/>
      <c r="U613" s="96"/>
      <c r="V613" s="97" t="s">
        <v>122</v>
      </c>
      <c r="W613" s="97"/>
      <c r="X613" s="97"/>
      <c r="Y613" s="97"/>
      <c r="Z613" s="97"/>
      <c r="AA613" s="97"/>
      <c r="AB613" s="97"/>
      <c r="AC613" s="97"/>
      <c r="AD613" s="97"/>
      <c r="AE613" s="42" t="s">
        <v>123</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114</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collapsed="1" x14ac:dyDescent="0.35">
      <c r="A618" s="107"/>
      <c r="B618" s="98"/>
      <c r="C618" s="13"/>
      <c r="D618" s="13">
        <v>0</v>
      </c>
      <c r="E618" s="13" t="s">
        <v>1</v>
      </c>
      <c r="F618" s="72"/>
      <c r="G618" s="73" t="s">
        <v>193</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3"/>
      <c r="D619" s="13"/>
      <c r="E619" s="18"/>
      <c r="F619" s="76"/>
      <c r="G619" s="77" t="s">
        <v>194</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8"/>
      <c r="G622" s="23"/>
      <c r="H622" s="23"/>
      <c r="I622" s="23"/>
      <c r="J622" s="23"/>
      <c r="K622" s="23"/>
      <c r="L622" s="18"/>
      <c r="M622" s="144"/>
      <c r="N622" s="47" t="s">
        <v>841</v>
      </c>
      <c r="O622" s="144"/>
      <c r="P622" s="47" t="s">
        <v>838</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8"/>
      <c r="G623" s="18"/>
      <c r="H623" s="18"/>
      <c r="I623" s="18"/>
      <c r="J623" s="18"/>
      <c r="K623" s="18"/>
      <c r="L623" s="18"/>
      <c r="M623" s="18"/>
      <c r="N623" s="47" t="s">
        <v>840</v>
      </c>
      <c r="O623" s="18"/>
      <c r="P623" s="47" t="s">
        <v>839</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8"/>
      <c r="G624" s="24"/>
      <c r="H624" s="24"/>
      <c r="I624" s="24"/>
      <c r="J624" s="24"/>
      <c r="K624" s="24"/>
      <c r="L624" s="24"/>
      <c r="M624" s="24"/>
      <c r="N624" s="24" t="s">
        <v>814</v>
      </c>
      <c r="O624" s="24"/>
      <c r="P624" s="24" t="s">
        <v>815</v>
      </c>
      <c r="Q624" s="23"/>
      <c r="R624" s="24"/>
      <c r="S624" s="102" t="s">
        <v>197</v>
      </c>
      <c r="T624" s="102"/>
      <c r="U624" s="24"/>
      <c r="V624" s="25" t="s">
        <v>191</v>
      </c>
      <c r="W624" s="25"/>
      <c r="X624" s="25"/>
      <c r="Y624" s="25"/>
      <c r="Z624" s="25"/>
      <c r="AA624" s="25"/>
      <c r="AB624" s="25"/>
      <c r="AC624" s="245" t="s">
        <v>893</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8"/>
      <c r="G625" s="18"/>
      <c r="H625" s="18" t="s">
        <v>810</v>
      </c>
      <c r="I625" s="24" t="s">
        <v>159</v>
      </c>
      <c r="J625" s="24" t="s">
        <v>198</v>
      </c>
      <c r="K625" s="24" t="s">
        <v>199</v>
      </c>
      <c r="L625" s="24" t="s">
        <v>201</v>
      </c>
      <c r="M625" s="24"/>
      <c r="N625" s="24" t="s">
        <v>200</v>
      </c>
      <c r="O625" s="24"/>
      <c r="P625" s="24" t="s">
        <v>200</v>
      </c>
      <c r="Q625" s="23"/>
      <c r="R625" s="24"/>
      <c r="S625" s="24" t="s">
        <v>203</v>
      </c>
      <c r="T625" s="24" t="s">
        <v>202</v>
      </c>
      <c r="U625" s="24"/>
      <c r="V625" s="25"/>
      <c r="W625" s="25"/>
      <c r="X625" s="25"/>
      <c r="Y625" s="25"/>
      <c r="Z625" s="25"/>
      <c r="AA625" s="25"/>
      <c r="AB625" s="25"/>
      <c r="AC625" s="25" t="s">
        <v>816</v>
      </c>
      <c r="AD625" s="25" t="s">
        <v>894</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117</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1" x14ac:dyDescent="0.35">
      <c r="A628" s="107"/>
      <c r="B628" s="98"/>
      <c r="C628" s="18"/>
      <c r="D628" s="18"/>
      <c r="E628" s="18"/>
      <c r="F628" s="14"/>
      <c r="G628" s="94"/>
      <c r="H628" s="109" t="s">
        <v>826</v>
      </c>
      <c r="I628" s="104" t="s">
        <v>389</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1" x14ac:dyDescent="0.35">
      <c r="A629" s="107"/>
      <c r="B629" s="98"/>
      <c r="C629" s="18"/>
      <c r="D629" s="18"/>
      <c r="E629" s="18"/>
      <c r="F629" s="14"/>
      <c r="G629" s="94"/>
      <c r="I629" s="104" t="s">
        <v>390</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1" x14ac:dyDescent="0.35">
      <c r="A630" s="107"/>
      <c r="B630" s="98"/>
      <c r="C630" s="18"/>
      <c r="D630" s="18"/>
      <c r="E630" s="18"/>
      <c r="F630" s="14"/>
      <c r="G630" s="94"/>
      <c r="I630" s="104" t="s">
        <v>391</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1" x14ac:dyDescent="0.35">
      <c r="A631" s="107"/>
      <c r="B631" s="98"/>
      <c r="C631" s="18"/>
      <c r="D631" s="18"/>
      <c r="E631" s="18"/>
      <c r="F631" s="14"/>
      <c r="G631" s="94"/>
      <c r="I631" s="104" t="s">
        <v>392</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1" x14ac:dyDescent="0.35">
      <c r="A632" s="107"/>
      <c r="B632" s="98"/>
      <c r="C632" s="18"/>
      <c r="D632" s="18"/>
      <c r="E632" s="18"/>
      <c r="F632" s="14"/>
      <c r="G632" s="94"/>
      <c r="I632" s="104" t="s">
        <v>393</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1" x14ac:dyDescent="0.35">
      <c r="A633" s="107"/>
      <c r="B633" s="98"/>
      <c r="C633" s="18"/>
      <c r="D633" s="18"/>
      <c r="E633" s="18"/>
      <c r="F633" s="14"/>
      <c r="G633" s="94"/>
      <c r="I633" s="104" t="s">
        <v>394</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1" x14ac:dyDescent="0.35">
      <c r="A634" s="107"/>
      <c r="B634" s="98"/>
      <c r="C634" s="18"/>
      <c r="D634" s="18"/>
      <c r="E634" s="18"/>
      <c r="F634" s="14"/>
      <c r="G634" s="94"/>
      <c r="I634" s="104" t="s">
        <v>395</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1" x14ac:dyDescent="0.35">
      <c r="A635" s="107"/>
      <c r="B635" s="98"/>
      <c r="C635" s="18"/>
      <c r="D635" s="18"/>
      <c r="E635" s="18"/>
      <c r="F635" s="14"/>
      <c r="G635" s="94"/>
      <c r="I635" s="104" t="s">
        <v>396</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1" x14ac:dyDescent="0.35">
      <c r="A636" s="107"/>
      <c r="B636" s="98"/>
      <c r="C636" s="18"/>
      <c r="D636" s="18"/>
      <c r="E636" s="18"/>
      <c r="F636" s="14"/>
      <c r="G636" s="94"/>
      <c r="I636" s="104" t="s">
        <v>397</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1" x14ac:dyDescent="0.35">
      <c r="A637" s="107"/>
      <c r="B637" s="98"/>
      <c r="C637" s="18"/>
      <c r="D637" s="18"/>
      <c r="E637" s="18"/>
      <c r="F637" s="14"/>
      <c r="G637" s="94"/>
      <c r="I637" s="104" t="s">
        <v>398</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hidden="1" customHeight="1" outlineLevel="2" x14ac:dyDescent="0.35">
      <c r="A638" s="107"/>
      <c r="B638" s="98"/>
      <c r="C638" s="18"/>
      <c r="D638" s="18"/>
      <c r="E638" s="18"/>
      <c r="F638" s="14"/>
      <c r="G638" s="94"/>
      <c r="H638" s="109" t="s">
        <v>402</v>
      </c>
      <c r="I638" s="104" t="s">
        <v>389</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hidden="1" customHeight="1" outlineLevel="2" x14ac:dyDescent="0.35">
      <c r="A639" s="107"/>
      <c r="B639" s="98"/>
      <c r="C639" s="18"/>
      <c r="D639" s="18"/>
      <c r="E639" s="18"/>
      <c r="F639" s="14"/>
      <c r="G639" s="94"/>
      <c r="I639" s="104" t="s">
        <v>390</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hidden="1" customHeight="1" outlineLevel="2" x14ac:dyDescent="0.35">
      <c r="A640" s="107"/>
      <c r="B640" s="98"/>
      <c r="C640" s="18"/>
      <c r="D640" s="18"/>
      <c r="E640" s="18"/>
      <c r="F640" s="14"/>
      <c r="G640" s="94"/>
      <c r="I640" s="104" t="s">
        <v>391</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hidden="1" customHeight="1" outlineLevel="2" x14ac:dyDescent="0.35">
      <c r="A641" s="107"/>
      <c r="B641" s="98"/>
      <c r="C641" s="18"/>
      <c r="D641" s="18"/>
      <c r="E641" s="18"/>
      <c r="F641" s="14"/>
      <c r="G641" s="94"/>
      <c r="I641" s="104" t="s">
        <v>392</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hidden="1" customHeight="1" outlineLevel="2" x14ac:dyDescent="0.35">
      <c r="A642" s="107"/>
      <c r="B642" s="98"/>
      <c r="C642" s="18"/>
      <c r="D642" s="18"/>
      <c r="E642" s="18"/>
      <c r="F642" s="14"/>
      <c r="G642" s="94"/>
      <c r="I642" s="104" t="s">
        <v>393</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hidden="1" customHeight="1" outlineLevel="2" x14ac:dyDescent="0.35">
      <c r="A643" s="107"/>
      <c r="B643" s="98"/>
      <c r="C643" s="18"/>
      <c r="D643" s="18"/>
      <c r="E643" s="18"/>
      <c r="F643" s="14"/>
      <c r="G643" s="94"/>
      <c r="I643" s="104" t="s">
        <v>394</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hidden="1" customHeight="1" outlineLevel="2" x14ac:dyDescent="0.35">
      <c r="A644" s="107"/>
      <c r="B644" s="98"/>
      <c r="C644" s="18"/>
      <c r="D644" s="18"/>
      <c r="E644" s="18"/>
      <c r="F644" s="14"/>
      <c r="G644" s="94"/>
      <c r="I644" s="104" t="s">
        <v>395</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hidden="1" customHeight="1" outlineLevel="2" x14ac:dyDescent="0.35">
      <c r="A645" s="107"/>
      <c r="B645" s="98"/>
      <c r="C645" s="18"/>
      <c r="D645" s="18"/>
      <c r="E645" s="18"/>
      <c r="F645" s="14"/>
      <c r="G645" s="94"/>
      <c r="I645" s="104" t="s">
        <v>396</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hidden="1" customHeight="1" outlineLevel="2" x14ac:dyDescent="0.35">
      <c r="A646" s="107"/>
      <c r="B646" s="98"/>
      <c r="C646" s="18"/>
      <c r="D646" s="18"/>
      <c r="E646" s="18"/>
      <c r="F646" s="14"/>
      <c r="G646" s="94"/>
      <c r="I646" s="104" t="s">
        <v>397</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hidden="1" customHeight="1" outlineLevel="2" x14ac:dyDescent="0.35">
      <c r="A647" s="107"/>
      <c r="B647" s="98"/>
      <c r="C647" s="18"/>
      <c r="D647" s="18"/>
      <c r="E647" s="18"/>
      <c r="F647" s="14"/>
      <c r="G647" s="94"/>
      <c r="I647" s="104" t="s">
        <v>398</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hidden="1" customHeight="1" outlineLevel="2" x14ac:dyDescent="0.35">
      <c r="A648" s="107"/>
      <c r="B648" s="98"/>
      <c r="C648" s="18"/>
      <c r="D648" s="18"/>
      <c r="E648" s="18"/>
      <c r="F648" s="14"/>
      <c r="G648" s="94"/>
      <c r="H648" s="109" t="s">
        <v>796</v>
      </c>
      <c r="I648" s="104" t="s">
        <v>389</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hidden="1" customHeight="1" outlineLevel="2" x14ac:dyDescent="0.35">
      <c r="A649" s="107"/>
      <c r="B649" s="98"/>
      <c r="C649" s="18"/>
      <c r="D649" s="18"/>
      <c r="E649" s="18"/>
      <c r="F649" s="14"/>
      <c r="G649" s="94"/>
      <c r="I649" s="104" t="s">
        <v>390</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hidden="1" customHeight="1" outlineLevel="2" x14ac:dyDescent="0.35">
      <c r="A650" s="107"/>
      <c r="B650" s="98"/>
      <c r="C650" s="18"/>
      <c r="D650" s="18"/>
      <c r="E650" s="18"/>
      <c r="F650" s="14"/>
      <c r="G650" s="94"/>
      <c r="I650" s="104" t="s">
        <v>391</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hidden="1" customHeight="1" outlineLevel="2" x14ac:dyDescent="0.35">
      <c r="A651" s="107"/>
      <c r="B651" s="98"/>
      <c r="C651" s="18"/>
      <c r="D651" s="18"/>
      <c r="E651" s="18"/>
      <c r="F651" s="14"/>
      <c r="G651" s="94"/>
      <c r="I651" s="104" t="s">
        <v>392</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hidden="1" customHeight="1" outlineLevel="2" x14ac:dyDescent="0.35">
      <c r="A652" s="107"/>
      <c r="B652" s="98"/>
      <c r="C652" s="18"/>
      <c r="D652" s="18"/>
      <c r="E652" s="18"/>
      <c r="F652" s="14"/>
      <c r="G652" s="94"/>
      <c r="I652" s="104" t="s">
        <v>393</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hidden="1" customHeight="1" outlineLevel="2" x14ac:dyDescent="0.35">
      <c r="A653" s="107"/>
      <c r="B653" s="98"/>
      <c r="C653" s="18"/>
      <c r="D653" s="18"/>
      <c r="E653" s="18"/>
      <c r="F653" s="14"/>
      <c r="G653" s="94"/>
      <c r="I653" s="104" t="s">
        <v>394</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hidden="1" customHeight="1" outlineLevel="2" x14ac:dyDescent="0.35">
      <c r="A654" s="107"/>
      <c r="B654" s="98"/>
      <c r="C654" s="18"/>
      <c r="D654" s="18"/>
      <c r="E654" s="18"/>
      <c r="F654" s="14"/>
      <c r="G654" s="94"/>
      <c r="I654" s="104" t="s">
        <v>395</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hidden="1" customHeight="1" outlineLevel="2" x14ac:dyDescent="0.35">
      <c r="A655" s="107"/>
      <c r="B655" s="98"/>
      <c r="C655" s="18"/>
      <c r="D655" s="18"/>
      <c r="E655" s="18"/>
      <c r="F655" s="14"/>
      <c r="G655" s="94"/>
      <c r="I655" s="104" t="s">
        <v>396</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hidden="1" customHeight="1" outlineLevel="2" x14ac:dyDescent="0.35">
      <c r="A656" s="107"/>
      <c r="B656" s="98"/>
      <c r="C656" s="18"/>
      <c r="D656" s="18"/>
      <c r="E656" s="18"/>
      <c r="F656" s="14"/>
      <c r="G656" s="94"/>
      <c r="I656" s="104" t="s">
        <v>397</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hidden="1" customHeight="1" outlineLevel="2" x14ac:dyDescent="0.35">
      <c r="A657" s="107"/>
      <c r="B657" s="98"/>
      <c r="C657" s="18"/>
      <c r="D657" s="18"/>
      <c r="E657" s="18"/>
      <c r="F657" s="14"/>
      <c r="G657" s="94"/>
      <c r="I657" s="104" t="s">
        <v>398</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hidden="1" customHeight="1" outlineLevel="2" x14ac:dyDescent="0.35">
      <c r="A658" s="107"/>
      <c r="B658" s="98"/>
      <c r="C658" s="18"/>
      <c r="D658" s="18"/>
      <c r="E658" s="18"/>
      <c r="F658" s="14"/>
      <c r="G658" s="94"/>
      <c r="H658" s="109" t="s">
        <v>797</v>
      </c>
      <c r="I658" s="104" t="s">
        <v>389</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hidden="1" customHeight="1" outlineLevel="2" x14ac:dyDescent="0.35">
      <c r="A659" s="107"/>
      <c r="B659" s="98"/>
      <c r="C659" s="18"/>
      <c r="D659" s="18"/>
      <c r="E659" s="18"/>
      <c r="F659" s="14"/>
      <c r="G659" s="94"/>
      <c r="I659" s="104" t="s">
        <v>390</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hidden="1" customHeight="1" outlineLevel="2" x14ac:dyDescent="0.35">
      <c r="A660" s="107"/>
      <c r="B660" s="98"/>
      <c r="C660" s="18"/>
      <c r="D660" s="18"/>
      <c r="E660" s="18"/>
      <c r="F660" s="14"/>
      <c r="G660" s="94"/>
      <c r="I660" s="104" t="s">
        <v>391</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hidden="1" customHeight="1" outlineLevel="2" x14ac:dyDescent="0.35">
      <c r="A661" s="107"/>
      <c r="B661" s="98"/>
      <c r="C661" s="18"/>
      <c r="D661" s="18"/>
      <c r="E661" s="18"/>
      <c r="F661" s="14"/>
      <c r="G661" s="94"/>
      <c r="I661" s="104" t="s">
        <v>392</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hidden="1" customHeight="1" outlineLevel="2" x14ac:dyDescent="0.35">
      <c r="A662" s="107"/>
      <c r="B662" s="98"/>
      <c r="C662" s="18"/>
      <c r="D662" s="18"/>
      <c r="E662" s="18"/>
      <c r="F662" s="14"/>
      <c r="G662" s="94"/>
      <c r="I662" s="104" t="s">
        <v>393</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hidden="1" customHeight="1" outlineLevel="2" x14ac:dyDescent="0.35">
      <c r="A663" s="107"/>
      <c r="B663" s="98"/>
      <c r="C663" s="18"/>
      <c r="D663" s="18"/>
      <c r="E663" s="18"/>
      <c r="F663" s="14"/>
      <c r="G663" s="94"/>
      <c r="I663" s="104" t="s">
        <v>394</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hidden="1" customHeight="1" outlineLevel="2" x14ac:dyDescent="0.35">
      <c r="A664" s="107"/>
      <c r="B664" s="98"/>
      <c r="C664" s="18"/>
      <c r="D664" s="18"/>
      <c r="E664" s="18"/>
      <c r="F664" s="14"/>
      <c r="G664" s="94"/>
      <c r="I664" s="104" t="s">
        <v>395</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hidden="1" customHeight="1" outlineLevel="2" x14ac:dyDescent="0.35">
      <c r="A665" s="107"/>
      <c r="B665" s="98"/>
      <c r="C665" s="18"/>
      <c r="D665" s="18"/>
      <c r="E665" s="18"/>
      <c r="F665" s="14"/>
      <c r="G665" s="94"/>
      <c r="I665" s="104" t="s">
        <v>396</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hidden="1" customHeight="1" outlineLevel="2" x14ac:dyDescent="0.35">
      <c r="A666" s="107"/>
      <c r="B666" s="98"/>
      <c r="C666" s="18"/>
      <c r="D666" s="18"/>
      <c r="E666" s="18"/>
      <c r="F666" s="14"/>
      <c r="G666" s="94"/>
      <c r="I666" s="104" t="s">
        <v>397</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hidden="1" customHeight="1" outlineLevel="2" x14ac:dyDescent="0.35">
      <c r="A667" s="107"/>
      <c r="B667" s="98"/>
      <c r="C667" s="18"/>
      <c r="D667" s="18"/>
      <c r="E667" s="18"/>
      <c r="F667" s="14"/>
      <c r="G667" s="94"/>
      <c r="I667" s="104" t="s">
        <v>398</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hidden="1" customHeight="1" outlineLevel="2" x14ac:dyDescent="0.35">
      <c r="A668" s="107"/>
      <c r="B668" s="98"/>
      <c r="C668" s="18"/>
      <c r="D668" s="18"/>
      <c r="E668" s="18"/>
      <c r="F668" s="14"/>
      <c r="G668" s="94"/>
      <c r="H668" s="109" t="s">
        <v>798</v>
      </c>
      <c r="I668" s="104" t="s">
        <v>389</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hidden="1" customHeight="1" outlineLevel="2" x14ac:dyDescent="0.35">
      <c r="A669" s="107"/>
      <c r="B669" s="98"/>
      <c r="C669" s="18"/>
      <c r="D669" s="18"/>
      <c r="E669" s="18"/>
      <c r="F669" s="14"/>
      <c r="G669" s="94"/>
      <c r="I669" s="104" t="s">
        <v>390</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hidden="1" customHeight="1" outlineLevel="2" x14ac:dyDescent="0.35">
      <c r="A670" s="107"/>
      <c r="B670" s="98"/>
      <c r="C670" s="18"/>
      <c r="D670" s="18"/>
      <c r="E670" s="18"/>
      <c r="F670" s="14"/>
      <c r="G670" s="94"/>
      <c r="I670" s="104" t="s">
        <v>391</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hidden="1" customHeight="1" outlineLevel="2" x14ac:dyDescent="0.35">
      <c r="A671" s="107"/>
      <c r="B671" s="98"/>
      <c r="C671" s="18"/>
      <c r="D671" s="18"/>
      <c r="E671" s="18"/>
      <c r="F671" s="14"/>
      <c r="G671" s="94"/>
      <c r="I671" s="104" t="s">
        <v>392</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hidden="1" customHeight="1" outlineLevel="2" x14ac:dyDescent="0.35">
      <c r="A672" s="107"/>
      <c r="B672" s="98"/>
      <c r="C672" s="18"/>
      <c r="D672" s="18"/>
      <c r="E672" s="18"/>
      <c r="F672" s="14"/>
      <c r="G672" s="94"/>
      <c r="I672" s="104" t="s">
        <v>393</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hidden="1" customHeight="1" outlineLevel="2" x14ac:dyDescent="0.35">
      <c r="A673" s="107"/>
      <c r="B673" s="98"/>
      <c r="C673" s="18"/>
      <c r="D673" s="18"/>
      <c r="E673" s="18"/>
      <c r="F673" s="14"/>
      <c r="G673" s="94"/>
      <c r="I673" s="104" t="s">
        <v>394</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hidden="1" customHeight="1" outlineLevel="2" x14ac:dyDescent="0.35">
      <c r="A674" s="107"/>
      <c r="B674" s="98"/>
      <c r="C674" s="18"/>
      <c r="D674" s="18"/>
      <c r="E674" s="18"/>
      <c r="F674" s="14"/>
      <c r="G674" s="94"/>
      <c r="I674" s="104" t="s">
        <v>395</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hidden="1" customHeight="1" outlineLevel="2" x14ac:dyDescent="0.35">
      <c r="A675" s="107"/>
      <c r="B675" s="98"/>
      <c r="C675" s="18"/>
      <c r="D675" s="18"/>
      <c r="E675" s="18"/>
      <c r="F675" s="14"/>
      <c r="G675" s="94"/>
      <c r="I675" s="104" t="s">
        <v>396</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hidden="1" customHeight="1" outlineLevel="2" x14ac:dyDescent="0.35">
      <c r="A676" s="107"/>
      <c r="B676" s="98"/>
      <c r="C676" s="18"/>
      <c r="D676" s="18"/>
      <c r="E676" s="18"/>
      <c r="F676" s="14"/>
      <c r="G676" s="94"/>
      <c r="I676" s="104" t="s">
        <v>397</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hidden="1" customHeight="1" outlineLevel="2" x14ac:dyDescent="0.35">
      <c r="A677" s="107"/>
      <c r="B677" s="98"/>
      <c r="C677" s="18"/>
      <c r="D677" s="18"/>
      <c r="E677" s="18"/>
      <c r="F677" s="14"/>
      <c r="G677" s="94"/>
      <c r="I677" s="104" t="s">
        <v>398</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hidden="1" customHeight="1" outlineLevel="2" x14ac:dyDescent="0.35">
      <c r="A678" s="107"/>
      <c r="B678" s="98"/>
      <c r="C678" s="18"/>
      <c r="D678" s="18"/>
      <c r="E678" s="18"/>
      <c r="F678" s="14"/>
      <c r="G678" s="94"/>
      <c r="H678" s="109" t="s">
        <v>799</v>
      </c>
      <c r="I678" s="104" t="s">
        <v>389</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hidden="1" customHeight="1" outlineLevel="2" x14ac:dyDescent="0.35">
      <c r="A679" s="107"/>
      <c r="B679" s="98"/>
      <c r="C679" s="18"/>
      <c r="D679" s="18"/>
      <c r="E679" s="18"/>
      <c r="F679" s="14"/>
      <c r="G679" s="94"/>
      <c r="I679" s="104" t="s">
        <v>390</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hidden="1" customHeight="1" outlineLevel="2" x14ac:dyDescent="0.35">
      <c r="A680" s="107"/>
      <c r="B680" s="98"/>
      <c r="C680" s="18"/>
      <c r="D680" s="18"/>
      <c r="E680" s="18"/>
      <c r="F680" s="14"/>
      <c r="G680" s="94"/>
      <c r="I680" s="104" t="s">
        <v>391</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hidden="1" customHeight="1" outlineLevel="2" x14ac:dyDescent="0.35">
      <c r="A681" s="107"/>
      <c r="B681" s="98"/>
      <c r="C681" s="18"/>
      <c r="D681" s="18"/>
      <c r="E681" s="18"/>
      <c r="F681" s="14"/>
      <c r="G681" s="94"/>
      <c r="I681" s="104" t="s">
        <v>392</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hidden="1" customHeight="1" outlineLevel="2" x14ac:dyDescent="0.35">
      <c r="A682" s="107"/>
      <c r="B682" s="98"/>
      <c r="C682" s="18"/>
      <c r="D682" s="18"/>
      <c r="E682" s="18"/>
      <c r="F682" s="14"/>
      <c r="G682" s="94"/>
      <c r="I682" s="104" t="s">
        <v>393</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hidden="1" customHeight="1" outlineLevel="2" x14ac:dyDescent="0.35">
      <c r="A683" s="107"/>
      <c r="B683" s="98"/>
      <c r="C683" s="18"/>
      <c r="D683" s="18"/>
      <c r="E683" s="18"/>
      <c r="F683" s="14"/>
      <c r="G683" s="94"/>
      <c r="I683" s="104" t="s">
        <v>394</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hidden="1" customHeight="1" outlineLevel="2" x14ac:dyDescent="0.35">
      <c r="A684" s="107"/>
      <c r="B684" s="98"/>
      <c r="C684" s="18"/>
      <c r="D684" s="18"/>
      <c r="E684" s="18"/>
      <c r="F684" s="14"/>
      <c r="G684" s="94"/>
      <c r="I684" s="104" t="s">
        <v>395</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hidden="1" customHeight="1" outlineLevel="2" x14ac:dyDescent="0.35">
      <c r="A685" s="107"/>
      <c r="B685" s="98"/>
      <c r="C685" s="18"/>
      <c r="D685" s="18"/>
      <c r="E685" s="18"/>
      <c r="F685" s="14"/>
      <c r="G685" s="94"/>
      <c r="I685" s="104" t="s">
        <v>396</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hidden="1" customHeight="1" outlineLevel="2" x14ac:dyDescent="0.35">
      <c r="A686" s="107"/>
      <c r="B686" s="98"/>
      <c r="C686" s="18"/>
      <c r="D686" s="18"/>
      <c r="E686" s="18"/>
      <c r="F686" s="14"/>
      <c r="G686" s="94"/>
      <c r="I686" s="104" t="s">
        <v>397</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hidden="1" customHeight="1" outlineLevel="2" x14ac:dyDescent="0.35">
      <c r="A687" s="107"/>
      <c r="B687" s="98"/>
      <c r="C687" s="18"/>
      <c r="D687" s="18"/>
      <c r="E687" s="18"/>
      <c r="F687" s="14"/>
      <c r="G687" s="94"/>
      <c r="I687" s="104" t="s">
        <v>398</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hidden="1" customHeight="1" outlineLevel="2" x14ac:dyDescent="0.35">
      <c r="A688" s="107"/>
      <c r="B688" s="98"/>
      <c r="C688" s="18"/>
      <c r="D688" s="18"/>
      <c r="E688" s="18"/>
      <c r="F688" s="14"/>
      <c r="G688" s="94"/>
      <c r="H688" s="109" t="s">
        <v>800</v>
      </c>
      <c r="I688" s="104" t="s">
        <v>389</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hidden="1" customHeight="1" outlineLevel="2" x14ac:dyDescent="0.35">
      <c r="A689" s="107"/>
      <c r="B689" s="98"/>
      <c r="C689" s="18"/>
      <c r="D689" s="18"/>
      <c r="E689" s="18"/>
      <c r="F689" s="14"/>
      <c r="G689" s="94"/>
      <c r="I689" s="104" t="s">
        <v>390</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hidden="1" customHeight="1" outlineLevel="2" x14ac:dyDescent="0.35">
      <c r="A690" s="107"/>
      <c r="B690" s="98"/>
      <c r="C690" s="18"/>
      <c r="D690" s="18"/>
      <c r="E690" s="18"/>
      <c r="F690" s="14"/>
      <c r="G690" s="94"/>
      <c r="I690" s="104" t="s">
        <v>391</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hidden="1" customHeight="1" outlineLevel="2" x14ac:dyDescent="0.35">
      <c r="A691" s="107"/>
      <c r="B691" s="98"/>
      <c r="C691" s="18"/>
      <c r="D691" s="18"/>
      <c r="E691" s="18"/>
      <c r="F691" s="14"/>
      <c r="G691" s="94"/>
      <c r="I691" s="104" t="s">
        <v>392</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hidden="1" customHeight="1" outlineLevel="2" x14ac:dyDescent="0.35">
      <c r="A692" s="107"/>
      <c r="B692" s="98"/>
      <c r="C692" s="18"/>
      <c r="D692" s="18"/>
      <c r="E692" s="18"/>
      <c r="F692" s="14"/>
      <c r="G692" s="94"/>
      <c r="I692" s="104" t="s">
        <v>393</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hidden="1" customHeight="1" outlineLevel="2" x14ac:dyDescent="0.35">
      <c r="A693" s="107"/>
      <c r="B693" s="98"/>
      <c r="C693" s="18"/>
      <c r="D693" s="18"/>
      <c r="E693" s="18"/>
      <c r="F693" s="14"/>
      <c r="G693" s="94"/>
      <c r="I693" s="104" t="s">
        <v>394</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hidden="1" customHeight="1" outlineLevel="2" x14ac:dyDescent="0.35">
      <c r="A694" s="107"/>
      <c r="B694" s="98"/>
      <c r="C694" s="18"/>
      <c r="D694" s="18"/>
      <c r="E694" s="18"/>
      <c r="F694" s="14"/>
      <c r="G694" s="94"/>
      <c r="I694" s="104" t="s">
        <v>395</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hidden="1" customHeight="1" outlineLevel="2" x14ac:dyDescent="0.35">
      <c r="A695" s="107"/>
      <c r="B695" s="98"/>
      <c r="C695" s="18"/>
      <c r="D695" s="18"/>
      <c r="E695" s="18"/>
      <c r="F695" s="14"/>
      <c r="G695" s="94"/>
      <c r="I695" s="104" t="s">
        <v>396</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hidden="1" customHeight="1" outlineLevel="2" x14ac:dyDescent="0.35">
      <c r="A696" s="107"/>
      <c r="B696" s="98"/>
      <c r="C696" s="18"/>
      <c r="D696" s="18"/>
      <c r="E696" s="18"/>
      <c r="F696" s="14"/>
      <c r="G696" s="94"/>
      <c r="I696" s="104" t="s">
        <v>397</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hidden="1" customHeight="1" outlineLevel="2" x14ac:dyDescent="0.35">
      <c r="A697" s="107"/>
      <c r="B697" s="98"/>
      <c r="C697" s="18"/>
      <c r="D697" s="18"/>
      <c r="E697" s="18"/>
      <c r="F697" s="14"/>
      <c r="G697" s="94"/>
      <c r="I697" s="104" t="s">
        <v>398</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hidden="1" customHeight="1" outlineLevel="2" x14ac:dyDescent="0.35">
      <c r="A698" s="107"/>
      <c r="B698" s="98"/>
      <c r="C698" s="18"/>
      <c r="D698" s="18"/>
      <c r="E698" s="18"/>
      <c r="F698" s="14"/>
      <c r="G698" s="94"/>
      <c r="H698" s="109" t="s">
        <v>801</v>
      </c>
      <c r="I698" s="104" t="s">
        <v>389</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hidden="1" customHeight="1" outlineLevel="2" x14ac:dyDescent="0.35">
      <c r="A699" s="107"/>
      <c r="B699" s="98"/>
      <c r="C699" s="18"/>
      <c r="D699" s="18"/>
      <c r="E699" s="18"/>
      <c r="F699" s="14"/>
      <c r="G699" s="94"/>
      <c r="I699" s="104" t="s">
        <v>390</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hidden="1" customHeight="1" outlineLevel="2" x14ac:dyDescent="0.35">
      <c r="A700" s="107"/>
      <c r="B700" s="98"/>
      <c r="C700" s="18"/>
      <c r="D700" s="18"/>
      <c r="E700" s="18"/>
      <c r="F700" s="14"/>
      <c r="G700" s="94"/>
      <c r="I700" s="104" t="s">
        <v>391</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hidden="1" customHeight="1" outlineLevel="2" x14ac:dyDescent="0.35">
      <c r="A701" s="107"/>
      <c r="B701" s="98"/>
      <c r="C701" s="18"/>
      <c r="D701" s="18"/>
      <c r="E701" s="18"/>
      <c r="F701" s="14"/>
      <c r="G701" s="94"/>
      <c r="I701" s="104" t="s">
        <v>392</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hidden="1" customHeight="1" outlineLevel="2" x14ac:dyDescent="0.35">
      <c r="A702" s="107"/>
      <c r="B702" s="98"/>
      <c r="C702" s="18"/>
      <c r="D702" s="18"/>
      <c r="E702" s="18"/>
      <c r="F702" s="14"/>
      <c r="G702" s="94"/>
      <c r="I702" s="104" t="s">
        <v>393</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hidden="1" customHeight="1" outlineLevel="2" x14ac:dyDescent="0.35">
      <c r="A703" s="107"/>
      <c r="B703" s="98"/>
      <c r="C703" s="18"/>
      <c r="D703" s="18"/>
      <c r="E703" s="18"/>
      <c r="F703" s="14"/>
      <c r="G703" s="94"/>
      <c r="I703" s="104" t="s">
        <v>394</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hidden="1" customHeight="1" outlineLevel="2" x14ac:dyDescent="0.35">
      <c r="A704" s="107"/>
      <c r="B704" s="98"/>
      <c r="C704" s="18"/>
      <c r="D704" s="18"/>
      <c r="E704" s="18"/>
      <c r="F704" s="14"/>
      <c r="G704" s="94"/>
      <c r="I704" s="104" t="s">
        <v>395</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hidden="1" customHeight="1" outlineLevel="2" x14ac:dyDescent="0.35">
      <c r="A705" s="107"/>
      <c r="B705" s="98"/>
      <c r="C705" s="18"/>
      <c r="D705" s="18"/>
      <c r="E705" s="18"/>
      <c r="F705" s="14"/>
      <c r="G705" s="94"/>
      <c r="I705" s="104" t="s">
        <v>396</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hidden="1" customHeight="1" outlineLevel="2" x14ac:dyDescent="0.35">
      <c r="A706" s="107"/>
      <c r="B706" s="98"/>
      <c r="C706" s="18"/>
      <c r="D706" s="18"/>
      <c r="E706" s="18"/>
      <c r="F706" s="14"/>
      <c r="G706" s="94"/>
      <c r="I706" s="104" t="s">
        <v>397</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hidden="1" customHeight="1" outlineLevel="2" x14ac:dyDescent="0.35">
      <c r="A707" s="107"/>
      <c r="B707" s="98"/>
      <c r="C707" s="18"/>
      <c r="D707" s="18"/>
      <c r="E707" s="18"/>
      <c r="F707" s="14"/>
      <c r="G707" s="94"/>
      <c r="I707" s="104" t="s">
        <v>398</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hidden="1" customHeight="1" outlineLevel="2" x14ac:dyDescent="0.35">
      <c r="A708" s="107"/>
      <c r="B708" s="98"/>
      <c r="C708" s="18"/>
      <c r="D708" s="18"/>
      <c r="E708" s="18"/>
      <c r="F708" s="14"/>
      <c r="G708" s="94"/>
      <c r="H708" s="109" t="s">
        <v>802</v>
      </c>
      <c r="I708" s="104" t="s">
        <v>389</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hidden="1" customHeight="1" outlineLevel="2" x14ac:dyDescent="0.35">
      <c r="A709" s="107"/>
      <c r="B709" s="98"/>
      <c r="C709" s="18"/>
      <c r="D709" s="18"/>
      <c r="E709" s="18"/>
      <c r="F709" s="14"/>
      <c r="G709" s="94"/>
      <c r="I709" s="104" t="s">
        <v>390</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hidden="1" customHeight="1" outlineLevel="2" x14ac:dyDescent="0.35">
      <c r="A710" s="107"/>
      <c r="B710" s="98"/>
      <c r="C710" s="18"/>
      <c r="D710" s="18"/>
      <c r="E710" s="18"/>
      <c r="F710" s="14"/>
      <c r="G710" s="94"/>
      <c r="I710" s="104" t="s">
        <v>391</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hidden="1" customHeight="1" outlineLevel="2" x14ac:dyDescent="0.35">
      <c r="A711" s="107"/>
      <c r="B711" s="98"/>
      <c r="C711" s="18"/>
      <c r="D711" s="18"/>
      <c r="E711" s="18"/>
      <c r="F711" s="14"/>
      <c r="G711" s="94"/>
      <c r="I711" s="104" t="s">
        <v>392</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hidden="1" customHeight="1" outlineLevel="2" x14ac:dyDescent="0.35">
      <c r="A712" s="107"/>
      <c r="B712" s="98"/>
      <c r="C712" s="18"/>
      <c r="D712" s="18"/>
      <c r="E712" s="18"/>
      <c r="F712" s="14"/>
      <c r="G712" s="94"/>
      <c r="I712" s="104" t="s">
        <v>393</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hidden="1" customHeight="1" outlineLevel="2" x14ac:dyDescent="0.35">
      <c r="A713" s="107"/>
      <c r="B713" s="98"/>
      <c r="C713" s="18"/>
      <c r="D713" s="18"/>
      <c r="E713" s="18"/>
      <c r="F713" s="14"/>
      <c r="G713" s="94"/>
      <c r="I713" s="104" t="s">
        <v>394</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hidden="1" customHeight="1" outlineLevel="2" x14ac:dyDescent="0.35">
      <c r="A714" s="107"/>
      <c r="B714" s="98"/>
      <c r="C714" s="18"/>
      <c r="D714" s="18"/>
      <c r="E714" s="18"/>
      <c r="F714" s="14"/>
      <c r="G714" s="94"/>
      <c r="I714" s="104" t="s">
        <v>395</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hidden="1" customHeight="1" outlineLevel="2" x14ac:dyDescent="0.35">
      <c r="A715" s="107"/>
      <c r="B715" s="98"/>
      <c r="C715" s="18"/>
      <c r="D715" s="18"/>
      <c r="E715" s="18"/>
      <c r="F715" s="14"/>
      <c r="G715" s="94"/>
      <c r="I715" s="104" t="s">
        <v>396</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hidden="1" customHeight="1" outlineLevel="2" x14ac:dyDescent="0.35">
      <c r="A716" s="107"/>
      <c r="B716" s="98"/>
      <c r="C716" s="18"/>
      <c r="D716" s="18"/>
      <c r="E716" s="18"/>
      <c r="F716" s="14"/>
      <c r="G716" s="94"/>
      <c r="I716" s="104" t="s">
        <v>397</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hidden="1" customHeight="1" outlineLevel="2" x14ac:dyDescent="0.35">
      <c r="A717" s="107"/>
      <c r="B717" s="98"/>
      <c r="C717" s="18"/>
      <c r="D717" s="18"/>
      <c r="E717" s="18"/>
      <c r="F717" s="14"/>
      <c r="G717" s="94"/>
      <c r="I717" s="104" t="s">
        <v>398</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hidden="1" customHeight="1" outlineLevel="2" x14ac:dyDescent="0.35">
      <c r="A718" s="107"/>
      <c r="B718" s="98"/>
      <c r="C718" s="18"/>
      <c r="D718" s="18"/>
      <c r="E718" s="18"/>
      <c r="F718" s="14"/>
      <c r="G718" s="94"/>
      <c r="H718" s="109" t="s">
        <v>803</v>
      </c>
      <c r="I718" s="104" t="s">
        <v>389</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hidden="1" customHeight="1" outlineLevel="2" x14ac:dyDescent="0.35">
      <c r="A719" s="107"/>
      <c r="B719" s="98"/>
      <c r="C719" s="18"/>
      <c r="D719" s="18"/>
      <c r="E719" s="18"/>
      <c r="F719" s="14"/>
      <c r="G719" s="94"/>
      <c r="I719" s="104" t="s">
        <v>390</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5" hidden="1" customHeight="1" outlineLevel="2" x14ac:dyDescent="0.35">
      <c r="A720" s="107"/>
      <c r="B720" s="98"/>
      <c r="C720" s="18"/>
      <c r="D720" s="18"/>
      <c r="E720" s="18"/>
      <c r="F720" s="14"/>
      <c r="G720" s="94"/>
      <c r="I720" s="104" t="s">
        <v>391</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5" hidden="1" customHeight="1" outlineLevel="2" x14ac:dyDescent="0.35">
      <c r="A721" s="107"/>
      <c r="B721" s="98"/>
      <c r="C721" s="18"/>
      <c r="D721" s="18"/>
      <c r="E721" s="18"/>
      <c r="F721" s="14"/>
      <c r="G721" s="94"/>
      <c r="I721" s="104" t="s">
        <v>392</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5" hidden="1" customHeight="1" outlineLevel="2" x14ac:dyDescent="0.35">
      <c r="A722" s="107"/>
      <c r="B722" s="98"/>
      <c r="C722" s="18"/>
      <c r="D722" s="18"/>
      <c r="E722" s="18"/>
      <c r="F722" s="14"/>
      <c r="G722" s="94"/>
      <c r="I722" s="104" t="s">
        <v>393</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5" hidden="1" customHeight="1" outlineLevel="2" x14ac:dyDescent="0.35">
      <c r="A723" s="107"/>
      <c r="B723" s="98"/>
      <c r="C723" s="18"/>
      <c r="D723" s="18"/>
      <c r="E723" s="18"/>
      <c r="F723" s="14"/>
      <c r="G723" s="94"/>
      <c r="I723" s="104" t="s">
        <v>394</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5" hidden="1" customHeight="1" outlineLevel="2" x14ac:dyDescent="0.35">
      <c r="A724" s="107"/>
      <c r="B724" s="98"/>
      <c r="C724" s="18"/>
      <c r="D724" s="18"/>
      <c r="E724" s="18"/>
      <c r="F724" s="14"/>
      <c r="G724" s="94"/>
      <c r="I724" s="104" t="s">
        <v>395</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5" hidden="1" customHeight="1" outlineLevel="2" x14ac:dyDescent="0.35">
      <c r="A725" s="107"/>
      <c r="B725" s="98"/>
      <c r="C725" s="18"/>
      <c r="D725" s="18"/>
      <c r="E725" s="18"/>
      <c r="F725" s="14"/>
      <c r="G725" s="94"/>
      <c r="I725" s="104" t="s">
        <v>396</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5" hidden="1" customHeight="1" outlineLevel="2" x14ac:dyDescent="0.35">
      <c r="A726" s="107"/>
      <c r="B726" s="98"/>
      <c r="C726" s="18"/>
      <c r="D726" s="18"/>
      <c r="E726" s="18"/>
      <c r="F726" s="14"/>
      <c r="G726" s="94"/>
      <c r="I726" s="104" t="s">
        <v>397</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5" hidden="1" customHeight="1" outlineLevel="2" x14ac:dyDescent="0.35">
      <c r="A727" s="107"/>
      <c r="B727" s="98"/>
      <c r="C727" s="18"/>
      <c r="D727" s="18"/>
      <c r="E727" s="18"/>
      <c r="F727" s="14"/>
      <c r="G727" s="94"/>
      <c r="I727" s="104" t="s">
        <v>398</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5"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5"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5"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121</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122</v>
      </c>
      <c r="W732" s="97"/>
      <c r="X732" s="97"/>
      <c r="Y732" s="97"/>
      <c r="Z732" s="97"/>
      <c r="AA732" s="97"/>
      <c r="AB732" s="97"/>
      <c r="AC732" s="97"/>
      <c r="AD732" s="97"/>
      <c r="AE732" s="42" t="s">
        <v>123</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114</v>
      </c>
      <c r="AE736" s="12"/>
      <c r="AF736" s="9"/>
    </row>
    <row r="737" spans="1:32" ht="13.25" customHeight="1" outlineLevel="1" collapsed="1" x14ac:dyDescent="0.35">
      <c r="A737" s="7"/>
      <c r="B737" s="98"/>
      <c r="C737" s="13"/>
      <c r="D737" s="13">
        <v>0</v>
      </c>
      <c r="E737" s="13" t="s">
        <v>1</v>
      </c>
      <c r="F737" s="72"/>
      <c r="G737" s="73" t="s">
        <v>204</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5" customHeight="1" outlineLevel="1" x14ac:dyDescent="0.35">
      <c r="A738" s="7"/>
      <c r="B738" s="98"/>
      <c r="C738" s="13"/>
      <c r="D738" s="13"/>
      <c r="E738" s="18"/>
      <c r="F738" s="76"/>
      <c r="G738" s="77" t="s">
        <v>205</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5"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5"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5"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5"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5" customHeight="1" outlineLevel="1" x14ac:dyDescent="0.35">
      <c r="A743" s="7"/>
      <c r="B743" s="98"/>
      <c r="C743" s="18"/>
      <c r="D743" s="18"/>
      <c r="E743" s="18"/>
      <c r="F743" s="18"/>
      <c r="G743" s="18"/>
      <c r="H743" s="18"/>
      <c r="I743" s="25"/>
      <c r="J743" s="25"/>
      <c r="K743" s="24"/>
      <c r="L743" s="890"/>
      <c r="M743" s="891"/>
      <c r="N743" s="891"/>
      <c r="O743" s="24"/>
      <c r="P743" s="24"/>
      <c r="Q743" s="24"/>
      <c r="R743" s="24"/>
      <c r="S743" s="24"/>
      <c r="T743" s="24"/>
      <c r="U743" s="24"/>
      <c r="V743" s="24"/>
      <c r="W743" s="24"/>
      <c r="X743" s="24"/>
      <c r="Y743" s="24"/>
      <c r="Z743" s="24"/>
      <c r="AA743" s="25"/>
      <c r="AB743" s="25"/>
      <c r="AC743" s="25"/>
      <c r="AD743" s="25"/>
      <c r="AE743" s="17"/>
      <c r="AF743" s="9"/>
    </row>
    <row r="744" spans="1:32" ht="13.25" customHeight="1" outlineLevel="1" x14ac:dyDescent="0.35">
      <c r="A744" s="7"/>
      <c r="B744" s="98"/>
      <c r="C744" s="18"/>
      <c r="D744" s="18"/>
      <c r="E744" s="18"/>
      <c r="F744" s="18"/>
      <c r="G744" s="135" t="s">
        <v>206</v>
      </c>
      <c r="H744" s="135"/>
      <c r="I744" s="135"/>
      <c r="J744" s="135"/>
      <c r="K744" s="135"/>
      <c r="L744" s="135"/>
      <c r="M744" s="135" t="s">
        <v>207</v>
      </c>
      <c r="N744" s="24"/>
      <c r="O744" s="24"/>
      <c r="P744" s="24"/>
      <c r="Q744" s="24"/>
      <c r="R744" s="24"/>
      <c r="S744" s="24"/>
      <c r="T744" s="24"/>
      <c r="U744" s="24"/>
      <c r="V744" s="24"/>
      <c r="W744" s="24"/>
      <c r="X744" s="24"/>
      <c r="Y744" s="24"/>
      <c r="Z744" s="24"/>
      <c r="AA744" s="25"/>
      <c r="AB744" s="25"/>
      <c r="AC744" s="25"/>
      <c r="AD744" s="25"/>
      <c r="AE744" s="17"/>
      <c r="AF744" s="9"/>
    </row>
    <row r="745" spans="1:32" ht="5.15" customHeight="1" outlineLevel="1" x14ac:dyDescent="0.35">
      <c r="A745" s="7"/>
      <c r="B745" s="98"/>
      <c r="C745" s="13" t="s">
        <v>117</v>
      </c>
      <c r="D745" s="18"/>
      <c r="E745" s="18"/>
      <c r="F745" s="18"/>
      <c r="G745" s="18"/>
      <c r="H745" s="18"/>
      <c r="I745" s="24"/>
      <c r="J745" s="149"/>
      <c r="K745" s="149"/>
      <c r="L745" s="113" t="s">
        <v>118</v>
      </c>
      <c r="M745" s="24"/>
      <c r="N745" s="24"/>
      <c r="O745" s="24"/>
      <c r="P745" s="24"/>
      <c r="Q745" s="24"/>
      <c r="R745" s="24"/>
      <c r="S745" s="24"/>
      <c r="T745" s="24"/>
      <c r="U745" s="24"/>
      <c r="V745" s="24"/>
      <c r="W745" s="24"/>
      <c r="X745" s="24"/>
      <c r="Y745" s="24"/>
      <c r="Z745" s="24"/>
      <c r="AA745" s="25"/>
      <c r="AB745" s="25"/>
      <c r="AC745" s="25"/>
      <c r="AD745" s="25"/>
      <c r="AE745" s="17"/>
      <c r="AF745" s="9"/>
    </row>
    <row r="746" spans="1:32" ht="5.15"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5" customHeight="1" outlineLevel="1" x14ac:dyDescent="0.35">
      <c r="A747" s="7"/>
      <c r="B747" s="98"/>
      <c r="C747" s="18"/>
      <c r="D747" s="18"/>
      <c r="E747" s="18"/>
      <c r="F747" s="14"/>
      <c r="H747" s="35"/>
      <c r="I747" s="35"/>
      <c r="J747" s="30"/>
      <c r="K747" s="33"/>
      <c r="L747" s="33" t="s">
        <v>375</v>
      </c>
      <c r="M747" s="106" t="s">
        <v>388</v>
      </c>
      <c r="N747" s="106" t="s">
        <v>57</v>
      </c>
      <c r="O747" s="106" t="s">
        <v>58</v>
      </c>
      <c r="P747" s="106" t="s">
        <v>59</v>
      </c>
      <c r="Q747" s="106" t="s">
        <v>60</v>
      </c>
      <c r="R747" s="106" t="s">
        <v>887</v>
      </c>
      <c r="S747" s="106" t="s">
        <v>888</v>
      </c>
      <c r="T747" s="106" t="s">
        <v>889</v>
      </c>
      <c r="U747" s="106" t="s">
        <v>1200</v>
      </c>
      <c r="V747" s="94"/>
      <c r="W747" s="94"/>
      <c r="X747" s="94"/>
      <c r="Y747" s="94"/>
      <c r="Z747" s="94"/>
      <c r="AA747" s="14"/>
      <c r="AB747" s="14"/>
      <c r="AC747" s="14"/>
      <c r="AD747" s="14"/>
      <c r="AE747" s="17"/>
      <c r="AF747" s="9"/>
    </row>
    <row r="748" spans="1:32" ht="13.25" customHeight="1" outlineLevel="1" x14ac:dyDescent="0.35">
      <c r="A748" s="7"/>
      <c r="B748" s="98"/>
      <c r="C748" s="18"/>
      <c r="D748" s="18"/>
      <c r="E748" s="18"/>
      <c r="F748" s="14"/>
      <c r="H748" s="35"/>
      <c r="I748" s="35"/>
      <c r="K748" t="s">
        <v>826</v>
      </c>
      <c r="L748" s="104" t="s">
        <v>387</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25" customHeight="1" outlineLevel="1" x14ac:dyDescent="0.35">
      <c r="A749" s="7"/>
      <c r="B749" s="98"/>
      <c r="C749" s="18"/>
      <c r="D749" s="18"/>
      <c r="E749" s="18"/>
      <c r="F749" s="14"/>
      <c r="G749" s="50"/>
      <c r="H749" s="35"/>
      <c r="I749" s="35"/>
      <c r="J749" s="33"/>
      <c r="K749" s="33"/>
      <c r="L749" s="104" t="s">
        <v>137</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25" customHeight="1" outlineLevel="1" x14ac:dyDescent="0.35">
      <c r="A750" s="7"/>
      <c r="B750" s="98"/>
      <c r="C750" s="18"/>
      <c r="D750" s="18"/>
      <c r="E750" s="18"/>
      <c r="F750" s="14"/>
      <c r="G750" s="50"/>
      <c r="H750" s="35"/>
      <c r="I750" s="35"/>
      <c r="J750" s="33"/>
      <c r="K750" s="33"/>
      <c r="L750" s="104" t="s">
        <v>138</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25" customHeight="1" outlineLevel="1" x14ac:dyDescent="0.35">
      <c r="A751" s="7"/>
      <c r="B751" s="98"/>
      <c r="C751" s="18"/>
      <c r="D751" s="18"/>
      <c r="E751" s="18"/>
      <c r="F751" s="14"/>
      <c r="G751" s="50"/>
      <c r="H751" s="35"/>
      <c r="I751" s="35"/>
      <c r="J751" s="33"/>
      <c r="K751" s="33"/>
      <c r="L751" s="104" t="s">
        <v>139</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25" customHeight="1" outlineLevel="1" x14ac:dyDescent="0.35">
      <c r="A752" s="7"/>
      <c r="B752" s="98"/>
      <c r="C752" s="18"/>
      <c r="D752" s="18"/>
      <c r="E752" s="18"/>
      <c r="F752" s="14"/>
      <c r="G752" s="50"/>
      <c r="H752" s="35"/>
      <c r="I752" s="35"/>
      <c r="J752" s="33"/>
      <c r="K752" s="33"/>
      <c r="L752" s="104" t="s">
        <v>140</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25" customHeight="1" outlineLevel="1" x14ac:dyDescent="0.35">
      <c r="A753" s="7"/>
      <c r="B753" s="98"/>
      <c r="C753" s="18"/>
      <c r="D753" s="18"/>
      <c r="E753" s="18"/>
      <c r="F753" s="14"/>
      <c r="G753" s="50"/>
      <c r="H753" s="35"/>
      <c r="I753" s="35"/>
      <c r="J753" s="33"/>
      <c r="K753" s="33"/>
      <c r="L753" s="104" t="s">
        <v>141</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25" customHeight="1" outlineLevel="1" x14ac:dyDescent="0.35">
      <c r="A754" s="7"/>
      <c r="B754" s="98"/>
      <c r="C754" s="18"/>
      <c r="D754" s="18"/>
      <c r="E754" s="18"/>
      <c r="F754" s="14"/>
      <c r="G754" s="50"/>
      <c r="H754" s="35"/>
      <c r="I754" s="35"/>
      <c r="J754" s="33"/>
      <c r="K754" s="33"/>
      <c r="L754" s="104" t="s">
        <v>142</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25" customHeight="1" outlineLevel="1" x14ac:dyDescent="0.35">
      <c r="A755" s="7"/>
      <c r="B755" s="98"/>
      <c r="C755" s="18"/>
      <c r="D755" s="18"/>
      <c r="E755" s="18"/>
      <c r="F755" s="14"/>
      <c r="G755" s="50"/>
      <c r="H755" s="35"/>
      <c r="I755" s="35"/>
      <c r="J755" s="33"/>
      <c r="K755" s="33"/>
      <c r="L755" s="104" t="s">
        <v>143</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25" customHeight="1" outlineLevel="1" x14ac:dyDescent="0.35">
      <c r="A756" s="7"/>
      <c r="B756" s="98"/>
      <c r="C756" s="18"/>
      <c r="D756" s="18"/>
      <c r="E756" s="18"/>
      <c r="F756" s="14"/>
      <c r="G756" s="50"/>
      <c r="H756" s="35"/>
      <c r="I756" s="35"/>
      <c r="J756" s="33"/>
      <c r="K756" s="33"/>
      <c r="L756" s="104" t="s">
        <v>144</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25" customHeight="1" outlineLevel="1" x14ac:dyDescent="0.35">
      <c r="A757" s="7"/>
      <c r="B757" s="98"/>
      <c r="C757" s="18"/>
      <c r="D757" s="18"/>
      <c r="E757" s="18"/>
      <c r="F757" s="14"/>
      <c r="G757" s="50"/>
      <c r="H757" s="35"/>
      <c r="I757" s="35"/>
      <c r="J757" s="33"/>
      <c r="K757" s="33"/>
      <c r="L757" s="104" t="s">
        <v>145</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25" hidden="1" customHeight="1" outlineLevel="2" x14ac:dyDescent="0.35">
      <c r="A758" s="107"/>
      <c r="B758" s="98"/>
      <c r="C758" s="18"/>
      <c r="D758" s="18"/>
      <c r="E758" s="18"/>
      <c r="F758" s="14"/>
      <c r="G758" s="89"/>
      <c r="H758" s="89"/>
      <c r="K758" s="104" t="s">
        <v>402</v>
      </c>
      <c r="L758" s="104" t="s">
        <v>387</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137</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138</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139</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140</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141</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142</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143</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144</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c r="L767" s="104" t="s">
        <v>145</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t="s">
        <v>796</v>
      </c>
      <c r="L768" s="104" t="s">
        <v>387</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137</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138</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139</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140</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141</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142</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143</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144</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c r="L777" s="104" t="s">
        <v>145</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t="s">
        <v>797</v>
      </c>
      <c r="L778" s="104" t="s">
        <v>387</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137</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138</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139</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140</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141</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142</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143</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144</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c r="L787" s="104" t="s">
        <v>145</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t="s">
        <v>798</v>
      </c>
      <c r="L788" s="104" t="s">
        <v>387</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137</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138</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139</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140</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141</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142</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143</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144</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c r="L797" s="104" t="s">
        <v>145</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t="s">
        <v>799</v>
      </c>
      <c r="L798" s="104" t="s">
        <v>387</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137</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138</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139</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140</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141</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142</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143</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144</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c r="L807" s="104" t="s">
        <v>145</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t="s">
        <v>800</v>
      </c>
      <c r="L808" s="104" t="s">
        <v>387</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137</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138</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139</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140</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141</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142</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143</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144</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c r="L817" s="104" t="s">
        <v>145</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t="s">
        <v>801</v>
      </c>
      <c r="L818" s="104" t="s">
        <v>387</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137</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138</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139</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140</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141</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142</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143</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144</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c r="L827" s="104" t="s">
        <v>145</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t="s">
        <v>802</v>
      </c>
      <c r="L828" s="104" t="s">
        <v>387</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137</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138</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139</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140</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5" hidden="1" customHeight="1" outlineLevel="2" x14ac:dyDescent="0.35">
      <c r="A833" s="107"/>
      <c r="B833" s="98"/>
      <c r="C833" s="18"/>
      <c r="D833" s="18"/>
      <c r="E833" s="18"/>
      <c r="F833" s="14"/>
      <c r="G833" s="89"/>
      <c r="H833" s="89"/>
      <c r="K833" s="104"/>
      <c r="L833" s="104" t="s">
        <v>141</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5" hidden="1" customHeight="1" outlineLevel="2" x14ac:dyDescent="0.35">
      <c r="A834" s="107"/>
      <c r="B834" s="98"/>
      <c r="C834" s="18"/>
      <c r="D834" s="18"/>
      <c r="E834" s="18"/>
      <c r="F834" s="14"/>
      <c r="G834" s="89"/>
      <c r="H834" s="89"/>
      <c r="K834" s="104"/>
      <c r="L834" s="104" t="s">
        <v>142</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5" hidden="1" customHeight="1" outlineLevel="2" x14ac:dyDescent="0.35">
      <c r="A835" s="107"/>
      <c r="B835" s="98"/>
      <c r="C835" s="18"/>
      <c r="D835" s="18"/>
      <c r="E835" s="18"/>
      <c r="F835" s="14"/>
      <c r="G835" s="89"/>
      <c r="H835" s="89"/>
      <c r="K835" s="104"/>
      <c r="L835" s="104" t="s">
        <v>143</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5" hidden="1" customHeight="1" outlineLevel="2" x14ac:dyDescent="0.35">
      <c r="A836" s="107"/>
      <c r="B836" s="98"/>
      <c r="C836" s="18"/>
      <c r="D836" s="18"/>
      <c r="E836" s="18"/>
      <c r="F836" s="14"/>
      <c r="G836" s="89"/>
      <c r="H836" s="89"/>
      <c r="K836" s="104"/>
      <c r="L836" s="104" t="s">
        <v>144</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5" hidden="1" customHeight="1" outlineLevel="2" x14ac:dyDescent="0.35">
      <c r="A837" s="107"/>
      <c r="B837" s="98"/>
      <c r="C837" s="18"/>
      <c r="D837" s="18"/>
      <c r="E837" s="18"/>
      <c r="F837" s="14"/>
      <c r="G837" s="89"/>
      <c r="H837" s="89"/>
      <c r="K837" s="104"/>
      <c r="L837" s="104" t="s">
        <v>145</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5" hidden="1" customHeight="1" outlineLevel="2" x14ac:dyDescent="0.35">
      <c r="A838" s="107"/>
      <c r="B838" s="98"/>
      <c r="C838" s="18"/>
      <c r="D838" s="18"/>
      <c r="E838" s="18"/>
      <c r="F838" s="14"/>
      <c r="G838" s="89"/>
      <c r="H838" s="89"/>
      <c r="K838" s="104" t="s">
        <v>803</v>
      </c>
      <c r="L838" s="104" t="s">
        <v>387</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5" hidden="1" customHeight="1" outlineLevel="2" x14ac:dyDescent="0.35">
      <c r="A839" s="107"/>
      <c r="B839" s="98"/>
      <c r="C839" s="18"/>
      <c r="D839" s="18"/>
      <c r="E839" s="18"/>
      <c r="F839" s="14"/>
      <c r="G839" s="89"/>
      <c r="H839" s="89"/>
      <c r="K839" s="104"/>
      <c r="L839" s="104" t="s">
        <v>137</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5" hidden="1" customHeight="1" outlineLevel="2" x14ac:dyDescent="0.35">
      <c r="A840" s="107"/>
      <c r="B840" s="98"/>
      <c r="C840" s="18"/>
      <c r="D840" s="18"/>
      <c r="E840" s="18"/>
      <c r="F840" s="14"/>
      <c r="G840" s="89"/>
      <c r="H840" s="89"/>
      <c r="K840" s="104"/>
      <c r="L840" s="104" t="s">
        <v>138</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5" hidden="1" customHeight="1" outlineLevel="2" x14ac:dyDescent="0.35">
      <c r="A841" s="107"/>
      <c r="B841" s="98"/>
      <c r="C841" s="18"/>
      <c r="D841" s="18"/>
      <c r="E841" s="18"/>
      <c r="F841" s="14"/>
      <c r="G841" s="89"/>
      <c r="H841" s="89"/>
      <c r="K841" s="104"/>
      <c r="L841" s="104" t="s">
        <v>139</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5" hidden="1" customHeight="1" outlineLevel="2" x14ac:dyDescent="0.35">
      <c r="A842" s="107"/>
      <c r="B842" s="98"/>
      <c r="C842" s="18"/>
      <c r="D842" s="18"/>
      <c r="E842" s="18"/>
      <c r="F842" s="14"/>
      <c r="G842" s="89"/>
      <c r="H842" s="89"/>
      <c r="K842" s="104"/>
      <c r="L842" s="104" t="s">
        <v>140</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5" hidden="1" customHeight="1" outlineLevel="2" x14ac:dyDescent="0.35">
      <c r="A843" s="107"/>
      <c r="B843" s="98"/>
      <c r="C843" s="18"/>
      <c r="D843" s="18"/>
      <c r="E843" s="18"/>
      <c r="F843" s="14"/>
      <c r="G843" s="89"/>
      <c r="H843" s="89"/>
      <c r="K843" s="104"/>
      <c r="L843" s="104" t="s">
        <v>141</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5" hidden="1" customHeight="1" outlineLevel="2" x14ac:dyDescent="0.35">
      <c r="A844" s="107"/>
      <c r="B844" s="98"/>
      <c r="C844" s="18"/>
      <c r="D844" s="18"/>
      <c r="E844" s="18"/>
      <c r="F844" s="14"/>
      <c r="G844" s="89"/>
      <c r="H844" s="89"/>
      <c r="K844" s="104"/>
      <c r="L844" s="104" t="s">
        <v>142</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5" hidden="1" customHeight="1" outlineLevel="2" x14ac:dyDescent="0.35">
      <c r="A845" s="107"/>
      <c r="B845" s="98"/>
      <c r="C845" s="18"/>
      <c r="D845" s="18"/>
      <c r="E845" s="18"/>
      <c r="F845" s="14"/>
      <c r="G845" s="89"/>
      <c r="H845" s="89"/>
      <c r="K845" s="104"/>
      <c r="L845" s="104" t="s">
        <v>143</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5" hidden="1" customHeight="1" outlineLevel="2" x14ac:dyDescent="0.35">
      <c r="A846" s="107"/>
      <c r="B846" s="98"/>
      <c r="C846" s="18"/>
      <c r="D846" s="18"/>
      <c r="E846" s="18"/>
      <c r="F846" s="14"/>
      <c r="G846" s="89"/>
      <c r="H846" s="89"/>
      <c r="K846" s="104"/>
      <c r="L846" s="104" t="s">
        <v>144</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5" hidden="1" customHeight="1" outlineLevel="2" x14ac:dyDescent="0.35">
      <c r="A847" s="107"/>
      <c r="B847" s="98"/>
      <c r="C847" s="18"/>
      <c r="D847" s="18"/>
      <c r="E847" s="18"/>
      <c r="F847" s="14"/>
      <c r="G847" s="89"/>
      <c r="H847" s="89"/>
      <c r="K847" s="104"/>
      <c r="L847" s="104" t="s">
        <v>145</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outlineLevel="1" collapsed="1" x14ac:dyDescent="0.35">
      <c r="A848" s="107"/>
      <c r="B848" s="98"/>
      <c r="C848" s="13" t="s">
        <v>121</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5"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5"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customHeight="1" outlineLevel="1" x14ac:dyDescent="0.35">
      <c r="A851" s="7"/>
      <c r="B851" s="98"/>
      <c r="C851" s="13" t="s">
        <v>121</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122</v>
      </c>
      <c r="AE852" s="42" t="s">
        <v>123</v>
      </c>
      <c r="AF852" s="9"/>
    </row>
    <row r="853" spans="1:62" ht="12"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collapsed="1" x14ac:dyDescent="0.35">
      <c r="A857" s="107"/>
      <c r="B857" s="8"/>
      <c r="C857" s="13"/>
      <c r="D857" s="13">
        <v>53658.706903201055</v>
      </c>
      <c r="E857" s="13" t="s">
        <v>1</v>
      </c>
      <c r="F857" s="14"/>
      <c r="G857" s="15" t="s">
        <v>208</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3"/>
      <c r="D858" s="13"/>
      <c r="E858" s="18"/>
      <c r="F858" s="14"/>
      <c r="G858" s="14" t="s">
        <v>209</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18"/>
      <c r="G862" s="18"/>
      <c r="H862" s="18"/>
      <c r="I862" s="24" t="s">
        <v>211</v>
      </c>
      <c r="J862" s="18"/>
      <c r="K862" s="23"/>
      <c r="L862" s="23"/>
      <c r="M862" s="23"/>
      <c r="N862" s="23"/>
      <c r="O862" s="23"/>
      <c r="P862" s="23"/>
      <c r="Q862" s="23"/>
      <c r="R862" s="23"/>
      <c r="S862" s="23"/>
      <c r="T862" s="24" t="s">
        <v>212</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18"/>
      <c r="G863" s="18" t="s">
        <v>210</v>
      </c>
      <c r="H863" s="18"/>
      <c r="I863" s="24" t="s">
        <v>213</v>
      </c>
      <c r="J863" s="24"/>
      <c r="K863" s="24"/>
      <c r="L863" s="24"/>
      <c r="M863" s="24"/>
      <c r="N863" s="24"/>
      <c r="O863" s="24"/>
      <c r="P863" s="24"/>
      <c r="Q863" s="24"/>
      <c r="R863" s="24"/>
      <c r="S863" s="23"/>
      <c r="T863" s="24" t="s">
        <v>214</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customHeight="1" outlineLevel="1" x14ac:dyDescent="0.35">
      <c r="A865" s="107"/>
      <c r="B865" s="8"/>
      <c r="C865" s="18"/>
      <c r="D865" s="18"/>
      <c r="E865" s="18"/>
      <c r="F865" s="18"/>
      <c r="G865" s="18"/>
      <c r="H865" s="18"/>
      <c r="I865" s="87" t="s">
        <v>118</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27"/>
      <c r="G867" s="151" t="s">
        <v>389</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5" customHeight="1" outlineLevel="1" x14ac:dyDescent="0.35">
      <c r="A868" s="107"/>
      <c r="B868" s="8"/>
      <c r="C868" s="18"/>
      <c r="D868" s="18"/>
      <c r="E868" s="18"/>
      <c r="F868" s="27"/>
      <c r="G868" s="151" t="s">
        <v>390</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5" customHeight="1" outlineLevel="1" x14ac:dyDescent="0.35">
      <c r="A869" s="107"/>
      <c r="B869" s="8"/>
      <c r="C869" s="18"/>
      <c r="D869" s="18"/>
      <c r="E869" s="18"/>
      <c r="F869" s="34"/>
      <c r="G869" s="151" t="s">
        <v>391</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5" customHeight="1" outlineLevel="1" x14ac:dyDescent="0.35">
      <c r="A870" s="107"/>
      <c r="B870" s="8"/>
      <c r="C870" s="18"/>
      <c r="D870" s="18"/>
      <c r="E870" s="18"/>
      <c r="F870" s="34"/>
      <c r="G870" s="151" t="s">
        <v>392</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5" customHeight="1" outlineLevel="1" x14ac:dyDescent="0.35">
      <c r="A871" s="107"/>
      <c r="B871" s="8"/>
      <c r="C871" s="18"/>
      <c r="D871" s="18"/>
      <c r="E871" s="18"/>
      <c r="F871" s="34"/>
      <c r="G871" s="151" t="s">
        <v>393</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5" customHeight="1" outlineLevel="1" x14ac:dyDescent="0.35">
      <c r="A872" s="107"/>
      <c r="B872" s="8"/>
      <c r="C872" s="18"/>
      <c r="D872" s="18"/>
      <c r="E872" s="18"/>
      <c r="F872" s="34"/>
      <c r="G872" s="151" t="s">
        <v>394</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5" customHeight="1" outlineLevel="1" x14ac:dyDescent="0.35">
      <c r="A873" s="107"/>
      <c r="B873" s="8"/>
      <c r="C873" s="18"/>
      <c r="D873" s="18"/>
      <c r="E873" s="18"/>
      <c r="F873" s="34"/>
      <c r="G873" s="151" t="s">
        <v>395</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5" customHeight="1" outlineLevel="1" x14ac:dyDescent="0.35">
      <c r="A874" s="107"/>
      <c r="B874" s="8"/>
      <c r="C874" s="18"/>
      <c r="D874" s="18"/>
      <c r="E874" s="18"/>
      <c r="F874" s="34"/>
      <c r="G874" s="151" t="s">
        <v>396</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5" customHeight="1" outlineLevel="1" x14ac:dyDescent="0.35">
      <c r="A875" s="107"/>
      <c r="B875" s="8"/>
      <c r="C875" s="18"/>
      <c r="D875" s="18"/>
      <c r="E875" s="18"/>
      <c r="F875" s="34"/>
      <c r="G875" s="151" t="s">
        <v>397</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5" customHeight="1" outlineLevel="1" x14ac:dyDescent="0.35">
      <c r="A876" s="107"/>
      <c r="B876" s="8"/>
      <c r="C876" s="18"/>
      <c r="D876" s="18"/>
      <c r="E876" s="18"/>
      <c r="F876" s="27"/>
      <c r="G876" s="151" t="s">
        <v>398</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5"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5"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customHeight="1" outlineLevel="1" x14ac:dyDescent="0.35">
      <c r="A879" s="107"/>
      <c r="B879" s="8"/>
      <c r="C879" s="13" t="s">
        <v>121</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123</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5">
      <c r="A885" s="107"/>
      <c r="B885" s="108"/>
      <c r="C885" s="13"/>
      <c r="D885" s="13">
        <v>9535.2401303751758</v>
      </c>
      <c r="E885" s="13" t="s">
        <v>1</v>
      </c>
      <c r="F885" s="14"/>
      <c r="G885" s="15" t="s">
        <v>898</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3"/>
      <c r="D886" s="13"/>
      <c r="E886" s="18"/>
      <c r="F886" s="14"/>
      <c r="G886" s="14" t="s">
        <v>215</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18"/>
      <c r="G891" s="18"/>
      <c r="H891" s="18"/>
      <c r="I891" s="18"/>
      <c r="J891" s="18" t="s">
        <v>210</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5">
      <c r="A892" s="107"/>
      <c r="B892" s="108"/>
      <c r="C892" s="18"/>
      <c r="D892" s="18"/>
      <c r="E892" s="18"/>
      <c r="F892" s="18"/>
      <c r="G892" s="18"/>
      <c r="H892" s="18"/>
      <c r="I892" s="18"/>
      <c r="J892" s="24" t="s">
        <v>216</v>
      </c>
      <c r="K892" s="24" t="s">
        <v>388</v>
      </c>
      <c r="L892" s="24" t="s">
        <v>57</v>
      </c>
      <c r="M892" s="24" t="s">
        <v>58</v>
      </c>
      <c r="N892" s="24" t="s">
        <v>59</v>
      </c>
      <c r="O892" s="24" t="s">
        <v>60</v>
      </c>
      <c r="P892" s="24" t="s">
        <v>887</v>
      </c>
      <c r="Q892" s="24" t="s">
        <v>888</v>
      </c>
      <c r="R892" s="24" t="s">
        <v>889</v>
      </c>
      <c r="S892" s="24" t="s">
        <v>1200</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5">
      <c r="A893" s="107"/>
      <c r="B893" s="108"/>
      <c r="C893" s="18"/>
      <c r="D893" s="18"/>
      <c r="E893" s="18"/>
      <c r="F893" s="27"/>
      <c r="G893" s="93"/>
      <c r="H893" s="93"/>
      <c r="I893" s="93" t="s">
        <v>826</v>
      </c>
      <c r="J893" s="151" t="s">
        <v>389</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5">
      <c r="A894" s="107"/>
      <c r="B894" s="108"/>
      <c r="C894" s="18"/>
      <c r="D894" s="18"/>
      <c r="E894" s="18"/>
      <c r="F894" s="27"/>
      <c r="G894" s="93"/>
      <c r="H894" s="93"/>
      <c r="I894" s="93"/>
      <c r="J894" s="151" t="s">
        <v>390</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5">
      <c r="A895" s="107"/>
      <c r="B895" s="108"/>
      <c r="C895" s="18"/>
      <c r="D895" s="18"/>
      <c r="E895" s="18"/>
      <c r="F895" s="27"/>
      <c r="G895" s="93"/>
      <c r="H895" s="93"/>
      <c r="I895" s="93"/>
      <c r="J895" s="151" t="s">
        <v>391</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5">
      <c r="A896" s="107"/>
      <c r="B896" s="108"/>
      <c r="C896" s="18"/>
      <c r="D896" s="18"/>
      <c r="E896" s="18"/>
      <c r="F896" s="27"/>
      <c r="G896" s="93"/>
      <c r="H896" s="93"/>
      <c r="I896" s="93"/>
      <c r="J896" s="151" t="s">
        <v>392</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5">
      <c r="A897" s="107"/>
      <c r="B897" s="108"/>
      <c r="C897" s="18"/>
      <c r="D897" s="18"/>
      <c r="E897" s="18"/>
      <c r="F897" s="27"/>
      <c r="G897" s="93"/>
      <c r="H897" s="93"/>
      <c r="I897" s="93"/>
      <c r="J897" s="151" t="s">
        <v>393</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5">
      <c r="A898" s="107"/>
      <c r="B898" s="108"/>
      <c r="C898" s="18"/>
      <c r="D898" s="18"/>
      <c r="E898" s="18"/>
      <c r="F898" s="27"/>
      <c r="G898" s="93"/>
      <c r="H898" s="93"/>
      <c r="I898" s="93"/>
      <c r="J898" s="151" t="s">
        <v>394</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5">
      <c r="A899" s="107"/>
      <c r="B899" s="108"/>
      <c r="C899" s="18"/>
      <c r="D899" s="18"/>
      <c r="E899" s="18"/>
      <c r="F899" s="27"/>
      <c r="G899" s="93"/>
      <c r="H899" s="93"/>
      <c r="I899" s="93"/>
      <c r="J899" s="151" t="s">
        <v>395</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5">
      <c r="A900" s="107"/>
      <c r="B900" s="108"/>
      <c r="C900" s="18"/>
      <c r="D900" s="18"/>
      <c r="E900" s="18"/>
      <c r="F900" s="27"/>
      <c r="G900" s="93"/>
      <c r="H900" s="93"/>
      <c r="I900" s="93"/>
      <c r="J900" s="151" t="s">
        <v>396</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5">
      <c r="A901" s="107"/>
      <c r="B901" s="108"/>
      <c r="C901" s="18"/>
      <c r="D901" s="18"/>
      <c r="E901" s="18"/>
      <c r="F901" s="27"/>
      <c r="G901" s="93"/>
      <c r="H901" s="93"/>
      <c r="I901" s="93"/>
      <c r="J901" s="151" t="s">
        <v>397</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5">
      <c r="A902" s="107"/>
      <c r="B902" s="108"/>
      <c r="C902" s="18"/>
      <c r="D902" s="18"/>
      <c r="E902" s="18"/>
      <c r="F902" s="27"/>
      <c r="G902" s="93"/>
      <c r="H902" s="93"/>
      <c r="I902" s="93"/>
      <c r="J902" s="151" t="s">
        <v>398</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5" customHeight="1" outlineLevel="2" x14ac:dyDescent="0.35">
      <c r="A903" s="107"/>
      <c r="B903" s="98"/>
      <c r="C903" s="18"/>
      <c r="D903" s="18"/>
      <c r="E903" s="18"/>
      <c r="F903" s="14"/>
      <c r="G903" s="89"/>
      <c r="H903" s="89"/>
      <c r="I903" s="104" t="s">
        <v>402</v>
      </c>
      <c r="J903" s="104" t="s">
        <v>387</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5" customHeight="1" outlineLevel="2" x14ac:dyDescent="0.35">
      <c r="A904" s="107"/>
      <c r="B904" s="98"/>
      <c r="C904" s="18"/>
      <c r="D904" s="18"/>
      <c r="E904" s="18"/>
      <c r="F904" s="14"/>
      <c r="G904" s="89"/>
      <c r="H904" s="89"/>
      <c r="I904" s="104"/>
      <c r="J904" s="104" t="s">
        <v>137</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5" customHeight="1" outlineLevel="2" x14ac:dyDescent="0.35">
      <c r="A905" s="107"/>
      <c r="B905" s="98"/>
      <c r="C905" s="18"/>
      <c r="D905" s="18"/>
      <c r="E905" s="18"/>
      <c r="F905" s="14"/>
      <c r="G905" s="89"/>
      <c r="H905" s="89"/>
      <c r="I905" s="104"/>
      <c r="J905" s="104" t="s">
        <v>138</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5" customHeight="1" outlineLevel="2" x14ac:dyDescent="0.35">
      <c r="A906" s="107"/>
      <c r="B906" s="98"/>
      <c r="C906" s="18"/>
      <c r="D906" s="18"/>
      <c r="E906" s="18"/>
      <c r="F906" s="14"/>
      <c r="G906" s="89"/>
      <c r="H906" s="89"/>
      <c r="I906" s="104"/>
      <c r="J906" s="104" t="s">
        <v>139</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5" customHeight="1" outlineLevel="2" x14ac:dyDescent="0.35">
      <c r="A907" s="107"/>
      <c r="B907" s="98"/>
      <c r="C907" s="18"/>
      <c r="D907" s="18"/>
      <c r="E907" s="18"/>
      <c r="F907" s="14"/>
      <c r="G907" s="89"/>
      <c r="H907" s="89"/>
      <c r="I907" s="104"/>
      <c r="J907" s="104" t="s">
        <v>140</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5" customHeight="1" outlineLevel="2" x14ac:dyDescent="0.35">
      <c r="A908" s="107"/>
      <c r="B908" s="98"/>
      <c r="C908" s="18"/>
      <c r="D908" s="18"/>
      <c r="E908" s="18"/>
      <c r="F908" s="14"/>
      <c r="G908" s="89"/>
      <c r="H908" s="89"/>
      <c r="I908" s="104"/>
      <c r="J908" s="104" t="s">
        <v>141</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5" customHeight="1" outlineLevel="2" x14ac:dyDescent="0.35">
      <c r="A909" s="107"/>
      <c r="B909" s="98"/>
      <c r="C909" s="18"/>
      <c r="D909" s="18"/>
      <c r="E909" s="18"/>
      <c r="F909" s="14"/>
      <c r="G909" s="89"/>
      <c r="H909" s="89"/>
      <c r="I909" s="104"/>
      <c r="J909" s="104" t="s">
        <v>142</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5" customHeight="1" outlineLevel="2" x14ac:dyDescent="0.35">
      <c r="A910" s="107"/>
      <c r="B910" s="98"/>
      <c r="C910" s="18"/>
      <c r="D910" s="18"/>
      <c r="E910" s="18"/>
      <c r="F910" s="14"/>
      <c r="G910" s="89"/>
      <c r="H910" s="89"/>
      <c r="I910" s="104"/>
      <c r="J910" s="104" t="s">
        <v>143</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5" customHeight="1" outlineLevel="2" x14ac:dyDescent="0.35">
      <c r="A911" s="107"/>
      <c r="B911" s="98"/>
      <c r="C911" s="18"/>
      <c r="D911" s="18"/>
      <c r="E911" s="18"/>
      <c r="F911" s="14"/>
      <c r="G911" s="89"/>
      <c r="H911" s="89"/>
      <c r="I911" s="104"/>
      <c r="J911" s="104" t="s">
        <v>144</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5" customHeight="1" outlineLevel="2" x14ac:dyDescent="0.35">
      <c r="A912" s="107"/>
      <c r="B912" s="98"/>
      <c r="C912" s="18"/>
      <c r="D912" s="18"/>
      <c r="E912" s="18"/>
      <c r="F912" s="14"/>
      <c r="G912" s="89"/>
      <c r="H912" s="89"/>
      <c r="I912" s="104"/>
      <c r="J912" s="104" t="s">
        <v>145</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customHeight="1" outlineLevel="2" x14ac:dyDescent="0.35">
      <c r="A913" s="107"/>
      <c r="B913" s="98"/>
      <c r="C913" s="18"/>
      <c r="D913" s="18"/>
      <c r="E913" s="18"/>
      <c r="F913" s="14"/>
      <c r="G913" s="89"/>
      <c r="H913" s="89"/>
      <c r="I913" s="104" t="s">
        <v>796</v>
      </c>
      <c r="J913" s="104" t="s">
        <v>387</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customHeight="1" outlineLevel="2" x14ac:dyDescent="0.35">
      <c r="A914" s="107"/>
      <c r="B914" s="98"/>
      <c r="C914" s="18"/>
      <c r="D914" s="18"/>
      <c r="E914" s="18"/>
      <c r="F914" s="14"/>
      <c r="G914" s="89"/>
      <c r="H914" s="89"/>
      <c r="I914" s="104"/>
      <c r="J914" s="104" t="s">
        <v>137</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customHeight="1" outlineLevel="2" x14ac:dyDescent="0.35">
      <c r="A915" s="107"/>
      <c r="B915" s="98"/>
      <c r="C915" s="18"/>
      <c r="D915" s="18"/>
      <c r="E915" s="18"/>
      <c r="F915" s="14"/>
      <c r="G915" s="89"/>
      <c r="H915" s="89"/>
      <c r="I915" s="104"/>
      <c r="J915" s="104" t="s">
        <v>138</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customHeight="1" outlineLevel="2" x14ac:dyDescent="0.35">
      <c r="A916" s="107"/>
      <c r="B916" s="98"/>
      <c r="C916" s="18"/>
      <c r="D916" s="18"/>
      <c r="E916" s="18"/>
      <c r="F916" s="14"/>
      <c r="G916" s="89"/>
      <c r="H916" s="89"/>
      <c r="I916" s="104"/>
      <c r="J916" s="104" t="s">
        <v>139</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customHeight="1" outlineLevel="2" x14ac:dyDescent="0.35">
      <c r="A917" s="107"/>
      <c r="B917" s="98"/>
      <c r="C917" s="18"/>
      <c r="D917" s="18"/>
      <c r="E917" s="18"/>
      <c r="F917" s="14"/>
      <c r="G917" s="89"/>
      <c r="H917" s="89"/>
      <c r="I917" s="104"/>
      <c r="J917" s="104" t="s">
        <v>140</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customHeight="1" outlineLevel="2" x14ac:dyDescent="0.35">
      <c r="A918" s="107"/>
      <c r="B918" s="98"/>
      <c r="C918" s="18"/>
      <c r="D918" s="18"/>
      <c r="E918" s="18"/>
      <c r="F918" s="14"/>
      <c r="G918" s="89"/>
      <c r="H918" s="89"/>
      <c r="I918" s="104"/>
      <c r="J918" s="104" t="s">
        <v>141</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customHeight="1" outlineLevel="2" x14ac:dyDescent="0.35">
      <c r="A919" s="107"/>
      <c r="B919" s="98"/>
      <c r="C919" s="18"/>
      <c r="D919" s="18"/>
      <c r="E919" s="18"/>
      <c r="F919" s="14"/>
      <c r="G919" s="89"/>
      <c r="H919" s="89"/>
      <c r="I919" s="104"/>
      <c r="J919" s="104" t="s">
        <v>142</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customHeight="1" outlineLevel="2" x14ac:dyDescent="0.35">
      <c r="A920" s="107"/>
      <c r="B920" s="98"/>
      <c r="C920" s="18"/>
      <c r="D920" s="18"/>
      <c r="E920" s="18"/>
      <c r="F920" s="14"/>
      <c r="G920" s="89"/>
      <c r="H920" s="89"/>
      <c r="I920" s="104"/>
      <c r="J920" s="104" t="s">
        <v>143</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customHeight="1" outlineLevel="2" x14ac:dyDescent="0.35">
      <c r="A921" s="107"/>
      <c r="B921" s="98"/>
      <c r="C921" s="18"/>
      <c r="D921" s="18"/>
      <c r="E921" s="18"/>
      <c r="F921" s="14"/>
      <c r="G921" s="89"/>
      <c r="H921" s="89"/>
      <c r="I921" s="104"/>
      <c r="J921" s="104" t="s">
        <v>144</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customHeight="1" outlineLevel="2" x14ac:dyDescent="0.35">
      <c r="A922" s="107"/>
      <c r="B922" s="98"/>
      <c r="C922" s="18"/>
      <c r="D922" s="18"/>
      <c r="E922" s="18"/>
      <c r="F922" s="14"/>
      <c r="G922" s="89"/>
      <c r="H922" s="89"/>
      <c r="I922" s="104"/>
      <c r="J922" s="104" t="s">
        <v>145</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customHeight="1" outlineLevel="2" x14ac:dyDescent="0.35">
      <c r="A923" s="107"/>
      <c r="B923" s="98"/>
      <c r="C923" s="18"/>
      <c r="D923" s="18"/>
      <c r="E923" s="18"/>
      <c r="F923" s="14"/>
      <c r="G923" s="89"/>
      <c r="H923" s="89"/>
      <c r="I923" s="104" t="s">
        <v>797</v>
      </c>
      <c r="J923" s="104" t="s">
        <v>387</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customHeight="1" outlineLevel="2" x14ac:dyDescent="0.35">
      <c r="A924" s="107"/>
      <c r="B924" s="98"/>
      <c r="C924" s="18"/>
      <c r="D924" s="18"/>
      <c r="E924" s="18"/>
      <c r="F924" s="14"/>
      <c r="G924" s="89"/>
      <c r="H924" s="89"/>
      <c r="I924" s="104"/>
      <c r="J924" s="104" t="s">
        <v>137</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customHeight="1" outlineLevel="2" x14ac:dyDescent="0.35">
      <c r="A925" s="107"/>
      <c r="B925" s="98"/>
      <c r="C925" s="18"/>
      <c r="D925" s="18"/>
      <c r="E925" s="18"/>
      <c r="F925" s="14"/>
      <c r="G925" s="89"/>
      <c r="H925" s="89"/>
      <c r="I925" s="104"/>
      <c r="J925" s="104" t="s">
        <v>138</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customHeight="1" outlineLevel="2" x14ac:dyDescent="0.35">
      <c r="A926" s="107"/>
      <c r="B926" s="98"/>
      <c r="C926" s="18"/>
      <c r="D926" s="18"/>
      <c r="E926" s="18"/>
      <c r="F926" s="14"/>
      <c r="G926" s="89"/>
      <c r="H926" s="89"/>
      <c r="I926" s="104"/>
      <c r="J926" s="104" t="s">
        <v>139</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customHeight="1" outlineLevel="2" x14ac:dyDescent="0.35">
      <c r="A927" s="107"/>
      <c r="B927" s="98"/>
      <c r="C927" s="18"/>
      <c r="D927" s="18"/>
      <c r="E927" s="18"/>
      <c r="F927" s="14"/>
      <c r="G927" s="89"/>
      <c r="H927" s="89"/>
      <c r="I927" s="104"/>
      <c r="J927" s="104" t="s">
        <v>140</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customHeight="1" outlineLevel="2" x14ac:dyDescent="0.35">
      <c r="A928" s="107"/>
      <c r="B928" s="98"/>
      <c r="C928" s="18"/>
      <c r="D928" s="18"/>
      <c r="E928" s="18"/>
      <c r="F928" s="14"/>
      <c r="G928" s="89"/>
      <c r="H928" s="89"/>
      <c r="I928" s="104"/>
      <c r="J928" s="104" t="s">
        <v>141</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customHeight="1" outlineLevel="2" x14ac:dyDescent="0.35">
      <c r="A929" s="107"/>
      <c r="B929" s="98"/>
      <c r="C929" s="18"/>
      <c r="D929" s="18"/>
      <c r="E929" s="18"/>
      <c r="F929" s="14"/>
      <c r="G929" s="89"/>
      <c r="H929" s="89"/>
      <c r="I929" s="104"/>
      <c r="J929" s="104" t="s">
        <v>142</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customHeight="1" outlineLevel="2" x14ac:dyDescent="0.35">
      <c r="A930" s="107"/>
      <c r="B930" s="98"/>
      <c r="C930" s="18"/>
      <c r="D930" s="18"/>
      <c r="E930" s="18"/>
      <c r="F930" s="14"/>
      <c r="G930" s="89"/>
      <c r="H930" s="89"/>
      <c r="I930" s="104"/>
      <c r="J930" s="104" t="s">
        <v>143</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customHeight="1" outlineLevel="2" x14ac:dyDescent="0.35">
      <c r="A931" s="107"/>
      <c r="B931" s="98"/>
      <c r="C931" s="18"/>
      <c r="D931" s="18"/>
      <c r="E931" s="18"/>
      <c r="F931" s="14"/>
      <c r="G931" s="89"/>
      <c r="H931" s="89"/>
      <c r="I931" s="104"/>
      <c r="J931" s="104" t="s">
        <v>144</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customHeight="1" outlineLevel="2" x14ac:dyDescent="0.35">
      <c r="A932" s="107"/>
      <c r="B932" s="98"/>
      <c r="C932" s="18"/>
      <c r="D932" s="18"/>
      <c r="E932" s="18"/>
      <c r="F932" s="14"/>
      <c r="G932" s="89"/>
      <c r="H932" s="89"/>
      <c r="I932" s="104"/>
      <c r="J932" s="104" t="s">
        <v>145</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customHeight="1" outlineLevel="2" x14ac:dyDescent="0.35">
      <c r="A933" s="107"/>
      <c r="B933" s="98"/>
      <c r="C933" s="18"/>
      <c r="D933" s="18"/>
      <c r="E933" s="18"/>
      <c r="F933" s="14"/>
      <c r="G933" s="89"/>
      <c r="H933" s="89"/>
      <c r="I933" s="104" t="s">
        <v>798</v>
      </c>
      <c r="J933" s="104" t="s">
        <v>387</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customHeight="1" outlineLevel="2" x14ac:dyDescent="0.35">
      <c r="A934" s="107"/>
      <c r="B934" s="98"/>
      <c r="C934" s="18"/>
      <c r="D934" s="18"/>
      <c r="E934" s="18"/>
      <c r="F934" s="14"/>
      <c r="G934" s="89"/>
      <c r="H934" s="89"/>
      <c r="I934" s="104"/>
      <c r="J934" s="104" t="s">
        <v>137</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customHeight="1" outlineLevel="2" x14ac:dyDescent="0.35">
      <c r="A935" s="107"/>
      <c r="B935" s="98"/>
      <c r="C935" s="18"/>
      <c r="D935" s="18"/>
      <c r="E935" s="18"/>
      <c r="F935" s="14"/>
      <c r="G935" s="89"/>
      <c r="H935" s="89"/>
      <c r="I935" s="104"/>
      <c r="J935" s="104" t="s">
        <v>138</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customHeight="1" outlineLevel="2" x14ac:dyDescent="0.35">
      <c r="A936" s="107"/>
      <c r="B936" s="98"/>
      <c r="C936" s="18"/>
      <c r="D936" s="18"/>
      <c r="E936" s="18"/>
      <c r="F936" s="14"/>
      <c r="G936" s="89"/>
      <c r="H936" s="89"/>
      <c r="I936" s="104"/>
      <c r="J936" s="104" t="s">
        <v>139</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customHeight="1" outlineLevel="2" x14ac:dyDescent="0.35">
      <c r="A937" s="107"/>
      <c r="B937" s="98"/>
      <c r="C937" s="18"/>
      <c r="D937" s="18"/>
      <c r="E937" s="18"/>
      <c r="F937" s="14"/>
      <c r="G937" s="89"/>
      <c r="H937" s="89"/>
      <c r="I937" s="104"/>
      <c r="J937" s="104" t="s">
        <v>140</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customHeight="1" outlineLevel="2" x14ac:dyDescent="0.35">
      <c r="A938" s="107"/>
      <c r="B938" s="98"/>
      <c r="C938" s="18"/>
      <c r="D938" s="18"/>
      <c r="E938" s="18"/>
      <c r="F938" s="14"/>
      <c r="G938" s="89"/>
      <c r="H938" s="89"/>
      <c r="I938" s="104"/>
      <c r="J938" s="104" t="s">
        <v>141</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customHeight="1" outlineLevel="2" x14ac:dyDescent="0.35">
      <c r="A939" s="107"/>
      <c r="B939" s="98"/>
      <c r="C939" s="18"/>
      <c r="D939" s="18"/>
      <c r="E939" s="18"/>
      <c r="F939" s="14"/>
      <c r="G939" s="89"/>
      <c r="H939" s="89"/>
      <c r="I939" s="104"/>
      <c r="J939" s="104" t="s">
        <v>142</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customHeight="1" outlineLevel="2" x14ac:dyDescent="0.35">
      <c r="A940" s="107"/>
      <c r="B940" s="98"/>
      <c r="C940" s="18"/>
      <c r="D940" s="18"/>
      <c r="E940" s="18"/>
      <c r="F940" s="14"/>
      <c r="G940" s="89"/>
      <c r="H940" s="89"/>
      <c r="I940" s="104"/>
      <c r="J940" s="104" t="s">
        <v>143</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customHeight="1" outlineLevel="2" x14ac:dyDescent="0.35">
      <c r="A941" s="107"/>
      <c r="B941" s="98"/>
      <c r="C941" s="18"/>
      <c r="D941" s="18"/>
      <c r="E941" s="18"/>
      <c r="F941" s="14"/>
      <c r="G941" s="89"/>
      <c r="H941" s="89"/>
      <c r="I941" s="104"/>
      <c r="J941" s="104" t="s">
        <v>144</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customHeight="1" outlineLevel="2" x14ac:dyDescent="0.35">
      <c r="A942" s="107"/>
      <c r="B942" s="98"/>
      <c r="C942" s="18"/>
      <c r="D942" s="18"/>
      <c r="E942" s="18"/>
      <c r="F942" s="14"/>
      <c r="G942" s="89"/>
      <c r="H942" s="89"/>
      <c r="I942" s="104"/>
      <c r="J942" s="104" t="s">
        <v>145</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customHeight="1" outlineLevel="2" x14ac:dyDescent="0.35">
      <c r="A943" s="107"/>
      <c r="B943" s="98"/>
      <c r="C943" s="18"/>
      <c r="D943" s="18"/>
      <c r="E943" s="18"/>
      <c r="F943" s="14"/>
      <c r="G943" s="89"/>
      <c r="H943" s="89"/>
      <c r="I943" s="104" t="s">
        <v>799</v>
      </c>
      <c r="J943" s="104" t="s">
        <v>387</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customHeight="1" outlineLevel="2" x14ac:dyDescent="0.35">
      <c r="A944" s="107"/>
      <c r="B944" s="98"/>
      <c r="C944" s="18"/>
      <c r="D944" s="18"/>
      <c r="E944" s="18"/>
      <c r="F944" s="14"/>
      <c r="G944" s="89"/>
      <c r="H944" s="89"/>
      <c r="I944" s="104"/>
      <c r="J944" s="104" t="s">
        <v>137</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customHeight="1" outlineLevel="2" x14ac:dyDescent="0.35">
      <c r="A945" s="107"/>
      <c r="B945" s="98"/>
      <c r="C945" s="18"/>
      <c r="D945" s="18"/>
      <c r="E945" s="18"/>
      <c r="F945" s="14"/>
      <c r="G945" s="89"/>
      <c r="H945" s="89"/>
      <c r="I945" s="104"/>
      <c r="J945" s="104" t="s">
        <v>138</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customHeight="1" outlineLevel="2" x14ac:dyDescent="0.35">
      <c r="A946" s="107"/>
      <c r="B946" s="98"/>
      <c r="C946" s="18"/>
      <c r="D946" s="18"/>
      <c r="E946" s="18"/>
      <c r="F946" s="14"/>
      <c r="G946" s="89"/>
      <c r="H946" s="89"/>
      <c r="I946" s="104"/>
      <c r="J946" s="104" t="s">
        <v>139</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customHeight="1" outlineLevel="2" x14ac:dyDescent="0.35">
      <c r="A947" s="107"/>
      <c r="B947" s="98"/>
      <c r="C947" s="18"/>
      <c r="D947" s="18"/>
      <c r="E947" s="18"/>
      <c r="F947" s="14"/>
      <c r="G947" s="89"/>
      <c r="H947" s="89"/>
      <c r="I947" s="104"/>
      <c r="J947" s="104" t="s">
        <v>140</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customHeight="1" outlineLevel="2" x14ac:dyDescent="0.35">
      <c r="A948" s="107"/>
      <c r="B948" s="98"/>
      <c r="C948" s="18"/>
      <c r="D948" s="18"/>
      <c r="E948" s="18"/>
      <c r="F948" s="14"/>
      <c r="G948" s="89"/>
      <c r="H948" s="89"/>
      <c r="I948" s="104"/>
      <c r="J948" s="104" t="s">
        <v>141</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customHeight="1" outlineLevel="2" x14ac:dyDescent="0.35">
      <c r="A949" s="107"/>
      <c r="B949" s="98"/>
      <c r="C949" s="18"/>
      <c r="D949" s="18"/>
      <c r="E949" s="18"/>
      <c r="F949" s="14"/>
      <c r="G949" s="89"/>
      <c r="H949" s="89"/>
      <c r="I949" s="104"/>
      <c r="J949" s="104" t="s">
        <v>142</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customHeight="1" outlineLevel="2" x14ac:dyDescent="0.35">
      <c r="A950" s="107"/>
      <c r="B950" s="98"/>
      <c r="C950" s="18"/>
      <c r="D950" s="18"/>
      <c r="E950" s="18"/>
      <c r="F950" s="14"/>
      <c r="G950" s="89"/>
      <c r="H950" s="89"/>
      <c r="I950" s="104"/>
      <c r="J950" s="104" t="s">
        <v>143</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customHeight="1" outlineLevel="2" x14ac:dyDescent="0.35">
      <c r="A951" s="107"/>
      <c r="B951" s="98"/>
      <c r="C951" s="18"/>
      <c r="D951" s="18"/>
      <c r="E951" s="18"/>
      <c r="F951" s="14"/>
      <c r="G951" s="89"/>
      <c r="H951" s="89"/>
      <c r="I951" s="104"/>
      <c r="J951" s="104" t="s">
        <v>144</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customHeight="1" outlineLevel="2" x14ac:dyDescent="0.35">
      <c r="A952" s="107"/>
      <c r="B952" s="98"/>
      <c r="C952" s="18"/>
      <c r="D952" s="18"/>
      <c r="E952" s="18"/>
      <c r="F952" s="14"/>
      <c r="G952" s="89"/>
      <c r="H952" s="89"/>
      <c r="I952" s="104"/>
      <c r="J952" s="104" t="s">
        <v>145</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customHeight="1" outlineLevel="2" x14ac:dyDescent="0.35">
      <c r="A953" s="107"/>
      <c r="B953" s="98"/>
      <c r="C953" s="18"/>
      <c r="D953" s="18"/>
      <c r="E953" s="18"/>
      <c r="F953" s="14"/>
      <c r="G953" s="89"/>
      <c r="H953" s="89"/>
      <c r="I953" s="104" t="s">
        <v>800</v>
      </c>
      <c r="J953" s="104" t="s">
        <v>387</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customHeight="1" outlineLevel="2" x14ac:dyDescent="0.35">
      <c r="A954" s="107"/>
      <c r="B954" s="98"/>
      <c r="C954" s="18"/>
      <c r="D954" s="18"/>
      <c r="E954" s="18"/>
      <c r="F954" s="14"/>
      <c r="G954" s="89"/>
      <c r="H954" s="89"/>
      <c r="I954" s="104"/>
      <c r="J954" s="104" t="s">
        <v>137</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customHeight="1" outlineLevel="2" x14ac:dyDescent="0.35">
      <c r="A955" s="107"/>
      <c r="B955" s="98"/>
      <c r="C955" s="18"/>
      <c r="D955" s="18"/>
      <c r="E955" s="18"/>
      <c r="F955" s="14"/>
      <c r="G955" s="89"/>
      <c r="H955" s="89"/>
      <c r="I955" s="104"/>
      <c r="J955" s="104" t="s">
        <v>138</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customHeight="1" outlineLevel="2" x14ac:dyDescent="0.35">
      <c r="A956" s="107"/>
      <c r="B956" s="98"/>
      <c r="C956" s="18"/>
      <c r="D956" s="18"/>
      <c r="E956" s="18"/>
      <c r="F956" s="14"/>
      <c r="G956" s="89"/>
      <c r="H956" s="89"/>
      <c r="I956" s="104"/>
      <c r="J956" s="104" t="s">
        <v>139</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customHeight="1" outlineLevel="2" x14ac:dyDescent="0.35">
      <c r="A957" s="107"/>
      <c r="B957" s="98"/>
      <c r="C957" s="18"/>
      <c r="D957" s="18"/>
      <c r="E957" s="18"/>
      <c r="F957" s="14"/>
      <c r="G957" s="89"/>
      <c r="H957" s="89"/>
      <c r="I957" s="104"/>
      <c r="J957" s="104" t="s">
        <v>140</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customHeight="1" outlineLevel="2" x14ac:dyDescent="0.35">
      <c r="A958" s="107"/>
      <c r="B958" s="98"/>
      <c r="C958" s="18"/>
      <c r="D958" s="18"/>
      <c r="E958" s="18"/>
      <c r="F958" s="14"/>
      <c r="G958" s="89"/>
      <c r="H958" s="89"/>
      <c r="I958" s="104"/>
      <c r="J958" s="104" t="s">
        <v>141</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customHeight="1" outlineLevel="2" x14ac:dyDescent="0.35">
      <c r="A959" s="107"/>
      <c r="B959" s="98"/>
      <c r="C959" s="18"/>
      <c r="D959" s="18"/>
      <c r="E959" s="18"/>
      <c r="F959" s="14"/>
      <c r="G959" s="89"/>
      <c r="H959" s="89"/>
      <c r="I959" s="104"/>
      <c r="J959" s="104" t="s">
        <v>142</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customHeight="1" outlineLevel="2" x14ac:dyDescent="0.35">
      <c r="A960" s="107"/>
      <c r="B960" s="98"/>
      <c r="C960" s="18"/>
      <c r="D960" s="18"/>
      <c r="E960" s="18"/>
      <c r="F960" s="14"/>
      <c r="G960" s="89"/>
      <c r="H960" s="89"/>
      <c r="I960" s="104"/>
      <c r="J960" s="104" t="s">
        <v>143</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customHeight="1" outlineLevel="2" x14ac:dyDescent="0.35">
      <c r="A961" s="107"/>
      <c r="B961" s="98"/>
      <c r="C961" s="18"/>
      <c r="D961" s="18"/>
      <c r="E961" s="18"/>
      <c r="F961" s="14"/>
      <c r="G961" s="89"/>
      <c r="H961" s="89"/>
      <c r="I961" s="104"/>
      <c r="J961" s="104" t="s">
        <v>144</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customHeight="1" outlineLevel="2" x14ac:dyDescent="0.35">
      <c r="A962" s="107"/>
      <c r="B962" s="98"/>
      <c r="C962" s="18"/>
      <c r="D962" s="18"/>
      <c r="E962" s="18"/>
      <c r="F962" s="14"/>
      <c r="G962" s="89"/>
      <c r="H962" s="89"/>
      <c r="I962" s="104"/>
      <c r="J962" s="104" t="s">
        <v>145</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customHeight="1" outlineLevel="2" x14ac:dyDescent="0.35">
      <c r="A963" s="107"/>
      <c r="B963" s="98"/>
      <c r="C963" s="18"/>
      <c r="D963" s="18"/>
      <c r="E963" s="18"/>
      <c r="F963" s="14"/>
      <c r="G963" s="89"/>
      <c r="H963" s="89"/>
      <c r="I963" s="104" t="s">
        <v>801</v>
      </c>
      <c r="J963" s="104" t="s">
        <v>387</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customHeight="1" outlineLevel="2" x14ac:dyDescent="0.35">
      <c r="A964" s="107"/>
      <c r="B964" s="98"/>
      <c r="C964" s="18"/>
      <c r="D964" s="18"/>
      <c r="E964" s="18"/>
      <c r="F964" s="14"/>
      <c r="G964" s="89"/>
      <c r="H964" s="89"/>
      <c r="I964" s="104"/>
      <c r="J964" s="104" t="s">
        <v>137</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customHeight="1" outlineLevel="2" x14ac:dyDescent="0.35">
      <c r="A965" s="107"/>
      <c r="B965" s="98"/>
      <c r="C965" s="18"/>
      <c r="D965" s="18"/>
      <c r="E965" s="18"/>
      <c r="F965" s="14"/>
      <c r="G965" s="89"/>
      <c r="H965" s="89"/>
      <c r="I965" s="104"/>
      <c r="J965" s="104" t="s">
        <v>138</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customHeight="1" outlineLevel="2" x14ac:dyDescent="0.35">
      <c r="A966" s="107"/>
      <c r="B966" s="98"/>
      <c r="C966" s="18"/>
      <c r="D966" s="18"/>
      <c r="E966" s="18"/>
      <c r="F966" s="14"/>
      <c r="G966" s="89"/>
      <c r="H966" s="89"/>
      <c r="I966" s="104"/>
      <c r="J966" s="104" t="s">
        <v>139</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customHeight="1" outlineLevel="2" x14ac:dyDescent="0.35">
      <c r="A967" s="107"/>
      <c r="B967" s="98"/>
      <c r="C967" s="18"/>
      <c r="D967" s="18"/>
      <c r="E967" s="18"/>
      <c r="F967" s="14"/>
      <c r="G967" s="89"/>
      <c r="H967" s="89"/>
      <c r="I967" s="104"/>
      <c r="J967" s="104" t="s">
        <v>140</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customHeight="1" outlineLevel="2" x14ac:dyDescent="0.35">
      <c r="A968" s="107"/>
      <c r="B968" s="98"/>
      <c r="C968" s="18"/>
      <c r="D968" s="18"/>
      <c r="E968" s="18"/>
      <c r="F968" s="14"/>
      <c r="G968" s="89"/>
      <c r="H968" s="89"/>
      <c r="I968" s="104"/>
      <c r="J968" s="104" t="s">
        <v>141</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customHeight="1" outlineLevel="2" x14ac:dyDescent="0.35">
      <c r="A969" s="107"/>
      <c r="B969" s="98"/>
      <c r="C969" s="18"/>
      <c r="D969" s="18"/>
      <c r="E969" s="18"/>
      <c r="F969" s="14"/>
      <c r="G969" s="89"/>
      <c r="H969" s="89"/>
      <c r="I969" s="104"/>
      <c r="J969" s="104" t="s">
        <v>142</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customHeight="1" outlineLevel="2" x14ac:dyDescent="0.35">
      <c r="A970" s="107"/>
      <c r="B970" s="98"/>
      <c r="C970" s="18"/>
      <c r="D970" s="18"/>
      <c r="E970" s="18"/>
      <c r="F970" s="14"/>
      <c r="G970" s="89"/>
      <c r="H970" s="89"/>
      <c r="I970" s="104"/>
      <c r="J970" s="104" t="s">
        <v>143</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customHeight="1" outlineLevel="2" x14ac:dyDescent="0.35">
      <c r="A971" s="107"/>
      <c r="B971" s="98"/>
      <c r="C971" s="18"/>
      <c r="D971" s="18"/>
      <c r="E971" s="18"/>
      <c r="F971" s="14"/>
      <c r="G971" s="89"/>
      <c r="H971" s="89"/>
      <c r="I971" s="104"/>
      <c r="J971" s="104" t="s">
        <v>144</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customHeight="1" outlineLevel="2" x14ac:dyDescent="0.35">
      <c r="A972" s="107"/>
      <c r="B972" s="98"/>
      <c r="C972" s="18"/>
      <c r="D972" s="18"/>
      <c r="E972" s="18"/>
      <c r="F972" s="14"/>
      <c r="G972" s="89"/>
      <c r="H972" s="89"/>
      <c r="I972" s="104"/>
      <c r="J972" s="104" t="s">
        <v>145</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customHeight="1" outlineLevel="2" x14ac:dyDescent="0.35">
      <c r="A973" s="107"/>
      <c r="B973" s="98"/>
      <c r="C973" s="18"/>
      <c r="D973" s="18"/>
      <c r="E973" s="18"/>
      <c r="F973" s="14"/>
      <c r="G973" s="89"/>
      <c r="H973" s="89"/>
      <c r="I973" s="104" t="s">
        <v>802</v>
      </c>
      <c r="J973" s="104" t="s">
        <v>387</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customHeight="1" outlineLevel="2" x14ac:dyDescent="0.35">
      <c r="A974" s="107"/>
      <c r="B974" s="98"/>
      <c r="C974" s="18"/>
      <c r="D974" s="18"/>
      <c r="E974" s="18"/>
      <c r="F974" s="14"/>
      <c r="G974" s="89"/>
      <c r="H974" s="89"/>
      <c r="I974" s="104"/>
      <c r="J974" s="104" t="s">
        <v>137</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customHeight="1" outlineLevel="2" x14ac:dyDescent="0.35">
      <c r="A975" s="107"/>
      <c r="B975" s="98"/>
      <c r="C975" s="18"/>
      <c r="D975" s="18"/>
      <c r="E975" s="18"/>
      <c r="F975" s="14"/>
      <c r="G975" s="89"/>
      <c r="H975" s="89"/>
      <c r="I975" s="104"/>
      <c r="J975" s="104" t="s">
        <v>138</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customHeight="1" outlineLevel="2" x14ac:dyDescent="0.35">
      <c r="A976" s="107"/>
      <c r="B976" s="98"/>
      <c r="C976" s="18"/>
      <c r="D976" s="18"/>
      <c r="E976" s="18"/>
      <c r="F976" s="14"/>
      <c r="G976" s="89"/>
      <c r="H976" s="89"/>
      <c r="I976" s="104"/>
      <c r="J976" s="104" t="s">
        <v>139</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5" customHeight="1" outlineLevel="2" x14ac:dyDescent="0.35">
      <c r="A977" s="107"/>
      <c r="B977" s="98"/>
      <c r="C977" s="18"/>
      <c r="D977" s="18"/>
      <c r="E977" s="18"/>
      <c r="F977" s="14"/>
      <c r="G977" s="89"/>
      <c r="H977" s="89"/>
      <c r="I977" s="104"/>
      <c r="J977" s="104" t="s">
        <v>140</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5" customHeight="1" outlineLevel="2" x14ac:dyDescent="0.35">
      <c r="A978" s="107"/>
      <c r="B978" s="98"/>
      <c r="C978" s="18"/>
      <c r="D978" s="18"/>
      <c r="E978" s="18"/>
      <c r="F978" s="14"/>
      <c r="G978" s="89"/>
      <c r="H978" s="89"/>
      <c r="I978" s="104"/>
      <c r="J978" s="104" t="s">
        <v>141</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5" customHeight="1" outlineLevel="2" x14ac:dyDescent="0.35">
      <c r="A979" s="107"/>
      <c r="B979" s="98"/>
      <c r="C979" s="18"/>
      <c r="D979" s="18"/>
      <c r="E979" s="18"/>
      <c r="F979" s="14"/>
      <c r="G979" s="89"/>
      <c r="H979" s="89"/>
      <c r="I979" s="104"/>
      <c r="J979" s="104" t="s">
        <v>142</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5" customHeight="1" outlineLevel="2" x14ac:dyDescent="0.35">
      <c r="A980" s="107"/>
      <c r="B980" s="98"/>
      <c r="C980" s="18"/>
      <c r="D980" s="18"/>
      <c r="E980" s="18"/>
      <c r="F980" s="14"/>
      <c r="G980" s="89"/>
      <c r="H980" s="89"/>
      <c r="I980" s="104"/>
      <c r="J980" s="104" t="s">
        <v>143</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5" customHeight="1" outlineLevel="2" x14ac:dyDescent="0.35">
      <c r="A981" s="107"/>
      <c r="B981" s="98"/>
      <c r="C981" s="18"/>
      <c r="D981" s="18"/>
      <c r="E981" s="18"/>
      <c r="F981" s="14"/>
      <c r="G981" s="89"/>
      <c r="H981" s="89"/>
      <c r="I981" s="104"/>
      <c r="J981" s="104" t="s">
        <v>144</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5" customHeight="1" outlineLevel="2" x14ac:dyDescent="0.35">
      <c r="A982" s="107"/>
      <c r="B982" s="98"/>
      <c r="C982" s="18"/>
      <c r="D982" s="18"/>
      <c r="E982" s="18"/>
      <c r="F982" s="14"/>
      <c r="G982" s="89"/>
      <c r="H982" s="89"/>
      <c r="I982" s="104"/>
      <c r="J982" s="104" t="s">
        <v>145</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5" customHeight="1" outlineLevel="2" x14ac:dyDescent="0.35">
      <c r="A983" s="107"/>
      <c r="B983" s="98"/>
      <c r="C983" s="18"/>
      <c r="D983" s="18"/>
      <c r="E983" s="18"/>
      <c r="F983" s="14"/>
      <c r="G983" s="89"/>
      <c r="H983" s="89"/>
      <c r="I983" s="104" t="s">
        <v>803</v>
      </c>
      <c r="J983" s="104" t="s">
        <v>387</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5" customHeight="1" outlineLevel="2" x14ac:dyDescent="0.35">
      <c r="A984" s="107"/>
      <c r="B984" s="98"/>
      <c r="C984" s="18"/>
      <c r="D984" s="18"/>
      <c r="E984" s="18"/>
      <c r="F984" s="14"/>
      <c r="G984" s="89"/>
      <c r="H984" s="89"/>
      <c r="I984" s="104"/>
      <c r="J984" s="104" t="s">
        <v>137</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5" customHeight="1" outlineLevel="2" x14ac:dyDescent="0.35">
      <c r="A985" s="107"/>
      <c r="B985" s="98"/>
      <c r="C985" s="18"/>
      <c r="D985" s="18"/>
      <c r="E985" s="18"/>
      <c r="F985" s="14"/>
      <c r="G985" s="89"/>
      <c r="H985" s="89"/>
      <c r="I985" s="104"/>
      <c r="J985" s="104" t="s">
        <v>138</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5" customHeight="1" outlineLevel="2" x14ac:dyDescent="0.35">
      <c r="A986" s="107"/>
      <c r="B986" s="98"/>
      <c r="C986" s="18"/>
      <c r="D986" s="18"/>
      <c r="E986" s="18"/>
      <c r="F986" s="14"/>
      <c r="G986" s="89"/>
      <c r="H986" s="89"/>
      <c r="I986" s="104"/>
      <c r="J986" s="104" t="s">
        <v>139</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5" customHeight="1" outlineLevel="2" x14ac:dyDescent="0.35">
      <c r="A987" s="107"/>
      <c r="B987" s="98"/>
      <c r="C987" s="18"/>
      <c r="D987" s="18"/>
      <c r="E987" s="18"/>
      <c r="F987" s="14"/>
      <c r="G987" s="89"/>
      <c r="H987" s="89"/>
      <c r="I987" s="104"/>
      <c r="J987" s="104" t="s">
        <v>140</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5" customHeight="1" outlineLevel="2" x14ac:dyDescent="0.35">
      <c r="A988" s="107"/>
      <c r="B988" s="98"/>
      <c r="C988" s="18"/>
      <c r="D988" s="18"/>
      <c r="E988" s="18"/>
      <c r="F988" s="14"/>
      <c r="G988" s="89"/>
      <c r="H988" s="89"/>
      <c r="I988" s="104"/>
      <c r="J988" s="104" t="s">
        <v>141</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5" customHeight="1" outlineLevel="2" x14ac:dyDescent="0.35">
      <c r="A989" s="107"/>
      <c r="B989" s="98"/>
      <c r="C989" s="18"/>
      <c r="D989" s="18"/>
      <c r="E989" s="18"/>
      <c r="F989" s="14"/>
      <c r="G989" s="89"/>
      <c r="H989" s="89"/>
      <c r="I989" s="104"/>
      <c r="J989" s="104" t="s">
        <v>142</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5" customHeight="1" outlineLevel="2" x14ac:dyDescent="0.35">
      <c r="A990" s="107"/>
      <c r="B990" s="98"/>
      <c r="C990" s="18"/>
      <c r="D990" s="18"/>
      <c r="E990" s="18"/>
      <c r="F990" s="14"/>
      <c r="G990" s="89"/>
      <c r="H990" s="89"/>
      <c r="I990" s="104"/>
      <c r="J990" s="104" t="s">
        <v>143</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5" customHeight="1" outlineLevel="2" x14ac:dyDescent="0.35">
      <c r="A991" s="107"/>
      <c r="B991" s="98"/>
      <c r="C991" s="18"/>
      <c r="D991" s="18"/>
      <c r="E991" s="18"/>
      <c r="F991" s="14"/>
      <c r="G991" s="89"/>
      <c r="H991" s="89"/>
      <c r="I991" s="104"/>
      <c r="J991" s="104" t="s">
        <v>144</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5" customHeight="1" outlineLevel="2" x14ac:dyDescent="0.35">
      <c r="A992" s="107"/>
      <c r="B992" s="98"/>
      <c r="C992" s="18"/>
      <c r="D992" s="18"/>
      <c r="E992" s="18"/>
      <c r="F992" s="14"/>
      <c r="G992" s="89"/>
      <c r="H992" s="89"/>
      <c r="I992" s="104"/>
      <c r="J992" s="104" t="s">
        <v>145</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outlineLevel="1" x14ac:dyDescent="0.35">
      <c r="A993" s="107"/>
      <c r="B993" s="98"/>
      <c r="C993" s="13" t="s">
        <v>121</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123</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114</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collapsed="1" x14ac:dyDescent="0.35">
      <c r="A1001" s="107"/>
      <c r="B1001" s="98"/>
      <c r="C1001" s="13"/>
      <c r="D1001" s="13">
        <v>0</v>
      </c>
      <c r="E1001" s="13" t="s">
        <v>1</v>
      </c>
      <c r="F1001" s="72"/>
      <c r="G1001" s="73" t="s">
        <v>750</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3"/>
      <c r="D1002" s="13"/>
      <c r="E1002" s="18"/>
      <c r="F1002" s="76"/>
      <c r="G1002" s="77" t="s">
        <v>754</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v>1</v>
      </c>
      <c r="D1004" s="13"/>
      <c r="E1004" s="18"/>
      <c r="F1004" s="82"/>
      <c r="G1004" s="83" t="s">
        <v>946</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8"/>
      <c r="G1005" s="23"/>
      <c r="H1005" s="23"/>
      <c r="I1005" s="23"/>
      <c r="J1005" s="23"/>
      <c r="K1005" s="23"/>
      <c r="L1005" s="23"/>
      <c r="M1005" s="477" t="s">
        <v>752</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8"/>
      <c r="G1006" s="18"/>
      <c r="H1006" s="18"/>
      <c r="I1006" s="18"/>
      <c r="J1006" s="18"/>
      <c r="K1006" s="18"/>
      <c r="L1006" s="23"/>
      <c r="M1006" s="477" t="s">
        <v>751</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8"/>
      <c r="G1007" s="18"/>
      <c r="H1007" s="18"/>
      <c r="I1007" s="18"/>
      <c r="J1007" s="18"/>
      <c r="K1007" s="18"/>
      <c r="L1007" s="23"/>
      <c r="M1007" s="102" t="s">
        <v>916</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8"/>
      <c r="G1008" s="24"/>
      <c r="H1008" s="24"/>
      <c r="I1008" s="24"/>
      <c r="J1008" s="24"/>
      <c r="K1008" s="24"/>
      <c r="L1008" s="24" t="s">
        <v>217</v>
      </c>
      <c r="M1008" s="102" t="s">
        <v>363</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8"/>
      <c r="G1009" s="24"/>
      <c r="H1009" s="24"/>
      <c r="I1009" s="24"/>
      <c r="J1009" s="24"/>
      <c r="K1009" s="118" t="s">
        <v>159</v>
      </c>
      <c r="L1009" s="118" t="s">
        <v>218</v>
      </c>
      <c r="M1009" s="472" t="s">
        <v>196</v>
      </c>
      <c r="N1009" s="472" t="s">
        <v>377</v>
      </c>
      <c r="O1009" s="472" t="s">
        <v>376</v>
      </c>
      <c r="P1009" s="472" t="s">
        <v>195</v>
      </c>
      <c r="Q1009" s="24" t="s">
        <v>749</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152"/>
      <c r="H1010" s="153"/>
      <c r="I1010" s="125"/>
      <c r="J1010" s="125"/>
      <c r="K1010" s="514" t="s">
        <v>389</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104"/>
      <c r="H1011" s="104"/>
      <c r="I1011" s="89"/>
      <c r="J1011" s="89"/>
      <c r="K1011" s="515" t="s">
        <v>390</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5" customHeight="1" outlineLevel="1" x14ac:dyDescent="0.35">
      <c r="A1012" s="107"/>
      <c r="B1012" s="98"/>
      <c r="C1012" s="18"/>
      <c r="D1012" s="18"/>
      <c r="E1012" s="18"/>
      <c r="F1012" s="14"/>
      <c r="G1012" s="104"/>
      <c r="H1012" s="104"/>
      <c r="I1012" s="89"/>
      <c r="J1012" s="89"/>
      <c r="K1012" s="515" t="s">
        <v>391</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5" customHeight="1" outlineLevel="1" x14ac:dyDescent="0.35">
      <c r="A1013" s="107"/>
      <c r="B1013" s="98"/>
      <c r="C1013" s="18"/>
      <c r="D1013" s="18"/>
      <c r="E1013" s="18"/>
      <c r="F1013" s="14"/>
      <c r="G1013" s="104"/>
      <c r="H1013" s="104"/>
      <c r="I1013" s="89"/>
      <c r="J1013" s="89"/>
      <c r="K1013" s="515" t="s">
        <v>392</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5" customHeight="1" outlineLevel="1" x14ac:dyDescent="0.35">
      <c r="A1014" s="107"/>
      <c r="B1014" s="98"/>
      <c r="C1014" s="18"/>
      <c r="D1014" s="18"/>
      <c r="E1014" s="18"/>
      <c r="F1014" s="14"/>
      <c r="G1014" s="104"/>
      <c r="H1014" s="104"/>
      <c r="I1014" s="89"/>
      <c r="J1014" s="89"/>
      <c r="K1014" s="515" t="s">
        <v>393</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5" customHeight="1" outlineLevel="1" x14ac:dyDescent="0.35">
      <c r="A1015" s="107"/>
      <c r="B1015" s="98"/>
      <c r="C1015" s="18"/>
      <c r="D1015" s="18"/>
      <c r="E1015" s="18"/>
      <c r="F1015" s="14"/>
      <c r="G1015" s="104"/>
      <c r="H1015" s="104"/>
      <c r="I1015" s="89"/>
      <c r="J1015" s="89"/>
      <c r="K1015" s="515" t="s">
        <v>394</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5" customHeight="1" outlineLevel="1" x14ac:dyDescent="0.35">
      <c r="A1016" s="107"/>
      <c r="B1016" s="98"/>
      <c r="C1016" s="18"/>
      <c r="D1016" s="18"/>
      <c r="E1016" s="18"/>
      <c r="F1016" s="14"/>
      <c r="G1016" s="104"/>
      <c r="H1016" s="104"/>
      <c r="I1016" s="94"/>
      <c r="J1016" s="94"/>
      <c r="K1016" s="515" t="s">
        <v>395</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5" customHeight="1" outlineLevel="1" x14ac:dyDescent="0.35">
      <c r="A1017" s="107"/>
      <c r="B1017" s="98"/>
      <c r="C1017" s="18"/>
      <c r="D1017" s="18"/>
      <c r="E1017" s="18"/>
      <c r="F1017" s="14"/>
      <c r="G1017" s="104"/>
      <c r="H1017" s="104"/>
      <c r="I1017" s="94"/>
      <c r="J1017" s="94"/>
      <c r="K1017" s="515" t="s">
        <v>396</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5" customHeight="1" outlineLevel="1" x14ac:dyDescent="0.35">
      <c r="A1018" s="107"/>
      <c r="B1018" s="98"/>
      <c r="C1018" s="18"/>
      <c r="D1018" s="18"/>
      <c r="E1018" s="18"/>
      <c r="F1018" s="14"/>
      <c r="G1018" s="104"/>
      <c r="H1018" s="104"/>
      <c r="I1018" s="94"/>
      <c r="J1018" s="94"/>
      <c r="K1018" s="515" t="s">
        <v>397</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5" customHeight="1" outlineLevel="1" x14ac:dyDescent="0.35">
      <c r="A1019" s="107"/>
      <c r="B1019" s="98"/>
      <c r="C1019" s="18"/>
      <c r="D1019" s="18"/>
      <c r="E1019" s="18"/>
      <c r="F1019" s="14"/>
      <c r="G1019" s="129"/>
      <c r="H1019" s="129"/>
      <c r="I1019" s="128"/>
      <c r="J1019" s="128"/>
      <c r="K1019" s="516" t="s">
        <v>398</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5"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5" customHeight="1" outlineLevel="1" x14ac:dyDescent="0.35">
      <c r="A1021" s="107"/>
      <c r="B1021" s="98"/>
      <c r="C1021" s="18"/>
      <c r="D1021" s="18"/>
      <c r="E1021" s="18"/>
      <c r="F1021" s="14"/>
      <c r="G1021" s="94" t="s">
        <v>917</v>
      </c>
      <c r="H1021" s="88"/>
      <c r="I1021" s="88"/>
      <c r="J1021" s="88"/>
      <c r="K1021" s="88"/>
      <c r="L1021" s="232">
        <v>6.5</v>
      </c>
      <c r="M1021" s="88" t="s">
        <v>755</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5"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customHeight="1" outlineLevel="1" x14ac:dyDescent="0.35">
      <c r="A1023" s="107"/>
      <c r="B1023" s="98"/>
      <c r="C1023" s="13" t="s">
        <v>121</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122</v>
      </c>
      <c r="AE1024" s="42" t="s">
        <v>123</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7" t="s">
        <v>929</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251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318</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246</v>
      </c>
      <c r="I14" s="24"/>
      <c r="J14" s="24" t="s">
        <v>245</v>
      </c>
      <c r="K14" s="24"/>
      <c r="L14" s="24" t="s">
        <v>247</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202</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203</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253</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252</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246</v>
      </c>
      <c r="I34" s="24"/>
      <c r="J34" s="24" t="s">
        <v>245</v>
      </c>
      <c r="K34" s="24"/>
      <c r="L34" s="24" t="s">
        <v>247</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249</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250</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246</v>
      </c>
      <c r="I51" s="24" t="s">
        <v>245</v>
      </c>
      <c r="J51" s="24" t="s">
        <v>247</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255</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256</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257</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258</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365</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245</v>
      </c>
      <c r="J58" s="152" t="s">
        <v>247</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259</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260</v>
      </c>
      <c r="I60" s="244">
        <v>0.02</v>
      </c>
      <c r="J60" s="244">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 customHeight="1" x14ac:dyDescent="0.35">
      <c r="A67" s="7"/>
      <c r="B67" s="8"/>
      <c r="C67" s="13"/>
      <c r="D67" s="14"/>
      <c r="E67" s="15" t="s">
        <v>261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 customHeight="1" outlineLevel="1" x14ac:dyDescent="0.35">
      <c r="A68" s="7"/>
      <c r="B68" s="8"/>
      <c r="C68" s="13"/>
      <c r="D68" s="14"/>
      <c r="E68" s="22"/>
      <c r="F68" s="14"/>
      <c r="G68" s="14"/>
      <c r="H68" s="14"/>
      <c r="I68" s="14" t="s">
        <v>265</v>
      </c>
      <c r="J68" s="14"/>
      <c r="K68" s="14"/>
      <c r="L68" s="14"/>
      <c r="M68" s="14"/>
      <c r="N68" s="14"/>
      <c r="O68" s="14"/>
      <c r="P68" s="14"/>
      <c r="Q68" s="16"/>
      <c r="R68" s="20"/>
      <c r="S68" s="16"/>
      <c r="T68" s="16"/>
      <c r="U68" s="16"/>
      <c r="V68" s="16"/>
      <c r="W68" s="16"/>
      <c r="X68" s="16"/>
      <c r="Y68" s="16"/>
      <c r="Z68" s="17"/>
      <c r="AA68" s="9"/>
      <c r="AB68" s="9"/>
      <c r="AC68" s="9"/>
    </row>
    <row r="69" spans="1:29" ht="14"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 customHeight="1" outlineLevel="1" x14ac:dyDescent="0.35">
      <c r="A71" s="7"/>
      <c r="B71" s="8"/>
      <c r="C71" s="18"/>
      <c r="D71" s="18"/>
      <c r="E71" s="18"/>
      <c r="F71" s="585" t="s">
        <v>263</v>
      </c>
      <c r="G71" s="585"/>
      <c r="H71" s="102"/>
      <c r="I71" s="23"/>
      <c r="J71" s="102" t="s">
        <v>264</v>
      </c>
      <c r="K71" s="102"/>
      <c r="L71" s="102"/>
      <c r="M71" s="23"/>
      <c r="N71" s="102" t="s">
        <v>366</v>
      </c>
      <c r="O71" s="102"/>
      <c r="P71" s="102"/>
      <c r="Q71" s="23"/>
      <c r="R71" s="102" t="s">
        <v>266</v>
      </c>
      <c r="S71" s="102"/>
      <c r="T71" s="585"/>
      <c r="U71" s="23"/>
      <c r="V71" s="586" t="s">
        <v>267</v>
      </c>
      <c r="W71" s="23"/>
      <c r="X71" s="23"/>
      <c r="Y71" s="23"/>
      <c r="Z71" s="17"/>
      <c r="AA71" s="9"/>
      <c r="AB71" s="9"/>
      <c r="AC71" s="9"/>
    </row>
    <row r="72" spans="1:29" ht="14" customHeight="1" outlineLevel="1" x14ac:dyDescent="0.35">
      <c r="A72" s="7"/>
      <c r="B72" s="8"/>
      <c r="C72" s="18"/>
      <c r="D72" s="18"/>
      <c r="E72" s="18"/>
      <c r="F72" s="586" t="s">
        <v>96</v>
      </c>
      <c r="G72" s="24" t="s">
        <v>1136</v>
      </c>
      <c r="H72" s="149" t="s">
        <v>262</v>
      </c>
      <c r="I72" s="23"/>
      <c r="J72" s="24" t="s">
        <v>96</v>
      </c>
      <c r="K72" s="24" t="s">
        <v>1136</v>
      </c>
      <c r="L72" s="24" t="s">
        <v>262</v>
      </c>
      <c r="M72" s="23"/>
      <c r="N72" s="24" t="s">
        <v>96</v>
      </c>
      <c r="O72" s="24" t="s">
        <v>1136</v>
      </c>
      <c r="P72" s="24" t="s">
        <v>262</v>
      </c>
      <c r="Q72" s="23"/>
      <c r="R72" s="24" t="s">
        <v>96</v>
      </c>
      <c r="S72" s="24" t="s">
        <v>1136</v>
      </c>
      <c r="T72" s="24" t="s">
        <v>262</v>
      </c>
      <c r="U72" s="23"/>
      <c r="V72" s="586" t="s">
        <v>262</v>
      </c>
      <c r="W72" s="23"/>
      <c r="X72" s="23"/>
      <c r="Y72" s="23"/>
      <c r="Z72" s="17"/>
      <c r="AA72" s="9"/>
      <c r="AB72" s="9"/>
      <c r="AC72" s="9"/>
    </row>
    <row r="73" spans="1:29" ht="14" customHeight="1" outlineLevel="1" x14ac:dyDescent="0.35">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4" customHeight="1" outlineLevel="1" x14ac:dyDescent="0.35">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4" customHeight="1" outlineLevel="1" x14ac:dyDescent="0.35">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4" customHeight="1" outlineLevel="1" x14ac:dyDescent="0.35">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4" customHeight="1" outlineLevel="1" x14ac:dyDescent="0.35">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4" customHeight="1" outlineLevel="1" x14ac:dyDescent="0.35">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4" customHeight="1" outlineLevel="1" x14ac:dyDescent="0.35">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4" customHeight="1" outlineLevel="1" x14ac:dyDescent="0.35">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4" customHeight="1" outlineLevel="1" x14ac:dyDescent="0.35">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4" customHeight="1" outlineLevel="1" x14ac:dyDescent="0.35">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4" customHeight="1" outlineLevel="1" x14ac:dyDescent="0.35">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4"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928</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268</v>
      </c>
      <c r="G97" s="23"/>
      <c r="H97" s="23"/>
      <c r="I97" s="23"/>
      <c r="J97" s="23"/>
      <c r="K97" s="23"/>
      <c r="L97" s="23"/>
      <c r="M97" s="23"/>
      <c r="N97" s="23"/>
      <c r="O97" s="23" t="s">
        <v>371</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4"/>
      <c r="F99" s="899"/>
      <c r="G99" s="24" t="s">
        <v>269</v>
      </c>
      <c r="H99" s="24"/>
      <c r="I99" s="24"/>
      <c r="J99" s="102" t="s">
        <v>367</v>
      </c>
      <c r="K99" s="102"/>
      <c r="L99" s="102"/>
      <c r="M99" s="591"/>
      <c r="N99" s="102" t="s">
        <v>368</v>
      </c>
      <c r="O99" s="102"/>
      <c r="P99" s="245"/>
      <c r="Q99" s="135"/>
      <c r="R99" s="245" t="s">
        <v>369</v>
      </c>
      <c r="S99" s="140"/>
      <c r="T99" s="140"/>
      <c r="U99" s="135"/>
      <c r="V99" s="140" t="s">
        <v>370</v>
      </c>
      <c r="W99" s="140"/>
      <c r="X99" s="140"/>
      <c r="Y99" s="135"/>
      <c r="Z99" s="17"/>
      <c r="AA99" s="9"/>
      <c r="AB99" s="9"/>
      <c r="AC99" s="9"/>
    </row>
    <row r="100" spans="1:29" ht="13.5" customHeight="1" outlineLevel="1" x14ac:dyDescent="0.35">
      <c r="A100" s="7"/>
      <c r="B100" s="8"/>
      <c r="C100" s="18"/>
      <c r="D100" s="18"/>
      <c r="E100" s="18" t="s">
        <v>257</v>
      </c>
      <c r="F100" s="18"/>
      <c r="G100" s="24" t="s">
        <v>103</v>
      </c>
      <c r="H100" s="24" t="s">
        <v>270</v>
      </c>
      <c r="I100" s="24"/>
      <c r="J100" s="24" t="s">
        <v>96</v>
      </c>
      <c r="K100" s="24" t="s">
        <v>1136</v>
      </c>
      <c r="L100" s="24" t="s">
        <v>262</v>
      </c>
      <c r="M100" s="24"/>
      <c r="N100" s="24" t="s">
        <v>96</v>
      </c>
      <c r="O100" s="24" t="s">
        <v>1136</v>
      </c>
      <c r="P100" s="24" t="s">
        <v>262</v>
      </c>
      <c r="Q100" s="24"/>
      <c r="R100" s="24" t="s">
        <v>96</v>
      </c>
      <c r="S100" s="24" t="s">
        <v>1136</v>
      </c>
      <c r="T100" s="24" t="s">
        <v>262</v>
      </c>
      <c r="U100" s="24"/>
      <c r="V100" s="24" t="s">
        <v>96</v>
      </c>
      <c r="W100" s="24" t="s">
        <v>1136</v>
      </c>
      <c r="X100" s="24" t="s">
        <v>262</v>
      </c>
      <c r="Y100" s="25"/>
      <c r="Z100" s="17"/>
      <c r="AA100" s="9"/>
      <c r="AB100" s="9"/>
      <c r="AC100" s="9"/>
    </row>
    <row r="101" spans="1:29" ht="13.5" customHeight="1" outlineLevel="1" x14ac:dyDescent="0.35">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5">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5">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5">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5">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5">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5">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5">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5">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5">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5">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5">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5">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5">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5">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5">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5">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5">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5">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5">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5">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5">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5">
      <c r="A123" s="7"/>
      <c r="B123" s="8"/>
      <c r="C123" s="18"/>
      <c r="D123" s="34"/>
      <c r="E123" s="723" t="s">
        <v>744</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5">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5">
      <c r="A125" s="7"/>
      <c r="B125" s="8"/>
      <c r="C125" s="18"/>
      <c r="D125" s="34"/>
      <c r="E125" s="593" t="s">
        <v>96</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5">
      <c r="A126" s="7"/>
      <c r="B126" s="8"/>
      <c r="C126" s="18"/>
      <c r="D126" s="34"/>
      <c r="E126" s="593" t="s">
        <v>745</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5">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5">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5">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5">
      <c r="A130" s="7"/>
      <c r="B130" s="8"/>
      <c r="C130" s="18"/>
      <c r="D130" s="34"/>
      <c r="E130" s="723" t="s">
        <v>743</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5">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5">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5">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5">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5">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5">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5">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5">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5">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5">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5">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5">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5">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5">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5">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5">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5">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5">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5">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N181" sqref="N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114</v>
      </c>
      <c r="AE4" s="12"/>
      <c r="AF4" s="71"/>
    </row>
    <row r="5" spans="1:32" ht="13.25" customHeight="1" outlineLevel="1" collapsed="1" x14ac:dyDescent="0.35">
      <c r="A5" s="7"/>
      <c r="B5" s="69"/>
      <c r="C5" s="13"/>
      <c r="D5" s="13">
        <v>0</v>
      </c>
      <c r="E5" s="13" t="s">
        <v>1</v>
      </c>
      <c r="F5" s="72"/>
      <c r="G5" s="73" t="s">
        <v>115</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116</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117</v>
      </c>
      <c r="D13" s="18"/>
      <c r="E13" s="18"/>
      <c r="F13" s="18"/>
      <c r="G13" s="24"/>
      <c r="H13" s="24"/>
      <c r="I13" s="24"/>
      <c r="J13" s="87" t="s">
        <v>118</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119</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120</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1068</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1250</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1252</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1069</v>
      </c>
      <c r="I23" s="89"/>
      <c r="J23" s="89" t="s">
        <v>389</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c r="I24" s="89"/>
      <c r="J24" s="89" t="s">
        <v>390</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391</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392</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393</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394</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395</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396</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397</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398</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121</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115</v>
      </c>
      <c r="H34" s="40"/>
      <c r="I34" s="40"/>
      <c r="J34" s="40"/>
      <c r="K34" s="40"/>
      <c r="L34" s="40"/>
      <c r="M34" s="40"/>
      <c r="N34" s="40"/>
      <c r="O34" s="40"/>
      <c r="P34" s="40"/>
      <c r="Q34" s="40"/>
      <c r="R34" s="40"/>
      <c r="S34" s="40"/>
      <c r="T34" s="96"/>
      <c r="U34" s="96"/>
      <c r="V34" s="96"/>
      <c r="W34" s="96"/>
      <c r="X34" s="96"/>
      <c r="Y34" s="96"/>
      <c r="Z34" s="96"/>
      <c r="AA34" s="96"/>
      <c r="AB34" s="96"/>
      <c r="AC34" s="96"/>
      <c r="AD34" s="97" t="s">
        <v>122</v>
      </c>
      <c r="AE34" s="42" t="s">
        <v>123</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114</v>
      </c>
      <c r="AE39" s="12"/>
      <c r="AF39" s="9"/>
    </row>
    <row r="40" spans="1:32" ht="13.25" customHeight="1" outlineLevel="1" collapsed="1" x14ac:dyDescent="0.35">
      <c r="A40" s="7"/>
      <c r="B40" s="98"/>
      <c r="C40" s="13"/>
      <c r="D40" s="13">
        <v>0</v>
      </c>
      <c r="E40" s="13" t="s">
        <v>1</v>
      </c>
      <c r="F40" s="72"/>
      <c r="G40" s="73" t="s">
        <v>124</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5" customHeight="1" outlineLevel="1" x14ac:dyDescent="0.35">
      <c r="A41" s="7"/>
      <c r="B41" s="98"/>
      <c r="C41" s="13"/>
      <c r="D41" s="13"/>
      <c r="E41" s="18"/>
      <c r="F41" s="76"/>
      <c r="G41" s="77" t="s">
        <v>125</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117</v>
      </c>
      <c r="D48" s="18"/>
      <c r="E48" s="18"/>
      <c r="F48" s="18"/>
      <c r="G48" s="24"/>
      <c r="H48" s="24"/>
      <c r="I48" s="24"/>
      <c r="J48" s="87" t="s">
        <v>118</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5" customHeight="1" outlineLevel="1" x14ac:dyDescent="0.35">
      <c r="A50" s="7"/>
      <c r="B50" s="98"/>
      <c r="C50" s="18"/>
      <c r="D50" s="18"/>
      <c r="E50" s="18"/>
      <c r="F50" s="14"/>
      <c r="G50" s="89"/>
      <c r="H50" s="93" t="s">
        <v>1216</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t="s">
        <v>1271</v>
      </c>
      <c r="I54" s="93"/>
      <c r="J54" s="91"/>
      <c r="K54" s="223" t="s">
        <v>1079</v>
      </c>
      <c r="L54" s="223"/>
      <c r="M54" s="223"/>
      <c r="N54" s="223"/>
      <c r="O54" s="223"/>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128</v>
      </c>
      <c r="I55" s="93"/>
      <c r="J55" s="91"/>
      <c r="K55" s="223" t="s">
        <v>1078</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129</v>
      </c>
      <c r="I56" s="93"/>
      <c r="J56" s="91"/>
      <c r="K56" s="223" t="s">
        <v>130</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94"/>
      <c r="H57" s="93" t="s">
        <v>131</v>
      </c>
      <c r="I57" s="93"/>
      <c r="J57" s="91"/>
      <c r="K57" s="224" t="s">
        <v>1080</v>
      </c>
      <c r="L57" s="223"/>
      <c r="M57" s="223"/>
      <c r="N57" s="223"/>
      <c r="O57" s="223"/>
      <c r="P57" s="94"/>
      <c r="Q57" s="94"/>
      <c r="R57" s="94"/>
      <c r="S57" s="94"/>
      <c r="T57" s="94"/>
      <c r="U57" s="94"/>
      <c r="V57" s="94"/>
      <c r="W57" s="94"/>
      <c r="X57" s="94"/>
      <c r="Y57" s="94"/>
      <c r="Z57" s="94"/>
      <c r="AA57" s="14"/>
      <c r="AB57" s="14"/>
      <c r="AC57" s="14"/>
      <c r="AD57" s="14"/>
      <c r="AE57" s="17"/>
      <c r="AF57" s="9"/>
    </row>
    <row r="58" spans="1:32" ht="13.2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89"/>
      <c r="H59" s="93" t="s">
        <v>378</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95" t="s">
        <v>1273</v>
      </c>
      <c r="I60" s="896"/>
      <c r="J60" s="896"/>
      <c r="K60" s="896"/>
      <c r="L60" s="896"/>
      <c r="M60" s="896"/>
      <c r="N60" s="896"/>
      <c r="O60" s="896"/>
      <c r="P60" s="896"/>
      <c r="Q60" s="896"/>
      <c r="R60" s="896"/>
      <c r="S60" s="896"/>
      <c r="T60" s="897"/>
      <c r="U60" s="513"/>
      <c r="V60" s="513"/>
      <c r="W60" s="513"/>
      <c r="X60" s="513"/>
      <c r="Y60" s="513"/>
      <c r="Z60" s="89"/>
      <c r="AA60" s="14"/>
      <c r="AB60" s="14"/>
      <c r="AC60" s="14"/>
      <c r="AD60" s="14"/>
      <c r="AE60" s="17"/>
      <c r="AF60" s="9"/>
    </row>
    <row r="61" spans="1:32" ht="5.15" customHeight="1" outlineLevel="1" x14ac:dyDescent="0.35">
      <c r="A61" s="7"/>
      <c r="B61" s="98"/>
      <c r="C61" s="13" t="s">
        <v>121</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124</v>
      </c>
      <c r="H62" s="40"/>
      <c r="I62" s="40"/>
      <c r="J62" s="40"/>
      <c r="K62" s="40"/>
      <c r="L62" s="40"/>
      <c r="M62" s="40"/>
      <c r="N62" s="40"/>
      <c r="O62" s="40"/>
      <c r="P62" s="40"/>
      <c r="Q62" s="40"/>
      <c r="R62" s="40"/>
      <c r="S62" s="40"/>
      <c r="T62" s="96"/>
      <c r="U62" s="96"/>
      <c r="V62" s="96"/>
      <c r="W62" s="96"/>
      <c r="X62" s="96"/>
      <c r="Y62" s="96"/>
      <c r="Z62" s="96"/>
      <c r="AA62" s="96"/>
      <c r="AB62" s="96"/>
      <c r="AC62" s="96"/>
      <c r="AD62" s="97" t="s">
        <v>122</v>
      </c>
      <c r="AE62" s="42" t="s">
        <v>123</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114</v>
      </c>
      <c r="AE66" s="12"/>
      <c r="AF66" s="9"/>
    </row>
    <row r="67" spans="1:32" ht="13.25" customHeight="1" outlineLevel="1" collapsed="1" x14ac:dyDescent="0.35">
      <c r="A67" s="7"/>
      <c r="B67" s="98"/>
      <c r="C67" s="13"/>
      <c r="D67" s="13">
        <v>0</v>
      </c>
      <c r="E67" s="13" t="s">
        <v>1</v>
      </c>
      <c r="F67" s="72"/>
      <c r="G67" s="73" t="s">
        <v>132</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5" customHeight="1" outlineLevel="1" x14ac:dyDescent="0.35">
      <c r="A68" s="7"/>
      <c r="B68" s="98"/>
      <c r="C68" s="13"/>
      <c r="D68" s="13"/>
      <c r="E68" s="18"/>
      <c r="F68" s="76"/>
      <c r="G68" s="77" t="s">
        <v>133</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5" customHeight="1" outlineLevel="1" x14ac:dyDescent="0.35">
      <c r="A74" s="7"/>
      <c r="B74" s="98"/>
      <c r="C74" s="18"/>
      <c r="D74" s="18"/>
      <c r="E74" s="18"/>
      <c r="F74" s="18"/>
      <c r="G74" s="24" t="s">
        <v>134</v>
      </c>
      <c r="H74" s="24" t="s">
        <v>135</v>
      </c>
      <c r="I74" s="24"/>
      <c r="J74" s="24" t="s">
        <v>826</v>
      </c>
      <c r="K74" s="24" t="s">
        <v>402</v>
      </c>
      <c r="L74" s="24" t="s">
        <v>796</v>
      </c>
      <c r="M74" s="24" t="s">
        <v>797</v>
      </c>
      <c r="N74" s="24" t="s">
        <v>798</v>
      </c>
      <c r="O74" s="24" t="s">
        <v>799</v>
      </c>
      <c r="P74" s="24" t="s">
        <v>800</v>
      </c>
      <c r="Q74" s="24" t="s">
        <v>801</v>
      </c>
      <c r="R74" s="24" t="s">
        <v>802</v>
      </c>
      <c r="S74" s="24" t="s">
        <v>803</v>
      </c>
      <c r="T74" s="24"/>
      <c r="U74" s="24"/>
      <c r="V74" s="24"/>
      <c r="W74" s="24"/>
      <c r="X74" s="24"/>
      <c r="Y74" s="24"/>
      <c r="Z74" s="24"/>
      <c r="AA74" s="25"/>
      <c r="AB74" s="25"/>
      <c r="AC74" s="25"/>
      <c r="AD74" s="25"/>
      <c r="AE74" s="17"/>
      <c r="AF74" s="9"/>
    </row>
    <row r="75" spans="1:32" ht="5.15" customHeight="1" outlineLevel="1" x14ac:dyDescent="0.35">
      <c r="A75" s="7"/>
      <c r="B75" s="98"/>
      <c r="C75" s="13" t="s">
        <v>117</v>
      </c>
      <c r="D75" s="18"/>
      <c r="E75" s="18"/>
      <c r="F75" s="18"/>
      <c r="G75" s="24"/>
      <c r="H75" s="24"/>
      <c r="I75" s="24"/>
      <c r="J75" s="87" t="s">
        <v>118</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5" customHeight="1" outlineLevel="1" x14ac:dyDescent="0.35">
      <c r="A77" s="7"/>
      <c r="B77" s="98"/>
      <c r="C77" s="18"/>
      <c r="D77" s="18"/>
      <c r="E77" s="18"/>
      <c r="F77" s="14"/>
      <c r="G77" s="93" t="s">
        <v>824</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5" customHeight="1" outlineLevel="1" x14ac:dyDescent="0.35">
      <c r="A78" s="7"/>
      <c r="B78" s="98"/>
      <c r="C78" s="18"/>
      <c r="D78" s="18"/>
      <c r="E78" s="18"/>
      <c r="F78" s="14"/>
      <c r="G78" s="93" t="s">
        <v>136</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892</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4" t="s">
        <v>825</v>
      </c>
      <c r="H80" s="94"/>
      <c r="I80" s="94"/>
      <c r="J80" s="101">
        <v>4.0000000000000001E-3</v>
      </c>
      <c r="K80" s="94" t="s">
        <v>1084</v>
      </c>
      <c r="L80" s="94"/>
      <c r="M80" s="94"/>
      <c r="N80" s="94"/>
      <c r="O80" s="94"/>
      <c r="P80" s="94"/>
      <c r="Q80" s="94"/>
      <c r="R80" s="94"/>
      <c r="S80" s="94"/>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121</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122</v>
      </c>
      <c r="AE85" s="42" t="s">
        <v>123</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114</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5" customHeight="1" outlineLevel="1" collapsed="1" x14ac:dyDescent="0.35">
      <c r="A90" s="107"/>
      <c r="B90" s="98"/>
      <c r="C90" s="13"/>
      <c r="D90" s="13">
        <v>0</v>
      </c>
      <c r="E90" s="13" t="s">
        <v>1</v>
      </c>
      <c r="F90" s="72"/>
      <c r="G90" s="73" t="s">
        <v>1194</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x14ac:dyDescent="0.35">
      <c r="A91" s="107"/>
      <c r="B91" s="98"/>
      <c r="C91" s="13"/>
      <c r="D91" s="13"/>
      <c r="E91" s="18"/>
      <c r="F91" s="76"/>
      <c r="G91" s="77" t="s">
        <v>1195</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t="s">
        <v>379</v>
      </c>
      <c r="K97" s="24" t="s">
        <v>380</v>
      </c>
      <c r="L97" s="24" t="s">
        <v>382</v>
      </c>
      <c r="M97" s="24" t="s">
        <v>383</v>
      </c>
      <c r="N97" s="24" t="s">
        <v>384</v>
      </c>
      <c r="O97" s="24" t="s">
        <v>386</v>
      </c>
      <c r="P97" s="24" t="s">
        <v>890</v>
      </c>
      <c r="Q97" s="24" t="s">
        <v>891</v>
      </c>
      <c r="R97" s="24" t="s">
        <v>1201</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117</v>
      </c>
      <c r="D98" s="18"/>
      <c r="E98" s="18"/>
      <c r="F98" s="18"/>
      <c r="G98" s="24"/>
      <c r="H98" s="24"/>
      <c r="I98" s="24"/>
      <c r="J98" s="87" t="s">
        <v>118</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5" customHeight="1" outlineLevel="1" x14ac:dyDescent="0.35">
      <c r="A100" s="107"/>
      <c r="B100" s="98"/>
      <c r="C100" s="18"/>
      <c r="D100" s="18"/>
      <c r="E100" s="18"/>
      <c r="F100" s="14"/>
      <c r="G100" s="94"/>
      <c r="H100" s="94"/>
      <c r="I100" s="94" t="s">
        <v>1196</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121</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122</v>
      </c>
      <c r="AE104" s="42" t="s">
        <v>123</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975</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976</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381</v>
      </c>
      <c r="J116" s="102" t="s">
        <v>978</v>
      </c>
      <c r="K116" s="102"/>
      <c r="L116" s="102"/>
      <c r="M116" s="102"/>
      <c r="N116" s="102"/>
      <c r="O116" s="102"/>
      <c r="P116" s="102"/>
      <c r="Q116" s="102"/>
      <c r="R116" s="102"/>
      <c r="S116" s="24"/>
      <c r="T116" s="102" t="s">
        <v>1205</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462</v>
      </c>
      <c r="I117" s="24" t="s">
        <v>38</v>
      </c>
      <c r="J117" s="24" t="s">
        <v>379</v>
      </c>
      <c r="K117" s="24" t="s">
        <v>380</v>
      </c>
      <c r="L117" s="24" t="s">
        <v>382</v>
      </c>
      <c r="M117" s="24" t="s">
        <v>383</v>
      </c>
      <c r="N117" s="24" t="s">
        <v>384</v>
      </c>
      <c r="O117" s="24" t="s">
        <v>386</v>
      </c>
      <c r="P117" s="24" t="s">
        <v>890</v>
      </c>
      <c r="Q117" s="24" t="s">
        <v>891</v>
      </c>
      <c r="R117" s="24" t="s">
        <v>1201</v>
      </c>
      <c r="S117" s="24"/>
      <c r="T117" s="24" t="s">
        <v>387</v>
      </c>
      <c r="U117" s="24" t="s">
        <v>137</v>
      </c>
      <c r="V117" s="24" t="s">
        <v>138</v>
      </c>
      <c r="W117" s="24" t="s">
        <v>139</v>
      </c>
      <c r="X117" s="24" t="s">
        <v>140</v>
      </c>
      <c r="Y117" s="24" t="s">
        <v>141</v>
      </c>
      <c r="Z117" s="24" t="s">
        <v>142</v>
      </c>
      <c r="AA117" s="24" t="s">
        <v>143</v>
      </c>
      <c r="AB117" s="24" t="s">
        <v>144</v>
      </c>
      <c r="AC117" s="24" t="s">
        <v>145</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118</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8" t="s">
        <v>826</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8" t="s">
        <v>402</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796</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797</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798</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799</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800</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801</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802</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803</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123</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114</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5" customHeight="1" outlineLevel="1" collapsed="1" x14ac:dyDescent="0.35">
      <c r="A137" s="107"/>
      <c r="B137" s="98"/>
      <c r="C137" s="13"/>
      <c r="D137" s="13">
        <v>0</v>
      </c>
      <c r="E137" s="13" t="s">
        <v>1</v>
      </c>
      <c r="F137" s="72"/>
      <c r="G137" s="73" t="s">
        <v>156</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x14ac:dyDescent="0.35">
      <c r="A138" s="107"/>
      <c r="B138" s="98"/>
      <c r="C138" s="13"/>
      <c r="D138" s="13"/>
      <c r="E138" s="18"/>
      <c r="F138" s="76"/>
      <c r="G138" s="77" t="s">
        <v>157</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117</v>
      </c>
      <c r="D145" s="18"/>
      <c r="E145" s="18"/>
      <c r="F145" s="18"/>
      <c r="G145" s="24"/>
      <c r="H145" s="24"/>
      <c r="I145" s="24"/>
      <c r="J145" s="87" t="s">
        <v>118</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5" customHeight="1" outlineLevel="1" x14ac:dyDescent="0.35">
      <c r="A147" s="107"/>
      <c r="B147" s="98"/>
      <c r="C147" s="18"/>
      <c r="D147" s="18"/>
      <c r="E147" s="18"/>
      <c r="F147" s="14"/>
      <c r="G147" s="89"/>
      <c r="H147" s="89" t="s">
        <v>160</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c r="I148" s="89" t="s">
        <v>1131</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t="s">
        <v>161</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c r="I150" s="89" t="s">
        <v>1131</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t="s">
        <v>272</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c r="I152" s="89" t="s">
        <v>1131</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t="s">
        <v>162</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c r="I154" s="89" t="s">
        <v>1131</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t="s">
        <v>323</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193" t="s">
        <v>324</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124" t="s">
        <v>163</v>
      </c>
      <c r="H158" s="89" t="s">
        <v>164</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89"/>
      <c r="H159" s="89" t="s">
        <v>165</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125" t="s">
        <v>265</v>
      </c>
      <c r="I161" s="125"/>
      <c r="J161" s="125"/>
      <c r="K161" s="125"/>
      <c r="L161" s="126" t="s">
        <v>381</v>
      </c>
      <c r="M161" s="127" t="s">
        <v>166</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94"/>
      <c r="H162" s="128"/>
      <c r="I162" s="128"/>
      <c r="J162" s="128"/>
      <c r="K162" s="128"/>
      <c r="L162" s="129" t="s">
        <v>38</v>
      </c>
      <c r="M162" s="129" t="s">
        <v>379</v>
      </c>
      <c r="N162" s="129" t="s">
        <v>380</v>
      </c>
      <c r="O162" s="129" t="s">
        <v>382</v>
      </c>
      <c r="P162" s="129" t="s">
        <v>383</v>
      </c>
      <c r="Q162" s="129" t="s">
        <v>384</v>
      </c>
      <c r="R162" s="129" t="s">
        <v>386</v>
      </c>
      <c r="S162" s="129" t="s">
        <v>890</v>
      </c>
      <c r="T162" s="129" t="s">
        <v>891</v>
      </c>
      <c r="U162" s="129" t="s">
        <v>1201</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88" t="s">
        <v>167</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94" t="s">
        <v>168</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169</v>
      </c>
      <c r="I165" s="94"/>
      <c r="J165" s="94"/>
      <c r="K165" s="94"/>
      <c r="L165" s="99">
        <v>1</v>
      </c>
      <c r="M165" s="89"/>
      <c r="N165" s="89"/>
      <c r="O165" s="89"/>
      <c r="P165" s="89"/>
      <c r="Q165" s="89"/>
      <c r="R165" s="89"/>
      <c r="S165" s="89"/>
      <c r="T165" s="89"/>
      <c r="U165" s="132" t="s">
        <v>170</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273</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121</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122</v>
      </c>
      <c r="AE168" s="42" t="s">
        <v>123</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114</v>
      </c>
      <c r="AE172" s="12"/>
      <c r="AF172" s="9"/>
    </row>
    <row r="173" spans="1:62" ht="13.25" customHeight="1" outlineLevel="1" collapsed="1" x14ac:dyDescent="0.35">
      <c r="A173" s="7"/>
      <c r="B173" s="98"/>
      <c r="C173" s="13"/>
      <c r="D173" s="13">
        <v>0</v>
      </c>
      <c r="E173" s="13" t="s">
        <v>1</v>
      </c>
      <c r="F173" s="72"/>
      <c r="G173" s="73" t="s">
        <v>977</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5" customHeight="1" outlineLevel="1" x14ac:dyDescent="0.35">
      <c r="A174" s="7"/>
      <c r="B174" s="98"/>
      <c r="C174" s="13"/>
      <c r="D174" s="13"/>
      <c r="E174" s="18"/>
      <c r="F174" s="76"/>
      <c r="G174" s="77" t="s">
        <v>979</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5" customHeight="1" outlineLevel="1" x14ac:dyDescent="0.35">
      <c r="A175" s="7"/>
      <c r="B175" s="98"/>
      <c r="C175" s="18"/>
      <c r="D175" s="13"/>
      <c r="E175" s="18"/>
      <c r="F175" s="76"/>
      <c r="G175" s="80">
        <v>37998.514178240737</v>
      </c>
      <c r="H175" s="81">
        <v>37998.514178240737</v>
      </c>
      <c r="I175" s="77"/>
      <c r="J175" s="77"/>
      <c r="K175" s="84" t="s">
        <v>980</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v>1</v>
      </c>
      <c r="D176" s="13"/>
      <c r="E176" s="18"/>
      <c r="F176" s="82"/>
      <c r="G176" s="83"/>
      <c r="H176" s="84"/>
      <c r="I176" s="84"/>
      <c r="J176" s="84"/>
      <c r="K176" t="s">
        <v>330</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5" customHeight="1" outlineLevel="1" x14ac:dyDescent="0.35">
      <c r="A179" s="7"/>
      <c r="B179" s="98"/>
      <c r="C179" s="18"/>
      <c r="D179" s="18"/>
      <c r="E179" s="18"/>
      <c r="F179" s="18"/>
      <c r="G179" s="24"/>
      <c r="H179" s="24"/>
      <c r="I179" s="24"/>
      <c r="J179" s="24"/>
      <c r="K179" s="24"/>
      <c r="L179" s="102"/>
      <c r="M179" s="102" t="s">
        <v>147</v>
      </c>
      <c r="N179" s="24"/>
      <c r="O179" s="24"/>
      <c r="P179" s="24"/>
      <c r="Q179" s="24"/>
      <c r="R179" s="24"/>
      <c r="S179" s="24"/>
      <c r="T179" s="24"/>
      <c r="U179" s="24"/>
      <c r="V179" s="24"/>
      <c r="W179" s="24"/>
      <c r="X179" s="24"/>
      <c r="Y179" s="24"/>
      <c r="Z179" s="24"/>
      <c r="AA179" s="25"/>
      <c r="AB179" s="25"/>
      <c r="AC179" s="25"/>
      <c r="AD179" s="25"/>
      <c r="AE179" s="17"/>
      <c r="AF179" s="9"/>
    </row>
    <row r="180" spans="1:60" ht="13.25" customHeight="1" outlineLevel="1" x14ac:dyDescent="0.35">
      <c r="A180" s="7"/>
      <c r="B180" s="98"/>
      <c r="C180" s="18"/>
      <c r="D180" s="18"/>
      <c r="E180" s="18"/>
      <c r="F180" s="18"/>
      <c r="G180" s="118"/>
      <c r="H180" s="118" t="s">
        <v>148</v>
      </c>
      <c r="I180" s="118" t="s">
        <v>149</v>
      </c>
      <c r="J180" s="118" t="s">
        <v>150</v>
      </c>
      <c r="K180" s="118" t="s">
        <v>151</v>
      </c>
      <c r="L180" s="118" t="s">
        <v>152</v>
      </c>
      <c r="M180" s="118" t="s">
        <v>329</v>
      </c>
      <c r="N180" s="118" t="s">
        <v>153</v>
      </c>
      <c r="O180" s="118" t="s">
        <v>1134</v>
      </c>
      <c r="P180" s="24"/>
      <c r="Q180" s="24"/>
      <c r="R180" s="24"/>
      <c r="S180" s="24"/>
      <c r="T180" s="24"/>
      <c r="U180" s="24"/>
      <c r="V180" s="24"/>
      <c r="W180" s="24"/>
      <c r="X180" s="24"/>
      <c r="Y180" s="24"/>
      <c r="Z180" s="24"/>
      <c r="AA180" s="25"/>
      <c r="AB180" s="25"/>
      <c r="AC180" s="25"/>
      <c r="AD180" s="25"/>
      <c r="AE180" s="17"/>
      <c r="AF180" s="9"/>
    </row>
    <row r="181" spans="1:60" ht="13.25" customHeight="1" outlineLevel="1" x14ac:dyDescent="0.35">
      <c r="A181" s="7"/>
      <c r="B181" s="98"/>
      <c r="C181" s="18"/>
      <c r="D181" s="18"/>
      <c r="E181" s="18"/>
      <c r="F181" s="14"/>
      <c r="G181" s="806"/>
      <c r="H181" s="120" t="s">
        <v>1198</v>
      </c>
      <c r="I181" s="120" t="s">
        <v>1198</v>
      </c>
      <c r="J181" s="120" t="s">
        <v>1198</v>
      </c>
      <c r="K181" s="120" t="s">
        <v>1198</v>
      </c>
      <c r="L181" s="120" t="s">
        <v>1198</v>
      </c>
      <c r="M181" s="120" t="s">
        <v>1142</v>
      </c>
      <c r="N181" s="194">
        <v>1</v>
      </c>
      <c r="O181" s="87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121</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122</v>
      </c>
      <c r="AE183" s="42" t="s">
        <v>123</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5" customHeight="1" outlineLevel="1" collapsed="1" x14ac:dyDescent="0.35">
      <c r="A188" s="107"/>
      <c r="B188" s="98"/>
      <c r="C188" s="13"/>
      <c r="D188" s="13">
        <v>0</v>
      </c>
      <c r="E188" s="13" t="s">
        <v>1</v>
      </c>
      <c r="F188" s="72"/>
      <c r="G188" s="73" t="s">
        <v>325</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5" customHeight="1" outlineLevel="1" x14ac:dyDescent="0.35">
      <c r="A189" s="107"/>
      <c r="B189" s="98"/>
      <c r="C189" s="13"/>
      <c r="D189" s="13"/>
      <c r="E189" s="18"/>
      <c r="F189" s="76"/>
      <c r="G189" s="77" t="s">
        <v>171</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5" customHeight="1" outlineLevel="1" x14ac:dyDescent="0.35">
      <c r="A192" s="107"/>
      <c r="B192" s="98"/>
      <c r="C192" s="18"/>
      <c r="D192" s="18"/>
      <c r="E192" s="18"/>
      <c r="F192" s="18"/>
      <c r="G192" s="23"/>
      <c r="H192" s="23"/>
      <c r="I192" s="23"/>
      <c r="J192" s="23"/>
      <c r="K192" s="135" t="s">
        <v>1106</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5" customHeight="1" outlineLevel="1" x14ac:dyDescent="0.35">
      <c r="A194" s="107"/>
      <c r="B194" s="98"/>
      <c r="C194" s="18"/>
      <c r="D194" s="18"/>
      <c r="E194" s="18"/>
      <c r="F194" s="18"/>
      <c r="G194" s="24"/>
      <c r="H194" s="24"/>
      <c r="I194" s="24" t="s">
        <v>462</v>
      </c>
      <c r="J194" s="24" t="s">
        <v>757</v>
      </c>
      <c r="K194" s="102" t="s">
        <v>172</v>
      </c>
      <c r="L194" s="102"/>
      <c r="M194" s="24"/>
      <c r="N194" s="24"/>
      <c r="O194" s="24"/>
      <c r="P194" s="24"/>
      <c r="Q194" s="24"/>
      <c r="R194" s="24"/>
      <c r="S194" s="24"/>
      <c r="T194" s="24"/>
      <c r="U194" s="24"/>
      <c r="V194" s="102" t="s">
        <v>173</v>
      </c>
      <c r="W194" s="102"/>
      <c r="X194" s="24"/>
      <c r="Y194" s="24"/>
      <c r="Z194" s="24"/>
      <c r="AA194" s="24"/>
      <c r="AB194" s="24"/>
      <c r="AC194" s="24"/>
      <c r="AD194" s="24"/>
      <c r="AE194" s="102" t="s">
        <v>385</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5" customHeight="1" outlineLevel="1" x14ac:dyDescent="0.35">
      <c r="A195" s="107"/>
      <c r="B195" s="98"/>
      <c r="C195" s="18"/>
      <c r="D195" s="18"/>
      <c r="E195" s="18"/>
      <c r="F195" s="18"/>
      <c r="G195" s="24"/>
      <c r="H195" s="24"/>
      <c r="I195" s="24"/>
      <c r="J195" s="24"/>
      <c r="K195" s="24" t="s">
        <v>379</v>
      </c>
      <c r="L195" s="24" t="s">
        <v>380</v>
      </c>
      <c r="M195" s="24" t="s">
        <v>382</v>
      </c>
      <c r="N195" s="24" t="s">
        <v>383</v>
      </c>
      <c r="O195" s="24" t="s">
        <v>384</v>
      </c>
      <c r="P195" s="24" t="s">
        <v>386</v>
      </c>
      <c r="Q195" s="24" t="s">
        <v>890</v>
      </c>
      <c r="R195" s="24" t="s">
        <v>891</v>
      </c>
      <c r="S195" s="24" t="s">
        <v>1201</v>
      </c>
      <c r="T195" s="24"/>
      <c r="U195" s="24"/>
      <c r="V195" s="24" t="s">
        <v>379</v>
      </c>
      <c r="W195" s="24" t="s">
        <v>380</v>
      </c>
      <c r="X195" s="24" t="s">
        <v>382</v>
      </c>
      <c r="Y195" s="24" t="s">
        <v>383</v>
      </c>
      <c r="Z195" s="24" t="s">
        <v>384</v>
      </c>
      <c r="AA195" s="24" t="s">
        <v>386</v>
      </c>
      <c r="AB195" s="24" t="s">
        <v>890</v>
      </c>
      <c r="AC195" s="24" t="s">
        <v>891</v>
      </c>
      <c r="AD195" s="24" t="s">
        <v>1201</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5" customHeight="1" outlineLevel="1" x14ac:dyDescent="0.35">
      <c r="A196" s="107"/>
      <c r="B196" s="98"/>
      <c r="C196" s="18"/>
      <c r="D196" s="18"/>
      <c r="E196" s="18"/>
      <c r="F196" s="14"/>
      <c r="G196" s="89"/>
      <c r="H196" s="89"/>
      <c r="I196" s="104" t="s">
        <v>826</v>
      </c>
      <c r="J196" s="104" t="s">
        <v>389</v>
      </c>
      <c r="K196" s="249">
        <f>$O196</f>
        <v>80</v>
      </c>
      <c r="L196" s="249">
        <f t="shared" ref="L196:N212" si="7">$O196</f>
        <v>80</v>
      </c>
      <c r="M196" s="249">
        <f t="shared" si="7"/>
        <v>80</v>
      </c>
      <c r="N196" s="249">
        <f t="shared" si="7"/>
        <v>80</v>
      </c>
      <c r="O196" s="137">
        <v>80</v>
      </c>
      <c r="P196" s="137">
        <v>0</v>
      </c>
      <c r="Q196" s="137">
        <v>0</v>
      </c>
      <c r="R196" s="137">
        <v>0</v>
      </c>
      <c r="S196" s="137">
        <v>0</v>
      </c>
      <c r="T196" s="89"/>
      <c r="U196" s="104" t="s">
        <v>387</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5" customHeight="1" outlineLevel="1" x14ac:dyDescent="0.35">
      <c r="A197" s="107"/>
      <c r="B197" s="98"/>
      <c r="C197" s="18"/>
      <c r="D197" s="18"/>
      <c r="E197" s="18"/>
      <c r="F197" s="14"/>
      <c r="G197" s="89"/>
      <c r="H197" s="89"/>
      <c r="I197" s="104"/>
      <c r="J197" s="104" t="s">
        <v>390</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137</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5" customHeight="1" outlineLevel="1" x14ac:dyDescent="0.35">
      <c r="A198" s="107"/>
      <c r="B198" s="98"/>
      <c r="C198" s="18"/>
      <c r="D198" s="18"/>
      <c r="E198" s="18"/>
      <c r="F198" s="14"/>
      <c r="G198" s="89"/>
      <c r="H198" s="89"/>
      <c r="I198" s="104"/>
      <c r="J198" s="104" t="s">
        <v>391</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138</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x14ac:dyDescent="0.35">
      <c r="A199" s="107"/>
      <c r="B199" s="98"/>
      <c r="C199" s="18"/>
      <c r="D199" s="18"/>
      <c r="E199" s="18"/>
      <c r="F199" s="14"/>
      <c r="G199" s="89"/>
      <c r="H199" s="89"/>
      <c r="I199" s="104"/>
      <c r="J199" s="104" t="s">
        <v>392</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139</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8"/>
      <c r="D200" s="18"/>
      <c r="E200" s="18"/>
      <c r="F200" s="14"/>
      <c r="G200" s="89"/>
      <c r="H200" s="89"/>
      <c r="I200" s="104"/>
      <c r="J200" s="104" t="s">
        <v>393</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140</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8"/>
      <c r="E201" s="18"/>
      <c r="F201" s="14"/>
      <c r="G201" s="89"/>
      <c r="H201" s="89"/>
      <c r="I201" s="104"/>
      <c r="J201" s="104" t="s">
        <v>394</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141</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c r="D202" s="18"/>
      <c r="E202" s="18"/>
      <c r="F202" s="14"/>
      <c r="G202" s="89"/>
      <c r="H202" s="89"/>
      <c r="I202" s="104"/>
      <c r="J202" s="104" t="s">
        <v>395</v>
      </c>
      <c r="K202" s="249">
        <f t="shared" si="12"/>
        <v>80</v>
      </c>
      <c r="L202" s="249">
        <f t="shared" si="7"/>
        <v>80</v>
      </c>
      <c r="M202" s="249">
        <f t="shared" si="7"/>
        <v>80</v>
      </c>
      <c r="N202" s="249">
        <f t="shared" si="7"/>
        <v>80</v>
      </c>
      <c r="O202" s="137">
        <v>80</v>
      </c>
      <c r="P202" s="137">
        <v>0</v>
      </c>
      <c r="Q202" s="137">
        <v>0</v>
      </c>
      <c r="R202" s="137">
        <v>0</v>
      </c>
      <c r="S202" s="137">
        <v>0</v>
      </c>
      <c r="T202" s="89"/>
      <c r="U202" s="104" t="s">
        <v>142</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4"/>
      <c r="G203" s="89"/>
      <c r="H203" s="89"/>
      <c r="I203" s="104"/>
      <c r="J203" s="104" t="s">
        <v>396</v>
      </c>
      <c r="K203" s="249">
        <f t="shared" si="12"/>
        <v>80</v>
      </c>
      <c r="L203" s="249">
        <f t="shared" si="7"/>
        <v>80</v>
      </c>
      <c r="M203" s="249">
        <f t="shared" si="7"/>
        <v>80</v>
      </c>
      <c r="N203" s="249">
        <f t="shared" si="7"/>
        <v>80</v>
      </c>
      <c r="O203" s="137">
        <v>80</v>
      </c>
      <c r="P203" s="137">
        <v>0</v>
      </c>
      <c r="Q203" s="137">
        <v>0</v>
      </c>
      <c r="R203" s="137">
        <v>0</v>
      </c>
      <c r="S203" s="137">
        <v>0</v>
      </c>
      <c r="T203" s="89"/>
      <c r="U203" s="104" t="s">
        <v>143</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4"/>
      <c r="G204" s="89"/>
      <c r="H204" s="89"/>
      <c r="I204" s="104"/>
      <c r="J204" s="104" t="s">
        <v>397</v>
      </c>
      <c r="K204" s="249">
        <f t="shared" si="12"/>
        <v>80</v>
      </c>
      <c r="L204" s="249">
        <f t="shared" si="7"/>
        <v>80</v>
      </c>
      <c r="M204" s="249">
        <f t="shared" si="7"/>
        <v>80</v>
      </c>
      <c r="N204" s="249">
        <f t="shared" si="7"/>
        <v>80</v>
      </c>
      <c r="O204" s="137">
        <v>80</v>
      </c>
      <c r="P204" s="137">
        <v>0</v>
      </c>
      <c r="Q204" s="137">
        <v>0</v>
      </c>
      <c r="R204" s="137">
        <v>0</v>
      </c>
      <c r="S204" s="137">
        <v>0</v>
      </c>
      <c r="T204" s="89"/>
      <c r="U204" s="104" t="s">
        <v>144</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4"/>
      <c r="G205" s="89"/>
      <c r="H205" s="89"/>
      <c r="I205" s="104"/>
      <c r="J205" s="104" t="s">
        <v>398</v>
      </c>
      <c r="K205" s="249">
        <f t="shared" si="12"/>
        <v>80</v>
      </c>
      <c r="L205" s="249">
        <f t="shared" si="7"/>
        <v>80</v>
      </c>
      <c r="M205" s="249">
        <f t="shared" si="7"/>
        <v>80</v>
      </c>
      <c r="N205" s="249">
        <f t="shared" si="7"/>
        <v>80</v>
      </c>
      <c r="O205" s="137">
        <v>80</v>
      </c>
      <c r="P205" s="137">
        <v>0</v>
      </c>
      <c r="Q205" s="137">
        <v>0</v>
      </c>
      <c r="R205" s="137">
        <v>0</v>
      </c>
      <c r="S205" s="137">
        <v>0</v>
      </c>
      <c r="T205" s="89"/>
      <c r="U205" s="104" t="s">
        <v>145</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hidden="1" customHeight="1" outlineLevel="2" x14ac:dyDescent="0.35">
      <c r="A206" s="107"/>
      <c r="B206" s="98"/>
      <c r="C206" s="18"/>
      <c r="D206" s="18"/>
      <c r="E206" s="18"/>
      <c r="F206" s="14"/>
      <c r="G206" s="89"/>
      <c r="H206" s="89"/>
      <c r="I206" s="104" t="s">
        <v>402</v>
      </c>
      <c r="J206" s="104" t="s">
        <v>389</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387</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hidden="1" customHeight="1" outlineLevel="2" x14ac:dyDescent="0.35">
      <c r="A207" s="107"/>
      <c r="B207" s="98"/>
      <c r="C207" s="18"/>
      <c r="D207" s="18"/>
      <c r="E207" s="18"/>
      <c r="F207" s="14"/>
      <c r="G207" s="89"/>
      <c r="H207" s="89"/>
      <c r="I207" s="104"/>
      <c r="J207" s="104" t="s">
        <v>390</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137</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hidden="1" customHeight="1" outlineLevel="2" x14ac:dyDescent="0.35">
      <c r="A208" s="107"/>
      <c r="B208" s="98"/>
      <c r="C208" s="18"/>
      <c r="D208" s="18"/>
      <c r="E208" s="18"/>
      <c r="F208" s="14"/>
      <c r="G208" s="89"/>
      <c r="H208" s="89"/>
      <c r="I208" s="104"/>
      <c r="J208" s="104" t="s">
        <v>391</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138</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hidden="1" customHeight="1" outlineLevel="2" x14ac:dyDescent="0.35">
      <c r="A209" s="107"/>
      <c r="B209" s="98"/>
      <c r="C209" s="18"/>
      <c r="D209" s="18"/>
      <c r="E209" s="18"/>
      <c r="F209" s="14"/>
      <c r="G209" s="89"/>
      <c r="H209" s="89"/>
      <c r="I209" s="104"/>
      <c r="J209" s="104" t="s">
        <v>392</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139</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hidden="1" customHeight="1" outlineLevel="2" x14ac:dyDescent="0.35">
      <c r="A210" s="107"/>
      <c r="B210" s="98"/>
      <c r="C210" s="18"/>
      <c r="D210" s="18"/>
      <c r="E210" s="18"/>
      <c r="F210" s="14"/>
      <c r="G210" s="89"/>
      <c r="H210" s="89"/>
      <c r="I210" s="104"/>
      <c r="J210" s="104" t="s">
        <v>393</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140</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hidden="1" customHeight="1" outlineLevel="2" x14ac:dyDescent="0.35">
      <c r="A211" s="107"/>
      <c r="B211" s="98"/>
      <c r="C211" s="18"/>
      <c r="D211" s="18"/>
      <c r="E211" s="18"/>
      <c r="F211" s="14"/>
      <c r="G211" s="89"/>
      <c r="H211" s="89"/>
      <c r="I211" s="104"/>
      <c r="J211" s="104" t="s">
        <v>394</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141</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hidden="1" customHeight="1" outlineLevel="2" x14ac:dyDescent="0.35">
      <c r="A212" s="107"/>
      <c r="B212" s="98"/>
      <c r="C212" s="18"/>
      <c r="D212" s="18"/>
      <c r="E212" s="18"/>
      <c r="F212" s="14"/>
      <c r="G212" s="89"/>
      <c r="H212" s="89"/>
      <c r="I212" s="104"/>
      <c r="J212" s="104" t="s">
        <v>395</v>
      </c>
      <c r="K212" s="249">
        <f t="shared" si="12"/>
        <v>80</v>
      </c>
      <c r="L212" s="249">
        <f t="shared" si="7"/>
        <v>80</v>
      </c>
      <c r="M212" s="249">
        <f t="shared" si="7"/>
        <v>80</v>
      </c>
      <c r="N212" s="249">
        <f t="shared" si="7"/>
        <v>80</v>
      </c>
      <c r="O212" s="137">
        <v>80</v>
      </c>
      <c r="P212" s="137">
        <v>0</v>
      </c>
      <c r="Q212" s="137">
        <v>0</v>
      </c>
      <c r="R212" s="137">
        <v>0</v>
      </c>
      <c r="S212" s="137">
        <v>0</v>
      </c>
      <c r="T212" s="89"/>
      <c r="U212" s="104" t="s">
        <v>142</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hidden="1" customHeight="1" outlineLevel="2" x14ac:dyDescent="0.35">
      <c r="A213" s="107"/>
      <c r="B213" s="98"/>
      <c r="C213" s="18"/>
      <c r="D213" s="18"/>
      <c r="E213" s="18"/>
      <c r="F213" s="14"/>
      <c r="G213" s="89"/>
      <c r="H213" s="89"/>
      <c r="I213" s="104"/>
      <c r="J213" s="104" t="s">
        <v>396</v>
      </c>
      <c r="K213" s="249">
        <f t="shared" si="12"/>
        <v>80</v>
      </c>
      <c r="L213" s="249">
        <f t="shared" si="12"/>
        <v>80</v>
      </c>
      <c r="M213" s="249">
        <f t="shared" si="12"/>
        <v>80</v>
      </c>
      <c r="N213" s="249">
        <f t="shared" si="12"/>
        <v>80</v>
      </c>
      <c r="O213" s="137">
        <v>80</v>
      </c>
      <c r="P213" s="137">
        <v>0</v>
      </c>
      <c r="Q213" s="137">
        <v>0</v>
      </c>
      <c r="R213" s="137">
        <v>0</v>
      </c>
      <c r="S213" s="137">
        <v>0</v>
      </c>
      <c r="T213" s="89"/>
      <c r="U213" s="104" t="s">
        <v>143</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hidden="1" customHeight="1" outlineLevel="2" x14ac:dyDescent="0.35">
      <c r="A214" s="107"/>
      <c r="B214" s="98"/>
      <c r="C214" s="18"/>
      <c r="D214" s="18"/>
      <c r="E214" s="18"/>
      <c r="F214" s="14"/>
      <c r="G214" s="89"/>
      <c r="H214" s="89"/>
      <c r="I214" s="104"/>
      <c r="J214" s="104" t="s">
        <v>397</v>
      </c>
      <c r="K214" s="249">
        <f t="shared" si="12"/>
        <v>80</v>
      </c>
      <c r="L214" s="249">
        <f t="shared" si="12"/>
        <v>80</v>
      </c>
      <c r="M214" s="249">
        <f t="shared" si="12"/>
        <v>80</v>
      </c>
      <c r="N214" s="249">
        <f t="shared" si="12"/>
        <v>80</v>
      </c>
      <c r="O214" s="137">
        <v>80</v>
      </c>
      <c r="P214" s="137">
        <v>0</v>
      </c>
      <c r="Q214" s="137">
        <v>0</v>
      </c>
      <c r="R214" s="137">
        <v>0</v>
      </c>
      <c r="S214" s="137">
        <v>0</v>
      </c>
      <c r="T214" s="89"/>
      <c r="U214" s="104" t="s">
        <v>144</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hidden="1" customHeight="1" outlineLevel="2" x14ac:dyDescent="0.35">
      <c r="A215" s="107"/>
      <c r="B215" s="98"/>
      <c r="C215" s="18"/>
      <c r="D215" s="18"/>
      <c r="E215" s="18"/>
      <c r="F215" s="14"/>
      <c r="G215" s="89"/>
      <c r="H215" s="89"/>
      <c r="I215" s="104"/>
      <c r="J215" s="104" t="s">
        <v>398</v>
      </c>
      <c r="K215" s="249">
        <f t="shared" si="12"/>
        <v>80</v>
      </c>
      <c r="L215" s="249">
        <f t="shared" si="12"/>
        <v>80</v>
      </c>
      <c r="M215" s="249">
        <f t="shared" si="12"/>
        <v>80</v>
      </c>
      <c r="N215" s="249">
        <f t="shared" si="12"/>
        <v>80</v>
      </c>
      <c r="O215" s="137">
        <v>80</v>
      </c>
      <c r="P215" s="137">
        <v>0</v>
      </c>
      <c r="Q215" s="137">
        <v>0</v>
      </c>
      <c r="R215" s="137">
        <v>0</v>
      </c>
      <c r="S215" s="137">
        <v>0</v>
      </c>
      <c r="T215" s="89"/>
      <c r="U215" s="104" t="s">
        <v>145</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hidden="1" customHeight="1" outlineLevel="2" x14ac:dyDescent="0.35">
      <c r="A216" s="107"/>
      <c r="B216" s="98"/>
      <c r="C216" s="18"/>
      <c r="D216" s="18"/>
      <c r="E216" s="18"/>
      <c r="F216" s="14"/>
      <c r="G216" s="89"/>
      <c r="H216" s="89"/>
      <c r="I216" s="104" t="s">
        <v>796</v>
      </c>
      <c r="J216" s="104" t="s">
        <v>389</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387</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c r="J217" s="104" t="s">
        <v>390</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137</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391</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138</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392</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139</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393</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140</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394</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141</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395</v>
      </c>
      <c r="K222" s="249">
        <f t="shared" si="12"/>
        <v>80</v>
      </c>
      <c r="L222" s="249">
        <f t="shared" si="12"/>
        <v>80</v>
      </c>
      <c r="M222" s="249">
        <f t="shared" si="12"/>
        <v>80</v>
      </c>
      <c r="N222" s="249">
        <f t="shared" si="12"/>
        <v>80</v>
      </c>
      <c r="O222" s="137">
        <v>80</v>
      </c>
      <c r="P222" s="137">
        <v>0</v>
      </c>
      <c r="Q222" s="137">
        <v>0</v>
      </c>
      <c r="R222" s="137">
        <v>0</v>
      </c>
      <c r="S222" s="137">
        <v>0</v>
      </c>
      <c r="T222" s="89"/>
      <c r="U222" s="104" t="s">
        <v>142</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396</v>
      </c>
      <c r="K223" s="249">
        <f t="shared" si="12"/>
        <v>80</v>
      </c>
      <c r="L223" s="249">
        <f t="shared" si="12"/>
        <v>80</v>
      </c>
      <c r="M223" s="249">
        <f t="shared" si="12"/>
        <v>80</v>
      </c>
      <c r="N223" s="249">
        <f t="shared" si="12"/>
        <v>80</v>
      </c>
      <c r="O223" s="137">
        <v>80</v>
      </c>
      <c r="P223" s="137">
        <v>0</v>
      </c>
      <c r="Q223" s="137">
        <v>0</v>
      </c>
      <c r="R223" s="137">
        <v>0</v>
      </c>
      <c r="S223" s="137">
        <v>0</v>
      </c>
      <c r="T223" s="89"/>
      <c r="U223" s="104" t="s">
        <v>143</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397</v>
      </c>
      <c r="K224" s="249">
        <f t="shared" si="12"/>
        <v>80</v>
      </c>
      <c r="L224" s="249">
        <f t="shared" si="12"/>
        <v>80</v>
      </c>
      <c r="M224" s="249">
        <f t="shared" si="12"/>
        <v>80</v>
      </c>
      <c r="N224" s="249">
        <f t="shared" si="12"/>
        <v>80</v>
      </c>
      <c r="O224" s="137">
        <v>80</v>
      </c>
      <c r="P224" s="137">
        <v>0</v>
      </c>
      <c r="Q224" s="137">
        <v>0</v>
      </c>
      <c r="R224" s="137">
        <v>0</v>
      </c>
      <c r="S224" s="137">
        <v>0</v>
      </c>
      <c r="T224" s="89"/>
      <c r="U224" s="104" t="s">
        <v>144</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398</v>
      </c>
      <c r="K225" s="249">
        <f t="shared" si="12"/>
        <v>80</v>
      </c>
      <c r="L225" s="249">
        <f t="shared" si="12"/>
        <v>80</v>
      </c>
      <c r="M225" s="249">
        <f t="shared" si="12"/>
        <v>80</v>
      </c>
      <c r="N225" s="249">
        <f t="shared" si="12"/>
        <v>80</v>
      </c>
      <c r="O225" s="137">
        <v>80</v>
      </c>
      <c r="P225" s="137">
        <v>0</v>
      </c>
      <c r="Q225" s="137">
        <v>0</v>
      </c>
      <c r="R225" s="137">
        <v>0</v>
      </c>
      <c r="S225" s="137">
        <v>0</v>
      </c>
      <c r="T225" s="89"/>
      <c r="U225" s="104" t="s">
        <v>145</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t="s">
        <v>797</v>
      </c>
      <c r="J226" s="104" t="s">
        <v>389</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387</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c r="J227" s="104" t="s">
        <v>390</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137</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391</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138</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392</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139</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393</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140</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394</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141</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395</v>
      </c>
      <c r="K232" s="249">
        <f t="shared" si="13"/>
        <v>80</v>
      </c>
      <c r="L232" s="249">
        <f t="shared" si="13"/>
        <v>80</v>
      </c>
      <c r="M232" s="249">
        <f t="shared" si="13"/>
        <v>80</v>
      </c>
      <c r="N232" s="249">
        <f t="shared" si="13"/>
        <v>80</v>
      </c>
      <c r="O232" s="137">
        <v>80</v>
      </c>
      <c r="P232" s="137">
        <v>0</v>
      </c>
      <c r="Q232" s="137">
        <v>0</v>
      </c>
      <c r="R232" s="137">
        <v>0</v>
      </c>
      <c r="S232" s="137">
        <v>0</v>
      </c>
      <c r="T232" s="89"/>
      <c r="U232" s="104" t="s">
        <v>142</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396</v>
      </c>
      <c r="K233" s="249">
        <f t="shared" si="13"/>
        <v>80</v>
      </c>
      <c r="L233" s="249">
        <f t="shared" si="13"/>
        <v>80</v>
      </c>
      <c r="M233" s="249">
        <f t="shared" si="13"/>
        <v>80</v>
      </c>
      <c r="N233" s="249">
        <f t="shared" si="13"/>
        <v>80</v>
      </c>
      <c r="O233" s="137">
        <v>80</v>
      </c>
      <c r="P233" s="137">
        <v>0</v>
      </c>
      <c r="Q233" s="137">
        <v>0</v>
      </c>
      <c r="R233" s="137">
        <v>0</v>
      </c>
      <c r="S233" s="137">
        <v>0</v>
      </c>
      <c r="T233" s="89"/>
      <c r="U233" s="104" t="s">
        <v>143</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397</v>
      </c>
      <c r="K234" s="249">
        <f t="shared" si="13"/>
        <v>80</v>
      </c>
      <c r="L234" s="249">
        <f t="shared" si="13"/>
        <v>80</v>
      </c>
      <c r="M234" s="249">
        <f t="shared" si="13"/>
        <v>80</v>
      </c>
      <c r="N234" s="249">
        <f t="shared" si="13"/>
        <v>80</v>
      </c>
      <c r="O234" s="137">
        <v>80</v>
      </c>
      <c r="P234" s="137">
        <v>0</v>
      </c>
      <c r="Q234" s="137">
        <v>0</v>
      </c>
      <c r="R234" s="137">
        <v>0</v>
      </c>
      <c r="S234" s="137">
        <v>0</v>
      </c>
      <c r="T234" s="89"/>
      <c r="U234" s="104" t="s">
        <v>144</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398</v>
      </c>
      <c r="K235" s="249">
        <f t="shared" si="13"/>
        <v>80</v>
      </c>
      <c r="L235" s="249">
        <f t="shared" si="13"/>
        <v>80</v>
      </c>
      <c r="M235" s="249">
        <f t="shared" si="13"/>
        <v>80</v>
      </c>
      <c r="N235" s="249">
        <f t="shared" si="13"/>
        <v>80</v>
      </c>
      <c r="O235" s="137">
        <v>80</v>
      </c>
      <c r="P235" s="137">
        <v>0</v>
      </c>
      <c r="Q235" s="137">
        <v>0</v>
      </c>
      <c r="R235" s="137">
        <v>0</v>
      </c>
      <c r="S235" s="137">
        <v>0</v>
      </c>
      <c r="T235" s="89"/>
      <c r="U235" s="104" t="s">
        <v>145</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t="s">
        <v>798</v>
      </c>
      <c r="J236" s="104" t="s">
        <v>389</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387</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c r="J237" s="104" t="s">
        <v>390</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137</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391</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138</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392</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139</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393</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140</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394</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141</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395</v>
      </c>
      <c r="K242" s="249">
        <f t="shared" si="13"/>
        <v>80</v>
      </c>
      <c r="L242" s="249">
        <f t="shared" si="13"/>
        <v>80</v>
      </c>
      <c r="M242" s="249">
        <f t="shared" si="13"/>
        <v>80</v>
      </c>
      <c r="N242" s="249">
        <f t="shared" si="13"/>
        <v>80</v>
      </c>
      <c r="O242" s="137">
        <v>80</v>
      </c>
      <c r="P242" s="137">
        <v>0</v>
      </c>
      <c r="Q242" s="137">
        <v>0</v>
      </c>
      <c r="R242" s="137">
        <v>0</v>
      </c>
      <c r="S242" s="137">
        <v>0</v>
      </c>
      <c r="T242" s="89"/>
      <c r="U242" s="104" t="s">
        <v>142</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396</v>
      </c>
      <c r="K243" s="249">
        <f t="shared" si="13"/>
        <v>80</v>
      </c>
      <c r="L243" s="249">
        <f t="shared" si="13"/>
        <v>80</v>
      </c>
      <c r="M243" s="249">
        <f t="shared" si="13"/>
        <v>80</v>
      </c>
      <c r="N243" s="249">
        <f t="shared" si="13"/>
        <v>80</v>
      </c>
      <c r="O243" s="137">
        <v>80</v>
      </c>
      <c r="P243" s="137">
        <v>0</v>
      </c>
      <c r="Q243" s="137">
        <v>0</v>
      </c>
      <c r="R243" s="137">
        <v>0</v>
      </c>
      <c r="S243" s="137">
        <v>0</v>
      </c>
      <c r="T243" s="89"/>
      <c r="U243" s="104" t="s">
        <v>143</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397</v>
      </c>
      <c r="K244" s="249">
        <f t="shared" si="13"/>
        <v>80</v>
      </c>
      <c r="L244" s="249">
        <f t="shared" si="13"/>
        <v>80</v>
      </c>
      <c r="M244" s="249">
        <f t="shared" si="13"/>
        <v>80</v>
      </c>
      <c r="N244" s="249">
        <f t="shared" si="13"/>
        <v>80</v>
      </c>
      <c r="O244" s="137">
        <v>80</v>
      </c>
      <c r="P244" s="137">
        <v>0</v>
      </c>
      <c r="Q244" s="137">
        <v>0</v>
      </c>
      <c r="R244" s="137">
        <v>0</v>
      </c>
      <c r="S244" s="137">
        <v>0</v>
      </c>
      <c r="T244" s="89"/>
      <c r="U244" s="104" t="s">
        <v>144</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398</v>
      </c>
      <c r="K245" s="249">
        <f t="shared" si="13"/>
        <v>80</v>
      </c>
      <c r="L245" s="249">
        <f t="shared" si="13"/>
        <v>80</v>
      </c>
      <c r="M245" s="249">
        <f t="shared" si="13"/>
        <v>80</v>
      </c>
      <c r="N245" s="249">
        <f t="shared" si="13"/>
        <v>80</v>
      </c>
      <c r="O245" s="137">
        <v>80</v>
      </c>
      <c r="P245" s="137">
        <v>0</v>
      </c>
      <c r="Q245" s="137">
        <v>0</v>
      </c>
      <c r="R245" s="137">
        <v>0</v>
      </c>
      <c r="S245" s="137">
        <v>0</v>
      </c>
      <c r="T245" s="89"/>
      <c r="U245" s="104" t="s">
        <v>145</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t="s">
        <v>799</v>
      </c>
      <c r="J246" s="104" t="s">
        <v>389</v>
      </c>
      <c r="K246" s="249">
        <f t="shared" si="13"/>
        <v>80</v>
      </c>
      <c r="L246" s="249">
        <f t="shared" si="13"/>
        <v>80</v>
      </c>
      <c r="M246" s="249">
        <f t="shared" si="13"/>
        <v>80</v>
      </c>
      <c r="N246" s="249">
        <f t="shared" si="13"/>
        <v>80</v>
      </c>
      <c r="O246" s="137">
        <v>80</v>
      </c>
      <c r="P246" s="137">
        <v>0</v>
      </c>
      <c r="Q246" s="137">
        <v>0</v>
      </c>
      <c r="R246" s="137">
        <v>0</v>
      </c>
      <c r="S246" s="137">
        <v>0</v>
      </c>
      <c r="T246" s="89"/>
      <c r="U246" s="104" t="s">
        <v>387</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c r="J247" s="104" t="s">
        <v>390</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137</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391</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138</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392</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139</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393</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140</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394</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141</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395</v>
      </c>
      <c r="K252" s="249">
        <f t="shared" si="13"/>
        <v>80</v>
      </c>
      <c r="L252" s="249">
        <f t="shared" si="13"/>
        <v>80</v>
      </c>
      <c r="M252" s="249">
        <f t="shared" si="13"/>
        <v>80</v>
      </c>
      <c r="N252" s="249">
        <f t="shared" si="13"/>
        <v>80</v>
      </c>
      <c r="O252" s="137">
        <v>80</v>
      </c>
      <c r="P252" s="137">
        <v>0</v>
      </c>
      <c r="Q252" s="137">
        <v>0</v>
      </c>
      <c r="R252" s="137">
        <v>0</v>
      </c>
      <c r="S252" s="137">
        <v>0</v>
      </c>
      <c r="T252" s="89"/>
      <c r="U252" s="104" t="s">
        <v>142</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396</v>
      </c>
      <c r="K253" s="249">
        <f t="shared" si="13"/>
        <v>80</v>
      </c>
      <c r="L253" s="249">
        <f t="shared" si="13"/>
        <v>80</v>
      </c>
      <c r="M253" s="249">
        <f t="shared" si="13"/>
        <v>80</v>
      </c>
      <c r="N253" s="249">
        <f t="shared" si="13"/>
        <v>80</v>
      </c>
      <c r="O253" s="137">
        <v>80</v>
      </c>
      <c r="P253" s="137">
        <v>0</v>
      </c>
      <c r="Q253" s="137">
        <v>0</v>
      </c>
      <c r="R253" s="137">
        <v>0</v>
      </c>
      <c r="S253" s="137">
        <v>0</v>
      </c>
      <c r="T253" s="89"/>
      <c r="U253" s="104" t="s">
        <v>143</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397</v>
      </c>
      <c r="K254" s="249">
        <f t="shared" si="13"/>
        <v>80</v>
      </c>
      <c r="L254" s="249">
        <f t="shared" si="13"/>
        <v>80</v>
      </c>
      <c r="M254" s="249">
        <f t="shared" si="13"/>
        <v>80</v>
      </c>
      <c r="N254" s="249">
        <f t="shared" si="13"/>
        <v>80</v>
      </c>
      <c r="O254" s="137">
        <v>80</v>
      </c>
      <c r="P254" s="137">
        <v>0</v>
      </c>
      <c r="Q254" s="137">
        <v>0</v>
      </c>
      <c r="R254" s="137">
        <v>0</v>
      </c>
      <c r="S254" s="137">
        <v>0</v>
      </c>
      <c r="T254" s="89"/>
      <c r="U254" s="104" t="s">
        <v>144</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398</v>
      </c>
      <c r="K255" s="249">
        <f t="shared" si="13"/>
        <v>80</v>
      </c>
      <c r="L255" s="249">
        <f t="shared" si="13"/>
        <v>80</v>
      </c>
      <c r="M255" s="249">
        <f t="shared" si="13"/>
        <v>80</v>
      </c>
      <c r="N255" s="249">
        <f t="shared" si="13"/>
        <v>80</v>
      </c>
      <c r="O255" s="137">
        <v>80</v>
      </c>
      <c r="P255" s="137">
        <v>0</v>
      </c>
      <c r="Q255" s="137">
        <v>0</v>
      </c>
      <c r="R255" s="137">
        <v>0</v>
      </c>
      <c r="S255" s="137">
        <v>0</v>
      </c>
      <c r="T255" s="89"/>
      <c r="U255" s="104" t="s">
        <v>145</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t="s">
        <v>800</v>
      </c>
      <c r="J256" s="104" t="s">
        <v>389</v>
      </c>
      <c r="K256" s="249">
        <f t="shared" si="13"/>
        <v>80</v>
      </c>
      <c r="L256" s="249">
        <f t="shared" si="13"/>
        <v>80</v>
      </c>
      <c r="M256" s="249">
        <f t="shared" si="13"/>
        <v>80</v>
      </c>
      <c r="N256" s="249">
        <f t="shared" si="13"/>
        <v>80</v>
      </c>
      <c r="O256" s="137">
        <v>80</v>
      </c>
      <c r="P256" s="137">
        <v>0</v>
      </c>
      <c r="Q256" s="137">
        <v>0</v>
      </c>
      <c r="R256" s="137">
        <v>0</v>
      </c>
      <c r="S256" s="137">
        <v>0</v>
      </c>
      <c r="T256" s="89"/>
      <c r="U256" s="104" t="s">
        <v>387</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c r="J257" s="104" t="s">
        <v>390</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137</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391</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138</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392</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139</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393</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140</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394</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141</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395</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142</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396</v>
      </c>
      <c r="K263" s="249">
        <f t="shared" si="18"/>
        <v>80</v>
      </c>
      <c r="L263" s="249">
        <f t="shared" si="18"/>
        <v>80</v>
      </c>
      <c r="M263" s="249">
        <f t="shared" si="18"/>
        <v>80</v>
      </c>
      <c r="N263" s="249">
        <f t="shared" si="18"/>
        <v>80</v>
      </c>
      <c r="O263" s="137">
        <v>80</v>
      </c>
      <c r="P263" s="137">
        <v>0</v>
      </c>
      <c r="Q263" s="137">
        <v>0</v>
      </c>
      <c r="R263" s="137">
        <v>0</v>
      </c>
      <c r="S263" s="137">
        <v>0</v>
      </c>
      <c r="T263" s="89"/>
      <c r="U263" s="104" t="s">
        <v>143</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397</v>
      </c>
      <c r="K264" s="249">
        <f t="shared" si="18"/>
        <v>80</v>
      </c>
      <c r="L264" s="249">
        <f t="shared" si="18"/>
        <v>80</v>
      </c>
      <c r="M264" s="249">
        <f t="shared" si="18"/>
        <v>80</v>
      </c>
      <c r="N264" s="249">
        <f t="shared" si="18"/>
        <v>80</v>
      </c>
      <c r="O264" s="137">
        <v>80</v>
      </c>
      <c r="P264" s="137">
        <v>0</v>
      </c>
      <c r="Q264" s="137">
        <v>0</v>
      </c>
      <c r="R264" s="137">
        <v>0</v>
      </c>
      <c r="S264" s="137">
        <v>0</v>
      </c>
      <c r="T264" s="89"/>
      <c r="U264" s="104" t="s">
        <v>144</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398</v>
      </c>
      <c r="K265" s="249">
        <f t="shared" si="18"/>
        <v>80</v>
      </c>
      <c r="L265" s="249">
        <f t="shared" si="18"/>
        <v>80</v>
      </c>
      <c r="M265" s="249">
        <f t="shared" si="18"/>
        <v>80</v>
      </c>
      <c r="N265" s="249">
        <f t="shared" si="18"/>
        <v>80</v>
      </c>
      <c r="O265" s="137">
        <v>80</v>
      </c>
      <c r="P265" s="137">
        <v>0</v>
      </c>
      <c r="Q265" s="137">
        <v>0</v>
      </c>
      <c r="R265" s="137">
        <v>0</v>
      </c>
      <c r="S265" s="137">
        <v>0</v>
      </c>
      <c r="T265" s="89"/>
      <c r="U265" s="104" t="s">
        <v>145</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t="s">
        <v>801</v>
      </c>
      <c r="J266" s="104" t="s">
        <v>389</v>
      </c>
      <c r="K266" s="249">
        <f t="shared" si="18"/>
        <v>80</v>
      </c>
      <c r="L266" s="249">
        <f t="shared" si="18"/>
        <v>80</v>
      </c>
      <c r="M266" s="249">
        <f t="shared" si="18"/>
        <v>80</v>
      </c>
      <c r="N266" s="249">
        <f t="shared" si="18"/>
        <v>80</v>
      </c>
      <c r="O266" s="137">
        <v>80</v>
      </c>
      <c r="P266" s="137">
        <v>0</v>
      </c>
      <c r="Q266" s="137">
        <v>0</v>
      </c>
      <c r="R266" s="137">
        <v>0</v>
      </c>
      <c r="S266" s="137">
        <v>0</v>
      </c>
      <c r="T266" s="89"/>
      <c r="U266" s="104" t="s">
        <v>387</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c r="J267" s="104" t="s">
        <v>390</v>
      </c>
      <c r="K267" s="249">
        <f t="shared" si="18"/>
        <v>80</v>
      </c>
      <c r="L267" s="249">
        <f t="shared" si="18"/>
        <v>80</v>
      </c>
      <c r="M267" s="249">
        <f t="shared" si="18"/>
        <v>80</v>
      </c>
      <c r="N267" s="249">
        <f t="shared" si="18"/>
        <v>80</v>
      </c>
      <c r="O267" s="137">
        <v>80</v>
      </c>
      <c r="P267" s="137">
        <v>0</v>
      </c>
      <c r="Q267" s="137">
        <v>0</v>
      </c>
      <c r="R267" s="137">
        <v>0</v>
      </c>
      <c r="S267" s="137">
        <v>0</v>
      </c>
      <c r="T267" s="89"/>
      <c r="U267" s="104" t="s">
        <v>137</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391</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138</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392</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139</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393</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140</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394</v>
      </c>
      <c r="K271" s="249">
        <f t="shared" si="18"/>
        <v>468</v>
      </c>
      <c r="L271" s="249">
        <f t="shared" si="18"/>
        <v>468</v>
      </c>
      <c r="M271" s="249">
        <f t="shared" si="18"/>
        <v>468</v>
      </c>
      <c r="N271" s="249">
        <f t="shared" si="18"/>
        <v>468</v>
      </c>
      <c r="O271" s="137">
        <v>468</v>
      </c>
      <c r="P271" s="137">
        <v>0</v>
      </c>
      <c r="Q271" s="137">
        <v>0</v>
      </c>
      <c r="R271" s="137">
        <v>0</v>
      </c>
      <c r="S271" s="137">
        <v>0</v>
      </c>
      <c r="T271" s="89"/>
      <c r="U271" s="104" t="s">
        <v>141</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395</v>
      </c>
      <c r="K272" s="249">
        <f t="shared" si="18"/>
        <v>80</v>
      </c>
      <c r="L272" s="249">
        <f t="shared" si="18"/>
        <v>80</v>
      </c>
      <c r="M272" s="249">
        <f t="shared" si="18"/>
        <v>80</v>
      </c>
      <c r="N272" s="249">
        <f t="shared" si="18"/>
        <v>80</v>
      </c>
      <c r="O272" s="137">
        <v>80</v>
      </c>
      <c r="P272" s="137">
        <v>0</v>
      </c>
      <c r="Q272" s="137">
        <v>0</v>
      </c>
      <c r="R272" s="137">
        <v>0</v>
      </c>
      <c r="S272" s="137">
        <v>0</v>
      </c>
      <c r="T272" s="89"/>
      <c r="U272" s="104" t="s">
        <v>142</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396</v>
      </c>
      <c r="K273" s="249">
        <f t="shared" si="18"/>
        <v>80</v>
      </c>
      <c r="L273" s="249">
        <f t="shared" si="18"/>
        <v>80</v>
      </c>
      <c r="M273" s="249">
        <f t="shared" si="18"/>
        <v>80</v>
      </c>
      <c r="N273" s="249">
        <f t="shared" si="18"/>
        <v>80</v>
      </c>
      <c r="O273" s="137">
        <v>80</v>
      </c>
      <c r="P273" s="137">
        <v>0</v>
      </c>
      <c r="Q273" s="137">
        <v>0</v>
      </c>
      <c r="R273" s="137">
        <v>0</v>
      </c>
      <c r="S273" s="137">
        <v>0</v>
      </c>
      <c r="T273" s="89"/>
      <c r="U273" s="104" t="s">
        <v>143</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397</v>
      </c>
      <c r="K274" s="249">
        <f t="shared" si="18"/>
        <v>80</v>
      </c>
      <c r="L274" s="249">
        <f t="shared" si="18"/>
        <v>80</v>
      </c>
      <c r="M274" s="249">
        <f t="shared" si="18"/>
        <v>80</v>
      </c>
      <c r="N274" s="249">
        <f t="shared" si="18"/>
        <v>80</v>
      </c>
      <c r="O274" s="137">
        <v>80</v>
      </c>
      <c r="P274" s="137">
        <v>0</v>
      </c>
      <c r="Q274" s="137">
        <v>0</v>
      </c>
      <c r="R274" s="137">
        <v>0</v>
      </c>
      <c r="S274" s="137">
        <v>0</v>
      </c>
      <c r="T274" s="89"/>
      <c r="U274" s="104" t="s">
        <v>144</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398</v>
      </c>
      <c r="K275" s="249">
        <f t="shared" si="18"/>
        <v>80</v>
      </c>
      <c r="L275" s="249">
        <f t="shared" si="18"/>
        <v>80</v>
      </c>
      <c r="M275" s="249">
        <f t="shared" si="18"/>
        <v>80</v>
      </c>
      <c r="N275" s="249">
        <f t="shared" si="18"/>
        <v>80</v>
      </c>
      <c r="O275" s="137">
        <v>80</v>
      </c>
      <c r="P275" s="137">
        <v>0</v>
      </c>
      <c r="Q275" s="137">
        <v>0</v>
      </c>
      <c r="R275" s="137">
        <v>0</v>
      </c>
      <c r="S275" s="137">
        <v>0</v>
      </c>
      <c r="T275" s="89"/>
      <c r="U275" s="104" t="s">
        <v>145</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t="s">
        <v>802</v>
      </c>
      <c r="J276" s="104" t="s">
        <v>389</v>
      </c>
      <c r="K276" s="249">
        <f t="shared" si="18"/>
        <v>80</v>
      </c>
      <c r="L276" s="249">
        <f t="shared" si="18"/>
        <v>80</v>
      </c>
      <c r="M276" s="249">
        <f t="shared" si="18"/>
        <v>80</v>
      </c>
      <c r="N276" s="249">
        <f t="shared" si="18"/>
        <v>80</v>
      </c>
      <c r="O276" s="137">
        <v>80</v>
      </c>
      <c r="P276" s="137">
        <v>0</v>
      </c>
      <c r="Q276" s="137">
        <v>0</v>
      </c>
      <c r="R276" s="137">
        <v>0</v>
      </c>
      <c r="S276" s="137">
        <v>0</v>
      </c>
      <c r="T276" s="89"/>
      <c r="U276" s="104" t="s">
        <v>387</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c r="J277" s="104" t="s">
        <v>390</v>
      </c>
      <c r="K277" s="249">
        <f t="shared" si="18"/>
        <v>80</v>
      </c>
      <c r="L277" s="249">
        <f t="shared" si="18"/>
        <v>80</v>
      </c>
      <c r="M277" s="249">
        <f t="shared" si="18"/>
        <v>80</v>
      </c>
      <c r="N277" s="249">
        <f t="shared" si="18"/>
        <v>80</v>
      </c>
      <c r="O277" s="137">
        <v>80</v>
      </c>
      <c r="P277" s="137">
        <v>0</v>
      </c>
      <c r="Q277" s="137">
        <v>0</v>
      </c>
      <c r="R277" s="137">
        <v>0</v>
      </c>
      <c r="S277" s="137">
        <v>0</v>
      </c>
      <c r="T277" s="89"/>
      <c r="U277" s="104" t="s">
        <v>137</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391</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138</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392</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139</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393</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140</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394</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141</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395</v>
      </c>
      <c r="K282" s="249">
        <f t="shared" si="18"/>
        <v>80</v>
      </c>
      <c r="L282" s="249">
        <f t="shared" si="18"/>
        <v>80</v>
      </c>
      <c r="M282" s="249">
        <f t="shared" si="18"/>
        <v>80</v>
      </c>
      <c r="N282" s="249">
        <f t="shared" si="18"/>
        <v>80</v>
      </c>
      <c r="O282" s="137">
        <v>80</v>
      </c>
      <c r="P282" s="137">
        <v>0</v>
      </c>
      <c r="Q282" s="137">
        <v>0</v>
      </c>
      <c r="R282" s="137">
        <v>0</v>
      </c>
      <c r="S282" s="137">
        <v>0</v>
      </c>
      <c r="T282" s="89"/>
      <c r="U282" s="104" t="s">
        <v>142</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396</v>
      </c>
      <c r="K283" s="249">
        <f t="shared" si="18"/>
        <v>80</v>
      </c>
      <c r="L283" s="249">
        <f t="shared" si="18"/>
        <v>80</v>
      </c>
      <c r="M283" s="249">
        <f t="shared" si="18"/>
        <v>80</v>
      </c>
      <c r="N283" s="249">
        <f t="shared" si="18"/>
        <v>80</v>
      </c>
      <c r="O283" s="137">
        <v>80</v>
      </c>
      <c r="P283" s="137">
        <v>0</v>
      </c>
      <c r="Q283" s="137">
        <v>0</v>
      </c>
      <c r="R283" s="137">
        <v>0</v>
      </c>
      <c r="S283" s="137">
        <v>0</v>
      </c>
      <c r="T283" s="89"/>
      <c r="U283" s="104" t="s">
        <v>143</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397</v>
      </c>
      <c r="K284" s="249">
        <f t="shared" si="18"/>
        <v>80</v>
      </c>
      <c r="L284" s="249">
        <f t="shared" si="18"/>
        <v>80</v>
      </c>
      <c r="M284" s="249">
        <f t="shared" si="18"/>
        <v>80</v>
      </c>
      <c r="N284" s="249">
        <f t="shared" si="18"/>
        <v>80</v>
      </c>
      <c r="O284" s="137">
        <v>80</v>
      </c>
      <c r="P284" s="137">
        <v>0</v>
      </c>
      <c r="Q284" s="137">
        <v>0</v>
      </c>
      <c r="R284" s="137">
        <v>0</v>
      </c>
      <c r="S284" s="137">
        <v>0</v>
      </c>
      <c r="T284" s="89"/>
      <c r="U284" s="104" t="s">
        <v>144</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398</v>
      </c>
      <c r="K285" s="249">
        <f t="shared" si="18"/>
        <v>80</v>
      </c>
      <c r="L285" s="249">
        <f t="shared" si="18"/>
        <v>80</v>
      </c>
      <c r="M285" s="249">
        <f t="shared" si="18"/>
        <v>80</v>
      </c>
      <c r="N285" s="249">
        <f t="shared" si="18"/>
        <v>80</v>
      </c>
      <c r="O285" s="137">
        <v>80</v>
      </c>
      <c r="P285" s="137">
        <v>0</v>
      </c>
      <c r="Q285" s="137">
        <v>0</v>
      </c>
      <c r="R285" s="137">
        <v>0</v>
      </c>
      <c r="S285" s="137">
        <v>0</v>
      </c>
      <c r="T285" s="89"/>
      <c r="U285" s="104" t="s">
        <v>145</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t="s">
        <v>803</v>
      </c>
      <c r="J286" s="104" t="s">
        <v>389</v>
      </c>
      <c r="K286" s="249">
        <f t="shared" si="18"/>
        <v>80</v>
      </c>
      <c r="L286" s="249">
        <f t="shared" si="18"/>
        <v>80</v>
      </c>
      <c r="M286" s="249">
        <f t="shared" si="18"/>
        <v>80</v>
      </c>
      <c r="N286" s="249">
        <f t="shared" si="18"/>
        <v>80</v>
      </c>
      <c r="O286" s="137">
        <v>80</v>
      </c>
      <c r="P286" s="137">
        <v>0</v>
      </c>
      <c r="Q286" s="137">
        <v>0</v>
      </c>
      <c r="R286" s="137">
        <v>0</v>
      </c>
      <c r="S286" s="137">
        <v>0</v>
      </c>
      <c r="T286" s="89"/>
      <c r="U286" s="104" t="s">
        <v>387</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c r="J287" s="104" t="s">
        <v>390</v>
      </c>
      <c r="K287" s="249">
        <f t="shared" si="18"/>
        <v>80</v>
      </c>
      <c r="L287" s="249">
        <f t="shared" si="18"/>
        <v>80</v>
      </c>
      <c r="M287" s="249">
        <f t="shared" si="18"/>
        <v>80</v>
      </c>
      <c r="N287" s="249">
        <f t="shared" si="18"/>
        <v>80</v>
      </c>
      <c r="O287" s="137">
        <v>80</v>
      </c>
      <c r="P287" s="137">
        <v>0</v>
      </c>
      <c r="Q287" s="137">
        <v>0</v>
      </c>
      <c r="R287" s="137">
        <v>0</v>
      </c>
      <c r="S287" s="137">
        <v>0</v>
      </c>
      <c r="T287" s="89"/>
      <c r="U287" s="104" t="s">
        <v>137</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391</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138</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392</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139</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393</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140</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394</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141</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395</v>
      </c>
      <c r="K292" s="249">
        <f t="shared" si="18"/>
        <v>80</v>
      </c>
      <c r="L292" s="249">
        <f t="shared" si="18"/>
        <v>80</v>
      </c>
      <c r="M292" s="249">
        <f t="shared" si="18"/>
        <v>80</v>
      </c>
      <c r="N292" s="249">
        <f t="shared" si="18"/>
        <v>80</v>
      </c>
      <c r="O292" s="137">
        <v>80</v>
      </c>
      <c r="P292" s="137">
        <v>0</v>
      </c>
      <c r="Q292" s="137">
        <v>0</v>
      </c>
      <c r="R292" s="137">
        <v>0</v>
      </c>
      <c r="S292" s="137">
        <v>0</v>
      </c>
      <c r="T292" s="89"/>
      <c r="U292" s="104" t="s">
        <v>142</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396</v>
      </c>
      <c r="K293" s="249">
        <f t="shared" si="18"/>
        <v>80</v>
      </c>
      <c r="L293" s="249">
        <f t="shared" si="18"/>
        <v>80</v>
      </c>
      <c r="M293" s="249">
        <f t="shared" si="18"/>
        <v>80</v>
      </c>
      <c r="N293" s="249">
        <f t="shared" si="18"/>
        <v>80</v>
      </c>
      <c r="O293" s="137">
        <v>80</v>
      </c>
      <c r="P293" s="137">
        <v>0</v>
      </c>
      <c r="Q293" s="137">
        <v>0</v>
      </c>
      <c r="R293" s="137">
        <v>0</v>
      </c>
      <c r="S293" s="137">
        <v>0</v>
      </c>
      <c r="T293" s="89"/>
      <c r="U293" s="104" t="s">
        <v>143</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397</v>
      </c>
      <c r="K294" s="249">
        <f t="shared" si="18"/>
        <v>80</v>
      </c>
      <c r="L294" s="249">
        <f t="shared" si="18"/>
        <v>80</v>
      </c>
      <c r="M294" s="249">
        <f t="shared" si="18"/>
        <v>80</v>
      </c>
      <c r="N294" s="249">
        <f t="shared" si="18"/>
        <v>80</v>
      </c>
      <c r="O294" s="137">
        <v>80</v>
      </c>
      <c r="P294" s="137">
        <v>0</v>
      </c>
      <c r="Q294" s="137">
        <v>0</v>
      </c>
      <c r="R294" s="137">
        <v>0</v>
      </c>
      <c r="S294" s="137">
        <v>0</v>
      </c>
      <c r="T294" s="89"/>
      <c r="U294" s="104" t="s">
        <v>144</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398</v>
      </c>
      <c r="K295" s="249">
        <f t="shared" si="18"/>
        <v>80</v>
      </c>
      <c r="L295" s="249">
        <f t="shared" si="18"/>
        <v>80</v>
      </c>
      <c r="M295" s="249">
        <f t="shared" si="18"/>
        <v>80</v>
      </c>
      <c r="N295" s="249">
        <f t="shared" si="18"/>
        <v>80</v>
      </c>
      <c r="O295" s="137">
        <v>80</v>
      </c>
      <c r="P295" s="137">
        <v>0</v>
      </c>
      <c r="Q295" s="137">
        <v>0</v>
      </c>
      <c r="R295" s="137">
        <v>0</v>
      </c>
      <c r="S295" s="137">
        <v>0</v>
      </c>
      <c r="T295" s="89"/>
      <c r="U295" s="104" t="s">
        <v>145</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5">
      <c r="A296" s="107"/>
      <c r="B296" s="98"/>
      <c r="C296" s="13" t="s">
        <v>121</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123</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1" collapsed="1" x14ac:dyDescent="0.35">
      <c r="A302" s="107"/>
      <c r="B302" s="98"/>
      <c r="C302" s="13"/>
      <c r="D302" s="13">
        <v>0</v>
      </c>
      <c r="E302" s="13" t="s">
        <v>1</v>
      </c>
      <c r="F302" s="72"/>
      <c r="G302" s="73" t="s">
        <v>326</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1" x14ac:dyDescent="0.35">
      <c r="A303" s="107"/>
      <c r="B303" s="98"/>
      <c r="C303" s="13"/>
      <c r="D303" s="13"/>
      <c r="E303" s="18"/>
      <c r="F303" s="76"/>
      <c r="G303" s="77" t="s">
        <v>171</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1" x14ac:dyDescent="0.35">
      <c r="A306" s="107"/>
      <c r="B306" s="98"/>
      <c r="C306" s="18"/>
      <c r="D306" s="18"/>
      <c r="E306" s="18"/>
      <c r="F306" s="18"/>
      <c r="G306" s="23"/>
      <c r="H306" s="23"/>
      <c r="I306" s="23"/>
      <c r="J306" s="23"/>
      <c r="K306" s="135" t="s">
        <v>1106</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5" customHeight="1" outlineLevel="1" x14ac:dyDescent="0.35">
      <c r="A308" s="107"/>
      <c r="B308" s="98"/>
      <c r="C308" s="18"/>
      <c r="D308" s="18"/>
      <c r="E308" s="18"/>
      <c r="F308" s="18"/>
      <c r="G308" s="24"/>
      <c r="H308" s="24"/>
      <c r="I308" s="24" t="s">
        <v>462</v>
      </c>
      <c r="J308" s="24"/>
      <c r="K308" s="102" t="s">
        <v>174</v>
      </c>
      <c r="L308" s="102"/>
      <c r="M308" s="24"/>
      <c r="N308" s="24"/>
      <c r="O308" s="24"/>
      <c r="P308" s="24"/>
      <c r="Q308" s="24"/>
      <c r="R308" s="24"/>
      <c r="S308" s="24"/>
      <c r="T308" s="24"/>
      <c r="U308" s="24"/>
      <c r="V308" s="102" t="s">
        <v>175</v>
      </c>
      <c r="W308" s="102"/>
      <c r="X308" s="24"/>
      <c r="Y308" s="24"/>
      <c r="Z308" s="24"/>
      <c r="AA308" s="24"/>
      <c r="AB308" s="24"/>
      <c r="AC308" s="24"/>
      <c r="AD308" s="24"/>
      <c r="AE308" s="102" t="s">
        <v>385</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5" customHeight="1" outlineLevel="1" x14ac:dyDescent="0.35">
      <c r="A309" s="107"/>
      <c r="B309" s="98"/>
      <c r="C309" s="18"/>
      <c r="D309" s="18"/>
      <c r="E309" s="18"/>
      <c r="F309" s="18"/>
      <c r="G309" s="24"/>
      <c r="H309" s="24"/>
      <c r="I309" s="24"/>
      <c r="J309" s="24"/>
      <c r="K309" s="24" t="s">
        <v>379</v>
      </c>
      <c r="L309" s="24" t="s">
        <v>380</v>
      </c>
      <c r="M309" s="24" t="s">
        <v>382</v>
      </c>
      <c r="N309" s="24" t="s">
        <v>383</v>
      </c>
      <c r="O309" s="24" t="s">
        <v>384</v>
      </c>
      <c r="P309" s="24" t="s">
        <v>386</v>
      </c>
      <c r="Q309" s="24" t="s">
        <v>890</v>
      </c>
      <c r="R309" s="24" t="s">
        <v>891</v>
      </c>
      <c r="S309" s="24" t="s">
        <v>1201</v>
      </c>
      <c r="T309" s="24"/>
      <c r="U309" s="24"/>
      <c r="V309" s="24" t="s">
        <v>379</v>
      </c>
      <c r="W309" s="24" t="s">
        <v>380</v>
      </c>
      <c r="X309" s="24" t="s">
        <v>382</v>
      </c>
      <c r="Y309" s="24" t="s">
        <v>383</v>
      </c>
      <c r="Z309" s="24" t="s">
        <v>384</v>
      </c>
      <c r="AA309" s="24" t="s">
        <v>386</v>
      </c>
      <c r="AB309" s="24" t="s">
        <v>890</v>
      </c>
      <c r="AC309" s="24" t="s">
        <v>891</v>
      </c>
      <c r="AD309" s="24" t="s">
        <v>1201</v>
      </c>
      <c r="AE309" s="24" t="s">
        <v>384</v>
      </c>
      <c r="AF309" s="24" t="s">
        <v>384</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5" customHeight="1" outlineLevel="1" x14ac:dyDescent="0.35">
      <c r="A310" s="107"/>
      <c r="B310" s="98"/>
      <c r="C310" s="18"/>
      <c r="D310" s="18"/>
      <c r="E310" s="18"/>
      <c r="F310" s="14"/>
      <c r="G310" s="89"/>
      <c r="H310" s="89"/>
      <c r="I310" s="104" t="s">
        <v>826</v>
      </c>
      <c r="J310" s="104" t="s">
        <v>387</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387</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5" customHeight="1" outlineLevel="1" x14ac:dyDescent="0.35">
      <c r="A311" s="107"/>
      <c r="B311" s="98"/>
      <c r="C311" s="18"/>
      <c r="D311" s="18"/>
      <c r="E311" s="18"/>
      <c r="F311" s="14"/>
      <c r="G311" s="89"/>
      <c r="H311" s="89"/>
      <c r="I311" s="104"/>
      <c r="J311" s="104" t="s">
        <v>137</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137</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5" customHeight="1" outlineLevel="1" x14ac:dyDescent="0.35">
      <c r="A312" s="107"/>
      <c r="B312" s="98"/>
      <c r="C312" s="18"/>
      <c r="D312" s="18"/>
      <c r="E312" s="18"/>
      <c r="F312" s="14"/>
      <c r="G312" s="89"/>
      <c r="H312" s="89"/>
      <c r="I312" s="104"/>
      <c r="J312" s="104" t="s">
        <v>138</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138</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x14ac:dyDescent="0.35">
      <c r="A313" s="107"/>
      <c r="B313" s="98"/>
      <c r="C313" s="18"/>
      <c r="D313" s="18"/>
      <c r="E313" s="18"/>
      <c r="F313" s="14"/>
      <c r="G313" s="89"/>
      <c r="H313" s="89"/>
      <c r="I313" s="104"/>
      <c r="J313" s="104" t="s">
        <v>139</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139</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8"/>
      <c r="D314" s="18"/>
      <c r="E314" s="18"/>
      <c r="F314" s="14"/>
      <c r="G314" s="89"/>
      <c r="H314" s="89"/>
      <c r="I314" s="104"/>
      <c r="J314" s="104" t="s">
        <v>140</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140</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8"/>
      <c r="E315" s="18"/>
      <c r="F315" s="14"/>
      <c r="G315" s="89"/>
      <c r="H315" s="89"/>
      <c r="I315" s="104"/>
      <c r="J315" s="104" t="s">
        <v>141</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141</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c r="D316" s="18"/>
      <c r="E316" s="18"/>
      <c r="F316" s="14"/>
      <c r="G316" s="89"/>
      <c r="H316" s="89"/>
      <c r="I316" s="104"/>
      <c r="J316" s="104" t="s">
        <v>142</v>
      </c>
      <c r="K316" s="249">
        <f t="shared" si="19"/>
        <v>100</v>
      </c>
      <c r="L316" s="249">
        <f t="shared" si="19"/>
        <v>100</v>
      </c>
      <c r="M316" s="249">
        <f t="shared" si="19"/>
        <v>100</v>
      </c>
      <c r="N316" s="249">
        <f t="shared" si="19"/>
        <v>100</v>
      </c>
      <c r="O316" s="137">
        <v>100</v>
      </c>
      <c r="P316" s="137">
        <v>0</v>
      </c>
      <c r="Q316" s="137">
        <v>0</v>
      </c>
      <c r="R316" s="137">
        <v>0</v>
      </c>
      <c r="S316" s="137">
        <v>0</v>
      </c>
      <c r="T316" s="89"/>
      <c r="U316" s="104" t="s">
        <v>142</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4"/>
      <c r="G317" s="89"/>
      <c r="H317" s="89"/>
      <c r="I317" s="104"/>
      <c r="J317" s="104" t="s">
        <v>143</v>
      </c>
      <c r="K317" s="249">
        <f t="shared" si="19"/>
        <v>100</v>
      </c>
      <c r="L317" s="249">
        <f t="shared" si="19"/>
        <v>100</v>
      </c>
      <c r="M317" s="249">
        <f t="shared" si="19"/>
        <v>100</v>
      </c>
      <c r="N317" s="249">
        <f t="shared" si="19"/>
        <v>100</v>
      </c>
      <c r="O317" s="137">
        <v>100</v>
      </c>
      <c r="P317" s="137">
        <v>0</v>
      </c>
      <c r="Q317" s="137">
        <v>0</v>
      </c>
      <c r="R317" s="137">
        <v>0</v>
      </c>
      <c r="S317" s="137">
        <v>0</v>
      </c>
      <c r="T317" s="89"/>
      <c r="U317" s="104" t="s">
        <v>143</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4"/>
      <c r="G318" s="89"/>
      <c r="H318" s="89"/>
      <c r="I318" s="104"/>
      <c r="J318" s="104" t="s">
        <v>144</v>
      </c>
      <c r="K318" s="249">
        <f t="shared" si="19"/>
        <v>100</v>
      </c>
      <c r="L318" s="249">
        <f t="shared" si="19"/>
        <v>100</v>
      </c>
      <c r="M318" s="249">
        <f t="shared" si="19"/>
        <v>100</v>
      </c>
      <c r="N318" s="249">
        <f t="shared" si="19"/>
        <v>100</v>
      </c>
      <c r="O318" s="137">
        <v>100</v>
      </c>
      <c r="P318" s="137">
        <v>0</v>
      </c>
      <c r="Q318" s="137">
        <v>0</v>
      </c>
      <c r="R318" s="137">
        <v>0</v>
      </c>
      <c r="S318" s="137">
        <v>0</v>
      </c>
      <c r="T318" s="89"/>
      <c r="U318" s="104" t="s">
        <v>144</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4"/>
      <c r="G319" s="89"/>
      <c r="H319" s="89"/>
      <c r="I319" s="104"/>
      <c r="J319" s="104" t="s">
        <v>145</v>
      </c>
      <c r="K319" s="249">
        <f t="shared" si="19"/>
        <v>100</v>
      </c>
      <c r="L319" s="249">
        <f t="shared" si="19"/>
        <v>100</v>
      </c>
      <c r="M319" s="249">
        <f t="shared" si="19"/>
        <v>100</v>
      </c>
      <c r="N319" s="249">
        <f t="shared" si="19"/>
        <v>100</v>
      </c>
      <c r="O319" s="137">
        <v>100</v>
      </c>
      <c r="P319" s="137">
        <v>0</v>
      </c>
      <c r="Q319" s="137">
        <v>0</v>
      </c>
      <c r="R319" s="137">
        <v>0</v>
      </c>
      <c r="S319" s="137">
        <v>0</v>
      </c>
      <c r="T319" s="89"/>
      <c r="U319" s="104" t="s">
        <v>145</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hidden="1" customHeight="1" outlineLevel="2" x14ac:dyDescent="0.35">
      <c r="A320" s="107"/>
      <c r="B320" s="98"/>
      <c r="C320" s="18"/>
      <c r="D320" s="18"/>
      <c r="E320" s="18"/>
      <c r="F320" s="14"/>
      <c r="G320" s="89"/>
      <c r="H320" s="89"/>
      <c r="I320" s="104" t="s">
        <v>402</v>
      </c>
      <c r="J320" s="104" t="s">
        <v>387</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387</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hidden="1" customHeight="1" outlineLevel="2" x14ac:dyDescent="0.35">
      <c r="A321" s="107"/>
      <c r="B321" s="98"/>
      <c r="C321" s="18"/>
      <c r="D321" s="18"/>
      <c r="E321" s="18"/>
      <c r="F321" s="14"/>
      <c r="G321" s="89"/>
      <c r="H321" s="89"/>
      <c r="I321" s="104"/>
      <c r="J321" s="104" t="s">
        <v>137</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137</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hidden="1" customHeight="1" outlineLevel="2" x14ac:dyDescent="0.35">
      <c r="A322" s="107"/>
      <c r="B322" s="98"/>
      <c r="C322" s="18"/>
      <c r="D322" s="18"/>
      <c r="E322" s="18"/>
      <c r="F322" s="14"/>
      <c r="G322" s="89"/>
      <c r="H322" s="89"/>
      <c r="I322" s="104"/>
      <c r="J322" s="104" t="s">
        <v>138</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138</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hidden="1" customHeight="1" outlineLevel="2" x14ac:dyDescent="0.35">
      <c r="A323" s="107"/>
      <c r="B323" s="98"/>
      <c r="C323" s="18"/>
      <c r="D323" s="18"/>
      <c r="E323" s="18"/>
      <c r="F323" s="14"/>
      <c r="G323" s="89"/>
      <c r="H323" s="89"/>
      <c r="I323" s="104"/>
      <c r="J323" s="104" t="s">
        <v>139</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139</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hidden="1" customHeight="1" outlineLevel="2" x14ac:dyDescent="0.35">
      <c r="A324" s="107"/>
      <c r="B324" s="98"/>
      <c r="C324" s="18"/>
      <c r="D324" s="18"/>
      <c r="E324" s="18"/>
      <c r="F324" s="14"/>
      <c r="G324" s="89"/>
      <c r="H324" s="89"/>
      <c r="I324" s="104"/>
      <c r="J324" s="104" t="s">
        <v>140</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140</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hidden="1" customHeight="1" outlineLevel="2" x14ac:dyDescent="0.35">
      <c r="A325" s="107"/>
      <c r="B325" s="98"/>
      <c r="C325" s="18"/>
      <c r="D325" s="18"/>
      <c r="E325" s="18"/>
      <c r="F325" s="14"/>
      <c r="G325" s="89"/>
      <c r="H325" s="89"/>
      <c r="I325" s="104"/>
      <c r="J325" s="104" t="s">
        <v>141</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141</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hidden="1" customHeight="1" outlineLevel="2" x14ac:dyDescent="0.35">
      <c r="A326" s="107"/>
      <c r="B326" s="98"/>
      <c r="C326" s="18"/>
      <c r="D326" s="18"/>
      <c r="E326" s="18"/>
      <c r="F326" s="14"/>
      <c r="G326" s="89"/>
      <c r="H326" s="89"/>
      <c r="I326" s="104"/>
      <c r="J326" s="104" t="s">
        <v>142</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142</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hidden="1" customHeight="1" outlineLevel="2" x14ac:dyDescent="0.35">
      <c r="A327" s="107"/>
      <c r="B327" s="98"/>
      <c r="C327" s="18"/>
      <c r="D327" s="18"/>
      <c r="E327" s="18"/>
      <c r="F327" s="14"/>
      <c r="G327" s="89"/>
      <c r="H327" s="89"/>
      <c r="I327" s="104"/>
      <c r="J327" s="104" t="s">
        <v>143</v>
      </c>
      <c r="K327" s="249">
        <f t="shared" si="26"/>
        <v>100</v>
      </c>
      <c r="L327" s="249">
        <f t="shared" si="26"/>
        <v>100</v>
      </c>
      <c r="M327" s="249">
        <f t="shared" si="26"/>
        <v>100</v>
      </c>
      <c r="N327" s="249">
        <f t="shared" si="26"/>
        <v>100</v>
      </c>
      <c r="O327" s="137">
        <v>100</v>
      </c>
      <c r="P327" s="137">
        <v>0</v>
      </c>
      <c r="Q327" s="137">
        <v>0</v>
      </c>
      <c r="R327" s="137">
        <v>0</v>
      </c>
      <c r="S327" s="137">
        <v>0</v>
      </c>
      <c r="T327" s="89"/>
      <c r="U327" s="104" t="s">
        <v>143</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hidden="1" customHeight="1" outlineLevel="2" x14ac:dyDescent="0.35">
      <c r="A328" s="107"/>
      <c r="B328" s="98"/>
      <c r="C328" s="18"/>
      <c r="D328" s="18"/>
      <c r="E328" s="18"/>
      <c r="F328" s="14"/>
      <c r="G328" s="89"/>
      <c r="H328" s="89"/>
      <c r="I328" s="104"/>
      <c r="J328" s="104" t="s">
        <v>144</v>
      </c>
      <c r="K328" s="249">
        <f t="shared" si="26"/>
        <v>100</v>
      </c>
      <c r="L328" s="249">
        <f t="shared" si="26"/>
        <v>100</v>
      </c>
      <c r="M328" s="249">
        <f t="shared" si="26"/>
        <v>100</v>
      </c>
      <c r="N328" s="249">
        <f t="shared" si="26"/>
        <v>100</v>
      </c>
      <c r="O328" s="137">
        <v>100</v>
      </c>
      <c r="P328" s="137">
        <v>0</v>
      </c>
      <c r="Q328" s="137">
        <v>0</v>
      </c>
      <c r="R328" s="137">
        <v>0</v>
      </c>
      <c r="S328" s="137">
        <v>0</v>
      </c>
      <c r="T328" s="89"/>
      <c r="U328" s="104" t="s">
        <v>144</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hidden="1" customHeight="1" outlineLevel="2" x14ac:dyDescent="0.35">
      <c r="A329" s="107"/>
      <c r="B329" s="98"/>
      <c r="C329" s="18"/>
      <c r="D329" s="18"/>
      <c r="E329" s="18"/>
      <c r="F329" s="14"/>
      <c r="G329" s="89"/>
      <c r="H329" s="89"/>
      <c r="I329" s="104"/>
      <c r="J329" s="104" t="s">
        <v>145</v>
      </c>
      <c r="K329" s="249">
        <f t="shared" si="26"/>
        <v>100</v>
      </c>
      <c r="L329" s="249">
        <f t="shared" si="26"/>
        <v>100</v>
      </c>
      <c r="M329" s="249">
        <f t="shared" si="26"/>
        <v>100</v>
      </c>
      <c r="N329" s="249">
        <f t="shared" si="26"/>
        <v>100</v>
      </c>
      <c r="O329" s="137">
        <v>100</v>
      </c>
      <c r="P329" s="137">
        <v>0</v>
      </c>
      <c r="Q329" s="137">
        <v>0</v>
      </c>
      <c r="R329" s="137">
        <v>0</v>
      </c>
      <c r="S329" s="137">
        <v>0</v>
      </c>
      <c r="T329" s="89"/>
      <c r="U329" s="104" t="s">
        <v>145</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hidden="1" customHeight="1" outlineLevel="2" x14ac:dyDescent="0.35">
      <c r="A330" s="107"/>
      <c r="B330" s="98"/>
      <c r="C330" s="18"/>
      <c r="D330" s="18"/>
      <c r="E330" s="18"/>
      <c r="F330" s="14"/>
      <c r="G330" s="89"/>
      <c r="H330" s="89"/>
      <c r="I330" s="104" t="s">
        <v>796</v>
      </c>
      <c r="J330" s="104" t="s">
        <v>387</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387</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c r="J331" s="104" t="s">
        <v>137</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137</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138</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138</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139</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139</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140</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140</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141</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141</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142</v>
      </c>
      <c r="K336" s="249">
        <f t="shared" si="26"/>
        <v>100</v>
      </c>
      <c r="L336" s="249">
        <f t="shared" si="26"/>
        <v>100</v>
      </c>
      <c r="M336" s="249">
        <f t="shared" si="26"/>
        <v>100</v>
      </c>
      <c r="N336" s="249">
        <f t="shared" si="26"/>
        <v>100</v>
      </c>
      <c r="O336" s="137">
        <v>100</v>
      </c>
      <c r="P336" s="137">
        <v>0</v>
      </c>
      <c r="Q336" s="137">
        <v>0</v>
      </c>
      <c r="R336" s="137">
        <v>0</v>
      </c>
      <c r="S336" s="137">
        <v>0</v>
      </c>
      <c r="T336" s="89"/>
      <c r="U336" s="104" t="s">
        <v>142</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143</v>
      </c>
      <c r="K337" s="249">
        <f t="shared" si="26"/>
        <v>100</v>
      </c>
      <c r="L337" s="249">
        <f t="shared" si="26"/>
        <v>100</v>
      </c>
      <c r="M337" s="249">
        <f t="shared" si="26"/>
        <v>100</v>
      </c>
      <c r="N337" s="249">
        <f t="shared" si="26"/>
        <v>100</v>
      </c>
      <c r="O337" s="137">
        <v>100</v>
      </c>
      <c r="P337" s="137">
        <v>0</v>
      </c>
      <c r="Q337" s="137">
        <v>0</v>
      </c>
      <c r="R337" s="137">
        <v>0</v>
      </c>
      <c r="S337" s="137">
        <v>0</v>
      </c>
      <c r="T337" s="89"/>
      <c r="U337" s="104" t="s">
        <v>143</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144</v>
      </c>
      <c r="K338" s="249">
        <f t="shared" si="26"/>
        <v>100</v>
      </c>
      <c r="L338" s="249">
        <f t="shared" si="26"/>
        <v>100</v>
      </c>
      <c r="M338" s="249">
        <f t="shared" si="26"/>
        <v>100</v>
      </c>
      <c r="N338" s="249">
        <f t="shared" si="26"/>
        <v>100</v>
      </c>
      <c r="O338" s="137">
        <v>100</v>
      </c>
      <c r="P338" s="137">
        <v>0</v>
      </c>
      <c r="Q338" s="137">
        <v>0</v>
      </c>
      <c r="R338" s="137">
        <v>0</v>
      </c>
      <c r="S338" s="137">
        <v>0</v>
      </c>
      <c r="T338" s="89"/>
      <c r="U338" s="104" t="s">
        <v>144</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145</v>
      </c>
      <c r="K339" s="249">
        <f t="shared" si="26"/>
        <v>100</v>
      </c>
      <c r="L339" s="249">
        <f t="shared" si="26"/>
        <v>100</v>
      </c>
      <c r="M339" s="249">
        <f t="shared" si="26"/>
        <v>100</v>
      </c>
      <c r="N339" s="249">
        <f t="shared" si="26"/>
        <v>100</v>
      </c>
      <c r="O339" s="137">
        <v>100</v>
      </c>
      <c r="P339" s="137">
        <v>0</v>
      </c>
      <c r="Q339" s="137">
        <v>0</v>
      </c>
      <c r="R339" s="137">
        <v>0</v>
      </c>
      <c r="S339" s="137">
        <v>0</v>
      </c>
      <c r="T339" s="89"/>
      <c r="U339" s="104" t="s">
        <v>145</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t="s">
        <v>797</v>
      </c>
      <c r="J340" s="104" t="s">
        <v>387</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387</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c r="J341" s="104" t="s">
        <v>137</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137</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138</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138</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139</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139</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140</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140</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141</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141</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142</v>
      </c>
      <c r="K346" s="249">
        <f t="shared" si="26"/>
        <v>100</v>
      </c>
      <c r="L346" s="249">
        <f t="shared" si="26"/>
        <v>100</v>
      </c>
      <c r="M346" s="249">
        <f t="shared" si="26"/>
        <v>100</v>
      </c>
      <c r="N346" s="249">
        <f t="shared" si="26"/>
        <v>100</v>
      </c>
      <c r="O346" s="137">
        <v>100</v>
      </c>
      <c r="P346" s="137">
        <v>0</v>
      </c>
      <c r="Q346" s="137">
        <v>0</v>
      </c>
      <c r="R346" s="137">
        <v>0</v>
      </c>
      <c r="S346" s="137">
        <v>0</v>
      </c>
      <c r="T346" s="89"/>
      <c r="U346" s="104" t="s">
        <v>142</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143</v>
      </c>
      <c r="K347" s="249">
        <f t="shared" si="26"/>
        <v>100</v>
      </c>
      <c r="L347" s="249">
        <f t="shared" si="26"/>
        <v>100</v>
      </c>
      <c r="M347" s="249">
        <f t="shared" si="26"/>
        <v>100</v>
      </c>
      <c r="N347" s="249">
        <f t="shared" si="26"/>
        <v>100</v>
      </c>
      <c r="O347" s="137">
        <v>100</v>
      </c>
      <c r="P347" s="137">
        <v>0</v>
      </c>
      <c r="Q347" s="137">
        <v>0</v>
      </c>
      <c r="R347" s="137">
        <v>0</v>
      </c>
      <c r="S347" s="137">
        <v>0</v>
      </c>
      <c r="T347" s="89"/>
      <c r="U347" s="104" t="s">
        <v>143</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144</v>
      </c>
      <c r="K348" s="249">
        <f t="shared" si="26"/>
        <v>100</v>
      </c>
      <c r="L348" s="249">
        <f t="shared" si="26"/>
        <v>100</v>
      </c>
      <c r="M348" s="249">
        <f t="shared" si="26"/>
        <v>100</v>
      </c>
      <c r="N348" s="249">
        <f t="shared" si="26"/>
        <v>100</v>
      </c>
      <c r="O348" s="137">
        <v>100</v>
      </c>
      <c r="P348" s="137">
        <v>0</v>
      </c>
      <c r="Q348" s="137">
        <v>0</v>
      </c>
      <c r="R348" s="137">
        <v>0</v>
      </c>
      <c r="S348" s="137">
        <v>0</v>
      </c>
      <c r="T348" s="89"/>
      <c r="U348" s="104" t="s">
        <v>144</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145</v>
      </c>
      <c r="K349" s="249">
        <f t="shared" si="26"/>
        <v>100</v>
      </c>
      <c r="L349" s="249">
        <f t="shared" si="26"/>
        <v>100</v>
      </c>
      <c r="M349" s="249">
        <f t="shared" si="26"/>
        <v>100</v>
      </c>
      <c r="N349" s="249">
        <f t="shared" si="26"/>
        <v>100</v>
      </c>
      <c r="O349" s="137">
        <v>100</v>
      </c>
      <c r="P349" s="137">
        <v>0</v>
      </c>
      <c r="Q349" s="137">
        <v>0</v>
      </c>
      <c r="R349" s="137">
        <v>0</v>
      </c>
      <c r="S349" s="137">
        <v>0</v>
      </c>
      <c r="T349" s="89"/>
      <c r="U349" s="104" t="s">
        <v>145</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t="s">
        <v>798</v>
      </c>
      <c r="J350" s="104" t="s">
        <v>387</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387</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c r="J351" s="104" t="s">
        <v>137</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137</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138</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138</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139</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139</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140</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140</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141</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141</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142</v>
      </c>
      <c r="K356" s="249">
        <f t="shared" si="26"/>
        <v>100</v>
      </c>
      <c r="L356" s="249">
        <f t="shared" si="26"/>
        <v>100</v>
      </c>
      <c r="M356" s="249">
        <f t="shared" si="26"/>
        <v>100</v>
      </c>
      <c r="N356" s="249">
        <f t="shared" si="26"/>
        <v>100</v>
      </c>
      <c r="O356" s="137">
        <v>100</v>
      </c>
      <c r="P356" s="137">
        <v>0</v>
      </c>
      <c r="Q356" s="137">
        <v>0</v>
      </c>
      <c r="R356" s="137">
        <v>0</v>
      </c>
      <c r="S356" s="137">
        <v>0</v>
      </c>
      <c r="T356" s="89"/>
      <c r="U356" s="104" t="s">
        <v>142</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143</v>
      </c>
      <c r="K357" s="249">
        <f t="shared" si="26"/>
        <v>100</v>
      </c>
      <c r="L357" s="249">
        <f t="shared" si="26"/>
        <v>100</v>
      </c>
      <c r="M357" s="249">
        <f t="shared" si="26"/>
        <v>100</v>
      </c>
      <c r="N357" s="249">
        <f t="shared" si="26"/>
        <v>100</v>
      </c>
      <c r="O357" s="137">
        <v>100</v>
      </c>
      <c r="P357" s="137">
        <v>0</v>
      </c>
      <c r="Q357" s="137">
        <v>0</v>
      </c>
      <c r="R357" s="137">
        <v>0</v>
      </c>
      <c r="S357" s="137">
        <v>0</v>
      </c>
      <c r="T357" s="89"/>
      <c r="U357" s="104" t="s">
        <v>143</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144</v>
      </c>
      <c r="K358" s="249">
        <f t="shared" si="26"/>
        <v>100</v>
      </c>
      <c r="L358" s="249">
        <f t="shared" si="26"/>
        <v>100</v>
      </c>
      <c r="M358" s="249">
        <f t="shared" si="26"/>
        <v>100</v>
      </c>
      <c r="N358" s="249">
        <f t="shared" si="26"/>
        <v>100</v>
      </c>
      <c r="O358" s="137">
        <v>100</v>
      </c>
      <c r="P358" s="137">
        <v>0</v>
      </c>
      <c r="Q358" s="137">
        <v>0</v>
      </c>
      <c r="R358" s="137">
        <v>0</v>
      </c>
      <c r="S358" s="137">
        <v>0</v>
      </c>
      <c r="T358" s="89"/>
      <c r="U358" s="104" t="s">
        <v>144</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145</v>
      </c>
      <c r="K359" s="249">
        <f t="shared" si="26"/>
        <v>100</v>
      </c>
      <c r="L359" s="249">
        <f t="shared" si="26"/>
        <v>100</v>
      </c>
      <c r="M359" s="249">
        <f t="shared" si="26"/>
        <v>100</v>
      </c>
      <c r="N359" s="249">
        <f t="shared" si="26"/>
        <v>100</v>
      </c>
      <c r="O359" s="137">
        <v>100</v>
      </c>
      <c r="P359" s="137">
        <v>0</v>
      </c>
      <c r="Q359" s="137">
        <v>0</v>
      </c>
      <c r="R359" s="137">
        <v>0</v>
      </c>
      <c r="S359" s="137">
        <v>0</v>
      </c>
      <c r="T359" s="89"/>
      <c r="U359" s="104" t="s">
        <v>145</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t="s">
        <v>799</v>
      </c>
      <c r="J360" s="104" t="s">
        <v>387</v>
      </c>
      <c r="K360" s="249">
        <f t="shared" si="26"/>
        <v>100</v>
      </c>
      <c r="L360" s="249">
        <f t="shared" si="26"/>
        <v>100</v>
      </c>
      <c r="M360" s="249">
        <f t="shared" si="26"/>
        <v>100</v>
      </c>
      <c r="N360" s="249">
        <f t="shared" si="26"/>
        <v>100</v>
      </c>
      <c r="O360" s="137">
        <v>100</v>
      </c>
      <c r="P360" s="137">
        <v>0</v>
      </c>
      <c r="Q360" s="137">
        <v>0</v>
      </c>
      <c r="R360" s="137">
        <v>0</v>
      </c>
      <c r="S360" s="137">
        <v>0</v>
      </c>
      <c r="T360" s="89"/>
      <c r="U360" s="104" t="s">
        <v>387</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c r="J361" s="104" t="s">
        <v>137</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137</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138</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138</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139</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139</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140</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140</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141</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141</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142</v>
      </c>
      <c r="K366" s="249">
        <f t="shared" si="26"/>
        <v>100</v>
      </c>
      <c r="L366" s="249">
        <f t="shared" si="26"/>
        <v>100</v>
      </c>
      <c r="M366" s="249">
        <f t="shared" si="26"/>
        <v>100</v>
      </c>
      <c r="N366" s="249">
        <f t="shared" si="26"/>
        <v>100</v>
      </c>
      <c r="O366" s="137">
        <v>100</v>
      </c>
      <c r="P366" s="137">
        <v>0</v>
      </c>
      <c r="Q366" s="137">
        <v>0</v>
      </c>
      <c r="R366" s="137">
        <v>0</v>
      </c>
      <c r="S366" s="137">
        <v>0</v>
      </c>
      <c r="T366" s="89"/>
      <c r="U366" s="104" t="s">
        <v>142</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143</v>
      </c>
      <c r="K367" s="249">
        <f t="shared" si="26"/>
        <v>100</v>
      </c>
      <c r="L367" s="249">
        <f t="shared" si="26"/>
        <v>100</v>
      </c>
      <c r="M367" s="249">
        <f t="shared" si="26"/>
        <v>100</v>
      </c>
      <c r="N367" s="249">
        <f t="shared" si="26"/>
        <v>100</v>
      </c>
      <c r="O367" s="137">
        <v>100</v>
      </c>
      <c r="P367" s="137">
        <v>0</v>
      </c>
      <c r="Q367" s="137">
        <v>0</v>
      </c>
      <c r="R367" s="137">
        <v>0</v>
      </c>
      <c r="S367" s="137">
        <v>0</v>
      </c>
      <c r="T367" s="89"/>
      <c r="U367" s="104" t="s">
        <v>143</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144</v>
      </c>
      <c r="K368" s="249">
        <f t="shared" si="26"/>
        <v>100</v>
      </c>
      <c r="L368" s="249">
        <f t="shared" si="26"/>
        <v>100</v>
      </c>
      <c r="M368" s="249">
        <f t="shared" si="26"/>
        <v>100</v>
      </c>
      <c r="N368" s="249">
        <f t="shared" si="26"/>
        <v>100</v>
      </c>
      <c r="O368" s="137">
        <v>100</v>
      </c>
      <c r="P368" s="137">
        <v>0</v>
      </c>
      <c r="Q368" s="137">
        <v>0</v>
      </c>
      <c r="R368" s="137">
        <v>0</v>
      </c>
      <c r="S368" s="137">
        <v>0</v>
      </c>
      <c r="T368" s="89"/>
      <c r="U368" s="104" t="s">
        <v>144</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145</v>
      </c>
      <c r="K369" s="249">
        <f t="shared" si="26"/>
        <v>100</v>
      </c>
      <c r="L369" s="249">
        <f t="shared" si="26"/>
        <v>100</v>
      </c>
      <c r="M369" s="249">
        <f t="shared" si="26"/>
        <v>100</v>
      </c>
      <c r="N369" s="249">
        <f t="shared" si="26"/>
        <v>100</v>
      </c>
      <c r="O369" s="137">
        <v>100</v>
      </c>
      <c r="P369" s="137">
        <v>0</v>
      </c>
      <c r="Q369" s="137">
        <v>0</v>
      </c>
      <c r="R369" s="137">
        <v>0</v>
      </c>
      <c r="S369" s="137">
        <v>0</v>
      </c>
      <c r="T369" s="89"/>
      <c r="U369" s="104" t="s">
        <v>145</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t="s">
        <v>800</v>
      </c>
      <c r="J370" s="104" t="s">
        <v>387</v>
      </c>
      <c r="K370" s="249">
        <f t="shared" si="26"/>
        <v>100</v>
      </c>
      <c r="L370" s="249">
        <f t="shared" si="26"/>
        <v>100</v>
      </c>
      <c r="M370" s="249">
        <f t="shared" si="26"/>
        <v>100</v>
      </c>
      <c r="N370" s="249">
        <f t="shared" si="26"/>
        <v>100</v>
      </c>
      <c r="O370" s="137">
        <v>100</v>
      </c>
      <c r="P370" s="137">
        <v>0</v>
      </c>
      <c r="Q370" s="137">
        <v>0</v>
      </c>
      <c r="R370" s="137">
        <v>0</v>
      </c>
      <c r="S370" s="137">
        <v>0</v>
      </c>
      <c r="T370" s="89"/>
      <c r="U370" s="104" t="s">
        <v>387</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c r="J371" s="104" t="s">
        <v>137</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137</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138</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138</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139</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139</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140</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140</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141</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141</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142</v>
      </c>
      <c r="K376" s="249">
        <f t="shared" si="26"/>
        <v>100</v>
      </c>
      <c r="L376" s="249">
        <f t="shared" si="26"/>
        <v>100</v>
      </c>
      <c r="M376" s="249">
        <f t="shared" si="26"/>
        <v>100</v>
      </c>
      <c r="N376" s="249">
        <f t="shared" si="26"/>
        <v>100</v>
      </c>
      <c r="O376" s="137">
        <v>100</v>
      </c>
      <c r="P376" s="137">
        <v>0</v>
      </c>
      <c r="Q376" s="137">
        <v>0</v>
      </c>
      <c r="R376" s="137">
        <v>0</v>
      </c>
      <c r="S376" s="137">
        <v>0</v>
      </c>
      <c r="T376" s="89"/>
      <c r="U376" s="104" t="s">
        <v>142</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143</v>
      </c>
      <c r="K377" s="249">
        <f t="shared" si="26"/>
        <v>100</v>
      </c>
      <c r="L377" s="249">
        <f t="shared" si="26"/>
        <v>100</v>
      </c>
      <c r="M377" s="249">
        <f t="shared" si="26"/>
        <v>100</v>
      </c>
      <c r="N377" s="249">
        <f t="shared" si="26"/>
        <v>100</v>
      </c>
      <c r="O377" s="137">
        <v>100</v>
      </c>
      <c r="P377" s="137">
        <v>0</v>
      </c>
      <c r="Q377" s="137">
        <v>0</v>
      </c>
      <c r="R377" s="137">
        <v>0</v>
      </c>
      <c r="S377" s="137">
        <v>0</v>
      </c>
      <c r="T377" s="89"/>
      <c r="U377" s="104" t="s">
        <v>143</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144</v>
      </c>
      <c r="K378" s="249">
        <f t="shared" si="26"/>
        <v>100</v>
      </c>
      <c r="L378" s="249">
        <f t="shared" si="26"/>
        <v>100</v>
      </c>
      <c r="M378" s="249">
        <f t="shared" si="26"/>
        <v>100</v>
      </c>
      <c r="N378" s="249">
        <f t="shared" si="26"/>
        <v>100</v>
      </c>
      <c r="O378" s="137">
        <v>100</v>
      </c>
      <c r="P378" s="137">
        <v>0</v>
      </c>
      <c r="Q378" s="137">
        <v>0</v>
      </c>
      <c r="R378" s="137">
        <v>0</v>
      </c>
      <c r="S378" s="137">
        <v>0</v>
      </c>
      <c r="T378" s="89"/>
      <c r="U378" s="104" t="s">
        <v>144</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145</v>
      </c>
      <c r="K379" s="249">
        <f t="shared" si="26"/>
        <v>100</v>
      </c>
      <c r="L379" s="249">
        <f t="shared" si="26"/>
        <v>100</v>
      </c>
      <c r="M379" s="249">
        <f t="shared" si="26"/>
        <v>100</v>
      </c>
      <c r="N379" s="249">
        <f t="shared" si="26"/>
        <v>100</v>
      </c>
      <c r="O379" s="137">
        <v>100</v>
      </c>
      <c r="P379" s="137">
        <v>0</v>
      </c>
      <c r="Q379" s="137">
        <v>0</v>
      </c>
      <c r="R379" s="137">
        <v>0</v>
      </c>
      <c r="S379" s="137">
        <v>0</v>
      </c>
      <c r="T379" s="89"/>
      <c r="U379" s="104" t="s">
        <v>145</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t="s">
        <v>801</v>
      </c>
      <c r="J380" s="104" t="s">
        <v>387</v>
      </c>
      <c r="K380" s="249">
        <f t="shared" si="26"/>
        <v>100</v>
      </c>
      <c r="L380" s="249">
        <f t="shared" si="26"/>
        <v>100</v>
      </c>
      <c r="M380" s="249">
        <f t="shared" si="26"/>
        <v>100</v>
      </c>
      <c r="N380" s="249">
        <f t="shared" si="26"/>
        <v>100</v>
      </c>
      <c r="O380" s="137">
        <v>100</v>
      </c>
      <c r="P380" s="137">
        <v>0</v>
      </c>
      <c r="Q380" s="137">
        <v>0</v>
      </c>
      <c r="R380" s="137">
        <v>0</v>
      </c>
      <c r="S380" s="137">
        <v>0</v>
      </c>
      <c r="T380" s="89"/>
      <c r="U380" s="104" t="s">
        <v>387</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c r="J381" s="104" t="s">
        <v>137</v>
      </c>
      <c r="K381" s="249">
        <f t="shared" si="26"/>
        <v>100</v>
      </c>
      <c r="L381" s="249">
        <f t="shared" si="26"/>
        <v>100</v>
      </c>
      <c r="M381" s="249">
        <f t="shared" si="26"/>
        <v>100</v>
      </c>
      <c r="N381" s="249">
        <f t="shared" si="26"/>
        <v>100</v>
      </c>
      <c r="O381" s="137">
        <v>100</v>
      </c>
      <c r="P381" s="137">
        <v>0</v>
      </c>
      <c r="Q381" s="137">
        <v>0</v>
      </c>
      <c r="R381" s="137">
        <v>0</v>
      </c>
      <c r="S381" s="137">
        <v>0</v>
      </c>
      <c r="T381" s="89"/>
      <c r="U381" s="104" t="s">
        <v>137</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138</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138</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139</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139</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140</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140</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141</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141</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142</v>
      </c>
      <c r="K386" s="249">
        <f t="shared" si="26"/>
        <v>100</v>
      </c>
      <c r="L386" s="249">
        <f t="shared" si="26"/>
        <v>100</v>
      </c>
      <c r="M386" s="249">
        <f t="shared" si="26"/>
        <v>100</v>
      </c>
      <c r="N386" s="249">
        <f t="shared" si="26"/>
        <v>100</v>
      </c>
      <c r="O386" s="137">
        <v>100</v>
      </c>
      <c r="P386" s="137">
        <v>0</v>
      </c>
      <c r="Q386" s="137">
        <v>0</v>
      </c>
      <c r="R386" s="137">
        <v>0</v>
      </c>
      <c r="S386" s="137">
        <v>0</v>
      </c>
      <c r="T386" s="89"/>
      <c r="U386" s="104" t="s">
        <v>142</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143</v>
      </c>
      <c r="K387" s="249">
        <f t="shared" si="26"/>
        <v>100</v>
      </c>
      <c r="L387" s="249">
        <f t="shared" si="26"/>
        <v>100</v>
      </c>
      <c r="M387" s="249">
        <f t="shared" si="26"/>
        <v>100</v>
      </c>
      <c r="N387" s="249">
        <f t="shared" si="26"/>
        <v>100</v>
      </c>
      <c r="O387" s="137">
        <v>100</v>
      </c>
      <c r="P387" s="137">
        <v>0</v>
      </c>
      <c r="Q387" s="137">
        <v>0</v>
      </c>
      <c r="R387" s="137">
        <v>0</v>
      </c>
      <c r="S387" s="137">
        <v>0</v>
      </c>
      <c r="T387" s="89"/>
      <c r="U387" s="104" t="s">
        <v>143</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144</v>
      </c>
      <c r="K388" s="249">
        <f t="shared" si="26"/>
        <v>100</v>
      </c>
      <c r="L388" s="249">
        <f t="shared" si="26"/>
        <v>100</v>
      </c>
      <c r="M388" s="249">
        <f t="shared" si="26"/>
        <v>100</v>
      </c>
      <c r="N388" s="249">
        <f t="shared" si="26"/>
        <v>100</v>
      </c>
      <c r="O388" s="137">
        <v>100</v>
      </c>
      <c r="P388" s="137">
        <v>0</v>
      </c>
      <c r="Q388" s="137">
        <v>0</v>
      </c>
      <c r="R388" s="137">
        <v>0</v>
      </c>
      <c r="S388" s="137">
        <v>0</v>
      </c>
      <c r="T388" s="89"/>
      <c r="U388" s="104" t="s">
        <v>144</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145</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145</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t="s">
        <v>802</v>
      </c>
      <c r="J390" s="104" t="s">
        <v>387</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387</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c r="J391" s="104" t="s">
        <v>137</v>
      </c>
      <c r="K391" s="249">
        <f t="shared" si="42"/>
        <v>100</v>
      </c>
      <c r="L391" s="249">
        <f t="shared" si="42"/>
        <v>100</v>
      </c>
      <c r="M391" s="249">
        <f t="shared" si="42"/>
        <v>100</v>
      </c>
      <c r="N391" s="249">
        <f t="shared" si="41"/>
        <v>100</v>
      </c>
      <c r="O391" s="137">
        <v>100</v>
      </c>
      <c r="P391" s="137">
        <v>0</v>
      </c>
      <c r="Q391" s="137">
        <v>0</v>
      </c>
      <c r="R391" s="137">
        <v>0</v>
      </c>
      <c r="S391" s="137">
        <v>0</v>
      </c>
      <c r="T391" s="89"/>
      <c r="U391" s="104" t="s">
        <v>137</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138</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138</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139</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139</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140</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140</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141</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141</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142</v>
      </c>
      <c r="K396" s="249">
        <f t="shared" si="42"/>
        <v>100</v>
      </c>
      <c r="L396" s="249">
        <f t="shared" si="42"/>
        <v>100</v>
      </c>
      <c r="M396" s="249">
        <f t="shared" si="42"/>
        <v>100</v>
      </c>
      <c r="N396" s="249">
        <f t="shared" si="41"/>
        <v>100</v>
      </c>
      <c r="O396" s="137">
        <v>100</v>
      </c>
      <c r="P396" s="137">
        <v>0</v>
      </c>
      <c r="Q396" s="137">
        <v>0</v>
      </c>
      <c r="R396" s="137">
        <v>0</v>
      </c>
      <c r="S396" s="137">
        <v>0</v>
      </c>
      <c r="T396" s="89"/>
      <c r="U396" s="104" t="s">
        <v>142</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143</v>
      </c>
      <c r="K397" s="249">
        <f t="shared" si="42"/>
        <v>100</v>
      </c>
      <c r="L397" s="249">
        <f t="shared" si="42"/>
        <v>100</v>
      </c>
      <c r="M397" s="249">
        <f t="shared" si="42"/>
        <v>100</v>
      </c>
      <c r="N397" s="249">
        <f t="shared" si="41"/>
        <v>100</v>
      </c>
      <c r="O397" s="137">
        <v>100</v>
      </c>
      <c r="P397" s="137">
        <v>0</v>
      </c>
      <c r="Q397" s="137">
        <v>0</v>
      </c>
      <c r="R397" s="137">
        <v>0</v>
      </c>
      <c r="S397" s="137">
        <v>0</v>
      </c>
      <c r="T397" s="89"/>
      <c r="U397" s="104" t="s">
        <v>143</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144</v>
      </c>
      <c r="K398" s="249">
        <f t="shared" si="42"/>
        <v>100</v>
      </c>
      <c r="L398" s="249">
        <f t="shared" si="42"/>
        <v>100</v>
      </c>
      <c r="M398" s="249">
        <f t="shared" si="42"/>
        <v>100</v>
      </c>
      <c r="N398" s="249">
        <f t="shared" si="41"/>
        <v>100</v>
      </c>
      <c r="O398" s="137">
        <v>100</v>
      </c>
      <c r="P398" s="137">
        <v>0</v>
      </c>
      <c r="Q398" s="137">
        <v>0</v>
      </c>
      <c r="R398" s="137">
        <v>0</v>
      </c>
      <c r="S398" s="137">
        <v>0</v>
      </c>
      <c r="T398" s="89"/>
      <c r="U398" s="104" t="s">
        <v>144</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145</v>
      </c>
      <c r="K399" s="249">
        <f t="shared" si="42"/>
        <v>100</v>
      </c>
      <c r="L399" s="249">
        <f t="shared" si="42"/>
        <v>100</v>
      </c>
      <c r="M399" s="249">
        <f t="shared" si="42"/>
        <v>100</v>
      </c>
      <c r="N399" s="249">
        <f t="shared" si="41"/>
        <v>100</v>
      </c>
      <c r="O399" s="137">
        <v>100</v>
      </c>
      <c r="P399" s="137">
        <v>0</v>
      </c>
      <c r="Q399" s="137">
        <v>0</v>
      </c>
      <c r="R399" s="137">
        <v>0</v>
      </c>
      <c r="S399" s="137">
        <v>0</v>
      </c>
      <c r="T399" s="89"/>
      <c r="U399" s="104" t="s">
        <v>145</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t="s">
        <v>803</v>
      </c>
      <c r="J400" s="104" t="s">
        <v>387</v>
      </c>
      <c r="K400" s="249">
        <f t="shared" si="42"/>
        <v>100</v>
      </c>
      <c r="L400" s="249">
        <f t="shared" si="42"/>
        <v>100</v>
      </c>
      <c r="M400" s="249">
        <f t="shared" si="42"/>
        <v>100</v>
      </c>
      <c r="N400" s="249">
        <f t="shared" si="41"/>
        <v>100</v>
      </c>
      <c r="O400" s="137">
        <v>100</v>
      </c>
      <c r="P400" s="137">
        <v>0</v>
      </c>
      <c r="Q400" s="137">
        <v>0</v>
      </c>
      <c r="R400" s="137">
        <v>0</v>
      </c>
      <c r="S400" s="137">
        <v>0</v>
      </c>
      <c r="T400" s="89"/>
      <c r="U400" s="104" t="s">
        <v>387</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5" hidden="1" customHeight="1" outlineLevel="2" x14ac:dyDescent="0.35">
      <c r="A401" s="107"/>
      <c r="B401" s="98"/>
      <c r="C401" s="18"/>
      <c r="D401" s="18"/>
      <c r="E401" s="18"/>
      <c r="F401" s="14"/>
      <c r="G401" s="89"/>
      <c r="H401" s="89"/>
      <c r="I401" s="104"/>
      <c r="J401" s="104" t="s">
        <v>137</v>
      </c>
      <c r="K401" s="249">
        <f t="shared" si="42"/>
        <v>100</v>
      </c>
      <c r="L401" s="249">
        <f t="shared" si="42"/>
        <v>100</v>
      </c>
      <c r="M401" s="249">
        <f t="shared" si="42"/>
        <v>100</v>
      </c>
      <c r="N401" s="249">
        <f t="shared" si="41"/>
        <v>100</v>
      </c>
      <c r="O401" s="137">
        <v>100</v>
      </c>
      <c r="P401" s="137">
        <v>0</v>
      </c>
      <c r="Q401" s="137">
        <v>0</v>
      </c>
      <c r="R401" s="137">
        <v>0</v>
      </c>
      <c r="S401" s="137">
        <v>0</v>
      </c>
      <c r="T401" s="89"/>
      <c r="U401" s="104" t="s">
        <v>137</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5" hidden="1" customHeight="1" outlineLevel="2" x14ac:dyDescent="0.35">
      <c r="A402" s="107"/>
      <c r="B402" s="98"/>
      <c r="C402" s="18"/>
      <c r="D402" s="18"/>
      <c r="E402" s="18"/>
      <c r="F402" s="14"/>
      <c r="G402" s="89"/>
      <c r="H402" s="89"/>
      <c r="I402" s="104"/>
      <c r="J402" s="104" t="s">
        <v>138</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138</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5" hidden="1" customHeight="1" outlineLevel="2" x14ac:dyDescent="0.35">
      <c r="A403" s="107"/>
      <c r="B403" s="98"/>
      <c r="C403" s="18"/>
      <c r="D403" s="18"/>
      <c r="E403" s="18"/>
      <c r="F403" s="14"/>
      <c r="G403" s="89"/>
      <c r="H403" s="89"/>
      <c r="I403" s="104"/>
      <c r="J403" s="104" t="s">
        <v>139</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139</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5" hidden="1" customHeight="1" outlineLevel="2" x14ac:dyDescent="0.35">
      <c r="A404" s="107"/>
      <c r="B404" s="98"/>
      <c r="C404" s="18"/>
      <c r="D404" s="18"/>
      <c r="E404" s="18"/>
      <c r="F404" s="14"/>
      <c r="G404" s="89"/>
      <c r="H404" s="89"/>
      <c r="I404" s="104"/>
      <c r="J404" s="104" t="s">
        <v>140</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140</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5" hidden="1" customHeight="1" outlineLevel="2" x14ac:dyDescent="0.35">
      <c r="A405" s="107"/>
      <c r="B405" s="98"/>
      <c r="C405" s="18"/>
      <c r="D405" s="18"/>
      <c r="E405" s="18"/>
      <c r="F405" s="14"/>
      <c r="G405" s="89"/>
      <c r="H405" s="89"/>
      <c r="I405" s="104"/>
      <c r="J405" s="104" t="s">
        <v>141</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141</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5" hidden="1" customHeight="1" outlineLevel="2" x14ac:dyDescent="0.35">
      <c r="A406" s="107"/>
      <c r="B406" s="98"/>
      <c r="C406" s="18"/>
      <c r="D406" s="18"/>
      <c r="E406" s="18"/>
      <c r="F406" s="14"/>
      <c r="G406" s="89"/>
      <c r="H406" s="89"/>
      <c r="I406" s="104"/>
      <c r="J406" s="104" t="s">
        <v>142</v>
      </c>
      <c r="K406" s="249">
        <f t="shared" si="42"/>
        <v>100</v>
      </c>
      <c r="L406" s="249">
        <f t="shared" si="42"/>
        <v>100</v>
      </c>
      <c r="M406" s="249">
        <f t="shared" si="42"/>
        <v>100</v>
      </c>
      <c r="N406" s="249">
        <f t="shared" si="41"/>
        <v>100</v>
      </c>
      <c r="O406" s="137">
        <v>100</v>
      </c>
      <c r="P406" s="137">
        <v>0</v>
      </c>
      <c r="Q406" s="137">
        <v>0</v>
      </c>
      <c r="R406" s="137">
        <v>0</v>
      </c>
      <c r="S406" s="137">
        <v>0</v>
      </c>
      <c r="T406" s="89"/>
      <c r="U406" s="104" t="s">
        <v>142</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5" hidden="1" customHeight="1" outlineLevel="2" x14ac:dyDescent="0.35">
      <c r="A407" s="107"/>
      <c r="B407" s="98"/>
      <c r="C407" s="18"/>
      <c r="D407" s="18"/>
      <c r="E407" s="18"/>
      <c r="F407" s="14"/>
      <c r="G407" s="89"/>
      <c r="H407" s="89"/>
      <c r="I407" s="104"/>
      <c r="J407" s="104" t="s">
        <v>143</v>
      </c>
      <c r="K407" s="249">
        <f t="shared" si="42"/>
        <v>100</v>
      </c>
      <c r="L407" s="249">
        <f t="shared" si="42"/>
        <v>100</v>
      </c>
      <c r="M407" s="249">
        <f t="shared" si="42"/>
        <v>100</v>
      </c>
      <c r="N407" s="249">
        <f t="shared" si="41"/>
        <v>100</v>
      </c>
      <c r="O407" s="137">
        <v>100</v>
      </c>
      <c r="P407" s="137">
        <v>0</v>
      </c>
      <c r="Q407" s="137">
        <v>0</v>
      </c>
      <c r="R407" s="137">
        <v>0</v>
      </c>
      <c r="S407" s="137">
        <v>0</v>
      </c>
      <c r="T407" s="89"/>
      <c r="U407" s="104" t="s">
        <v>143</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5" hidden="1" customHeight="1" outlineLevel="2" x14ac:dyDescent="0.35">
      <c r="A408" s="107"/>
      <c r="B408" s="98"/>
      <c r="C408" s="18"/>
      <c r="D408" s="18"/>
      <c r="E408" s="18"/>
      <c r="F408" s="14"/>
      <c r="G408" s="89"/>
      <c r="H408" s="89"/>
      <c r="I408" s="104"/>
      <c r="J408" s="104" t="s">
        <v>144</v>
      </c>
      <c r="K408" s="249">
        <f t="shared" si="42"/>
        <v>100</v>
      </c>
      <c r="L408" s="249">
        <f t="shared" si="42"/>
        <v>100</v>
      </c>
      <c r="M408" s="249">
        <f t="shared" si="42"/>
        <v>100</v>
      </c>
      <c r="N408" s="249">
        <f t="shared" si="41"/>
        <v>100</v>
      </c>
      <c r="O408" s="137">
        <v>100</v>
      </c>
      <c r="P408" s="137">
        <v>0</v>
      </c>
      <c r="Q408" s="137">
        <v>0</v>
      </c>
      <c r="R408" s="137">
        <v>0</v>
      </c>
      <c r="S408" s="137">
        <v>0</v>
      </c>
      <c r="T408" s="89"/>
      <c r="U408" s="104" t="s">
        <v>144</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5" hidden="1" customHeight="1" outlineLevel="2" x14ac:dyDescent="0.35">
      <c r="A409" s="107"/>
      <c r="B409" s="98"/>
      <c r="C409" s="18"/>
      <c r="D409" s="18"/>
      <c r="E409" s="18"/>
      <c r="F409" s="14"/>
      <c r="G409" s="89"/>
      <c r="H409" s="89"/>
      <c r="I409" s="104"/>
      <c r="J409" s="104" t="s">
        <v>145</v>
      </c>
      <c r="K409" s="249">
        <f t="shared" si="42"/>
        <v>100</v>
      </c>
      <c r="L409" s="249">
        <f t="shared" si="42"/>
        <v>100</v>
      </c>
      <c r="M409" s="249">
        <f t="shared" si="42"/>
        <v>100</v>
      </c>
      <c r="N409" s="249">
        <f t="shared" si="41"/>
        <v>100</v>
      </c>
      <c r="O409" s="137">
        <v>100</v>
      </c>
      <c r="P409" s="137">
        <v>0</v>
      </c>
      <c r="Q409" s="137">
        <v>0</v>
      </c>
      <c r="R409" s="137">
        <v>0</v>
      </c>
      <c r="S409" s="137">
        <v>0</v>
      </c>
      <c r="T409" s="89"/>
      <c r="U409" s="104" t="s">
        <v>145</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collapsed="1" x14ac:dyDescent="0.35">
      <c r="A410" s="107"/>
      <c r="B410" s="98"/>
      <c r="C410" s="13" t="s">
        <v>121</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123</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114</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5" customHeight="1" outlineLevel="1" collapsed="1" x14ac:dyDescent="0.35">
      <c r="A416" s="107"/>
      <c r="B416" s="98"/>
      <c r="C416" s="13"/>
      <c r="D416" s="13">
        <v>0</v>
      </c>
      <c r="E416" s="13" t="s">
        <v>1</v>
      </c>
      <c r="F416" s="72"/>
      <c r="G416" s="73" t="s">
        <v>176</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5" customHeight="1" outlineLevel="1" x14ac:dyDescent="0.35">
      <c r="A417" s="107"/>
      <c r="B417" s="98"/>
      <c r="C417" s="13"/>
      <c r="D417" s="13"/>
      <c r="E417" s="18"/>
      <c r="F417" s="76"/>
      <c r="G417" s="77" t="s">
        <v>177</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5" customHeight="1" outlineLevel="1" x14ac:dyDescent="0.35">
      <c r="A420" s="107"/>
      <c r="B420" s="98"/>
      <c r="C420" s="18"/>
      <c r="D420" s="18"/>
      <c r="E420" s="18"/>
      <c r="F420" s="18"/>
      <c r="G420" s="23"/>
      <c r="H420" s="23"/>
      <c r="I420" s="23"/>
      <c r="J420" s="23"/>
      <c r="K420" s="23"/>
      <c r="L420" s="23"/>
      <c r="M420" s="24" t="s">
        <v>178</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5" customHeight="1" outlineLevel="1" x14ac:dyDescent="0.35">
      <c r="A421" s="107"/>
      <c r="B421" s="98"/>
      <c r="C421" s="18"/>
      <c r="D421" s="18"/>
      <c r="E421" s="18"/>
      <c r="F421" s="18"/>
      <c r="G421" s="18"/>
      <c r="H421" s="18"/>
      <c r="I421" s="18"/>
      <c r="J421" s="18"/>
      <c r="K421" s="18"/>
      <c r="L421" s="23"/>
      <c r="M421" s="24" t="s">
        <v>180</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5" customHeight="1" outlineLevel="1" x14ac:dyDescent="0.35">
      <c r="A422" s="107"/>
      <c r="B422" s="98"/>
      <c r="C422" s="18"/>
      <c r="D422" s="18"/>
      <c r="E422" s="18"/>
      <c r="F422" s="18"/>
      <c r="G422" s="24"/>
      <c r="H422" s="24"/>
      <c r="I422" s="24"/>
      <c r="J422" s="24"/>
      <c r="K422" s="24" t="s">
        <v>179</v>
      </c>
      <c r="L422" s="24"/>
      <c r="M422" s="24" t="s">
        <v>837</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5" customHeight="1" outlineLevel="1" x14ac:dyDescent="0.35">
      <c r="A423" s="107"/>
      <c r="B423" s="98"/>
      <c r="C423" s="18"/>
      <c r="D423" s="18"/>
      <c r="E423" s="18"/>
      <c r="F423" s="18"/>
      <c r="G423" s="24"/>
      <c r="H423" s="24"/>
      <c r="I423" s="24"/>
      <c r="J423" s="24"/>
      <c r="K423" s="24" t="s">
        <v>181</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117</v>
      </c>
      <c r="D424" s="18"/>
      <c r="E424" s="18"/>
      <c r="F424" s="18"/>
      <c r="G424" s="24"/>
      <c r="H424" s="24"/>
      <c r="I424" s="24"/>
      <c r="J424" s="87" t="s">
        <v>118</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5" customHeight="1" outlineLevel="1" x14ac:dyDescent="0.35">
      <c r="A426" s="107"/>
      <c r="B426" s="98"/>
      <c r="C426" s="18"/>
      <c r="D426" s="18"/>
      <c r="E426" s="18"/>
      <c r="F426" s="14"/>
      <c r="G426" s="89"/>
      <c r="H426" s="89"/>
      <c r="I426" s="104" t="s">
        <v>387</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x14ac:dyDescent="0.35">
      <c r="A427" s="107"/>
      <c r="B427" s="98"/>
      <c r="C427" s="18"/>
      <c r="D427" s="18"/>
      <c r="E427" s="18"/>
      <c r="F427" s="14"/>
      <c r="G427" s="89"/>
      <c r="H427" s="89"/>
      <c r="I427" s="104" t="s">
        <v>137</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8"/>
      <c r="D428" s="18"/>
      <c r="E428" s="18"/>
      <c r="F428" s="14"/>
      <c r="G428" s="89"/>
      <c r="H428" s="89"/>
      <c r="I428" s="104" t="s">
        <v>138</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8"/>
      <c r="E429" s="18"/>
      <c r="F429" s="14"/>
      <c r="G429" s="89"/>
      <c r="H429" s="89"/>
      <c r="I429" s="104" t="s">
        <v>139</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c r="D430" s="18"/>
      <c r="E430" s="18"/>
      <c r="F430" s="14"/>
      <c r="G430" s="89"/>
      <c r="H430" s="89"/>
      <c r="I430" s="104" t="s">
        <v>140</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4"/>
      <c r="G431" s="89"/>
      <c r="H431" s="89"/>
      <c r="I431" s="104" t="s">
        <v>141</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4"/>
      <c r="G432" s="89"/>
      <c r="H432" s="89"/>
      <c r="I432" s="104" t="s">
        <v>142</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4"/>
      <c r="G433" s="89"/>
      <c r="H433" s="89"/>
      <c r="I433" s="104" t="s">
        <v>143</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4"/>
      <c r="G434" s="89"/>
      <c r="H434" s="89"/>
      <c r="I434" s="104" t="s">
        <v>144</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5" customHeight="1" outlineLevel="1" x14ac:dyDescent="0.35">
      <c r="A435" s="107"/>
      <c r="B435" s="98"/>
      <c r="C435" s="18"/>
      <c r="D435" s="18"/>
      <c r="E435" s="18"/>
      <c r="F435" s="14"/>
      <c r="G435" s="94"/>
      <c r="H435" s="94"/>
      <c r="I435" s="104" t="s">
        <v>145</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94"/>
      <c r="H437" s="94" t="s">
        <v>221</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94"/>
      <c r="H438" s="94" t="s">
        <v>182</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94"/>
      <c r="H439" s="94" t="s">
        <v>222</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94"/>
      <c r="H440" s="94" t="s">
        <v>223</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94"/>
      <c r="H441" s="94" t="s">
        <v>183</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121</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122</v>
      </c>
      <c r="AE443" s="42" t="s">
        <v>123</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114</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collapsed="1" x14ac:dyDescent="0.35">
      <c r="A448" s="107"/>
      <c r="B448" s="98"/>
      <c r="C448" s="13"/>
      <c r="D448" s="13">
        <v>0</v>
      </c>
      <c r="E448" s="13" t="s">
        <v>1</v>
      </c>
      <c r="F448" s="72"/>
      <c r="G448" s="73" t="s">
        <v>184</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3"/>
      <c r="D449" s="13"/>
      <c r="E449" s="18"/>
      <c r="F449" s="76"/>
      <c r="G449" s="77" t="s">
        <v>185</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5" customHeight="1" outlineLevel="1" x14ac:dyDescent="0.35">
      <c r="A453" s="107"/>
      <c r="B453" s="98"/>
      <c r="C453" s="18"/>
      <c r="D453" s="18"/>
      <c r="E453" s="18"/>
      <c r="F453" s="18"/>
      <c r="G453" s="18"/>
      <c r="H453" s="18"/>
      <c r="I453" s="18"/>
      <c r="J453" s="591" t="s">
        <v>1215</v>
      </c>
      <c r="K453" s="591"/>
      <c r="L453" s="102"/>
      <c r="M453" s="102"/>
      <c r="N453" s="102"/>
      <c r="O453" s="591"/>
      <c r="P453" s="102"/>
      <c r="Q453" s="102"/>
      <c r="R453" s="102"/>
      <c r="S453" s="102"/>
      <c r="T453" s="23"/>
      <c r="U453" s="135" t="s">
        <v>813</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5" customHeight="1" outlineLevel="1" x14ac:dyDescent="0.35">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5" customHeight="1" outlineLevel="1" x14ac:dyDescent="0.35">
      <c r="A455" s="107"/>
      <c r="B455" s="98"/>
      <c r="C455" s="18"/>
      <c r="D455" s="18"/>
      <c r="E455" s="18"/>
      <c r="F455" s="18"/>
      <c r="G455" s="24"/>
      <c r="H455" s="24" t="s">
        <v>159</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117</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5" customHeight="1" outlineLevel="1" x14ac:dyDescent="0.35">
      <c r="A458" s="107"/>
      <c r="B458" s="98"/>
      <c r="C458" s="18"/>
      <c r="D458" s="18"/>
      <c r="E458" s="18"/>
      <c r="F458" s="14"/>
      <c r="G458" s="89"/>
      <c r="H458" s="104" t="s">
        <v>389</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x14ac:dyDescent="0.35">
      <c r="A459" s="107"/>
      <c r="B459" s="98"/>
      <c r="C459" s="18"/>
      <c r="D459" s="18"/>
      <c r="E459" s="18"/>
      <c r="F459" s="14"/>
      <c r="G459" s="89"/>
      <c r="H459" s="104" t="s">
        <v>390</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8"/>
      <c r="D460" s="18"/>
      <c r="E460" s="18"/>
      <c r="F460" s="14"/>
      <c r="G460" s="89"/>
      <c r="H460" s="104" t="s">
        <v>391</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8"/>
      <c r="E461" s="18"/>
      <c r="F461" s="14"/>
      <c r="G461" s="89"/>
      <c r="H461" s="104" t="s">
        <v>392</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c r="D462" s="18"/>
      <c r="E462" s="18"/>
      <c r="F462" s="14"/>
      <c r="G462" s="89"/>
      <c r="H462" s="104" t="s">
        <v>393</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4"/>
      <c r="G463" s="89"/>
      <c r="H463" s="104" t="s">
        <v>394</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4"/>
      <c r="G464" s="89"/>
      <c r="H464" s="104" t="s">
        <v>395</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4"/>
      <c r="G465" s="89"/>
      <c r="H465" s="104" t="s">
        <v>396</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4"/>
      <c r="G466" s="89"/>
      <c r="H466" s="104" t="s">
        <v>397</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5" customHeight="1" outlineLevel="1" x14ac:dyDescent="0.35">
      <c r="A467" s="107"/>
      <c r="B467" s="98"/>
      <c r="C467" s="18"/>
      <c r="D467" s="18"/>
      <c r="E467" s="18"/>
      <c r="F467" s="14"/>
      <c r="G467" s="94"/>
      <c r="H467" s="104" t="s">
        <v>398</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121</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122</v>
      </c>
      <c r="W469" s="97"/>
      <c r="X469" s="97"/>
      <c r="Y469" s="97"/>
      <c r="Z469" s="97"/>
      <c r="AA469" s="97"/>
      <c r="AB469" s="97"/>
      <c r="AC469" s="97"/>
      <c r="AD469" s="97"/>
      <c r="AE469" s="42" t="s">
        <v>123</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5" customHeight="1" outlineLevel="1" collapsed="1" x14ac:dyDescent="0.35">
      <c r="A474" s="107"/>
      <c r="B474" s="98"/>
      <c r="C474" s="13"/>
      <c r="D474" s="13">
        <v>0</v>
      </c>
      <c r="E474" s="13" t="s">
        <v>1</v>
      </c>
      <c r="F474" s="72"/>
      <c r="G474" s="73" t="s">
        <v>187</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5" customHeight="1" outlineLevel="1" x14ac:dyDescent="0.35">
      <c r="A475" s="107"/>
      <c r="B475" s="98"/>
      <c r="C475" s="13"/>
      <c r="D475" s="13"/>
      <c r="E475" s="18"/>
      <c r="F475" s="76"/>
      <c r="G475" s="77" t="s">
        <v>834</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189</v>
      </c>
      <c r="U478" s="23"/>
      <c r="V478" s="23" t="s">
        <v>188</v>
      </c>
      <c r="W478" s="23"/>
      <c r="X478" s="23"/>
      <c r="Y478" s="23"/>
      <c r="Z478" s="23"/>
      <c r="AA478" s="23"/>
      <c r="AB478" s="23"/>
      <c r="AC478" s="245" t="s">
        <v>893</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5" customHeight="1" outlineLevel="1" x14ac:dyDescent="0.35">
      <c r="A479" s="107"/>
      <c r="B479" s="98"/>
      <c r="C479" s="18"/>
      <c r="D479" s="18"/>
      <c r="E479" s="18"/>
      <c r="F479" s="18"/>
      <c r="G479" s="18"/>
      <c r="H479" s="18"/>
      <c r="I479" s="18"/>
      <c r="J479" s="18" t="s">
        <v>833</v>
      </c>
      <c r="K479" s="18"/>
      <c r="L479" s="23"/>
      <c r="M479" s="23"/>
      <c r="N479" s="23"/>
      <c r="O479" s="23"/>
      <c r="P479" s="23"/>
      <c r="Q479" s="23"/>
      <c r="R479" s="23"/>
      <c r="S479" s="23"/>
      <c r="T479" s="24" t="s">
        <v>190</v>
      </c>
      <c r="U479" s="23"/>
      <c r="V479" s="23" t="s">
        <v>836</v>
      </c>
      <c r="W479" s="23"/>
      <c r="X479" s="24" t="s">
        <v>191</v>
      </c>
      <c r="Y479" s="24"/>
      <c r="Z479" s="25"/>
      <c r="AA479" s="25"/>
      <c r="AB479" s="25"/>
      <c r="AC479" s="577" t="s">
        <v>816</v>
      </c>
      <c r="AD479" s="577" t="s">
        <v>894</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5" customHeight="1" outlineLevel="1" x14ac:dyDescent="0.35">
      <c r="A480" s="107"/>
      <c r="B480" s="98"/>
      <c r="C480" s="18"/>
      <c r="D480" s="18"/>
      <c r="E480" s="18"/>
      <c r="F480" s="18"/>
      <c r="G480" s="577"/>
      <c r="H480" s="577" t="s">
        <v>816</v>
      </c>
      <c r="I480" s="578" t="s">
        <v>159</v>
      </c>
      <c r="J480" s="578" t="s">
        <v>388</v>
      </c>
      <c r="K480" s="578" t="s">
        <v>57</v>
      </c>
      <c r="L480" s="578" t="s">
        <v>58</v>
      </c>
      <c r="M480" s="578" t="s">
        <v>59</v>
      </c>
      <c r="N480" s="578" t="s">
        <v>60</v>
      </c>
      <c r="O480" s="578" t="s">
        <v>887</v>
      </c>
      <c r="P480" s="578" t="s">
        <v>888</v>
      </c>
      <c r="Q480" s="578" t="s">
        <v>889</v>
      </c>
      <c r="R480" s="578" t="s">
        <v>1200</v>
      </c>
      <c r="S480" s="577"/>
      <c r="T480" s="577" t="s">
        <v>192</v>
      </c>
      <c r="U480" s="577"/>
      <c r="V480" s="577" t="s">
        <v>835</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5" customHeight="1" outlineLevel="1" x14ac:dyDescent="0.35">
      <c r="A481" s="107"/>
      <c r="B481" s="98"/>
      <c r="C481" s="18"/>
      <c r="D481" s="18"/>
      <c r="E481" s="18"/>
      <c r="F481" s="14"/>
      <c r="G481" s="94"/>
      <c r="H481" s="94" t="s">
        <v>826</v>
      </c>
      <c r="I481" s="106" t="s">
        <v>389</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5" customHeight="1" outlineLevel="1" x14ac:dyDescent="0.35">
      <c r="A482" s="107"/>
      <c r="B482" s="98"/>
      <c r="C482" s="18"/>
      <c r="D482" s="18"/>
      <c r="E482" s="18"/>
      <c r="F482" s="14"/>
      <c r="G482" s="94"/>
      <c r="H482" s="94"/>
      <c r="I482" s="106" t="s">
        <v>390</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5" customHeight="1" outlineLevel="1" x14ac:dyDescent="0.35">
      <c r="A483" s="107"/>
      <c r="B483" s="98"/>
      <c r="C483" s="18"/>
      <c r="D483" s="18"/>
      <c r="E483" s="18"/>
      <c r="F483" s="14"/>
      <c r="G483" s="94"/>
      <c r="H483" s="94"/>
      <c r="I483" s="106" t="s">
        <v>391</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5" customHeight="1" outlineLevel="1" x14ac:dyDescent="0.35">
      <c r="A484" s="107"/>
      <c r="B484" s="98"/>
      <c r="C484" s="18"/>
      <c r="D484" s="18"/>
      <c r="E484" s="18"/>
      <c r="F484" s="14"/>
      <c r="G484" s="94"/>
      <c r="H484" s="94"/>
      <c r="I484" s="106" t="s">
        <v>392</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5" customHeight="1" outlineLevel="1" x14ac:dyDescent="0.35">
      <c r="A485" s="107"/>
      <c r="B485" s="98"/>
      <c r="C485" s="18"/>
      <c r="D485" s="18"/>
      <c r="E485" s="18"/>
      <c r="F485" s="14"/>
      <c r="G485" s="94"/>
      <c r="H485" s="94"/>
      <c r="I485" s="106" t="s">
        <v>393</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5" customHeight="1" outlineLevel="1" x14ac:dyDescent="0.35">
      <c r="A486" s="107"/>
      <c r="B486" s="98"/>
      <c r="C486" s="18"/>
      <c r="D486" s="18"/>
      <c r="E486" s="18"/>
      <c r="F486" s="14"/>
      <c r="G486" s="94"/>
      <c r="H486" s="94"/>
      <c r="I486" s="106" t="s">
        <v>394</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5" customHeight="1" outlineLevel="1" x14ac:dyDescent="0.35">
      <c r="A487" s="107"/>
      <c r="B487" s="98"/>
      <c r="C487" s="18"/>
      <c r="D487" s="18"/>
      <c r="E487" s="18"/>
      <c r="F487" s="14"/>
      <c r="G487" s="94"/>
      <c r="H487" s="94"/>
      <c r="I487" s="106" t="s">
        <v>395</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5" customHeight="1" outlineLevel="1" x14ac:dyDescent="0.35">
      <c r="A488" s="107"/>
      <c r="B488" s="98"/>
      <c r="C488" s="18"/>
      <c r="D488" s="18"/>
      <c r="E488" s="18"/>
      <c r="F488" s="14"/>
      <c r="G488" s="94"/>
      <c r="H488" s="94"/>
      <c r="I488" s="106" t="s">
        <v>396</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5" customHeight="1" outlineLevel="1" x14ac:dyDescent="0.35">
      <c r="A489" s="107"/>
      <c r="B489" s="98"/>
      <c r="C489" s="18"/>
      <c r="D489" s="18"/>
      <c r="E489" s="18"/>
      <c r="F489" s="14"/>
      <c r="G489" s="94"/>
      <c r="H489" s="94"/>
      <c r="I489" s="106" t="s">
        <v>397</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5" customHeight="1" outlineLevel="1" x14ac:dyDescent="0.35">
      <c r="A490" s="107"/>
      <c r="B490" s="98"/>
      <c r="C490" s="18"/>
      <c r="D490" s="18"/>
      <c r="E490" s="18"/>
      <c r="F490" s="14"/>
      <c r="G490" s="94"/>
      <c r="H490" s="94"/>
      <c r="I490" s="106" t="s">
        <v>398</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5" hidden="1" customHeight="1" outlineLevel="2" x14ac:dyDescent="0.35">
      <c r="A491" s="107"/>
      <c r="B491" s="98"/>
      <c r="C491" s="18"/>
      <c r="D491" s="18"/>
      <c r="E491" s="18"/>
      <c r="F491" s="14"/>
      <c r="G491" s="94"/>
      <c r="H491" s="94" t="s">
        <v>402</v>
      </c>
      <c r="I491" s="106" t="s">
        <v>389</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5" hidden="1" customHeight="1" outlineLevel="2" x14ac:dyDescent="0.35">
      <c r="A492" s="107"/>
      <c r="B492" s="98"/>
      <c r="C492" s="18"/>
      <c r="D492" s="18"/>
      <c r="E492" s="18"/>
      <c r="F492" s="14"/>
      <c r="G492" s="94"/>
      <c r="H492" s="94"/>
      <c r="I492" s="106" t="s">
        <v>390</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5" hidden="1" customHeight="1" outlineLevel="2" x14ac:dyDescent="0.35">
      <c r="A493" s="107"/>
      <c r="B493" s="98"/>
      <c r="C493" s="18"/>
      <c r="D493" s="18"/>
      <c r="E493" s="18"/>
      <c r="F493" s="14"/>
      <c r="G493" s="94"/>
      <c r="H493" s="94"/>
      <c r="I493" s="106" t="s">
        <v>391</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5" hidden="1" customHeight="1" outlineLevel="2" x14ac:dyDescent="0.35">
      <c r="A494" s="107"/>
      <c r="B494" s="98"/>
      <c r="C494" s="18"/>
      <c r="D494" s="18"/>
      <c r="E494" s="18"/>
      <c r="F494" s="14"/>
      <c r="G494" s="94"/>
      <c r="H494" s="94"/>
      <c r="I494" s="106" t="s">
        <v>392</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5" hidden="1" customHeight="1" outlineLevel="2" x14ac:dyDescent="0.35">
      <c r="A495" s="107"/>
      <c r="B495" s="98"/>
      <c r="C495" s="18"/>
      <c r="D495" s="18"/>
      <c r="E495" s="18"/>
      <c r="F495" s="14"/>
      <c r="G495" s="94"/>
      <c r="H495" s="94"/>
      <c r="I495" s="106" t="s">
        <v>393</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5" hidden="1" customHeight="1" outlineLevel="2" x14ac:dyDescent="0.35">
      <c r="A496" s="107"/>
      <c r="B496" s="98"/>
      <c r="C496" s="18"/>
      <c r="D496" s="18"/>
      <c r="E496" s="18"/>
      <c r="F496" s="14"/>
      <c r="G496" s="94"/>
      <c r="H496" s="94"/>
      <c r="I496" s="106" t="s">
        <v>394</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2" x14ac:dyDescent="0.35">
      <c r="A497" s="107"/>
      <c r="B497" s="98"/>
      <c r="C497" s="18"/>
      <c r="D497" s="18"/>
      <c r="E497" s="18"/>
      <c r="F497" s="14"/>
      <c r="G497" s="94"/>
      <c r="H497" s="94"/>
      <c r="I497" s="106" t="s">
        <v>395</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2" x14ac:dyDescent="0.35">
      <c r="A498" s="107"/>
      <c r="B498" s="98"/>
      <c r="C498" s="18"/>
      <c r="D498" s="18"/>
      <c r="E498" s="18"/>
      <c r="F498" s="14"/>
      <c r="G498" s="94"/>
      <c r="H498" s="94"/>
      <c r="I498" s="106" t="s">
        <v>396</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2" x14ac:dyDescent="0.35">
      <c r="A499" s="107"/>
      <c r="B499" s="98"/>
      <c r="C499" s="18"/>
      <c r="D499" s="18"/>
      <c r="E499" s="18"/>
      <c r="F499" s="14"/>
      <c r="G499" s="94"/>
      <c r="H499" s="94"/>
      <c r="I499" s="106" t="s">
        <v>397</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2" x14ac:dyDescent="0.35">
      <c r="A500" s="107"/>
      <c r="B500" s="98"/>
      <c r="C500" s="18"/>
      <c r="D500" s="18"/>
      <c r="E500" s="18"/>
      <c r="F500" s="14"/>
      <c r="G500" s="94"/>
      <c r="H500" s="94"/>
      <c r="I500" s="106" t="s">
        <v>398</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2" x14ac:dyDescent="0.35">
      <c r="A501" s="107"/>
      <c r="B501" s="98"/>
      <c r="C501" s="18"/>
      <c r="D501" s="18"/>
      <c r="E501" s="18"/>
      <c r="F501" s="14"/>
      <c r="G501" s="94"/>
      <c r="H501" s="94" t="s">
        <v>796</v>
      </c>
      <c r="I501" s="106" t="s">
        <v>389</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c r="I502" s="106" t="s">
        <v>390</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391</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392</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393</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394</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395</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396</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397</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398</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t="s">
        <v>797</v>
      </c>
      <c r="I511" s="106" t="s">
        <v>389</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c r="I512" s="106" t="s">
        <v>390</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391</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392</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393</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394</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395</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396</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397</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398</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t="s">
        <v>798</v>
      </c>
      <c r="I521" s="106" t="s">
        <v>389</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c r="I522" s="106" t="s">
        <v>390</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391</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392</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393</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394</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395</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396</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397</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398</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t="s">
        <v>799</v>
      </c>
      <c r="I531" s="106" t="s">
        <v>389</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c r="I532" s="106" t="s">
        <v>390</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391</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392</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393</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394</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395</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396</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397</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398</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t="s">
        <v>800</v>
      </c>
      <c r="I541" s="106" t="s">
        <v>389</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c r="I542" s="106" t="s">
        <v>390</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391</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392</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393</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394</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395</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396</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397</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398</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t="s">
        <v>801</v>
      </c>
      <c r="I551" s="106" t="s">
        <v>389</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c r="I552" s="106" t="s">
        <v>390</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391</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392</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393</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394</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395</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396</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397</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398</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t="s">
        <v>802</v>
      </c>
      <c r="I561" s="106" t="s">
        <v>389</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c r="I562" s="106" t="s">
        <v>390</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391</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392</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393</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394</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395</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396</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397</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398</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t="s">
        <v>803</v>
      </c>
      <c r="I571" s="106" t="s">
        <v>389</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c r="I572" s="106" t="s">
        <v>390</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391</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392</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393</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394</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5" hidden="1" customHeight="1" outlineLevel="2" x14ac:dyDescent="0.35">
      <c r="A577" s="107"/>
      <c r="B577" s="98"/>
      <c r="C577" s="18"/>
      <c r="D577" s="18"/>
      <c r="E577" s="18"/>
      <c r="F577" s="14"/>
      <c r="G577" s="94"/>
      <c r="H577" s="94"/>
      <c r="I577" s="106" t="s">
        <v>395</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5" hidden="1" customHeight="1" outlineLevel="2" x14ac:dyDescent="0.35">
      <c r="A578" s="107"/>
      <c r="B578" s="98"/>
      <c r="C578" s="18"/>
      <c r="D578" s="18"/>
      <c r="E578" s="18"/>
      <c r="F578" s="14"/>
      <c r="G578" s="94"/>
      <c r="H578" s="94"/>
      <c r="I578" s="106" t="s">
        <v>396</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5" hidden="1" customHeight="1" outlineLevel="2" x14ac:dyDescent="0.35">
      <c r="A579" s="107"/>
      <c r="B579" s="98"/>
      <c r="C579" s="18"/>
      <c r="D579" s="18"/>
      <c r="E579" s="18"/>
      <c r="F579" s="14"/>
      <c r="G579" s="94"/>
      <c r="H579" s="94"/>
      <c r="I579" s="106" t="s">
        <v>397</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5" hidden="1" customHeight="1" outlineLevel="2" x14ac:dyDescent="0.35">
      <c r="A580" s="107"/>
      <c r="B580" s="98"/>
      <c r="C580" s="18"/>
      <c r="D580" s="18"/>
      <c r="E580" s="18"/>
      <c r="F580" s="14"/>
      <c r="G580" s="94"/>
      <c r="H580" s="94"/>
      <c r="I580" s="106" t="s">
        <v>398</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121</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123</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114</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5" customHeight="1" outlineLevel="1" collapsed="1" x14ac:dyDescent="0.35">
      <c r="A587" s="107"/>
      <c r="B587" s="98"/>
      <c r="C587" s="13"/>
      <c r="D587" s="13">
        <v>0</v>
      </c>
      <c r="E587" s="13" t="s">
        <v>1</v>
      </c>
      <c r="F587" s="72"/>
      <c r="G587" s="73" t="s">
        <v>1085</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898" t="s">
        <v>1088</v>
      </c>
      <c r="H588" s="898"/>
      <c r="I588" s="898"/>
      <c r="J588" s="898"/>
      <c r="K588" s="898"/>
      <c r="L588" s="898"/>
      <c r="M588" s="898"/>
      <c r="N588" s="898"/>
      <c r="O588" s="898"/>
      <c r="P588" s="898"/>
      <c r="Q588" s="898"/>
      <c r="R588" s="898"/>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5" customHeight="1" outlineLevel="1" x14ac:dyDescent="0.35">
      <c r="A592" s="107"/>
      <c r="B592" s="98"/>
      <c r="C592" s="18"/>
      <c r="D592" s="18"/>
      <c r="E592" s="18"/>
      <c r="F592" s="18"/>
      <c r="G592" s="18"/>
      <c r="H592" s="18"/>
      <c r="I592" s="18"/>
      <c r="J592" s="18"/>
      <c r="K592" s="18"/>
      <c r="L592" s="24"/>
      <c r="M592" s="140" t="s">
        <v>462</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5" customHeight="1" outlineLevel="1" x14ac:dyDescent="0.35">
      <c r="A594" s="107"/>
      <c r="B594" s="98"/>
      <c r="C594" s="18"/>
      <c r="D594" s="18"/>
      <c r="E594" s="18"/>
      <c r="F594" s="18"/>
      <c r="G594" s="24"/>
      <c r="H594" s="24"/>
      <c r="I594" s="24" t="s">
        <v>159</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117</v>
      </c>
      <c r="D595" s="18"/>
      <c r="E595" s="18"/>
      <c r="F595" s="18"/>
      <c r="G595" s="24"/>
      <c r="H595" s="24"/>
      <c r="I595" s="24"/>
      <c r="J595" s="87" t="s">
        <v>118</v>
      </c>
      <c r="K595" s="87" t="s">
        <v>118</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5" customHeight="1" outlineLevel="1" x14ac:dyDescent="0.35">
      <c r="A597" s="107"/>
      <c r="B597" s="98"/>
      <c r="C597" s="18"/>
      <c r="D597" s="18"/>
      <c r="E597" s="18"/>
      <c r="F597" s="14"/>
      <c r="G597" s="89"/>
      <c r="H597" s="89"/>
      <c r="I597" s="104" t="s">
        <v>1086</v>
      </c>
      <c r="J597" s="89"/>
      <c r="K597" s="89"/>
      <c r="L597" s="89" t="s">
        <v>1107</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x14ac:dyDescent="0.35">
      <c r="A598" s="107"/>
      <c r="B598" s="98"/>
      <c r="C598" s="18"/>
      <c r="D598" s="18"/>
      <c r="E598" s="18"/>
      <c r="F598" s="14"/>
      <c r="G598" s="89"/>
      <c r="H598" s="89"/>
      <c r="I598" s="104" t="s">
        <v>1087</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121</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186</v>
      </c>
      <c r="S602" s="40"/>
      <c r="T602" s="96"/>
      <c r="U602" s="96"/>
      <c r="V602" s="97" t="s">
        <v>122</v>
      </c>
      <c r="W602" s="97"/>
      <c r="X602" s="97"/>
      <c r="Y602" s="97"/>
      <c r="Z602" s="97"/>
      <c r="AA602" s="97"/>
      <c r="AB602" s="97"/>
      <c r="AC602" s="97"/>
      <c r="AD602" s="97"/>
      <c r="AE602" s="42" t="s">
        <v>123</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114</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5" customHeight="1" outlineLevel="1" collapsed="1" x14ac:dyDescent="0.35">
      <c r="A607" s="107"/>
      <c r="B607" s="98"/>
      <c r="C607" s="13"/>
      <c r="D607" s="13">
        <v>0</v>
      </c>
      <c r="E607" s="13" t="s">
        <v>1</v>
      </c>
      <c r="F607" s="72"/>
      <c r="G607" s="73" t="s">
        <v>193</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3"/>
      <c r="D608" s="13"/>
      <c r="E608" s="18"/>
      <c r="F608" s="76"/>
      <c r="G608" s="77" t="s">
        <v>194</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8"/>
      <c r="G611" s="23"/>
      <c r="H611" s="23"/>
      <c r="I611" s="23"/>
      <c r="J611" s="23"/>
      <c r="K611" s="23"/>
      <c r="L611" s="18"/>
      <c r="M611" s="144"/>
      <c r="N611" s="47" t="s">
        <v>841</v>
      </c>
      <c r="O611" s="144"/>
      <c r="P611" s="47" t="s">
        <v>838</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5" customHeight="1" outlineLevel="1" x14ac:dyDescent="0.35">
      <c r="A612" s="107"/>
      <c r="B612" s="98"/>
      <c r="C612" s="18"/>
      <c r="D612" s="18"/>
      <c r="E612" s="18"/>
      <c r="F612" s="18"/>
      <c r="G612" s="18"/>
      <c r="H612" s="18"/>
      <c r="I612" s="18"/>
      <c r="J612" s="18"/>
      <c r="K612" s="18"/>
      <c r="L612" s="18"/>
      <c r="M612" s="18"/>
      <c r="N612" s="47" t="s">
        <v>840</v>
      </c>
      <c r="O612" s="18"/>
      <c r="P612" s="47" t="s">
        <v>839</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5" customHeight="1" outlineLevel="1" x14ac:dyDescent="0.35">
      <c r="A613" s="107"/>
      <c r="B613" s="98"/>
      <c r="C613" s="18"/>
      <c r="D613" s="18"/>
      <c r="E613" s="18"/>
      <c r="F613" s="18"/>
      <c r="G613" s="24"/>
      <c r="H613" s="24"/>
      <c r="I613" s="24"/>
      <c r="J613" s="24"/>
      <c r="K613" s="24"/>
      <c r="L613" s="24"/>
      <c r="M613" s="24"/>
      <c r="N613" s="24" t="s">
        <v>814</v>
      </c>
      <c r="O613" s="24"/>
      <c r="P613" s="24" t="s">
        <v>815</v>
      </c>
      <c r="Q613" s="23"/>
      <c r="R613" s="24"/>
      <c r="S613" s="102" t="s">
        <v>197</v>
      </c>
      <c r="T613" s="102"/>
      <c r="U613" s="24"/>
      <c r="V613" s="25" t="s">
        <v>191</v>
      </c>
      <c r="W613" s="25"/>
      <c r="X613" s="25"/>
      <c r="Y613" s="25"/>
      <c r="Z613" s="25"/>
      <c r="AA613" s="25"/>
      <c r="AB613" s="25"/>
      <c r="AC613" s="245" t="s">
        <v>893</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5" customHeight="1" outlineLevel="1" x14ac:dyDescent="0.35">
      <c r="A614" s="107"/>
      <c r="B614" s="98"/>
      <c r="C614" s="18"/>
      <c r="D614" s="18"/>
      <c r="E614" s="18"/>
      <c r="F614" s="18"/>
      <c r="G614" s="18"/>
      <c r="H614" s="18" t="s">
        <v>810</v>
      </c>
      <c r="I614" s="24" t="s">
        <v>159</v>
      </c>
      <c r="J614" s="24" t="s">
        <v>198</v>
      </c>
      <c r="K614" s="24" t="s">
        <v>199</v>
      </c>
      <c r="L614" s="24" t="s">
        <v>201</v>
      </c>
      <c r="M614" s="24"/>
      <c r="N614" s="24" t="s">
        <v>200</v>
      </c>
      <c r="O614" s="24"/>
      <c r="P614" s="24" t="s">
        <v>200</v>
      </c>
      <c r="Q614" s="23"/>
      <c r="R614" s="24"/>
      <c r="S614" s="24" t="s">
        <v>203</v>
      </c>
      <c r="T614" s="24" t="s">
        <v>202</v>
      </c>
      <c r="U614" s="24"/>
      <c r="V614" s="25"/>
      <c r="W614" s="25"/>
      <c r="X614" s="25"/>
      <c r="Y614" s="25"/>
      <c r="Z614" s="25"/>
      <c r="AA614" s="25"/>
      <c r="AB614" s="25"/>
      <c r="AC614" s="25" t="s">
        <v>816</v>
      </c>
      <c r="AD614" s="25" t="s">
        <v>894</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117</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5" customHeight="1" outlineLevel="1" x14ac:dyDescent="0.35">
      <c r="A617" s="107"/>
      <c r="B617" s="98"/>
      <c r="C617" s="18"/>
      <c r="D617" s="18"/>
      <c r="E617" s="18"/>
      <c r="F617" s="14"/>
      <c r="H617" s="109" t="s">
        <v>826</v>
      </c>
      <c r="I617" s="104" t="s">
        <v>389</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x14ac:dyDescent="0.35">
      <c r="A618" s="107"/>
      <c r="B618" s="98"/>
      <c r="C618" s="18"/>
      <c r="D618" s="18"/>
      <c r="E618" s="18"/>
      <c r="F618" s="14"/>
      <c r="I618" s="104" t="s">
        <v>390</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8"/>
      <c r="D619" s="18"/>
      <c r="E619" s="18"/>
      <c r="F619" s="14"/>
      <c r="I619" s="104" t="s">
        <v>391</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8"/>
      <c r="E620" s="18"/>
      <c r="F620" s="14"/>
      <c r="I620" s="104" t="s">
        <v>392</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c r="D621" s="18"/>
      <c r="E621" s="18"/>
      <c r="F621" s="14"/>
      <c r="I621" s="104" t="s">
        <v>393</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4"/>
      <c r="I622" s="104" t="s">
        <v>394</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4"/>
      <c r="I623" s="104" t="s">
        <v>395</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4"/>
      <c r="I624" s="104" t="s">
        <v>396</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4"/>
      <c r="I625" s="104" t="s">
        <v>397</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5" customHeight="1" outlineLevel="1" x14ac:dyDescent="0.35">
      <c r="A626" s="107"/>
      <c r="B626" s="98"/>
      <c r="C626" s="18"/>
      <c r="D626" s="18"/>
      <c r="E626" s="18"/>
      <c r="F626" s="14"/>
      <c r="I626" s="104" t="s">
        <v>398</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5" customHeight="1" outlineLevel="2" x14ac:dyDescent="0.35">
      <c r="A627" s="107"/>
      <c r="B627" s="98"/>
      <c r="C627" s="18"/>
      <c r="D627" s="18"/>
      <c r="E627" s="18"/>
      <c r="F627" s="14"/>
      <c r="H627" s="109" t="s">
        <v>402</v>
      </c>
      <c r="I627" s="104" t="s">
        <v>389</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2" x14ac:dyDescent="0.35">
      <c r="A628" s="107"/>
      <c r="B628" s="98"/>
      <c r="C628" s="18"/>
      <c r="D628" s="18"/>
      <c r="E628" s="18"/>
      <c r="F628" s="14"/>
      <c r="I628" s="104" t="s">
        <v>390</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2" x14ac:dyDescent="0.35">
      <c r="A629" s="107"/>
      <c r="B629" s="98"/>
      <c r="C629" s="18"/>
      <c r="D629" s="18"/>
      <c r="E629" s="18"/>
      <c r="F629" s="14"/>
      <c r="I629" s="104" t="s">
        <v>391</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2" x14ac:dyDescent="0.35">
      <c r="A630" s="107"/>
      <c r="B630" s="98"/>
      <c r="C630" s="18"/>
      <c r="D630" s="18"/>
      <c r="E630" s="18"/>
      <c r="F630" s="14"/>
      <c r="I630" s="104" t="s">
        <v>392</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2" x14ac:dyDescent="0.35">
      <c r="A631" s="107"/>
      <c r="B631" s="98"/>
      <c r="C631" s="18"/>
      <c r="D631" s="18"/>
      <c r="E631" s="18"/>
      <c r="F631" s="14"/>
      <c r="I631" s="104" t="s">
        <v>393</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2" x14ac:dyDescent="0.35">
      <c r="A632" s="107"/>
      <c r="B632" s="98"/>
      <c r="C632" s="18"/>
      <c r="D632" s="18"/>
      <c r="E632" s="18"/>
      <c r="F632" s="14"/>
      <c r="I632" s="104" t="s">
        <v>394</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2" x14ac:dyDescent="0.35">
      <c r="A633" s="107"/>
      <c r="B633" s="98"/>
      <c r="C633" s="18"/>
      <c r="D633" s="18"/>
      <c r="E633" s="18"/>
      <c r="F633" s="14"/>
      <c r="I633" s="104" t="s">
        <v>395</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2" x14ac:dyDescent="0.35">
      <c r="A634" s="107"/>
      <c r="B634" s="98"/>
      <c r="C634" s="18"/>
      <c r="D634" s="18"/>
      <c r="E634" s="18"/>
      <c r="F634" s="14"/>
      <c r="I634" s="104" t="s">
        <v>396</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2" x14ac:dyDescent="0.35">
      <c r="A635" s="107"/>
      <c r="B635" s="98"/>
      <c r="C635" s="18"/>
      <c r="D635" s="18"/>
      <c r="E635" s="18"/>
      <c r="F635" s="14"/>
      <c r="I635" s="104" t="s">
        <v>397</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2" x14ac:dyDescent="0.35">
      <c r="A636" s="107"/>
      <c r="B636" s="98"/>
      <c r="C636" s="18"/>
      <c r="D636" s="18"/>
      <c r="E636" s="18"/>
      <c r="F636" s="14"/>
      <c r="I636" s="104" t="s">
        <v>398</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2" x14ac:dyDescent="0.35">
      <c r="A637" s="107"/>
      <c r="B637" s="98"/>
      <c r="C637" s="18"/>
      <c r="D637" s="18"/>
      <c r="E637" s="18"/>
      <c r="F637" s="14"/>
      <c r="H637" s="109" t="s">
        <v>796</v>
      </c>
      <c r="I637" s="104" t="s">
        <v>389</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customHeight="1" outlineLevel="2" x14ac:dyDescent="0.35">
      <c r="A638" s="107"/>
      <c r="B638" s="98"/>
      <c r="C638" s="18"/>
      <c r="D638" s="18"/>
      <c r="E638" s="18"/>
      <c r="F638" s="14"/>
      <c r="I638" s="104" t="s">
        <v>390</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customHeight="1" outlineLevel="2" x14ac:dyDescent="0.35">
      <c r="A639" s="107"/>
      <c r="B639" s="98"/>
      <c r="C639" s="18"/>
      <c r="D639" s="18"/>
      <c r="E639" s="18"/>
      <c r="F639" s="14"/>
      <c r="I639" s="104" t="s">
        <v>391</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customHeight="1" outlineLevel="2" x14ac:dyDescent="0.35">
      <c r="A640" s="107"/>
      <c r="B640" s="98"/>
      <c r="C640" s="18"/>
      <c r="D640" s="18"/>
      <c r="E640" s="18"/>
      <c r="F640" s="14"/>
      <c r="I640" s="104" t="s">
        <v>392</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customHeight="1" outlineLevel="2" x14ac:dyDescent="0.35">
      <c r="A641" s="107"/>
      <c r="B641" s="98"/>
      <c r="C641" s="18"/>
      <c r="D641" s="18"/>
      <c r="E641" s="18"/>
      <c r="F641" s="14"/>
      <c r="I641" s="104" t="s">
        <v>393</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customHeight="1" outlineLevel="2" x14ac:dyDescent="0.35">
      <c r="A642" s="107"/>
      <c r="B642" s="98"/>
      <c r="C642" s="18"/>
      <c r="D642" s="18"/>
      <c r="E642" s="18"/>
      <c r="F642" s="14"/>
      <c r="I642" s="104" t="s">
        <v>394</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customHeight="1" outlineLevel="2" x14ac:dyDescent="0.35">
      <c r="A643" s="107"/>
      <c r="B643" s="98"/>
      <c r="C643" s="18"/>
      <c r="D643" s="18"/>
      <c r="E643" s="18"/>
      <c r="F643" s="14"/>
      <c r="I643" s="104" t="s">
        <v>395</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customHeight="1" outlineLevel="2" x14ac:dyDescent="0.35">
      <c r="A644" s="107"/>
      <c r="B644" s="98"/>
      <c r="C644" s="18"/>
      <c r="D644" s="18"/>
      <c r="E644" s="18"/>
      <c r="F644" s="14"/>
      <c r="I644" s="104" t="s">
        <v>396</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customHeight="1" outlineLevel="2" x14ac:dyDescent="0.35">
      <c r="A645" s="107"/>
      <c r="B645" s="98"/>
      <c r="C645" s="18"/>
      <c r="D645" s="18"/>
      <c r="E645" s="18"/>
      <c r="F645" s="14"/>
      <c r="I645" s="104" t="s">
        <v>397</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customHeight="1" outlineLevel="2" x14ac:dyDescent="0.35">
      <c r="A646" s="107"/>
      <c r="B646" s="98"/>
      <c r="C646" s="18"/>
      <c r="D646" s="18"/>
      <c r="E646" s="18"/>
      <c r="F646" s="14"/>
      <c r="I646" s="104" t="s">
        <v>398</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customHeight="1" outlineLevel="2" x14ac:dyDescent="0.35">
      <c r="A647" s="107"/>
      <c r="B647" s="98"/>
      <c r="C647" s="18"/>
      <c r="D647" s="18"/>
      <c r="E647" s="18"/>
      <c r="F647" s="14"/>
      <c r="H647" s="109" t="s">
        <v>797</v>
      </c>
      <c r="I647" s="104" t="s">
        <v>389</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customHeight="1" outlineLevel="2" x14ac:dyDescent="0.35">
      <c r="A648" s="107"/>
      <c r="B648" s="98"/>
      <c r="C648" s="18"/>
      <c r="D648" s="18"/>
      <c r="E648" s="18"/>
      <c r="F648" s="14"/>
      <c r="I648" s="104" t="s">
        <v>390</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customHeight="1" outlineLevel="2" x14ac:dyDescent="0.35">
      <c r="A649" s="107"/>
      <c r="B649" s="98"/>
      <c r="C649" s="18"/>
      <c r="D649" s="18"/>
      <c r="E649" s="18"/>
      <c r="F649" s="14"/>
      <c r="I649" s="104" t="s">
        <v>391</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customHeight="1" outlineLevel="2" x14ac:dyDescent="0.35">
      <c r="A650" s="107"/>
      <c r="B650" s="98"/>
      <c r="C650" s="18"/>
      <c r="D650" s="18"/>
      <c r="E650" s="18"/>
      <c r="F650" s="14"/>
      <c r="I650" s="104" t="s">
        <v>392</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customHeight="1" outlineLevel="2" x14ac:dyDescent="0.35">
      <c r="A651" s="107"/>
      <c r="B651" s="98"/>
      <c r="C651" s="18"/>
      <c r="D651" s="18"/>
      <c r="E651" s="18"/>
      <c r="F651" s="14"/>
      <c r="I651" s="104" t="s">
        <v>393</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customHeight="1" outlineLevel="2" x14ac:dyDescent="0.35">
      <c r="A652" s="107"/>
      <c r="B652" s="98"/>
      <c r="C652" s="18"/>
      <c r="D652" s="18"/>
      <c r="E652" s="18"/>
      <c r="F652" s="14"/>
      <c r="I652" s="104" t="s">
        <v>394</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customHeight="1" outlineLevel="2" x14ac:dyDescent="0.35">
      <c r="A653" s="107"/>
      <c r="B653" s="98"/>
      <c r="C653" s="18"/>
      <c r="D653" s="18"/>
      <c r="E653" s="18"/>
      <c r="F653" s="14"/>
      <c r="I653" s="104" t="s">
        <v>395</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customHeight="1" outlineLevel="2" x14ac:dyDescent="0.35">
      <c r="A654" s="107"/>
      <c r="B654" s="98"/>
      <c r="C654" s="18"/>
      <c r="D654" s="18"/>
      <c r="E654" s="18"/>
      <c r="F654" s="14"/>
      <c r="I654" s="104" t="s">
        <v>396</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customHeight="1" outlineLevel="2" x14ac:dyDescent="0.35">
      <c r="A655" s="107"/>
      <c r="B655" s="98"/>
      <c r="C655" s="18"/>
      <c r="D655" s="18"/>
      <c r="E655" s="18"/>
      <c r="F655" s="14"/>
      <c r="I655" s="104" t="s">
        <v>397</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customHeight="1" outlineLevel="2" x14ac:dyDescent="0.35">
      <c r="A656" s="107"/>
      <c r="B656" s="98"/>
      <c r="C656" s="18"/>
      <c r="D656" s="18"/>
      <c r="E656" s="18"/>
      <c r="F656" s="14"/>
      <c r="I656" s="104" t="s">
        <v>398</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customHeight="1" outlineLevel="2" x14ac:dyDescent="0.35">
      <c r="A657" s="107"/>
      <c r="B657" s="98"/>
      <c r="C657" s="18"/>
      <c r="D657" s="18"/>
      <c r="E657" s="18"/>
      <c r="F657" s="14"/>
      <c r="H657" s="109" t="s">
        <v>798</v>
      </c>
      <c r="I657" s="104" t="s">
        <v>389</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customHeight="1" outlineLevel="2" x14ac:dyDescent="0.35">
      <c r="A658" s="107"/>
      <c r="B658" s="98"/>
      <c r="C658" s="18"/>
      <c r="D658" s="18"/>
      <c r="E658" s="18"/>
      <c r="F658" s="14"/>
      <c r="I658" s="104" t="s">
        <v>390</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customHeight="1" outlineLevel="2" x14ac:dyDescent="0.35">
      <c r="A659" s="107"/>
      <c r="B659" s="98"/>
      <c r="C659" s="18"/>
      <c r="D659" s="18"/>
      <c r="E659" s="18"/>
      <c r="F659" s="14"/>
      <c r="I659" s="104" t="s">
        <v>391</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customHeight="1" outlineLevel="2" x14ac:dyDescent="0.35">
      <c r="A660" s="107"/>
      <c r="B660" s="98"/>
      <c r="C660" s="18"/>
      <c r="D660" s="18"/>
      <c r="E660" s="18"/>
      <c r="F660" s="14"/>
      <c r="I660" s="104" t="s">
        <v>392</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customHeight="1" outlineLevel="2" x14ac:dyDescent="0.35">
      <c r="A661" s="107"/>
      <c r="B661" s="98"/>
      <c r="C661" s="18"/>
      <c r="D661" s="18"/>
      <c r="E661" s="18"/>
      <c r="F661" s="14"/>
      <c r="I661" s="104" t="s">
        <v>393</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customHeight="1" outlineLevel="2" x14ac:dyDescent="0.35">
      <c r="A662" s="107"/>
      <c r="B662" s="98"/>
      <c r="C662" s="18"/>
      <c r="D662" s="18"/>
      <c r="E662" s="18"/>
      <c r="F662" s="14"/>
      <c r="I662" s="104" t="s">
        <v>394</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customHeight="1" outlineLevel="2" x14ac:dyDescent="0.35">
      <c r="A663" s="107"/>
      <c r="B663" s="98"/>
      <c r="C663" s="18"/>
      <c r="D663" s="18"/>
      <c r="E663" s="18"/>
      <c r="F663" s="14"/>
      <c r="I663" s="104" t="s">
        <v>395</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customHeight="1" outlineLevel="2" x14ac:dyDescent="0.35">
      <c r="A664" s="107"/>
      <c r="B664" s="98"/>
      <c r="C664" s="18"/>
      <c r="D664" s="18"/>
      <c r="E664" s="18"/>
      <c r="F664" s="14"/>
      <c r="I664" s="104" t="s">
        <v>396</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customHeight="1" outlineLevel="2" x14ac:dyDescent="0.35">
      <c r="A665" s="107"/>
      <c r="B665" s="98"/>
      <c r="C665" s="18"/>
      <c r="D665" s="18"/>
      <c r="E665" s="18"/>
      <c r="F665" s="14"/>
      <c r="I665" s="104" t="s">
        <v>397</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customHeight="1" outlineLevel="2" x14ac:dyDescent="0.35">
      <c r="A666" s="107"/>
      <c r="B666" s="98"/>
      <c r="C666" s="18"/>
      <c r="D666" s="18"/>
      <c r="E666" s="18"/>
      <c r="F666" s="14"/>
      <c r="I666" s="104" t="s">
        <v>398</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customHeight="1" outlineLevel="2" x14ac:dyDescent="0.35">
      <c r="A667" s="107"/>
      <c r="B667" s="98"/>
      <c r="C667" s="18"/>
      <c r="D667" s="18"/>
      <c r="E667" s="18"/>
      <c r="F667" s="14"/>
      <c r="H667" s="109" t="s">
        <v>799</v>
      </c>
      <c r="I667" s="104" t="s">
        <v>389</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customHeight="1" outlineLevel="2" x14ac:dyDescent="0.35">
      <c r="A668" s="107"/>
      <c r="B668" s="98"/>
      <c r="C668" s="18"/>
      <c r="D668" s="18"/>
      <c r="E668" s="18"/>
      <c r="F668" s="14"/>
      <c r="I668" s="104" t="s">
        <v>390</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customHeight="1" outlineLevel="2" x14ac:dyDescent="0.35">
      <c r="A669" s="107"/>
      <c r="B669" s="98"/>
      <c r="C669" s="18"/>
      <c r="D669" s="18"/>
      <c r="E669" s="18"/>
      <c r="F669" s="14"/>
      <c r="I669" s="104" t="s">
        <v>391</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customHeight="1" outlineLevel="2" x14ac:dyDescent="0.35">
      <c r="A670" s="107"/>
      <c r="B670" s="98"/>
      <c r="C670" s="18"/>
      <c r="D670" s="18"/>
      <c r="E670" s="18"/>
      <c r="F670" s="14"/>
      <c r="I670" s="104" t="s">
        <v>392</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customHeight="1" outlineLevel="2" x14ac:dyDescent="0.35">
      <c r="A671" s="107"/>
      <c r="B671" s="98"/>
      <c r="C671" s="18"/>
      <c r="D671" s="18"/>
      <c r="E671" s="18"/>
      <c r="F671" s="14"/>
      <c r="I671" s="104" t="s">
        <v>393</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customHeight="1" outlineLevel="2" x14ac:dyDescent="0.35">
      <c r="A672" s="107"/>
      <c r="B672" s="98"/>
      <c r="C672" s="18"/>
      <c r="D672" s="18"/>
      <c r="E672" s="18"/>
      <c r="F672" s="14"/>
      <c r="I672" s="104" t="s">
        <v>394</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customHeight="1" outlineLevel="2" x14ac:dyDescent="0.35">
      <c r="A673" s="107"/>
      <c r="B673" s="98"/>
      <c r="C673" s="18"/>
      <c r="D673" s="18"/>
      <c r="E673" s="18"/>
      <c r="F673" s="14"/>
      <c r="I673" s="104" t="s">
        <v>395</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customHeight="1" outlineLevel="2" x14ac:dyDescent="0.35">
      <c r="A674" s="107"/>
      <c r="B674" s="98"/>
      <c r="C674" s="18"/>
      <c r="D674" s="18"/>
      <c r="E674" s="18"/>
      <c r="F674" s="14"/>
      <c r="I674" s="104" t="s">
        <v>396</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customHeight="1" outlineLevel="2" x14ac:dyDescent="0.35">
      <c r="A675" s="107"/>
      <c r="B675" s="98"/>
      <c r="C675" s="18"/>
      <c r="D675" s="18"/>
      <c r="E675" s="18"/>
      <c r="F675" s="14"/>
      <c r="I675" s="104" t="s">
        <v>397</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customHeight="1" outlineLevel="2" x14ac:dyDescent="0.35">
      <c r="A676" s="107"/>
      <c r="B676" s="98"/>
      <c r="C676" s="18"/>
      <c r="D676" s="18"/>
      <c r="E676" s="18"/>
      <c r="F676" s="14"/>
      <c r="I676" s="104" t="s">
        <v>398</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customHeight="1" outlineLevel="2" x14ac:dyDescent="0.35">
      <c r="A677" s="107"/>
      <c r="B677" s="98"/>
      <c r="C677" s="18"/>
      <c r="D677" s="18"/>
      <c r="E677" s="18"/>
      <c r="F677" s="14"/>
      <c r="H677" s="109" t="s">
        <v>800</v>
      </c>
      <c r="I677" s="104" t="s">
        <v>389</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customHeight="1" outlineLevel="2" x14ac:dyDescent="0.35">
      <c r="A678" s="107"/>
      <c r="B678" s="98"/>
      <c r="C678" s="18"/>
      <c r="D678" s="18"/>
      <c r="E678" s="18"/>
      <c r="F678" s="14"/>
      <c r="I678" s="104" t="s">
        <v>390</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customHeight="1" outlineLevel="2" x14ac:dyDescent="0.35">
      <c r="A679" s="107"/>
      <c r="B679" s="98"/>
      <c r="C679" s="18"/>
      <c r="D679" s="18"/>
      <c r="E679" s="18"/>
      <c r="F679" s="14"/>
      <c r="I679" s="104" t="s">
        <v>391</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customHeight="1" outlineLevel="2" x14ac:dyDescent="0.35">
      <c r="A680" s="107"/>
      <c r="B680" s="98"/>
      <c r="C680" s="18"/>
      <c r="D680" s="18"/>
      <c r="E680" s="18"/>
      <c r="F680" s="14"/>
      <c r="I680" s="104" t="s">
        <v>392</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customHeight="1" outlineLevel="2" x14ac:dyDescent="0.35">
      <c r="A681" s="107"/>
      <c r="B681" s="98"/>
      <c r="C681" s="18"/>
      <c r="D681" s="18"/>
      <c r="E681" s="18"/>
      <c r="F681" s="14"/>
      <c r="I681" s="104" t="s">
        <v>393</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customHeight="1" outlineLevel="2" x14ac:dyDescent="0.35">
      <c r="A682" s="107"/>
      <c r="B682" s="98"/>
      <c r="C682" s="18"/>
      <c r="D682" s="18"/>
      <c r="E682" s="18"/>
      <c r="F682" s="14"/>
      <c r="I682" s="104" t="s">
        <v>394</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customHeight="1" outlineLevel="2" x14ac:dyDescent="0.35">
      <c r="A683" s="107"/>
      <c r="B683" s="98"/>
      <c r="C683" s="18"/>
      <c r="D683" s="18"/>
      <c r="E683" s="18"/>
      <c r="F683" s="14"/>
      <c r="I683" s="104" t="s">
        <v>395</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customHeight="1" outlineLevel="2" x14ac:dyDescent="0.35">
      <c r="A684" s="107"/>
      <c r="B684" s="98"/>
      <c r="C684" s="18"/>
      <c r="D684" s="18"/>
      <c r="E684" s="18"/>
      <c r="F684" s="14"/>
      <c r="I684" s="104" t="s">
        <v>396</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customHeight="1" outlineLevel="2" x14ac:dyDescent="0.35">
      <c r="A685" s="107"/>
      <c r="B685" s="98"/>
      <c r="C685" s="18"/>
      <c r="D685" s="18"/>
      <c r="E685" s="18"/>
      <c r="F685" s="14"/>
      <c r="I685" s="104" t="s">
        <v>397</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customHeight="1" outlineLevel="2" x14ac:dyDescent="0.35">
      <c r="A686" s="107"/>
      <c r="B686" s="98"/>
      <c r="C686" s="18"/>
      <c r="D686" s="18"/>
      <c r="E686" s="18"/>
      <c r="F686" s="14"/>
      <c r="I686" s="104" t="s">
        <v>398</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customHeight="1" outlineLevel="2" x14ac:dyDescent="0.35">
      <c r="A687" s="107"/>
      <c r="B687" s="98"/>
      <c r="C687" s="18"/>
      <c r="D687" s="18"/>
      <c r="E687" s="18"/>
      <c r="F687" s="14"/>
      <c r="H687" s="109" t="s">
        <v>801</v>
      </c>
      <c r="I687" s="104" t="s">
        <v>389</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customHeight="1" outlineLevel="2" x14ac:dyDescent="0.35">
      <c r="A688" s="107"/>
      <c r="B688" s="98"/>
      <c r="C688" s="18"/>
      <c r="D688" s="18"/>
      <c r="E688" s="18"/>
      <c r="F688" s="14"/>
      <c r="I688" s="104" t="s">
        <v>390</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customHeight="1" outlineLevel="2" x14ac:dyDescent="0.35">
      <c r="A689" s="107"/>
      <c r="B689" s="98"/>
      <c r="C689" s="18"/>
      <c r="D689" s="18"/>
      <c r="E689" s="18"/>
      <c r="F689" s="14"/>
      <c r="I689" s="104" t="s">
        <v>391</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customHeight="1" outlineLevel="2" x14ac:dyDescent="0.35">
      <c r="A690" s="107"/>
      <c r="B690" s="98"/>
      <c r="C690" s="18"/>
      <c r="D690" s="18"/>
      <c r="E690" s="18"/>
      <c r="F690" s="14"/>
      <c r="I690" s="104" t="s">
        <v>392</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customHeight="1" outlineLevel="2" x14ac:dyDescent="0.35">
      <c r="A691" s="107"/>
      <c r="B691" s="98"/>
      <c r="C691" s="18"/>
      <c r="D691" s="18"/>
      <c r="E691" s="18"/>
      <c r="F691" s="14"/>
      <c r="I691" s="104" t="s">
        <v>393</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customHeight="1" outlineLevel="2" x14ac:dyDescent="0.35">
      <c r="A692" s="107"/>
      <c r="B692" s="98"/>
      <c r="C692" s="18"/>
      <c r="D692" s="18"/>
      <c r="E692" s="18"/>
      <c r="F692" s="14"/>
      <c r="I692" s="104" t="s">
        <v>394</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customHeight="1" outlineLevel="2" x14ac:dyDescent="0.35">
      <c r="A693" s="107"/>
      <c r="B693" s="98"/>
      <c r="C693" s="18"/>
      <c r="D693" s="18"/>
      <c r="E693" s="18"/>
      <c r="F693" s="14"/>
      <c r="I693" s="104" t="s">
        <v>395</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customHeight="1" outlineLevel="2" x14ac:dyDescent="0.35">
      <c r="A694" s="107"/>
      <c r="B694" s="98"/>
      <c r="C694" s="18"/>
      <c r="D694" s="18"/>
      <c r="E694" s="18"/>
      <c r="F694" s="14"/>
      <c r="I694" s="104" t="s">
        <v>396</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customHeight="1" outlineLevel="2" x14ac:dyDescent="0.35">
      <c r="A695" s="107"/>
      <c r="B695" s="98"/>
      <c r="C695" s="18"/>
      <c r="D695" s="18"/>
      <c r="E695" s="18"/>
      <c r="F695" s="14"/>
      <c r="I695" s="104" t="s">
        <v>397</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customHeight="1" outlineLevel="2" x14ac:dyDescent="0.35">
      <c r="A696" s="107"/>
      <c r="B696" s="98"/>
      <c r="C696" s="18"/>
      <c r="D696" s="18"/>
      <c r="E696" s="18"/>
      <c r="F696" s="14"/>
      <c r="I696" s="104" t="s">
        <v>398</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customHeight="1" outlineLevel="2" x14ac:dyDescent="0.35">
      <c r="A697" s="107"/>
      <c r="B697" s="98"/>
      <c r="C697" s="18"/>
      <c r="D697" s="18"/>
      <c r="E697" s="18"/>
      <c r="F697" s="14"/>
      <c r="H697" s="109" t="s">
        <v>802</v>
      </c>
      <c r="I697" s="104" t="s">
        <v>389</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customHeight="1" outlineLevel="2" x14ac:dyDescent="0.35">
      <c r="A698" s="107"/>
      <c r="B698" s="98"/>
      <c r="C698" s="18"/>
      <c r="D698" s="18"/>
      <c r="E698" s="18"/>
      <c r="F698" s="14"/>
      <c r="I698" s="104" t="s">
        <v>390</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customHeight="1" outlineLevel="2" x14ac:dyDescent="0.35">
      <c r="A699" s="107"/>
      <c r="B699" s="98"/>
      <c r="C699" s="18"/>
      <c r="D699" s="18"/>
      <c r="E699" s="18"/>
      <c r="F699" s="14"/>
      <c r="I699" s="104" t="s">
        <v>391</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customHeight="1" outlineLevel="2" x14ac:dyDescent="0.35">
      <c r="A700" s="107"/>
      <c r="B700" s="98"/>
      <c r="C700" s="18"/>
      <c r="D700" s="18"/>
      <c r="E700" s="18"/>
      <c r="F700" s="14"/>
      <c r="I700" s="104" t="s">
        <v>392</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customHeight="1" outlineLevel="2" x14ac:dyDescent="0.35">
      <c r="A701" s="107"/>
      <c r="B701" s="98"/>
      <c r="C701" s="18"/>
      <c r="D701" s="18"/>
      <c r="E701" s="18"/>
      <c r="F701" s="14"/>
      <c r="I701" s="104" t="s">
        <v>393</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customHeight="1" outlineLevel="2" x14ac:dyDescent="0.35">
      <c r="A702" s="107"/>
      <c r="B702" s="98"/>
      <c r="C702" s="18"/>
      <c r="D702" s="18"/>
      <c r="E702" s="18"/>
      <c r="F702" s="14"/>
      <c r="I702" s="104" t="s">
        <v>394</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customHeight="1" outlineLevel="2" x14ac:dyDescent="0.35">
      <c r="A703" s="107"/>
      <c r="B703" s="98"/>
      <c r="C703" s="18"/>
      <c r="D703" s="18"/>
      <c r="E703" s="18"/>
      <c r="F703" s="14"/>
      <c r="I703" s="104" t="s">
        <v>395</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customHeight="1" outlineLevel="2" x14ac:dyDescent="0.35">
      <c r="A704" s="107"/>
      <c r="B704" s="98"/>
      <c r="C704" s="18"/>
      <c r="D704" s="18"/>
      <c r="E704" s="18"/>
      <c r="F704" s="14"/>
      <c r="I704" s="104" t="s">
        <v>396</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customHeight="1" outlineLevel="2" x14ac:dyDescent="0.35">
      <c r="A705" s="107"/>
      <c r="B705" s="98"/>
      <c r="C705" s="18"/>
      <c r="D705" s="18"/>
      <c r="E705" s="18"/>
      <c r="F705" s="14"/>
      <c r="I705" s="104" t="s">
        <v>397</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customHeight="1" outlineLevel="2" x14ac:dyDescent="0.35">
      <c r="A706" s="107"/>
      <c r="B706" s="98"/>
      <c r="C706" s="18"/>
      <c r="D706" s="18"/>
      <c r="E706" s="18"/>
      <c r="F706" s="14"/>
      <c r="I706" s="104" t="s">
        <v>398</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customHeight="1" outlineLevel="2" x14ac:dyDescent="0.35">
      <c r="A707" s="107"/>
      <c r="B707" s="98"/>
      <c r="C707" s="18"/>
      <c r="D707" s="18"/>
      <c r="E707" s="18"/>
      <c r="F707" s="14"/>
      <c r="H707" s="109" t="s">
        <v>803</v>
      </c>
      <c r="I707" s="104" t="s">
        <v>389</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customHeight="1" outlineLevel="2" x14ac:dyDescent="0.35">
      <c r="A708" s="107"/>
      <c r="B708" s="98"/>
      <c r="C708" s="18"/>
      <c r="D708" s="18"/>
      <c r="E708" s="18"/>
      <c r="F708" s="14"/>
      <c r="I708" s="104" t="s">
        <v>390</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customHeight="1" outlineLevel="2" x14ac:dyDescent="0.35">
      <c r="A709" s="107"/>
      <c r="B709" s="98"/>
      <c r="C709" s="18"/>
      <c r="D709" s="18"/>
      <c r="E709" s="18"/>
      <c r="F709" s="14"/>
      <c r="I709" s="104" t="s">
        <v>391</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customHeight="1" outlineLevel="2" x14ac:dyDescent="0.35">
      <c r="A710" s="107"/>
      <c r="B710" s="98"/>
      <c r="C710" s="18"/>
      <c r="D710" s="18"/>
      <c r="E710" s="18"/>
      <c r="F710" s="14"/>
      <c r="I710" s="104" t="s">
        <v>392</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customHeight="1" outlineLevel="2" x14ac:dyDescent="0.35">
      <c r="A711" s="107"/>
      <c r="B711" s="98"/>
      <c r="C711" s="18"/>
      <c r="D711" s="18"/>
      <c r="E711" s="18"/>
      <c r="F711" s="14"/>
      <c r="I711" s="104" t="s">
        <v>393</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customHeight="1" outlineLevel="2" x14ac:dyDescent="0.35">
      <c r="A712" s="107"/>
      <c r="B712" s="98"/>
      <c r="C712" s="18"/>
      <c r="D712" s="18"/>
      <c r="E712" s="18"/>
      <c r="F712" s="14"/>
      <c r="I712" s="104" t="s">
        <v>394</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customHeight="1" outlineLevel="2" x14ac:dyDescent="0.35">
      <c r="A713" s="107"/>
      <c r="B713" s="98"/>
      <c r="C713" s="18"/>
      <c r="D713" s="18"/>
      <c r="E713" s="18"/>
      <c r="F713" s="14"/>
      <c r="I713" s="104" t="s">
        <v>395</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customHeight="1" outlineLevel="2" x14ac:dyDescent="0.35">
      <c r="A714" s="107"/>
      <c r="B714" s="98"/>
      <c r="C714" s="18"/>
      <c r="D714" s="18"/>
      <c r="E714" s="18"/>
      <c r="F714" s="14"/>
      <c r="I714" s="104" t="s">
        <v>396</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customHeight="1" outlineLevel="2" x14ac:dyDescent="0.35">
      <c r="A715" s="107"/>
      <c r="B715" s="98"/>
      <c r="C715" s="18"/>
      <c r="D715" s="18"/>
      <c r="E715" s="18"/>
      <c r="F715" s="14"/>
      <c r="I715" s="104" t="s">
        <v>397</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customHeight="1" outlineLevel="2" x14ac:dyDescent="0.35">
      <c r="A716" s="107"/>
      <c r="B716" s="98"/>
      <c r="C716" s="18"/>
      <c r="D716" s="18"/>
      <c r="E716" s="18"/>
      <c r="F716" s="14"/>
      <c r="I716" s="104" t="s">
        <v>398</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121</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122</v>
      </c>
      <c r="W721" s="97"/>
      <c r="X721" s="97"/>
      <c r="Y721" s="97"/>
      <c r="Z721" s="97"/>
      <c r="AA721" s="97"/>
      <c r="AB721" s="97"/>
      <c r="AC721" s="97"/>
      <c r="AD721" s="97"/>
      <c r="AE721" s="42" t="s">
        <v>123</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114</v>
      </c>
      <c r="AE725" s="12"/>
      <c r="AF725" s="9"/>
    </row>
    <row r="726" spans="1:62" ht="13.25" customHeight="1" outlineLevel="1" collapsed="1" x14ac:dyDescent="0.35">
      <c r="A726" s="7"/>
      <c r="B726" s="98"/>
      <c r="C726" s="13"/>
      <c r="D726" s="13">
        <v>0</v>
      </c>
      <c r="E726" s="13" t="s">
        <v>1</v>
      </c>
      <c r="F726" s="72"/>
      <c r="G726" s="73" t="s">
        <v>204</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5" customHeight="1" outlineLevel="1" x14ac:dyDescent="0.35">
      <c r="A727" s="7"/>
      <c r="B727" s="98"/>
      <c r="C727" s="13"/>
      <c r="D727" s="13"/>
      <c r="E727" s="18"/>
      <c r="F727" s="76"/>
      <c r="G727" s="77" t="s">
        <v>205</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5" customHeight="1" outlineLevel="1" x14ac:dyDescent="0.35">
      <c r="A732" s="7"/>
      <c r="B732" s="98"/>
      <c r="C732" s="18"/>
      <c r="D732" s="18"/>
      <c r="E732" s="18"/>
      <c r="F732" s="18"/>
      <c r="G732" s="18"/>
      <c r="H732" s="18"/>
      <c r="I732" s="25"/>
      <c r="J732" s="25"/>
      <c r="K732" s="24"/>
      <c r="L732" s="890"/>
      <c r="M732" s="891"/>
      <c r="N732" s="891"/>
      <c r="O732" s="24"/>
      <c r="P732" s="24"/>
      <c r="Q732" s="24"/>
      <c r="R732" s="24"/>
      <c r="S732" s="24"/>
      <c r="T732" s="24"/>
      <c r="U732" s="24"/>
      <c r="V732" s="24"/>
      <c r="W732" s="24"/>
      <c r="X732" s="24"/>
      <c r="Y732" s="24"/>
      <c r="Z732" s="24"/>
      <c r="AA732" s="25"/>
      <c r="AB732" s="25"/>
      <c r="AC732" s="25"/>
      <c r="AD732" s="25"/>
      <c r="AE732" s="17"/>
      <c r="AF732" s="9"/>
    </row>
    <row r="733" spans="1:62" ht="13.25" customHeight="1" outlineLevel="1" x14ac:dyDescent="0.35">
      <c r="A733" s="7"/>
      <c r="B733" s="98"/>
      <c r="C733" s="18"/>
      <c r="D733" s="18"/>
      <c r="E733" s="18"/>
      <c r="F733" s="18"/>
      <c r="G733" s="135" t="s">
        <v>206</v>
      </c>
      <c r="H733" s="135"/>
      <c r="I733" s="135"/>
      <c r="J733" s="135"/>
      <c r="K733" s="135"/>
      <c r="L733" s="135"/>
      <c r="M733" s="135" t="s">
        <v>207</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117</v>
      </c>
      <c r="D734" s="18"/>
      <c r="E734" s="18"/>
      <c r="F734" s="18"/>
      <c r="G734" s="18"/>
      <c r="H734" s="18"/>
      <c r="I734" s="24"/>
      <c r="J734" s="149"/>
      <c r="K734" s="149"/>
      <c r="L734" s="113" t="s">
        <v>118</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5" customHeight="1" outlineLevel="1" x14ac:dyDescent="0.35">
      <c r="A736" s="7"/>
      <c r="B736" s="98"/>
      <c r="C736" s="18"/>
      <c r="D736" s="18"/>
      <c r="E736" s="18"/>
      <c r="F736" s="14"/>
      <c r="H736" s="35"/>
      <c r="I736" s="35"/>
      <c r="J736" s="30"/>
      <c r="K736" s="33"/>
      <c r="L736" s="33" t="s">
        <v>375</v>
      </c>
      <c r="M736" s="106" t="s">
        <v>388</v>
      </c>
      <c r="N736" s="106" t="s">
        <v>57</v>
      </c>
      <c r="O736" s="106" t="s">
        <v>58</v>
      </c>
      <c r="P736" s="106" t="s">
        <v>59</v>
      </c>
      <c r="Q736" s="106" t="s">
        <v>60</v>
      </c>
      <c r="R736" s="106" t="s">
        <v>887</v>
      </c>
      <c r="S736" s="106" t="s">
        <v>888</v>
      </c>
      <c r="T736" s="106" t="s">
        <v>889</v>
      </c>
      <c r="U736" s="106" t="s">
        <v>1200</v>
      </c>
      <c r="V736" s="94"/>
      <c r="W736" s="94"/>
      <c r="X736" s="94"/>
      <c r="Y736" s="94"/>
      <c r="Z736" s="94"/>
      <c r="AA736" s="14"/>
      <c r="AB736" s="14"/>
      <c r="AC736" s="14"/>
      <c r="AD736" s="14"/>
      <c r="AE736" s="17"/>
      <c r="AF736" s="9"/>
    </row>
    <row r="737" spans="1:58" ht="13.25" customHeight="1" outlineLevel="1" x14ac:dyDescent="0.35">
      <c r="A737" s="7"/>
      <c r="B737" s="98"/>
      <c r="C737" s="18"/>
      <c r="D737" s="18"/>
      <c r="E737" s="18"/>
      <c r="F737" s="14"/>
      <c r="H737" s="35"/>
      <c r="I737" s="35"/>
      <c r="K737" t="s">
        <v>826</v>
      </c>
      <c r="L737" s="104" t="s">
        <v>387</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25" customHeight="1" outlineLevel="1" x14ac:dyDescent="0.35">
      <c r="A738" s="7"/>
      <c r="B738" s="98"/>
      <c r="C738" s="18"/>
      <c r="D738" s="18"/>
      <c r="E738" s="18"/>
      <c r="F738" s="14"/>
      <c r="G738" s="50"/>
      <c r="H738" s="35"/>
      <c r="I738" s="35"/>
      <c r="J738" s="33"/>
      <c r="K738" s="33"/>
      <c r="L738" s="104" t="s">
        <v>137</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25" customHeight="1" outlineLevel="1" x14ac:dyDescent="0.35">
      <c r="A739" s="7"/>
      <c r="B739" s="98"/>
      <c r="C739" s="18"/>
      <c r="D739" s="18"/>
      <c r="E739" s="18"/>
      <c r="F739" s="14"/>
      <c r="G739" s="50"/>
      <c r="H739" s="35"/>
      <c r="I739" s="35"/>
      <c r="J739" s="33"/>
      <c r="K739" s="33"/>
      <c r="L739" s="104" t="s">
        <v>138</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25" customHeight="1" outlineLevel="1" x14ac:dyDescent="0.35">
      <c r="A740" s="7"/>
      <c r="B740" s="98"/>
      <c r="C740" s="18"/>
      <c r="D740" s="18"/>
      <c r="E740" s="18"/>
      <c r="F740" s="14"/>
      <c r="G740" s="50"/>
      <c r="H740" s="35"/>
      <c r="I740" s="35"/>
      <c r="J740" s="33"/>
      <c r="K740" s="33"/>
      <c r="L740" s="104" t="s">
        <v>139</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25" customHeight="1" outlineLevel="1" x14ac:dyDescent="0.35">
      <c r="A741" s="7"/>
      <c r="B741" s="98"/>
      <c r="C741" s="18"/>
      <c r="D741" s="18"/>
      <c r="E741" s="18"/>
      <c r="F741" s="14"/>
      <c r="G741" s="50"/>
      <c r="H741" s="35"/>
      <c r="I741" s="35"/>
      <c r="J741" s="33"/>
      <c r="K741" s="33"/>
      <c r="L741" s="104" t="s">
        <v>140</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25" customHeight="1" outlineLevel="1" x14ac:dyDescent="0.35">
      <c r="A742" s="7"/>
      <c r="B742" s="98"/>
      <c r="C742" s="18"/>
      <c r="D742" s="18"/>
      <c r="E742" s="18"/>
      <c r="F742" s="14"/>
      <c r="G742" s="50"/>
      <c r="H742" s="35"/>
      <c r="I742" s="35"/>
      <c r="J742" s="33"/>
      <c r="K742" s="33"/>
      <c r="L742" s="104" t="s">
        <v>141</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25" customHeight="1" outlineLevel="1" x14ac:dyDescent="0.35">
      <c r="A743" s="7"/>
      <c r="B743" s="98"/>
      <c r="C743" s="18"/>
      <c r="D743" s="18"/>
      <c r="E743" s="18"/>
      <c r="F743" s="14"/>
      <c r="G743" s="50"/>
      <c r="H743" s="35"/>
      <c r="I743" s="35"/>
      <c r="J743" s="33"/>
      <c r="K743" s="33"/>
      <c r="L743" s="104" t="s">
        <v>142</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25" customHeight="1" outlineLevel="1" x14ac:dyDescent="0.35">
      <c r="A744" s="7"/>
      <c r="B744" s="98"/>
      <c r="C744" s="18"/>
      <c r="D744" s="18"/>
      <c r="E744" s="18"/>
      <c r="F744" s="14"/>
      <c r="G744" s="50"/>
      <c r="H744" s="35"/>
      <c r="I744" s="35"/>
      <c r="J744" s="33"/>
      <c r="K744" s="33"/>
      <c r="L744" s="104" t="s">
        <v>143</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25" customHeight="1" outlineLevel="1" x14ac:dyDescent="0.35">
      <c r="A745" s="7"/>
      <c r="B745" s="98"/>
      <c r="C745" s="18"/>
      <c r="D745" s="18"/>
      <c r="E745" s="18"/>
      <c r="F745" s="14"/>
      <c r="G745" s="50"/>
      <c r="H745" s="35"/>
      <c r="I745" s="35"/>
      <c r="J745" s="33"/>
      <c r="K745" s="33"/>
      <c r="L745" s="104" t="s">
        <v>144</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25" customHeight="1" outlineLevel="1" x14ac:dyDescent="0.35">
      <c r="A746" s="7"/>
      <c r="B746" s="98"/>
      <c r="C746" s="18"/>
      <c r="D746" s="18"/>
      <c r="E746" s="18"/>
      <c r="F746" s="14"/>
      <c r="G746" s="50"/>
      <c r="H746" s="35"/>
      <c r="I746" s="35"/>
      <c r="J746" s="33"/>
      <c r="K746" s="33"/>
      <c r="L746" s="104" t="s">
        <v>145</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25" hidden="1" customHeight="1" outlineLevel="2" x14ac:dyDescent="0.35">
      <c r="A747" s="107"/>
      <c r="B747" s="98"/>
      <c r="C747" s="18"/>
      <c r="D747" s="18"/>
      <c r="E747" s="18"/>
      <c r="F747" s="14"/>
      <c r="G747" s="89"/>
      <c r="H747" s="89"/>
      <c r="K747" s="104" t="s">
        <v>402</v>
      </c>
      <c r="L747" s="104" t="s">
        <v>387</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5" hidden="1" customHeight="1" outlineLevel="2" x14ac:dyDescent="0.35">
      <c r="A748" s="107"/>
      <c r="B748" s="98"/>
      <c r="C748" s="18"/>
      <c r="D748" s="18"/>
      <c r="E748" s="18"/>
      <c r="F748" s="14"/>
      <c r="G748" s="89"/>
      <c r="H748" s="89"/>
      <c r="K748" s="104"/>
      <c r="L748" s="104" t="s">
        <v>137</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5" hidden="1" customHeight="1" outlineLevel="2" x14ac:dyDescent="0.35">
      <c r="A749" s="107"/>
      <c r="B749" s="98"/>
      <c r="C749" s="18"/>
      <c r="D749" s="18"/>
      <c r="E749" s="18"/>
      <c r="F749" s="14"/>
      <c r="G749" s="89"/>
      <c r="H749" s="89"/>
      <c r="K749" s="104"/>
      <c r="L749" s="104" t="s">
        <v>138</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5" hidden="1" customHeight="1" outlineLevel="2" x14ac:dyDescent="0.35">
      <c r="A750" s="107"/>
      <c r="B750" s="98"/>
      <c r="C750" s="18"/>
      <c r="D750" s="18"/>
      <c r="E750" s="18"/>
      <c r="F750" s="14"/>
      <c r="G750" s="89"/>
      <c r="H750" s="89"/>
      <c r="K750" s="104"/>
      <c r="L750" s="104" t="s">
        <v>139</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5" hidden="1" customHeight="1" outlineLevel="2" x14ac:dyDescent="0.35">
      <c r="A751" s="107"/>
      <c r="B751" s="98"/>
      <c r="C751" s="18"/>
      <c r="D751" s="18"/>
      <c r="E751" s="18"/>
      <c r="F751" s="14"/>
      <c r="G751" s="89"/>
      <c r="H751" s="89"/>
      <c r="K751" s="104"/>
      <c r="L751" s="104" t="s">
        <v>140</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5" hidden="1" customHeight="1" outlineLevel="2" x14ac:dyDescent="0.35">
      <c r="A752" s="107"/>
      <c r="B752" s="98"/>
      <c r="C752" s="18"/>
      <c r="D752" s="18"/>
      <c r="E752" s="18"/>
      <c r="F752" s="14"/>
      <c r="G752" s="89"/>
      <c r="H752" s="89"/>
      <c r="K752" s="104"/>
      <c r="L752" s="104" t="s">
        <v>141</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5" hidden="1" customHeight="1" outlineLevel="2" x14ac:dyDescent="0.35">
      <c r="A753" s="107"/>
      <c r="B753" s="98"/>
      <c r="C753" s="18"/>
      <c r="D753" s="18"/>
      <c r="E753" s="18"/>
      <c r="F753" s="14"/>
      <c r="G753" s="89"/>
      <c r="H753" s="89"/>
      <c r="K753" s="104"/>
      <c r="L753" s="104" t="s">
        <v>142</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5" hidden="1" customHeight="1" outlineLevel="2" x14ac:dyDescent="0.35">
      <c r="A754" s="107"/>
      <c r="B754" s="98"/>
      <c r="C754" s="18"/>
      <c r="D754" s="18"/>
      <c r="E754" s="18"/>
      <c r="F754" s="14"/>
      <c r="G754" s="89"/>
      <c r="H754" s="89"/>
      <c r="K754" s="104"/>
      <c r="L754" s="104" t="s">
        <v>143</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5" hidden="1" customHeight="1" outlineLevel="2" x14ac:dyDescent="0.35">
      <c r="A755" s="107"/>
      <c r="B755" s="98"/>
      <c r="C755" s="18"/>
      <c r="D755" s="18"/>
      <c r="E755" s="18"/>
      <c r="F755" s="14"/>
      <c r="G755" s="89"/>
      <c r="H755" s="89"/>
      <c r="K755" s="104"/>
      <c r="L755" s="104" t="s">
        <v>144</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5" hidden="1" customHeight="1" outlineLevel="2" x14ac:dyDescent="0.35">
      <c r="A756" s="107"/>
      <c r="B756" s="98"/>
      <c r="C756" s="18"/>
      <c r="D756" s="18"/>
      <c r="E756" s="18"/>
      <c r="F756" s="14"/>
      <c r="G756" s="89"/>
      <c r="H756" s="89"/>
      <c r="K756" s="104"/>
      <c r="L756" s="104" t="s">
        <v>145</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5" hidden="1" customHeight="1" outlineLevel="2" x14ac:dyDescent="0.35">
      <c r="A757" s="107"/>
      <c r="B757" s="98"/>
      <c r="C757" s="18"/>
      <c r="D757" s="18"/>
      <c r="E757" s="18"/>
      <c r="F757" s="14"/>
      <c r="G757" s="89"/>
      <c r="H757" s="89"/>
      <c r="K757" s="104" t="s">
        <v>796</v>
      </c>
      <c r="L757" s="104" t="s">
        <v>387</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5" hidden="1" customHeight="1" outlineLevel="2" x14ac:dyDescent="0.35">
      <c r="A758" s="107"/>
      <c r="B758" s="98"/>
      <c r="C758" s="18"/>
      <c r="D758" s="18"/>
      <c r="E758" s="18"/>
      <c r="F758" s="14"/>
      <c r="G758" s="89"/>
      <c r="H758" s="89"/>
      <c r="K758" s="104"/>
      <c r="L758" s="104" t="s">
        <v>137</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138</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139</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140</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141</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142</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143</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144</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145</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t="s">
        <v>797</v>
      </c>
      <c r="L767" s="104" t="s">
        <v>387</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c r="L768" s="104" t="s">
        <v>137</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138</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139</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140</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141</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142</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143</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144</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145</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t="s">
        <v>798</v>
      </c>
      <c r="L777" s="104" t="s">
        <v>387</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c r="L778" s="104" t="s">
        <v>137</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138</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139</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140</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141</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142</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143</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144</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145</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t="s">
        <v>799</v>
      </c>
      <c r="L787" s="104" t="s">
        <v>387</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c r="L788" s="104" t="s">
        <v>137</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138</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139</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140</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141</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142</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143</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144</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145</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t="s">
        <v>800</v>
      </c>
      <c r="L797" s="104" t="s">
        <v>387</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c r="L798" s="104" t="s">
        <v>137</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138</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139</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140</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141</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142</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143</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144</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145</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t="s">
        <v>801</v>
      </c>
      <c r="L807" s="104" t="s">
        <v>387</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c r="L808" s="104" t="s">
        <v>137</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138</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139</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140</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141</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142</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143</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144</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145</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t="s">
        <v>802</v>
      </c>
      <c r="L817" s="104" t="s">
        <v>387</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c r="L818" s="104" t="s">
        <v>137</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138</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139</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140</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141</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142</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143</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144</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145</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t="s">
        <v>803</v>
      </c>
      <c r="L827" s="104" t="s">
        <v>387</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c r="L828" s="104" t="s">
        <v>137</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138</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139</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140</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141</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5" hidden="1" customHeight="1" outlineLevel="2" x14ac:dyDescent="0.35">
      <c r="A833" s="107"/>
      <c r="B833" s="98"/>
      <c r="C833" s="18"/>
      <c r="D833" s="18"/>
      <c r="E833" s="18"/>
      <c r="F833" s="14"/>
      <c r="G833" s="89"/>
      <c r="H833" s="89"/>
      <c r="K833" s="104"/>
      <c r="L833" s="104" t="s">
        <v>142</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5" hidden="1" customHeight="1" outlineLevel="2" x14ac:dyDescent="0.35">
      <c r="A834" s="107"/>
      <c r="B834" s="98"/>
      <c r="C834" s="18"/>
      <c r="D834" s="18"/>
      <c r="E834" s="18"/>
      <c r="F834" s="14"/>
      <c r="G834" s="89"/>
      <c r="H834" s="89"/>
      <c r="K834" s="104"/>
      <c r="L834" s="104" t="s">
        <v>143</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5" hidden="1" customHeight="1" outlineLevel="2" x14ac:dyDescent="0.35">
      <c r="A835" s="107"/>
      <c r="B835" s="98"/>
      <c r="C835" s="18"/>
      <c r="D835" s="18"/>
      <c r="E835" s="18"/>
      <c r="F835" s="14"/>
      <c r="G835" s="89"/>
      <c r="H835" s="89"/>
      <c r="K835" s="104"/>
      <c r="L835" s="104" t="s">
        <v>144</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5" hidden="1" customHeight="1" outlineLevel="2" x14ac:dyDescent="0.35">
      <c r="A836" s="107"/>
      <c r="B836" s="98"/>
      <c r="C836" s="18"/>
      <c r="D836" s="18"/>
      <c r="E836" s="18"/>
      <c r="F836" s="14"/>
      <c r="G836" s="89"/>
      <c r="H836" s="89"/>
      <c r="K836" s="104"/>
      <c r="L836" s="104" t="s">
        <v>145</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121</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121</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122</v>
      </c>
      <c r="AE841" s="42" t="s">
        <v>123</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5" customHeight="1" outlineLevel="1" collapsed="1" x14ac:dyDescent="0.35">
      <c r="A846" s="107"/>
      <c r="B846" s="8"/>
      <c r="C846" s="13"/>
      <c r="D846" s="13">
        <v>53658.706903201055</v>
      </c>
      <c r="E846" s="13" t="s">
        <v>1</v>
      </c>
      <c r="F846" s="14"/>
      <c r="G846" s="15" t="s">
        <v>208</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5" customHeight="1" outlineLevel="1" x14ac:dyDescent="0.35">
      <c r="A847" s="107"/>
      <c r="B847" s="8"/>
      <c r="C847" s="13"/>
      <c r="D847" s="13"/>
      <c r="E847" s="18"/>
      <c r="F847" s="14"/>
      <c r="G847" s="14" t="s">
        <v>209</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5" customHeight="1" outlineLevel="1" x14ac:dyDescent="0.35">
      <c r="A851" s="107"/>
      <c r="B851" s="8"/>
      <c r="C851" s="18"/>
      <c r="D851" s="18"/>
      <c r="E851" s="18"/>
      <c r="F851" s="18"/>
      <c r="G851" s="18"/>
      <c r="H851" s="18"/>
      <c r="I851" s="24" t="s">
        <v>211</v>
      </c>
      <c r="J851" s="18"/>
      <c r="K851" s="23"/>
      <c r="L851" s="23"/>
      <c r="M851" s="23"/>
      <c r="N851" s="23"/>
      <c r="O851" s="23"/>
      <c r="P851" s="23"/>
      <c r="Q851" s="23"/>
      <c r="R851" s="23"/>
      <c r="S851" s="23"/>
      <c r="T851" s="24" t="s">
        <v>212</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5" customHeight="1" outlineLevel="1" x14ac:dyDescent="0.35">
      <c r="A852" s="107"/>
      <c r="B852" s="8"/>
      <c r="C852" s="18"/>
      <c r="D852" s="18"/>
      <c r="E852" s="18"/>
      <c r="F852" s="18"/>
      <c r="G852" s="18" t="s">
        <v>210</v>
      </c>
      <c r="H852" s="18"/>
      <c r="I852" s="24" t="s">
        <v>213</v>
      </c>
      <c r="J852" s="24"/>
      <c r="K852" s="24"/>
      <c r="L852" s="24"/>
      <c r="M852" s="24"/>
      <c r="N852" s="24"/>
      <c r="O852" s="24"/>
      <c r="P852" s="24"/>
      <c r="Q852" s="24"/>
      <c r="R852" s="24"/>
      <c r="S852" s="23"/>
      <c r="T852" s="24" t="s">
        <v>214</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5" customHeight="1" outlineLevel="1" x14ac:dyDescent="0.3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118</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5" customHeight="1" outlineLevel="1" x14ac:dyDescent="0.35">
      <c r="A856" s="107"/>
      <c r="B856" s="8"/>
      <c r="C856" s="18"/>
      <c r="D856" s="18"/>
      <c r="E856" s="18"/>
      <c r="F856" s="27"/>
      <c r="G856" s="151" t="s">
        <v>389</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x14ac:dyDescent="0.35">
      <c r="A857" s="107"/>
      <c r="B857" s="8"/>
      <c r="C857" s="18"/>
      <c r="D857" s="18"/>
      <c r="E857" s="18"/>
      <c r="F857" s="27"/>
      <c r="G857" s="151" t="s">
        <v>390</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8"/>
      <c r="D858" s="18"/>
      <c r="E858" s="18"/>
      <c r="F858" s="34"/>
      <c r="G858" s="151" t="s">
        <v>391</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8"/>
      <c r="E859" s="18"/>
      <c r="F859" s="34"/>
      <c r="G859" s="151" t="s">
        <v>392</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c r="D860" s="18"/>
      <c r="E860" s="18"/>
      <c r="F860" s="34"/>
      <c r="G860" s="151" t="s">
        <v>393</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34"/>
      <c r="G861" s="151" t="s">
        <v>394</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34"/>
      <c r="G862" s="151" t="s">
        <v>395</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34"/>
      <c r="G863" s="151" t="s">
        <v>396</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34"/>
      <c r="G864" s="151" t="s">
        <v>397</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5" customHeight="1" outlineLevel="1" x14ac:dyDescent="0.35">
      <c r="A865" s="107"/>
      <c r="B865" s="8"/>
      <c r="C865" s="18"/>
      <c r="D865" s="18"/>
      <c r="E865" s="18"/>
      <c r="F865" s="27"/>
      <c r="G865" s="151" t="s">
        <v>398</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121</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123</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898</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215</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210</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216</v>
      </c>
      <c r="K881" s="24" t="s">
        <v>388</v>
      </c>
      <c r="L881" s="24" t="s">
        <v>57</v>
      </c>
      <c r="M881" s="24" t="s">
        <v>58</v>
      </c>
      <c r="N881" s="24" t="s">
        <v>59</v>
      </c>
      <c r="O881" s="24" t="s">
        <v>60</v>
      </c>
      <c r="P881" s="24" t="s">
        <v>887</v>
      </c>
      <c r="Q881" s="24" t="s">
        <v>888</v>
      </c>
      <c r="R881" s="24" t="s">
        <v>889</v>
      </c>
      <c r="S881" s="24" t="s">
        <v>1200</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826</v>
      </c>
      <c r="J882" s="151" t="s">
        <v>389</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390</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391</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392</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393</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394</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395</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396</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397</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398</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5" hidden="1" customHeight="1" outlineLevel="2" x14ac:dyDescent="0.35">
      <c r="A892" s="107"/>
      <c r="B892" s="98"/>
      <c r="C892" s="18"/>
      <c r="D892" s="18"/>
      <c r="E892" s="18"/>
      <c r="F892" s="14"/>
      <c r="G892" s="89"/>
      <c r="H892" s="89"/>
      <c r="I892" s="104" t="s">
        <v>402</v>
      </c>
      <c r="J892" s="104" t="s">
        <v>387</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5" hidden="1" customHeight="1" outlineLevel="2" x14ac:dyDescent="0.35">
      <c r="A893" s="107"/>
      <c r="B893" s="98"/>
      <c r="C893" s="18"/>
      <c r="D893" s="18"/>
      <c r="E893" s="18"/>
      <c r="F893" s="14"/>
      <c r="G893" s="89"/>
      <c r="H893" s="89"/>
      <c r="I893" s="104"/>
      <c r="J893" s="104" t="s">
        <v>137</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5" hidden="1" customHeight="1" outlineLevel="2" x14ac:dyDescent="0.35">
      <c r="A894" s="107"/>
      <c r="B894" s="98"/>
      <c r="C894" s="18"/>
      <c r="D894" s="18"/>
      <c r="E894" s="18"/>
      <c r="F894" s="14"/>
      <c r="G894" s="89"/>
      <c r="H894" s="89"/>
      <c r="I894" s="104"/>
      <c r="J894" s="104" t="s">
        <v>138</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5" hidden="1" customHeight="1" outlineLevel="2" x14ac:dyDescent="0.35">
      <c r="A895" s="107"/>
      <c r="B895" s="98"/>
      <c r="C895" s="18"/>
      <c r="D895" s="18"/>
      <c r="E895" s="18"/>
      <c r="F895" s="14"/>
      <c r="G895" s="89"/>
      <c r="H895" s="89"/>
      <c r="I895" s="104"/>
      <c r="J895" s="104" t="s">
        <v>139</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5" hidden="1" customHeight="1" outlineLevel="2" x14ac:dyDescent="0.35">
      <c r="A896" s="107"/>
      <c r="B896" s="98"/>
      <c r="C896" s="18"/>
      <c r="D896" s="18"/>
      <c r="E896" s="18"/>
      <c r="F896" s="14"/>
      <c r="G896" s="89"/>
      <c r="H896" s="89"/>
      <c r="I896" s="104"/>
      <c r="J896" s="104" t="s">
        <v>140</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5" hidden="1" customHeight="1" outlineLevel="2" x14ac:dyDescent="0.35">
      <c r="A897" s="107"/>
      <c r="B897" s="98"/>
      <c r="C897" s="18"/>
      <c r="D897" s="18"/>
      <c r="E897" s="18"/>
      <c r="F897" s="14"/>
      <c r="G897" s="89"/>
      <c r="H897" s="89"/>
      <c r="I897" s="104"/>
      <c r="J897" s="104" t="s">
        <v>141</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5" hidden="1" customHeight="1" outlineLevel="2" x14ac:dyDescent="0.35">
      <c r="A898" s="107"/>
      <c r="B898" s="98"/>
      <c r="C898" s="18"/>
      <c r="D898" s="18"/>
      <c r="E898" s="18"/>
      <c r="F898" s="14"/>
      <c r="G898" s="89"/>
      <c r="H898" s="89"/>
      <c r="I898" s="104"/>
      <c r="J898" s="104" t="s">
        <v>142</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5" hidden="1" customHeight="1" outlineLevel="2" x14ac:dyDescent="0.35">
      <c r="A899" s="107"/>
      <c r="B899" s="98"/>
      <c r="C899" s="18"/>
      <c r="D899" s="18"/>
      <c r="E899" s="18"/>
      <c r="F899" s="14"/>
      <c r="G899" s="89"/>
      <c r="H899" s="89"/>
      <c r="I899" s="104"/>
      <c r="J899" s="104" t="s">
        <v>143</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5" hidden="1" customHeight="1" outlineLevel="2" x14ac:dyDescent="0.35">
      <c r="A900" s="107"/>
      <c r="B900" s="98"/>
      <c r="C900" s="18"/>
      <c r="D900" s="18"/>
      <c r="E900" s="18"/>
      <c r="F900" s="14"/>
      <c r="G900" s="89"/>
      <c r="H900" s="89"/>
      <c r="I900" s="104"/>
      <c r="J900" s="104" t="s">
        <v>144</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5" hidden="1" customHeight="1" outlineLevel="2" x14ac:dyDescent="0.35">
      <c r="A901" s="107"/>
      <c r="B901" s="98"/>
      <c r="C901" s="18"/>
      <c r="D901" s="18"/>
      <c r="E901" s="18"/>
      <c r="F901" s="14"/>
      <c r="G901" s="89"/>
      <c r="H901" s="89"/>
      <c r="I901" s="104"/>
      <c r="J901" s="104" t="s">
        <v>145</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5" hidden="1" customHeight="1" outlineLevel="2" x14ac:dyDescent="0.35">
      <c r="A902" s="107"/>
      <c r="B902" s="98"/>
      <c r="C902" s="18"/>
      <c r="D902" s="18"/>
      <c r="E902" s="18"/>
      <c r="F902" s="14"/>
      <c r="G902" s="89"/>
      <c r="H902" s="89"/>
      <c r="I902" s="104" t="s">
        <v>796</v>
      </c>
      <c r="J902" s="104" t="s">
        <v>387</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5" hidden="1" customHeight="1" outlineLevel="2" x14ac:dyDescent="0.35">
      <c r="A903" s="107"/>
      <c r="B903" s="98"/>
      <c r="C903" s="18"/>
      <c r="D903" s="18"/>
      <c r="E903" s="18"/>
      <c r="F903" s="14"/>
      <c r="G903" s="89"/>
      <c r="H903" s="89"/>
      <c r="I903" s="104"/>
      <c r="J903" s="104" t="s">
        <v>137</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5" hidden="1" customHeight="1" outlineLevel="2" x14ac:dyDescent="0.35">
      <c r="A904" s="107"/>
      <c r="B904" s="98"/>
      <c r="C904" s="18"/>
      <c r="D904" s="18"/>
      <c r="E904" s="18"/>
      <c r="F904" s="14"/>
      <c r="G904" s="89"/>
      <c r="H904" s="89"/>
      <c r="I904" s="104"/>
      <c r="J904" s="104" t="s">
        <v>138</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5" hidden="1" customHeight="1" outlineLevel="2" x14ac:dyDescent="0.35">
      <c r="A905" s="107"/>
      <c r="B905" s="98"/>
      <c r="C905" s="18"/>
      <c r="D905" s="18"/>
      <c r="E905" s="18"/>
      <c r="F905" s="14"/>
      <c r="G905" s="89"/>
      <c r="H905" s="89"/>
      <c r="I905" s="104"/>
      <c r="J905" s="104" t="s">
        <v>139</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5" hidden="1" customHeight="1" outlineLevel="2" x14ac:dyDescent="0.35">
      <c r="A906" s="107"/>
      <c r="B906" s="98"/>
      <c r="C906" s="18"/>
      <c r="D906" s="18"/>
      <c r="E906" s="18"/>
      <c r="F906" s="14"/>
      <c r="G906" s="89"/>
      <c r="H906" s="89"/>
      <c r="I906" s="104"/>
      <c r="J906" s="104" t="s">
        <v>140</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5" hidden="1" customHeight="1" outlineLevel="2" x14ac:dyDescent="0.35">
      <c r="A907" s="107"/>
      <c r="B907" s="98"/>
      <c r="C907" s="18"/>
      <c r="D907" s="18"/>
      <c r="E907" s="18"/>
      <c r="F907" s="14"/>
      <c r="G907" s="89"/>
      <c r="H907" s="89"/>
      <c r="I907" s="104"/>
      <c r="J907" s="104" t="s">
        <v>141</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5" hidden="1" customHeight="1" outlineLevel="2" x14ac:dyDescent="0.35">
      <c r="A908" s="107"/>
      <c r="B908" s="98"/>
      <c r="C908" s="18"/>
      <c r="D908" s="18"/>
      <c r="E908" s="18"/>
      <c r="F908" s="14"/>
      <c r="G908" s="89"/>
      <c r="H908" s="89"/>
      <c r="I908" s="104"/>
      <c r="J908" s="104" t="s">
        <v>142</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5" hidden="1" customHeight="1" outlineLevel="2" x14ac:dyDescent="0.35">
      <c r="A909" s="107"/>
      <c r="B909" s="98"/>
      <c r="C909" s="18"/>
      <c r="D909" s="18"/>
      <c r="E909" s="18"/>
      <c r="F909" s="14"/>
      <c r="G909" s="89"/>
      <c r="H909" s="89"/>
      <c r="I909" s="104"/>
      <c r="J909" s="104" t="s">
        <v>143</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5" hidden="1" customHeight="1" outlineLevel="2" x14ac:dyDescent="0.35">
      <c r="A910" s="107"/>
      <c r="B910" s="98"/>
      <c r="C910" s="18"/>
      <c r="D910" s="18"/>
      <c r="E910" s="18"/>
      <c r="F910" s="14"/>
      <c r="G910" s="89"/>
      <c r="H910" s="89"/>
      <c r="I910" s="104"/>
      <c r="J910" s="104" t="s">
        <v>144</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5" hidden="1" customHeight="1" outlineLevel="2" x14ac:dyDescent="0.35">
      <c r="A911" s="107"/>
      <c r="B911" s="98"/>
      <c r="C911" s="18"/>
      <c r="D911" s="18"/>
      <c r="E911" s="18"/>
      <c r="F911" s="14"/>
      <c r="G911" s="89"/>
      <c r="H911" s="89"/>
      <c r="I911" s="104"/>
      <c r="J911" s="104" t="s">
        <v>145</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5" hidden="1" customHeight="1" outlineLevel="2" x14ac:dyDescent="0.35">
      <c r="A912" s="107"/>
      <c r="B912" s="98"/>
      <c r="C912" s="18"/>
      <c r="D912" s="18"/>
      <c r="E912" s="18"/>
      <c r="F912" s="14"/>
      <c r="G912" s="89"/>
      <c r="H912" s="89"/>
      <c r="I912" s="104" t="s">
        <v>797</v>
      </c>
      <c r="J912" s="104" t="s">
        <v>387</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c r="J913" s="104" t="s">
        <v>137</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138</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139</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140</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141</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142</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143</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144</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145</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t="s">
        <v>798</v>
      </c>
      <c r="J922" s="104" t="s">
        <v>387</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c r="J923" s="104" t="s">
        <v>137</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138</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139</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140</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141</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142</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143</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144</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145</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t="s">
        <v>799</v>
      </c>
      <c r="J932" s="104" t="s">
        <v>387</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c r="J933" s="104" t="s">
        <v>137</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138</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139</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140</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141</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142</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143</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144</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145</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t="s">
        <v>800</v>
      </c>
      <c r="J942" s="104" t="s">
        <v>387</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c r="J943" s="104" t="s">
        <v>137</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138</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139</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140</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141</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142</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143</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144</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145</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t="s">
        <v>801</v>
      </c>
      <c r="J952" s="104" t="s">
        <v>387</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c r="J953" s="104" t="s">
        <v>137</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138</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139</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140</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141</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142</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143</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144</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145</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t="s">
        <v>802</v>
      </c>
      <c r="J962" s="104" t="s">
        <v>387</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c r="J963" s="104" t="s">
        <v>137</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138</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139</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140</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141</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142</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143</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144</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145</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t="s">
        <v>803</v>
      </c>
      <c r="J972" s="104" t="s">
        <v>387</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c r="J973" s="104" t="s">
        <v>137</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138</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139</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140</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5" hidden="1" customHeight="1" outlineLevel="2" x14ac:dyDescent="0.35">
      <c r="A977" s="107"/>
      <c r="B977" s="98"/>
      <c r="C977" s="18"/>
      <c r="D977" s="18"/>
      <c r="E977" s="18"/>
      <c r="F977" s="14"/>
      <c r="G977" s="89"/>
      <c r="H977" s="89"/>
      <c r="I977" s="104"/>
      <c r="J977" s="104" t="s">
        <v>141</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5" hidden="1" customHeight="1" outlineLevel="2" x14ac:dyDescent="0.35">
      <c r="A978" s="107"/>
      <c r="B978" s="98"/>
      <c r="C978" s="18"/>
      <c r="D978" s="18"/>
      <c r="E978" s="18"/>
      <c r="F978" s="14"/>
      <c r="G978" s="89"/>
      <c r="H978" s="89"/>
      <c r="I978" s="104"/>
      <c r="J978" s="104" t="s">
        <v>142</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5" hidden="1" customHeight="1" outlineLevel="2" x14ac:dyDescent="0.35">
      <c r="A979" s="107"/>
      <c r="B979" s="98"/>
      <c r="C979" s="18"/>
      <c r="D979" s="18"/>
      <c r="E979" s="18"/>
      <c r="F979" s="14"/>
      <c r="G979" s="89"/>
      <c r="H979" s="89"/>
      <c r="I979" s="104"/>
      <c r="J979" s="104" t="s">
        <v>143</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5" hidden="1" customHeight="1" outlineLevel="2" x14ac:dyDescent="0.35">
      <c r="A980" s="107"/>
      <c r="B980" s="98"/>
      <c r="C980" s="18"/>
      <c r="D980" s="18"/>
      <c r="E980" s="18"/>
      <c r="F980" s="14"/>
      <c r="G980" s="89"/>
      <c r="H980" s="89"/>
      <c r="I980" s="104"/>
      <c r="J980" s="104" t="s">
        <v>144</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5" hidden="1" customHeight="1" outlineLevel="2" x14ac:dyDescent="0.35">
      <c r="A981" s="107"/>
      <c r="B981" s="98"/>
      <c r="C981" s="18"/>
      <c r="D981" s="18"/>
      <c r="E981" s="18"/>
      <c r="F981" s="14"/>
      <c r="G981" s="89"/>
      <c r="H981" s="89"/>
      <c r="I981" s="104"/>
      <c r="J981" s="104" t="s">
        <v>145</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121</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123</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114</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5" customHeight="1" outlineLevel="1" collapsed="1" x14ac:dyDescent="0.35">
      <c r="A990" s="107"/>
      <c r="B990" s="98"/>
      <c r="C990" s="13"/>
      <c r="D990" s="13">
        <v>0</v>
      </c>
      <c r="E990" s="13" t="s">
        <v>1</v>
      </c>
      <c r="F990" s="72"/>
      <c r="G990" s="73" t="s">
        <v>750</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5" customHeight="1" outlineLevel="1" x14ac:dyDescent="0.35">
      <c r="A991" s="107"/>
      <c r="B991" s="98"/>
      <c r="C991" s="13"/>
      <c r="D991" s="13"/>
      <c r="E991" s="18"/>
      <c r="F991" s="76"/>
      <c r="G991" s="77" t="s">
        <v>754</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5" customHeight="1" outlineLevel="1" x14ac:dyDescent="0.35">
      <c r="A993" s="107"/>
      <c r="B993" s="98"/>
      <c r="C993" s="18">
        <v>1</v>
      </c>
      <c r="D993" s="13"/>
      <c r="E993" s="18"/>
      <c r="F993" s="82"/>
      <c r="G993" s="83" t="s">
        <v>946</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5" customHeight="1" outlineLevel="1" x14ac:dyDescent="0.35">
      <c r="A994" s="107"/>
      <c r="B994" s="98"/>
      <c r="C994" s="18"/>
      <c r="D994" s="18"/>
      <c r="E994" s="18"/>
      <c r="F994" s="18"/>
      <c r="G994" s="23"/>
      <c r="H994" s="23"/>
      <c r="I994" s="23"/>
      <c r="J994" s="23"/>
      <c r="K994" s="23"/>
      <c r="L994" s="23"/>
      <c r="M994" s="477" t="s">
        <v>752</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5" customHeight="1" outlineLevel="1" x14ac:dyDescent="0.35">
      <c r="A995" s="107"/>
      <c r="B995" s="98"/>
      <c r="C995" s="18"/>
      <c r="D995" s="18"/>
      <c r="E995" s="18"/>
      <c r="F995" s="18"/>
      <c r="G995" s="18"/>
      <c r="H995" s="18"/>
      <c r="I995" s="18"/>
      <c r="J995" s="18"/>
      <c r="K995" s="18"/>
      <c r="L995" s="23"/>
      <c r="M995" s="477" t="s">
        <v>751</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5" customHeight="1" outlineLevel="1" x14ac:dyDescent="0.35">
      <c r="A996" s="107"/>
      <c r="B996" s="98"/>
      <c r="C996" s="18"/>
      <c r="D996" s="18"/>
      <c r="E996" s="18"/>
      <c r="F996" s="18"/>
      <c r="G996" s="18"/>
      <c r="H996" s="18"/>
      <c r="I996" s="18"/>
      <c r="J996" s="18"/>
      <c r="K996" s="18"/>
      <c r="L996" s="23"/>
      <c r="M996" s="102" t="s">
        <v>916</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5" customHeight="1" outlineLevel="1" x14ac:dyDescent="0.35">
      <c r="A997" s="107"/>
      <c r="B997" s="98"/>
      <c r="C997" s="18"/>
      <c r="D997" s="18"/>
      <c r="E997" s="18"/>
      <c r="F997" s="18"/>
      <c r="G997" s="24"/>
      <c r="H997" s="24"/>
      <c r="I997" s="24"/>
      <c r="J997" s="24"/>
      <c r="K997" s="24"/>
      <c r="L997" s="24" t="s">
        <v>217</v>
      </c>
      <c r="M997" s="102" t="s">
        <v>363</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5" customHeight="1" outlineLevel="1" x14ac:dyDescent="0.35">
      <c r="A998" s="107"/>
      <c r="B998" s="98"/>
      <c r="C998" s="18"/>
      <c r="D998" s="18"/>
      <c r="E998" s="18"/>
      <c r="F998" s="18"/>
      <c r="G998" s="24"/>
      <c r="H998" s="24"/>
      <c r="I998" s="24"/>
      <c r="J998" s="24"/>
      <c r="K998" s="118" t="s">
        <v>159</v>
      </c>
      <c r="L998" s="118" t="s">
        <v>218</v>
      </c>
      <c r="M998" s="472" t="s">
        <v>196</v>
      </c>
      <c r="N998" s="472" t="s">
        <v>377</v>
      </c>
      <c r="O998" s="472" t="s">
        <v>376</v>
      </c>
      <c r="P998" s="472" t="s">
        <v>195</v>
      </c>
      <c r="Q998" s="24" t="s">
        <v>749</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5" customHeight="1" outlineLevel="1" x14ac:dyDescent="0.35">
      <c r="A999" s="107"/>
      <c r="B999" s="98"/>
      <c r="C999" s="18"/>
      <c r="D999" s="18"/>
      <c r="E999" s="18"/>
      <c r="F999" s="14"/>
      <c r="G999" s="152"/>
      <c r="H999" s="153"/>
      <c r="I999" s="125"/>
      <c r="J999" s="125"/>
      <c r="K999" s="514" t="s">
        <v>389</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5" customHeight="1" outlineLevel="1" x14ac:dyDescent="0.35">
      <c r="A1000" s="107"/>
      <c r="B1000" s="98"/>
      <c r="C1000" s="18"/>
      <c r="D1000" s="18"/>
      <c r="E1000" s="18"/>
      <c r="F1000" s="14"/>
      <c r="G1000" s="104"/>
      <c r="H1000" s="104"/>
      <c r="I1000" s="89"/>
      <c r="J1000" s="89"/>
      <c r="K1000" s="515" t="s">
        <v>390</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x14ac:dyDescent="0.35">
      <c r="A1001" s="107"/>
      <c r="B1001" s="98"/>
      <c r="C1001" s="18"/>
      <c r="D1001" s="18"/>
      <c r="E1001" s="18"/>
      <c r="F1001" s="14"/>
      <c r="G1001" s="104"/>
      <c r="H1001" s="104"/>
      <c r="I1001" s="89"/>
      <c r="J1001" s="89"/>
      <c r="K1001" s="515" t="s">
        <v>391</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8"/>
      <c r="D1002" s="18"/>
      <c r="E1002" s="18"/>
      <c r="F1002" s="14"/>
      <c r="G1002" s="104"/>
      <c r="H1002" s="104"/>
      <c r="I1002" s="89"/>
      <c r="J1002" s="89"/>
      <c r="K1002" s="515" t="s">
        <v>392</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8"/>
      <c r="E1003" s="18"/>
      <c r="F1003" s="14"/>
      <c r="G1003" s="104"/>
      <c r="H1003" s="104"/>
      <c r="I1003" s="89"/>
      <c r="J1003" s="89"/>
      <c r="K1003" s="515" t="s">
        <v>393</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c r="D1004" s="18"/>
      <c r="E1004" s="18"/>
      <c r="F1004" s="14"/>
      <c r="G1004" s="104"/>
      <c r="H1004" s="104"/>
      <c r="I1004" s="89"/>
      <c r="J1004" s="89"/>
      <c r="K1004" s="515" t="s">
        <v>394</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4"/>
      <c r="G1005" s="104"/>
      <c r="H1005" s="104"/>
      <c r="I1005" s="94"/>
      <c r="J1005" s="94"/>
      <c r="K1005" s="515" t="s">
        <v>395</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4"/>
      <c r="G1006" s="104"/>
      <c r="H1006" s="104"/>
      <c r="I1006" s="94"/>
      <c r="J1006" s="94"/>
      <c r="K1006" s="515" t="s">
        <v>396</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4"/>
      <c r="G1007" s="104"/>
      <c r="H1007" s="104"/>
      <c r="I1007" s="94"/>
      <c r="J1007" s="94"/>
      <c r="K1007" s="515" t="s">
        <v>397</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4"/>
      <c r="G1008" s="129"/>
      <c r="H1008" s="129"/>
      <c r="I1008" s="128"/>
      <c r="J1008" s="128"/>
      <c r="K1008" s="516" t="s">
        <v>398</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94" t="s">
        <v>917</v>
      </c>
      <c r="H1010" s="88"/>
      <c r="I1010" s="88"/>
      <c r="J1010" s="88"/>
      <c r="K1010" s="88"/>
      <c r="L1010" s="232">
        <v>6.5</v>
      </c>
      <c r="M1010" s="88" t="s">
        <v>755</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121</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122</v>
      </c>
      <c r="AE1013" s="42" t="s">
        <v>123</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lapsed="1"/>
    <col min="3" max="3" width="6.453125" hidden="1" customWidth="1" outlineLevel="1"/>
    <col min="4" max="4" width="1.6328125" customWidth="1"/>
    <col min="5" max="6" width="9.36328125" customWidth="1" outlineLevel="1"/>
    <col min="7" max="7" width="1.6328125" customWidth="1" outlineLevel="1"/>
    <col min="8" max="8" width="21.6328125" customWidth="1"/>
    <col min="9" max="16" width="10.36328125" customWidth="1"/>
    <col min="17" max="17" width="10.90625" customWidth="1"/>
    <col min="18" max="20" width="10.36328125" customWidth="1"/>
    <col min="21" max="21" width="10" customWidth="1"/>
    <col min="22" max="22" width="9.6328125" bestFit="1" customWidth="1"/>
    <col min="23" max="25" width="9.453125" bestFit="1" customWidth="1"/>
    <col min="26" max="26" width="10.36328125" bestFit="1" customWidth="1"/>
    <col min="29" max="29" width="9.90625" bestFit="1" customWidth="1"/>
    <col min="30" max="30" width="8.6328125" customWidth="1"/>
    <col min="34" max="36" width="12.453125" customWidth="1"/>
    <col min="40" max="40" width="12" customWidth="1"/>
    <col min="41" max="41" width="10" bestFit="1" customWidth="1"/>
    <col min="42" max="42" width="11.6328125" customWidth="1"/>
    <col min="43" max="43" width="1.6328125" customWidth="1"/>
    <col min="44" max="45" width="4.6328125" customWidth="1"/>
    <col min="47" max="47" width="46.36328125" customWidth="1"/>
  </cols>
  <sheetData>
    <row r="1" spans="1:47"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5">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15" customHeight="1" thickBot="1" x14ac:dyDescent="0.4">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15" customHeight="1" outlineLevel="1" collapsed="1" x14ac:dyDescent="0.35">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5">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49999999999999" customHeight="1" x14ac:dyDescent="0.35">
      <c r="A6" s="254"/>
      <c r="B6" s="263"/>
      <c r="C6" s="256">
        <v>1.02</v>
      </c>
      <c r="D6" s="267"/>
      <c r="E6" s="327" t="s">
        <v>406</v>
      </c>
      <c r="F6" s="328">
        <v>2</v>
      </c>
      <c r="G6" s="268"/>
      <c r="H6" s="634" t="s">
        <v>407</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49999999999999" customHeight="1" outlineLevel="1" x14ac:dyDescent="0.35">
      <c r="A7" s="254"/>
      <c r="B7" s="263"/>
      <c r="C7" s="256">
        <f>INT($C$6)+1.02</f>
        <v>2.02</v>
      </c>
      <c r="D7" s="267"/>
      <c r="E7" s="334" t="s">
        <v>408</v>
      </c>
      <c r="F7" s="334">
        <v>1</v>
      </c>
      <c r="G7" s="272"/>
      <c r="H7" s="273" t="s">
        <v>409</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15" customHeight="1" outlineLevel="2" x14ac:dyDescent="0.35">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15" customHeight="1" outlineLevel="1" x14ac:dyDescent="0.35">
      <c r="A9" s="254"/>
      <c r="B9" s="263"/>
      <c r="C9" s="256">
        <f>INT($C$6)+1.005</f>
        <v>2.0049999999999999</v>
      </c>
      <c r="D9" s="279" t="s">
        <v>414</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5">
      <c r="A10" s="254"/>
      <c r="B10" s="263"/>
      <c r="C10" s="256">
        <f>INT($C$6)+1</f>
        <v>2</v>
      </c>
      <c r="D10" s="279"/>
      <c r="E10" s="334"/>
      <c r="F10" s="334"/>
      <c r="G10" s="279"/>
      <c r="H10" s="282" t="s">
        <v>415</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5">
      <c r="A11" s="254"/>
      <c r="B11" s="263"/>
      <c r="C11" s="256">
        <f>INT($C$6)+1.045</f>
        <v>2.0449999999999999</v>
      </c>
      <c r="D11" s="279"/>
      <c r="E11" s="334"/>
      <c r="F11" s="334"/>
      <c r="G11" s="279"/>
      <c r="H11" s="284" t="s">
        <v>416</v>
      </c>
      <c r="I11" s="480">
        <v>44910.6743796296</v>
      </c>
      <c r="J11" s="906" t="s">
        <v>1263</v>
      </c>
      <c r="K11" s="907"/>
      <c r="L11" s="907"/>
      <c r="M11" s="907"/>
      <c r="N11" s="907"/>
      <c r="O11" s="907"/>
      <c r="P11" s="907"/>
      <c r="Q11" s="907"/>
      <c r="R11" s="907"/>
      <c r="S11" s="907"/>
      <c r="T11" s="907"/>
      <c r="U11" s="907"/>
      <c r="V11" s="907"/>
      <c r="W11" s="907"/>
      <c r="X11" s="908"/>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5">
      <c r="A12" s="254"/>
      <c r="B12" s="263"/>
      <c r="C12" s="256">
        <f>INT($C$6)+1.045</f>
        <v>2.0449999999999999</v>
      </c>
      <c r="D12" s="279"/>
      <c r="E12" s="334"/>
      <c r="F12" s="334"/>
      <c r="G12" s="279"/>
      <c r="H12" s="284" t="s">
        <v>417</v>
      </c>
      <c r="I12" s="378">
        <v>45124.979479745401</v>
      </c>
      <c r="J12" s="909" t="s">
        <v>1274</v>
      </c>
      <c r="K12" s="909"/>
      <c r="L12" s="909"/>
      <c r="M12" s="909"/>
      <c r="N12" s="909"/>
      <c r="O12" s="909"/>
      <c r="P12" s="909"/>
      <c r="Q12" s="909"/>
      <c r="R12" s="909"/>
      <c r="S12" s="909"/>
      <c r="T12" s="909"/>
      <c r="U12" s="909"/>
      <c r="V12" s="909"/>
      <c r="W12" s="909"/>
      <c r="X12" s="909"/>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15" hidden="1" customHeight="1" outlineLevel="3" x14ac:dyDescent="0.35">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418</v>
      </c>
      <c r="AR13" s="266"/>
      <c r="AS13" s="254"/>
      <c r="AT13" s="254"/>
      <c r="AU13" s="254"/>
    </row>
    <row r="14" spans="1:47" ht="5.15" hidden="1" customHeight="1" outlineLevel="3" x14ac:dyDescent="0.35">
      <c r="A14" s="254"/>
      <c r="B14" s="263"/>
      <c r="C14" s="256">
        <f>INT($C$6)+3.005</f>
        <v>4.0049999999999999</v>
      </c>
      <c r="D14" s="279" t="s">
        <v>414</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5">
      <c r="A15" s="254"/>
      <c r="B15" s="263"/>
      <c r="C15" s="256">
        <f>INT($C$6)+3</f>
        <v>4</v>
      </c>
      <c r="D15" s="279"/>
      <c r="E15" s="334"/>
      <c r="F15" s="334"/>
      <c r="G15" s="279"/>
      <c r="H15" s="285" t="s">
        <v>419</v>
      </c>
      <c r="I15" s="286" t="s">
        <v>420</v>
      </c>
      <c r="J15" s="287">
        <v>15</v>
      </c>
      <c r="K15" s="286" t="s">
        <v>421</v>
      </c>
      <c r="L15" s="287">
        <v>8.43</v>
      </c>
      <c r="M15" s="284" t="s">
        <v>422</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5">
      <c r="A16" s="254"/>
      <c r="B16" s="263"/>
      <c r="C16" s="256">
        <f>INT($C$6)+3</f>
        <v>4</v>
      </c>
      <c r="D16" s="279"/>
      <c r="E16" s="334"/>
      <c r="F16" s="334"/>
      <c r="G16" s="279"/>
      <c r="H16" s="284" t="s">
        <v>423</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5">
      <c r="A17" s="254"/>
      <c r="B17" s="263"/>
      <c r="C17" s="256">
        <f>INT($C$6)+3</f>
        <v>4</v>
      </c>
      <c r="D17" s="279"/>
      <c r="E17" s="334"/>
      <c r="F17" s="334"/>
      <c r="G17" s="279"/>
      <c r="H17" s="284" t="s">
        <v>424</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5">
      <c r="A18" s="254"/>
      <c r="B18" s="263"/>
      <c r="C18" s="256">
        <f>INT($C$6)+3</f>
        <v>4</v>
      </c>
      <c r="D18" s="279"/>
      <c r="E18" s="334"/>
      <c r="F18" s="334"/>
      <c r="G18" s="279"/>
      <c r="H18" s="284" t="s">
        <v>425</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5">
      <c r="A19" s="254"/>
      <c r="B19" s="263"/>
      <c r="C19" s="256">
        <f>INT($C$6)+3</f>
        <v>4</v>
      </c>
      <c r="D19" s="279"/>
      <c r="E19" s="334"/>
      <c r="F19" s="334"/>
      <c r="G19" s="279"/>
      <c r="H19" s="284" t="s">
        <v>426</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15" hidden="1" customHeight="1" outlineLevel="3" x14ac:dyDescent="0.35">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418</v>
      </c>
      <c r="AR20" s="266"/>
      <c r="AS20" s="254"/>
      <c r="AT20" s="254"/>
      <c r="AU20" s="254"/>
    </row>
    <row r="21" spans="1:47" ht="5.15" customHeight="1" outlineLevel="2" x14ac:dyDescent="0.35">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15" customHeight="1" outlineLevel="1" x14ac:dyDescent="0.35">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123</v>
      </c>
      <c r="AS22" s="254"/>
      <c r="AT22" s="254"/>
      <c r="AU22" s="254"/>
    </row>
    <row r="23" spans="1:47" ht="5.15" customHeight="1" x14ac:dyDescent="0.35">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5">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5">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15" customHeight="1" thickBot="1" x14ac:dyDescent="0.4">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15" customHeight="1" outlineLevel="1" collapsed="1" x14ac:dyDescent="0.35">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5">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49999999999999" customHeight="1" x14ac:dyDescent="0.35">
      <c r="A29" s="254"/>
      <c r="B29" s="263"/>
      <c r="C29" s="256">
        <v>1.02</v>
      </c>
      <c r="D29" s="267"/>
      <c r="E29" s="327" t="s">
        <v>406</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49999999999999" customHeight="1" outlineLevel="1" x14ac:dyDescent="0.35">
      <c r="A30" s="254"/>
      <c r="B30" s="263"/>
      <c r="C30" s="256">
        <f>INT($C$29)+1.02</f>
        <v>2.02</v>
      </c>
      <c r="D30" s="267"/>
      <c r="E30" s="334" t="s">
        <v>408</v>
      </c>
      <c r="F30" s="334">
        <v>1</v>
      </c>
      <c r="G30" s="272"/>
      <c r="H30" s="273" t="s">
        <v>427</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15" customHeight="1" outlineLevel="2" x14ac:dyDescent="0.35">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5">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5">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5">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5">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75" customHeight="1" outlineLevel="2" collapsed="1" x14ac:dyDescent="0.35">
      <c r="A36" s="254"/>
      <c r="B36" s="263" t="s">
        <v>411</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5">
      <c r="A37" s="254"/>
      <c r="B37" s="263"/>
      <c r="C37" s="256">
        <f>INT(MAX($C$40:$C$169))+1</f>
        <v>5</v>
      </c>
      <c r="D37" s="279"/>
      <c r="E37" s="334"/>
      <c r="F37" s="334"/>
      <c r="G37" s="279"/>
      <c r="AQ37" s="279"/>
      <c r="AR37" s="266"/>
      <c r="AS37" s="254"/>
      <c r="AT37" s="254"/>
      <c r="AU37" s="254"/>
    </row>
    <row r="38" spans="1:47" hidden="1" outlineLevel="4" x14ac:dyDescent="0.35">
      <c r="A38" s="254"/>
      <c r="B38" s="263" t="s">
        <v>412</v>
      </c>
      <c r="C38" s="256">
        <f>INT(MAX($C$40:$C$169))+1</f>
        <v>5</v>
      </c>
      <c r="D38" s="279" t="s">
        <v>413</v>
      </c>
      <c r="E38" s="334"/>
      <c r="F38" s="334"/>
      <c r="G38" s="279"/>
      <c r="AQ38" s="279"/>
      <c r="AR38" s="266"/>
      <c r="AS38" s="254"/>
      <c r="AT38" s="254"/>
      <c r="AU38" s="254"/>
    </row>
    <row r="39" spans="1:47" outlineLevel="1" x14ac:dyDescent="0.35">
      <c r="A39" s="254"/>
      <c r="B39" s="263"/>
      <c r="C39" s="256">
        <f>INT($C$29)+1</f>
        <v>2</v>
      </c>
      <c r="D39" s="279"/>
      <c r="E39" s="334"/>
      <c r="F39" s="334"/>
      <c r="G39" s="279"/>
      <c r="H39" s="296" t="s">
        <v>428</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15" hidden="1" customHeight="1" outlineLevel="3" x14ac:dyDescent="0.35">
      <c r="A40" s="254"/>
      <c r="B40" s="263"/>
      <c r="C40" s="256">
        <f>INT($C$29)+3.005</f>
        <v>4.0049999999999999</v>
      </c>
      <c r="D40" s="279" t="s">
        <v>414</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5">
      <c r="A41" s="254"/>
      <c r="B41" s="263"/>
      <c r="C41" s="256">
        <f>INT($C$29)+2</f>
        <v>3</v>
      </c>
      <c r="D41" s="279"/>
      <c r="E41" s="334"/>
      <c r="F41" s="334"/>
      <c r="G41" s="279"/>
      <c r="H41" s="284" t="s">
        <v>429</v>
      </c>
      <c r="I41" s="300"/>
      <c r="J41" s="301">
        <v>2</v>
      </c>
      <c r="K41" s="284"/>
      <c r="L41" s="284" t="s">
        <v>896</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5">
      <c r="A42" s="254"/>
      <c r="B42" s="263"/>
      <c r="C42" s="256">
        <f>INT($C$29)+2</f>
        <v>3</v>
      </c>
      <c r="D42" s="279"/>
      <c r="E42" s="334"/>
      <c r="F42" s="334"/>
      <c r="G42" s="279"/>
      <c r="H42" s="284" t="s">
        <v>430</v>
      </c>
      <c r="I42" s="300"/>
      <c r="J42" s="301">
        <v>0</v>
      </c>
      <c r="K42" s="284"/>
      <c r="L42" s="284" t="s">
        <v>431</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5">
      <c r="A43" s="254"/>
      <c r="B43" s="263"/>
      <c r="C43" s="256">
        <f>INT($C$29)+2</f>
        <v>3</v>
      </c>
      <c r="D43" s="279"/>
      <c r="E43" s="334"/>
      <c r="F43" s="334"/>
      <c r="G43" s="279"/>
      <c r="H43" s="284" t="s">
        <v>432</v>
      </c>
      <c r="I43" s="300" t="s">
        <v>433</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5">
      <c r="A44" s="254"/>
      <c r="B44" s="263"/>
      <c r="C44" s="256">
        <f>INT($C$29)+2</f>
        <v>3</v>
      </c>
      <c r="D44" s="279"/>
      <c r="E44" s="334"/>
      <c r="F44" s="334"/>
      <c r="G44" s="279"/>
      <c r="H44" s="284" t="s">
        <v>434</v>
      </c>
      <c r="I44" s="300" t="s">
        <v>433</v>
      </c>
      <c r="J44" s="301">
        <v>15</v>
      </c>
      <c r="K44" s="284"/>
      <c r="L44" s="284" t="s">
        <v>435</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5">
      <c r="A45" s="254"/>
      <c r="B45" s="263"/>
      <c r="C45" s="256">
        <f>INT($C$29)+3</f>
        <v>4</v>
      </c>
      <c r="D45" s="279"/>
      <c r="E45" s="334"/>
      <c r="F45" s="334"/>
      <c r="G45" s="279"/>
      <c r="H45" s="284" t="s">
        <v>436</v>
      </c>
      <c r="I45" s="300"/>
      <c r="J45" s="301">
        <v>0</v>
      </c>
      <c r="K45" s="284"/>
      <c r="L45" s="284" t="s">
        <v>437</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5">
      <c r="A46" s="254"/>
      <c r="B46" s="263"/>
      <c r="C46" s="256">
        <f>INT($C$29)+3</f>
        <v>4</v>
      </c>
      <c r="D46" s="279"/>
      <c r="E46" s="334"/>
      <c r="F46" s="334"/>
      <c r="G46" s="279"/>
      <c r="H46" s="302" t="s">
        <v>438</v>
      </c>
      <c r="I46" s="303" t="s">
        <v>439</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5">
      <c r="A47" s="254"/>
      <c r="B47" s="263"/>
      <c r="C47" s="256">
        <f>INT($C$29)+3</f>
        <v>4</v>
      </c>
      <c r="D47" s="279"/>
      <c r="E47" s="334"/>
      <c r="F47" s="334"/>
      <c r="G47" s="279"/>
      <c r="H47" s="284" t="s">
        <v>440</v>
      </c>
      <c r="I47" s="300"/>
      <c r="J47" s="301">
        <v>1</v>
      </c>
      <c r="K47" s="284"/>
      <c r="L47" s="284" t="s">
        <v>441</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5">
      <c r="A48" s="254"/>
      <c r="B48" s="263"/>
      <c r="C48" s="256">
        <f>INT($C$29)+3</f>
        <v>4</v>
      </c>
      <c r="D48" s="279"/>
      <c r="E48" s="334"/>
      <c r="F48" s="334"/>
      <c r="G48" s="279"/>
      <c r="H48" s="284" t="s">
        <v>442</v>
      </c>
      <c r="I48" s="300" t="s">
        <v>443</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5">
      <c r="A49" s="254"/>
      <c r="B49" s="263"/>
      <c r="C49" s="256">
        <v>4</v>
      </c>
      <c r="D49" s="279"/>
      <c r="E49" s="334"/>
      <c r="F49" s="334"/>
      <c r="G49" s="279"/>
      <c r="H49" s="284" t="s">
        <v>444</v>
      </c>
      <c r="I49" s="284"/>
      <c r="J49" s="287">
        <v>35</v>
      </c>
      <c r="K49" s="284"/>
      <c r="L49" s="284" t="s">
        <v>967</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5">
      <c r="A50" s="254"/>
      <c r="B50" s="263"/>
      <c r="C50" s="256">
        <v>4</v>
      </c>
      <c r="D50" s="279"/>
      <c r="E50" s="334"/>
      <c r="F50" s="334"/>
      <c r="G50" s="279"/>
      <c r="H50" s="284" t="s">
        <v>445</v>
      </c>
      <c r="I50" s="300" t="s">
        <v>439</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5">
      <c r="A51" s="254"/>
      <c r="B51" s="263"/>
      <c r="C51" s="256">
        <v>4</v>
      </c>
      <c r="D51" s="279"/>
      <c r="E51" s="334"/>
      <c r="F51" s="334"/>
      <c r="G51" s="279"/>
      <c r="H51" s="284" t="s">
        <v>1202</v>
      </c>
      <c r="I51" s="802" t="s">
        <v>1203</v>
      </c>
      <c r="J51" s="320">
        <f>20*0</f>
        <v>0</v>
      </c>
      <c r="K51" s="284"/>
      <c r="L51" s="284" t="s">
        <v>1204</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5">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5">
      <c r="A53" s="254"/>
      <c r="B53" s="263"/>
      <c r="C53" s="256">
        <f>INT($C$29)+3</f>
        <v>4</v>
      </c>
      <c r="D53" s="279"/>
      <c r="E53" s="334"/>
      <c r="F53" s="334"/>
      <c r="G53" s="279"/>
      <c r="H53" s="284" t="s">
        <v>446</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5">
      <c r="A54" s="254"/>
      <c r="B54" s="263"/>
      <c r="C54" s="256">
        <f>INT($C$29)+3</f>
        <v>4</v>
      </c>
      <c r="D54" s="279"/>
      <c r="E54" s="334"/>
      <c r="F54" s="334"/>
      <c r="G54" s="279"/>
      <c r="H54" s="284"/>
      <c r="I54" s="306" t="s">
        <v>447</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5">
      <c r="A55" s="254"/>
      <c r="B55" s="263"/>
      <c r="C55" s="256">
        <f>INT($C$29)+3</f>
        <v>4</v>
      </c>
      <c r="D55" s="279"/>
      <c r="E55" s="334"/>
      <c r="F55" s="334"/>
      <c r="G55" s="279"/>
      <c r="H55" s="284"/>
      <c r="I55" s="307" t="s">
        <v>448</v>
      </c>
      <c r="J55" s="307"/>
      <c r="K55" s="307" t="s">
        <v>449</v>
      </c>
      <c r="L55" s="307"/>
      <c r="M55" s="307" t="s">
        <v>450</v>
      </c>
      <c r="N55" s="307"/>
      <c r="O55" s="307" t="s">
        <v>451</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5">
      <c r="A56" s="254"/>
      <c r="B56" s="263"/>
      <c r="C56" s="256">
        <v>3</v>
      </c>
      <c r="D56" s="279"/>
      <c r="E56" s="334"/>
      <c r="F56" s="334"/>
      <c r="G56" s="279"/>
      <c r="H56" s="286" t="s">
        <v>452</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5">
      <c r="A57" s="254"/>
      <c r="B57" s="263"/>
      <c r="C57" s="256">
        <v>3</v>
      </c>
      <c r="D57" s="279"/>
      <c r="E57" s="334"/>
      <c r="F57" s="334"/>
      <c r="G57" s="279"/>
      <c r="H57" s="286" t="s">
        <v>452</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15" customHeight="1" outlineLevel="2" x14ac:dyDescent="0.35">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418</v>
      </c>
      <c r="AR58" s="266"/>
      <c r="AS58" s="254"/>
      <c r="AT58" s="254"/>
      <c r="AU58" s="254"/>
    </row>
    <row r="59" spans="1:47" outlineLevel="1" x14ac:dyDescent="0.35">
      <c r="A59" s="254"/>
      <c r="B59" s="263"/>
      <c r="C59" s="256">
        <f>INT($C$29)+1</f>
        <v>2</v>
      </c>
      <c r="D59" s="279"/>
      <c r="E59" s="334"/>
      <c r="F59" s="334"/>
      <c r="G59" s="279"/>
      <c r="H59" s="296" t="s">
        <v>453</v>
      </c>
      <c r="I59" s="297"/>
      <c r="J59" s="298"/>
      <c r="K59" s="310" t="s">
        <v>454</v>
      </c>
      <c r="L59" s="310" t="s">
        <v>455</v>
      </c>
      <c r="M59" s="311"/>
      <c r="N59" s="312"/>
      <c r="O59" s="269" t="s">
        <v>456</v>
      </c>
      <c r="P59" s="269"/>
      <c r="Q59" s="269" t="s">
        <v>457</v>
      </c>
      <c r="R59" s="269"/>
      <c r="S59" s="313" t="s">
        <v>22</v>
      </c>
      <c r="T59" s="298"/>
      <c r="U59" s="641" t="s">
        <v>458</v>
      </c>
      <c r="V59" s="269" t="s">
        <v>971</v>
      </c>
      <c r="W59" s="298"/>
      <c r="X59" s="312" t="s">
        <v>460</v>
      </c>
      <c r="Y59" s="314" t="s">
        <v>459</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 outlineLevel="1" x14ac:dyDescent="0.35">
      <c r="A60" s="254"/>
      <c r="B60" s="263"/>
      <c r="C60" s="256">
        <f>INT($C$29)+1</f>
        <v>2</v>
      </c>
      <c r="D60" s="279"/>
      <c r="E60" s="334"/>
      <c r="F60" s="334"/>
      <c r="G60" s="279"/>
      <c r="H60" s="313" t="s">
        <v>461</v>
      </c>
      <c r="I60" s="313" t="s">
        <v>462</v>
      </c>
      <c r="J60" s="312"/>
      <c r="K60" s="310"/>
      <c r="L60" s="310" t="s">
        <v>463</v>
      </c>
      <c r="M60" s="311"/>
      <c r="N60" s="312"/>
      <c r="O60" s="313" t="s">
        <v>465</v>
      </c>
      <c r="P60" s="313" t="s">
        <v>466</v>
      </c>
      <c r="Q60" s="313" t="s">
        <v>465</v>
      </c>
      <c r="R60" s="313" t="s">
        <v>466</v>
      </c>
      <c r="S60" s="313" t="s">
        <v>464</v>
      </c>
      <c r="T60" s="312" t="s">
        <v>467</v>
      </c>
      <c r="U60" s="312" t="s">
        <v>468</v>
      </c>
      <c r="V60" s="313" t="s">
        <v>972</v>
      </c>
      <c r="W60" s="312"/>
      <c r="X60" s="312" t="s">
        <v>469</v>
      </c>
      <c r="Y60" s="573" t="s">
        <v>448</v>
      </c>
      <c r="Z60" s="573"/>
      <c r="AA60" s="573"/>
      <c r="AB60" s="573" t="s">
        <v>449</v>
      </c>
      <c r="AC60" s="573"/>
      <c r="AD60" s="573"/>
      <c r="AE60" s="573" t="s">
        <v>451</v>
      </c>
      <c r="AF60" s="573"/>
      <c r="AG60" s="314"/>
      <c r="AH60" s="312"/>
      <c r="AI60" s="312"/>
      <c r="AJ60" s="312"/>
      <c r="AK60" s="312"/>
      <c r="AL60" s="312"/>
      <c r="AM60" s="312"/>
      <c r="AN60" s="312"/>
      <c r="AO60" s="312"/>
      <c r="AP60" s="312"/>
      <c r="AQ60" s="279"/>
      <c r="AR60" s="266"/>
      <c r="AS60" s="254"/>
      <c r="AT60" s="254"/>
      <c r="AU60" s="254"/>
    </row>
    <row r="61" spans="1:47" ht="5.15" hidden="1" customHeight="1" outlineLevel="3" x14ac:dyDescent="0.35">
      <c r="A61" s="254"/>
      <c r="B61" s="263"/>
      <c r="C61" s="256">
        <f>INT($C$29)+3.005</f>
        <v>4.0049999999999999</v>
      </c>
      <c r="D61" s="279" t="s">
        <v>414</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5">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748</v>
      </c>
      <c r="Y62" s="351"/>
      <c r="Z62" s="351"/>
      <c r="AA62" s="351"/>
      <c r="AB62" s="351"/>
      <c r="AC62" s="351"/>
      <c r="AD62" s="351"/>
      <c r="AE62" s="351"/>
      <c r="AF62" s="351"/>
      <c r="AG62" s="351"/>
      <c r="AH62" s="284" t="s">
        <v>1114</v>
      </c>
      <c r="AI62" s="284"/>
      <c r="AJ62" s="284">
        <f>COUNT($J$65:$J$74)</f>
        <v>10</v>
      </c>
      <c r="AK62" s="284"/>
      <c r="AL62" s="284"/>
      <c r="AM62" s="284"/>
      <c r="AN62" s="284"/>
      <c r="AO62" s="284"/>
      <c r="AP62" s="284"/>
      <c r="AQ62" s="279"/>
      <c r="AR62" s="266"/>
      <c r="AS62" s="254"/>
      <c r="AT62" s="254"/>
      <c r="AU62" s="254"/>
    </row>
    <row r="63" spans="1:47" outlineLevel="2" x14ac:dyDescent="0.35">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747</v>
      </c>
      <c r="Z63" s="824"/>
      <c r="AA63" s="824"/>
      <c r="AB63" s="824"/>
      <c r="AC63" s="824"/>
      <c r="AD63" s="824"/>
      <c r="AE63" s="825"/>
      <c r="AF63" s="825"/>
      <c r="AG63" s="826"/>
      <c r="AH63" s="822"/>
      <c r="AI63" s="306" t="s">
        <v>1227</v>
      </c>
      <c r="AJ63" s="306"/>
      <c r="AK63" s="300"/>
      <c r="AL63" s="300"/>
      <c r="AM63" s="300"/>
      <c r="AN63" s="306" t="s">
        <v>1229</v>
      </c>
      <c r="AO63" s="306"/>
      <c r="AP63" s="306"/>
      <c r="AQ63" s="279"/>
      <c r="AR63" s="266"/>
      <c r="AS63" s="254"/>
      <c r="AT63" s="254"/>
      <c r="AU63" s="254"/>
    </row>
    <row r="64" spans="1:47" ht="45" customHeight="1" outlineLevel="2" x14ac:dyDescent="0.35">
      <c r="A64" s="254"/>
      <c r="B64" s="263"/>
      <c r="C64" s="256">
        <f>INT($C$29)+2</f>
        <v>3</v>
      </c>
      <c r="D64" s="279"/>
      <c r="E64" s="807" t="s">
        <v>1226</v>
      </c>
      <c r="F64" s="807" t="s">
        <v>1219</v>
      </c>
      <c r="G64" s="279"/>
      <c r="H64" s="284"/>
      <c r="I64" s="350" t="s">
        <v>462</v>
      </c>
      <c r="J64" s="350" t="s">
        <v>159</v>
      </c>
      <c r="K64" s="350" t="s">
        <v>158</v>
      </c>
      <c r="L64" s="350" t="s">
        <v>455</v>
      </c>
      <c r="M64" s="351"/>
      <c r="N64" s="829" t="s">
        <v>830</v>
      </c>
      <c r="O64" s="720" t="s">
        <v>829</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1230</v>
      </c>
      <c r="AI64" s="350" t="s">
        <v>1222</v>
      </c>
      <c r="AJ64" s="350" t="s">
        <v>1221</v>
      </c>
      <c r="AK64" s="829" t="s">
        <v>1217</v>
      </c>
      <c r="AL64" s="829" t="s">
        <v>1228</v>
      </c>
      <c r="AM64" s="829" t="s">
        <v>1218</v>
      </c>
      <c r="AN64" s="829" t="s">
        <v>1223</v>
      </c>
      <c r="AO64" s="829" t="s">
        <v>1224</v>
      </c>
      <c r="AP64" s="829" t="s">
        <v>1225</v>
      </c>
      <c r="AQ64" s="279"/>
      <c r="AR64" s="266"/>
      <c r="AS64" s="254"/>
      <c r="AT64" s="254"/>
      <c r="AU64" s="254"/>
    </row>
    <row r="65" spans="1:47" outlineLevel="2" x14ac:dyDescent="0.35">
      <c r="A65" s="254"/>
      <c r="B65" s="263"/>
      <c r="C65" s="256">
        <f>INT($C$29)+2</f>
        <v>3</v>
      </c>
      <c r="D65" s="279"/>
      <c r="E65" s="334">
        <v>-1</v>
      </c>
      <c r="F65" s="808">
        <f>$K65+364*($K65&lt;$AN65)</f>
        <v>43920</v>
      </c>
      <c r="G65" s="279"/>
      <c r="H65" s="300"/>
      <c r="I65" s="510" t="s">
        <v>826</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35">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35">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35">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35">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35">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35">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35">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35">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35">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35">
      <c r="A75" s="254"/>
      <c r="B75" s="263"/>
      <c r="C75" s="256">
        <f t="shared" ref="C75" si="10">INT($C$29)+2</f>
        <v>3</v>
      </c>
      <c r="D75" s="279"/>
      <c r="E75" s="334">
        <v>0</v>
      </c>
      <c r="F75" s="808">
        <f t="shared" si="6"/>
        <v>43572</v>
      </c>
      <c r="G75" s="279"/>
      <c r="H75" s="300"/>
      <c r="I75" s="510" t="s">
        <v>768</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35">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35">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35">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35">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35">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35">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35">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35">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35">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35">
      <c r="A85" s="254"/>
      <c r="B85" s="263"/>
      <c r="C85" s="256">
        <f t="shared" ref="C85" si="16">INT($C$29)+2</f>
        <v>3</v>
      </c>
      <c r="D85" s="279"/>
      <c r="E85" s="334">
        <v>1</v>
      </c>
      <c r="F85" s="808">
        <f t="shared" si="6"/>
        <v>43572</v>
      </c>
      <c r="G85" s="279"/>
      <c r="H85" s="300"/>
      <c r="I85" s="510" t="s">
        <v>760</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35">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35">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35">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35">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35">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35">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35">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35">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35">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35">
      <c r="A95" s="254"/>
      <c r="B95" s="263"/>
      <c r="C95" s="256">
        <f t="shared" ref="C95" si="17">INT($C$29)+2</f>
        <v>3</v>
      </c>
      <c r="D95" s="279"/>
      <c r="E95" s="334">
        <v>2</v>
      </c>
      <c r="F95" s="808">
        <f t="shared" si="6"/>
        <v>43572</v>
      </c>
      <c r="G95" s="279"/>
      <c r="H95" s="300"/>
      <c r="I95" s="510" t="s">
        <v>761</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35">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35">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35">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35">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35">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35">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35">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35">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35">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35">
      <c r="A105" s="254"/>
      <c r="B105" s="263"/>
      <c r="C105" s="256">
        <f t="shared" ref="C105" si="20">INT($C$29)+2</f>
        <v>3</v>
      </c>
      <c r="D105" s="279"/>
      <c r="E105" s="334">
        <v>3</v>
      </c>
      <c r="F105" s="808">
        <f t="shared" si="6"/>
        <v>43572</v>
      </c>
      <c r="G105" s="279"/>
      <c r="H105" s="300"/>
      <c r="I105" s="510" t="s">
        <v>762</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35">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35">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35">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35">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35">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35">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35">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35">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35">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35">
      <c r="A115" s="254"/>
      <c r="B115" s="263"/>
      <c r="C115" s="256">
        <f t="shared" ref="C115" si="21">INT($C$29)+2</f>
        <v>3</v>
      </c>
      <c r="D115" s="279"/>
      <c r="E115" s="334">
        <v>4</v>
      </c>
      <c r="F115" s="808">
        <f t="shared" si="6"/>
        <v>43936</v>
      </c>
      <c r="G115" s="279"/>
      <c r="H115" s="300"/>
      <c r="I115" s="510" t="s">
        <v>763</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35">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35">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35">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35">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35">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35">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35">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35">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35">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35">
      <c r="A125" s="254"/>
      <c r="B125" s="263"/>
      <c r="C125" s="256">
        <f t="shared" ref="C125" si="22">INT($C$29)+2</f>
        <v>3</v>
      </c>
      <c r="D125" s="279"/>
      <c r="E125" s="334">
        <v>5</v>
      </c>
      <c r="F125" s="808">
        <f t="shared" si="6"/>
        <v>43936</v>
      </c>
      <c r="G125" s="279"/>
      <c r="H125" s="300"/>
      <c r="I125" s="510" t="s">
        <v>764</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35">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35">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35">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35">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35">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35">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35">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35">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35">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35">
      <c r="A135" s="254"/>
      <c r="B135" s="263"/>
      <c r="C135" s="256">
        <f t="shared" ref="C135" si="30">INT($C$29)+2</f>
        <v>3</v>
      </c>
      <c r="D135" s="279"/>
      <c r="E135" s="334">
        <v>6</v>
      </c>
      <c r="F135" s="808">
        <f t="shared" si="26"/>
        <v>43936</v>
      </c>
      <c r="G135" s="279"/>
      <c r="H135" s="300"/>
      <c r="I135" s="510" t="s">
        <v>765</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35">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35">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35">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35">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35">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35">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35">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35">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35">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35">
      <c r="A145" s="254"/>
      <c r="B145" s="263"/>
      <c r="C145" s="256">
        <f t="shared" ref="C145" si="34">INT($C$29)+2</f>
        <v>3</v>
      </c>
      <c r="D145" s="279"/>
      <c r="E145" s="334">
        <v>7</v>
      </c>
      <c r="F145" s="808">
        <f t="shared" si="26"/>
        <v>43936</v>
      </c>
      <c r="G145" s="279"/>
      <c r="H145" s="300"/>
      <c r="I145" s="510" t="s">
        <v>766</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35">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35">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35">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35">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35">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35">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35">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35">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35">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35">
      <c r="A155" s="254"/>
      <c r="B155" s="263"/>
      <c r="C155" s="256">
        <f t="shared" ref="C155" si="35">INT($C$29)+2</f>
        <v>3</v>
      </c>
      <c r="D155" s="279"/>
      <c r="E155" s="334">
        <v>8</v>
      </c>
      <c r="F155" s="808">
        <f t="shared" si="26"/>
        <v>43936</v>
      </c>
      <c r="G155" s="279"/>
      <c r="H155" s="300"/>
      <c r="I155" s="510" t="s">
        <v>767</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35">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35">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35">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35">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35">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35">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35">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35">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35">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35">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15" customHeight="1" outlineLevel="2" collapsed="1" x14ac:dyDescent="0.35">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418</v>
      </c>
      <c r="AR166" s="266"/>
      <c r="AS166" s="254"/>
      <c r="AT166" s="254"/>
      <c r="AU166" s="254"/>
    </row>
    <row r="167" spans="1:47" ht="5.15" hidden="1" customHeight="1" outlineLevel="3" x14ac:dyDescent="0.35">
      <c r="A167" s="254"/>
      <c r="B167" s="263"/>
      <c r="C167" s="256">
        <f>INT($C$29)+3.005</f>
        <v>4.0049999999999999</v>
      </c>
      <c r="D167" s="279" t="s">
        <v>414</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5">
      <c r="A168" s="254"/>
      <c r="B168" s="263"/>
      <c r="C168" s="256">
        <f>INT($C$29)+2</f>
        <v>3</v>
      </c>
      <c r="D168" s="279"/>
      <c r="E168" s="334"/>
      <c r="F168" s="334"/>
      <c r="G168" s="279"/>
      <c r="H168" s="300" t="s">
        <v>470</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15" customHeight="1" outlineLevel="2" x14ac:dyDescent="0.35">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418</v>
      </c>
      <c r="AR169" s="266"/>
      <c r="AS169" s="254"/>
      <c r="AT169" s="254"/>
      <c r="AU169" s="254"/>
    </row>
    <row r="170" spans="1:47" ht="16" outlineLevel="1" x14ac:dyDescent="0.35">
      <c r="A170" s="254"/>
      <c r="B170" s="263"/>
      <c r="C170" s="256">
        <f>INT($C$29)+1</f>
        <v>2</v>
      </c>
      <c r="D170" s="279"/>
      <c r="E170" s="334"/>
      <c r="F170" s="334"/>
      <c r="G170" s="279"/>
      <c r="H170" s="296" t="s">
        <v>471</v>
      </c>
      <c r="I170" s="318"/>
      <c r="J170" s="313" t="s">
        <v>472</v>
      </c>
      <c r="K170" s="269" t="s">
        <v>473</v>
      </c>
      <c r="L170" s="269"/>
      <c r="M170" s="269"/>
      <c r="N170" s="313"/>
      <c r="O170" s="269" t="s">
        <v>474</v>
      </c>
      <c r="P170" s="269"/>
      <c r="Q170" s="269"/>
      <c r="R170" s="269"/>
      <c r="S170" s="269"/>
      <c r="T170" s="269"/>
      <c r="U170" s="810" t="s">
        <v>475</v>
      </c>
      <c r="V170" s="269"/>
      <c r="W170" s="269"/>
      <c r="X170" s="269"/>
      <c r="Y170" s="314"/>
      <c r="Z170" s="314"/>
      <c r="AA170" s="314"/>
      <c r="AB170" s="319"/>
      <c r="AC170" s="314" t="s">
        <v>1238</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5">
      <c r="A171" s="254"/>
      <c r="B171" s="263"/>
      <c r="C171" s="256">
        <f>INT($C$29)+1</f>
        <v>2</v>
      </c>
      <c r="D171" s="279"/>
      <c r="E171" s="334"/>
      <c r="F171" s="334"/>
      <c r="G171" s="279"/>
      <c r="H171" s="296"/>
      <c r="I171" s="318"/>
      <c r="J171" s="313"/>
      <c r="K171" s="313">
        <v>6</v>
      </c>
      <c r="L171" s="313">
        <v>8</v>
      </c>
      <c r="M171" s="313">
        <v>12</v>
      </c>
      <c r="N171" s="313"/>
      <c r="O171" s="313" t="s">
        <v>476</v>
      </c>
      <c r="P171" s="313" t="s">
        <v>477</v>
      </c>
      <c r="Q171" s="313" t="s">
        <v>478</v>
      </c>
      <c r="R171" s="313" t="s">
        <v>895</v>
      </c>
      <c r="S171" s="313" t="s">
        <v>479</v>
      </c>
      <c r="T171" s="313" t="s">
        <v>480</v>
      </c>
      <c r="U171" s="269" t="s">
        <v>481</v>
      </c>
      <c r="V171" s="269"/>
      <c r="W171" s="269"/>
      <c r="X171" s="269"/>
      <c r="Y171" s="314"/>
      <c r="Z171" s="314"/>
      <c r="AA171" s="314"/>
      <c r="AB171" s="319"/>
      <c r="AC171" s="319" t="s">
        <v>1239</v>
      </c>
      <c r="AD171" s="319" t="s">
        <v>1240</v>
      </c>
      <c r="AE171" s="319"/>
      <c r="AF171" s="319"/>
      <c r="AG171" s="319"/>
      <c r="AH171" s="319"/>
      <c r="AI171" s="319"/>
      <c r="AJ171" s="319"/>
      <c r="AK171" s="319"/>
      <c r="AL171" s="319"/>
      <c r="AM171" s="319"/>
      <c r="AN171" s="319"/>
      <c r="AO171" s="319"/>
      <c r="AP171" s="319"/>
      <c r="AQ171" s="279"/>
      <c r="AR171" s="266"/>
      <c r="AS171" s="254"/>
      <c r="AT171" s="254"/>
      <c r="AU171" s="254"/>
    </row>
    <row r="172" spans="1:47" ht="5.15" hidden="1" customHeight="1" outlineLevel="3" x14ac:dyDescent="0.35">
      <c r="A172" s="254"/>
      <c r="B172" s="263"/>
      <c r="C172" s="256">
        <f>INT($C$29)+3.005</f>
        <v>4.0049999999999999</v>
      </c>
      <c r="D172" s="279" t="s">
        <v>414</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5">
      <c r="A173" s="254"/>
      <c r="B173" s="263"/>
      <c r="C173" s="256">
        <f>INT($C$29)+2</f>
        <v>3</v>
      </c>
      <c r="D173" s="279"/>
      <c r="E173" s="334"/>
      <c r="F173" s="334"/>
      <c r="G173" s="279"/>
      <c r="H173" s="300" t="s">
        <v>482</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5">
      <c r="A174" s="254"/>
      <c r="B174" s="263"/>
      <c r="C174" s="256">
        <f>INT($C$29)+2</f>
        <v>3</v>
      </c>
      <c r="D174" s="279"/>
      <c r="E174" s="334"/>
      <c r="F174" s="334"/>
      <c r="G174" s="279"/>
      <c r="H174" s="300" t="s">
        <v>483</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5">
      <c r="A175" s="254"/>
      <c r="B175" s="263"/>
      <c r="C175" s="256">
        <f t="shared" ref="C175:C184" si="40">INT($C$29)+3</f>
        <v>4</v>
      </c>
      <c r="D175" s="279"/>
      <c r="E175" s="334"/>
      <c r="F175" s="334"/>
      <c r="G175" s="279"/>
      <c r="H175" s="300" t="s">
        <v>484</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5">
      <c r="A176" s="254"/>
      <c r="B176" s="263"/>
      <c r="C176" s="256">
        <f t="shared" si="40"/>
        <v>4</v>
      </c>
      <c r="D176" s="279"/>
      <c r="E176" s="334"/>
      <c r="F176" s="334"/>
      <c r="G176" s="279"/>
      <c r="H176" s="300" t="s">
        <v>485</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5">
      <c r="A177" s="254"/>
      <c r="B177" s="263"/>
      <c r="C177" s="256">
        <f t="shared" si="40"/>
        <v>4</v>
      </c>
      <c r="D177" s="279"/>
      <c r="E177" s="334"/>
      <c r="F177" s="334"/>
      <c r="G177" s="279"/>
      <c r="H177" s="300" t="s">
        <v>486</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5">
      <c r="A178" s="254"/>
      <c r="B178" s="263"/>
      <c r="C178" s="256">
        <f t="shared" si="40"/>
        <v>4</v>
      </c>
      <c r="D178" s="279"/>
      <c r="E178" s="334"/>
      <c r="F178" s="334"/>
      <c r="G178" s="279"/>
      <c r="H178" s="300" t="s">
        <v>487</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5">
      <c r="A179" s="254"/>
      <c r="B179" s="263"/>
      <c r="C179" s="256">
        <f t="shared" si="40"/>
        <v>4</v>
      </c>
      <c r="D179" s="279"/>
      <c r="E179" s="334"/>
      <c r="F179" s="334"/>
      <c r="G179" s="279"/>
      <c r="H179" s="300" t="s">
        <v>488</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5">
      <c r="A180" s="254"/>
      <c r="B180" s="263"/>
      <c r="C180" s="256">
        <f t="shared" si="40"/>
        <v>4</v>
      </c>
      <c r="D180" s="279"/>
      <c r="E180" s="334"/>
      <c r="F180" s="334"/>
      <c r="G180" s="279"/>
      <c r="H180" s="300" t="s">
        <v>489</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5">
      <c r="A181" s="254"/>
      <c r="B181" s="263"/>
      <c r="C181" s="256">
        <f t="shared" si="40"/>
        <v>4</v>
      </c>
      <c r="D181" s="279"/>
      <c r="E181" s="334"/>
      <c r="F181" s="334"/>
      <c r="G181" s="279"/>
      <c r="H181" s="300" t="s">
        <v>490</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5">
      <c r="A182" s="254"/>
      <c r="B182" s="263"/>
      <c r="C182" s="256">
        <f t="shared" si="40"/>
        <v>4</v>
      </c>
      <c r="D182" s="279"/>
      <c r="E182" s="334"/>
      <c r="F182" s="334"/>
      <c r="G182" s="279"/>
      <c r="H182" s="300" t="s">
        <v>491</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5">
      <c r="A183" s="254"/>
      <c r="B183" s="263"/>
      <c r="C183" s="256">
        <f t="shared" si="40"/>
        <v>4</v>
      </c>
      <c r="D183" s="279"/>
      <c r="E183" s="334"/>
      <c r="F183" s="334"/>
      <c r="G183" s="279"/>
      <c r="H183" s="300" t="s">
        <v>492</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5">
      <c r="A184" s="254"/>
      <c r="B184" s="263"/>
      <c r="C184" s="256">
        <f t="shared" si="40"/>
        <v>4</v>
      </c>
      <c r="D184" s="279"/>
      <c r="E184" s="334"/>
      <c r="F184" s="334"/>
      <c r="G184" s="279"/>
      <c r="H184" s="300" t="s">
        <v>493</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15" customHeight="1" outlineLevel="2" collapsed="1" x14ac:dyDescent="0.35">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418</v>
      </c>
      <c r="AR185" s="266"/>
      <c r="AS185" s="254"/>
      <c r="AT185" s="254"/>
      <c r="AU185" s="254"/>
    </row>
    <row r="186" spans="1:47" ht="5.15" hidden="1" customHeight="1" outlineLevel="3" x14ac:dyDescent="0.35">
      <c r="A186" s="254"/>
      <c r="B186" s="263"/>
      <c r="C186" s="256">
        <f>INT($C$29)+3.005</f>
        <v>4.0049999999999999</v>
      </c>
      <c r="D186" s="279" t="s">
        <v>414</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5">
      <c r="A187" s="254"/>
      <c r="B187" s="263"/>
      <c r="C187" s="256">
        <f>INT($C$29)+2</f>
        <v>3</v>
      </c>
      <c r="D187" s="279"/>
      <c r="E187" s="334"/>
      <c r="F187" s="334"/>
      <c r="G187" s="279"/>
      <c r="H187" s="300" t="s">
        <v>897</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15" customHeight="1" outlineLevel="2" x14ac:dyDescent="0.35">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418</v>
      </c>
      <c r="AR188" s="266"/>
      <c r="AS188" s="254"/>
      <c r="AT188" s="254"/>
      <c r="AU188" s="254"/>
    </row>
    <row r="189" spans="1:47" outlineLevel="1" x14ac:dyDescent="0.35">
      <c r="A189" s="254"/>
      <c r="B189" s="263"/>
      <c r="C189" s="256">
        <f>INT($C$29)+1</f>
        <v>2</v>
      </c>
      <c r="D189" s="279"/>
      <c r="E189" s="334"/>
      <c r="F189" s="334"/>
      <c r="G189" s="279"/>
      <c r="H189" s="296" t="s">
        <v>494</v>
      </c>
      <c r="I189" s="297"/>
      <c r="J189" s="322" t="s">
        <v>387</v>
      </c>
      <c r="K189" s="322" t="s">
        <v>137</v>
      </c>
      <c r="L189" s="322" t="s">
        <v>138</v>
      </c>
      <c r="M189" s="322" t="s">
        <v>139</v>
      </c>
      <c r="N189" s="322" t="s">
        <v>140</v>
      </c>
      <c r="O189" s="322" t="s">
        <v>141</v>
      </c>
      <c r="P189" s="322" t="s">
        <v>142</v>
      </c>
      <c r="Q189" s="322" t="s">
        <v>143</v>
      </c>
      <c r="R189" s="322" t="s">
        <v>144</v>
      </c>
      <c r="S189" s="322" t="s">
        <v>145</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15" hidden="1" customHeight="1" outlineLevel="3" x14ac:dyDescent="0.35">
      <c r="A190" s="254"/>
      <c r="B190" s="263"/>
      <c r="C190" s="256">
        <f>INT($C$29)+3.005</f>
        <v>4.0049999999999999</v>
      </c>
      <c r="D190" s="279" t="s">
        <v>414</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 outlineLevel="2" x14ac:dyDescent="0.35">
      <c r="A191" s="254"/>
      <c r="B191" s="263"/>
      <c r="C191" s="256">
        <f>INT($C$29)+2</f>
        <v>3</v>
      </c>
      <c r="D191" s="279"/>
      <c r="E191" s="334"/>
      <c r="F191" s="334"/>
      <c r="G191" s="279"/>
      <c r="H191" s="284" t="s">
        <v>496</v>
      </c>
      <c r="I191" s="300"/>
      <c r="J191" s="323">
        <v>50</v>
      </c>
      <c r="K191" s="284"/>
      <c r="L191" s="284"/>
      <c r="M191" s="284" t="s">
        <v>497</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5">
      <c r="A192" s="254"/>
      <c r="B192" s="263"/>
      <c r="C192" s="256">
        <f>INT($C$29)+2</f>
        <v>3</v>
      </c>
      <c r="D192" s="279"/>
      <c r="E192" s="334"/>
      <c r="F192" s="334"/>
      <c r="G192" s="279"/>
      <c r="H192" s="284" t="s">
        <v>1237</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5">
      <c r="A193" s="254"/>
      <c r="B193" s="263"/>
      <c r="C193" s="256">
        <f>INT($C$29)+2</f>
        <v>3</v>
      </c>
      <c r="D193" s="279"/>
      <c r="E193" s="334"/>
      <c r="F193" s="334"/>
      <c r="G193" s="279"/>
      <c r="H193" s="284"/>
      <c r="I193" s="300"/>
      <c r="J193" s="284" t="s">
        <v>498</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5">
      <c r="A194" s="254"/>
      <c r="B194" s="263"/>
      <c r="C194" s="256">
        <f t="shared" ref="C194:C202" si="42">INT($C$29)+3</f>
        <v>4</v>
      </c>
      <c r="D194" s="279"/>
      <c r="E194" s="334"/>
      <c r="F194" s="334"/>
      <c r="G194" s="279"/>
      <c r="H194" s="286" t="s">
        <v>499</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5">
      <c r="A195" s="254"/>
      <c r="B195" s="263"/>
      <c r="C195" s="256">
        <f t="shared" si="42"/>
        <v>4</v>
      </c>
      <c r="D195" s="279"/>
      <c r="E195" s="334"/>
      <c r="F195" s="334"/>
      <c r="G195" s="279"/>
      <c r="H195" s="286" t="s">
        <v>500</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5">
      <c r="A196" s="254"/>
      <c r="B196" s="263"/>
      <c r="C196" s="256">
        <f t="shared" si="42"/>
        <v>4</v>
      </c>
      <c r="D196" s="279"/>
      <c r="E196" s="334"/>
      <c r="F196" s="334"/>
      <c r="G196" s="279"/>
      <c r="H196" s="286" t="s">
        <v>501</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5">
      <c r="A197" s="254"/>
      <c r="B197" s="263"/>
      <c r="C197" s="256">
        <f t="shared" si="42"/>
        <v>4</v>
      </c>
      <c r="D197" s="279"/>
      <c r="E197" s="334"/>
      <c r="F197" s="334"/>
      <c r="G197" s="279"/>
      <c r="H197" s="286" t="s">
        <v>502</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5">
      <c r="A198" s="254"/>
      <c r="B198" s="263"/>
      <c r="C198" s="256">
        <f t="shared" si="42"/>
        <v>4</v>
      </c>
      <c r="D198" s="279"/>
      <c r="E198" s="334"/>
      <c r="F198" s="334"/>
      <c r="G198" s="279"/>
      <c r="H198" s="286" t="s">
        <v>503</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5">
      <c r="A199" s="254"/>
      <c r="B199" s="263"/>
      <c r="C199" s="256">
        <f t="shared" si="42"/>
        <v>4</v>
      </c>
      <c r="D199" s="279"/>
      <c r="E199" s="334"/>
      <c r="F199" s="334"/>
      <c r="G199" s="279"/>
      <c r="H199" s="286" t="s">
        <v>504</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5">
      <c r="A200" s="254"/>
      <c r="B200" s="263"/>
      <c r="C200" s="256">
        <f t="shared" si="42"/>
        <v>4</v>
      </c>
      <c r="D200" s="279"/>
      <c r="E200" s="334"/>
      <c r="F200" s="334"/>
      <c r="G200" s="279"/>
      <c r="H200" s="286" t="s">
        <v>505</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5">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5">
      <c r="A202" s="254"/>
      <c r="B202" s="263"/>
      <c r="C202" s="256">
        <f t="shared" si="42"/>
        <v>4</v>
      </c>
      <c r="D202" s="279"/>
      <c r="E202" s="334"/>
      <c r="F202" s="334"/>
      <c r="G202" s="279"/>
      <c r="H202" s="286" t="s">
        <v>506</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15" customHeight="1" outlineLevel="2" x14ac:dyDescent="0.35">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418</v>
      </c>
      <c r="AR203" s="266"/>
      <c r="AS203" s="254"/>
      <c r="AT203" s="254"/>
      <c r="AU203" s="254"/>
    </row>
    <row r="204" spans="1:47" outlineLevel="1" x14ac:dyDescent="0.35">
      <c r="A204" s="254"/>
      <c r="B204" s="263"/>
      <c r="C204" s="256">
        <f>INT($C$29)+1</f>
        <v>2</v>
      </c>
      <c r="D204" s="279"/>
      <c r="E204" s="334"/>
      <c r="F204" s="334"/>
      <c r="G204" s="279"/>
      <c r="H204" s="296" t="s">
        <v>507</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15" hidden="1" customHeight="1" outlineLevel="3" x14ac:dyDescent="0.35">
      <c r="A205" s="254"/>
      <c r="B205" s="263"/>
      <c r="C205" s="256">
        <f>INT($C$29)+3.005</f>
        <v>4.0049999999999999</v>
      </c>
      <c r="D205" s="279" t="s">
        <v>414</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5">
      <c r="A206" s="254"/>
      <c r="B206" s="263"/>
      <c r="C206" s="256">
        <f>INT($C$29)+2</f>
        <v>3</v>
      </c>
      <c r="D206" s="279"/>
      <c r="E206" s="334"/>
      <c r="F206" s="334"/>
      <c r="G206" s="279"/>
      <c r="H206" s="284" t="s">
        <v>508</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15" customHeight="1" outlineLevel="2" x14ac:dyDescent="0.35">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418</v>
      </c>
      <c r="AR207" s="266"/>
      <c r="AS207" s="254"/>
      <c r="AT207" s="254"/>
      <c r="AU207" s="254"/>
    </row>
    <row r="208" spans="1:47" outlineLevel="1" x14ac:dyDescent="0.35">
      <c r="A208" s="254"/>
      <c r="B208" s="263"/>
      <c r="C208" s="256">
        <f>INT($C$29)+1</f>
        <v>2</v>
      </c>
      <c r="D208" s="279"/>
      <c r="E208" s="334"/>
      <c r="F208" s="334"/>
      <c r="G208" s="279"/>
      <c r="H208" s="296" t="s">
        <v>509</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15" hidden="1" customHeight="1" outlineLevel="3" x14ac:dyDescent="0.35">
      <c r="A209" s="254"/>
      <c r="B209" s="263"/>
      <c r="C209" s="256">
        <f>INT($C$29)+3.005</f>
        <v>4.0049999999999999</v>
      </c>
      <c r="D209" s="279" t="s">
        <v>414</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5">
      <c r="A210" s="254"/>
      <c r="B210" s="263"/>
      <c r="C210" s="256">
        <f>INT($C$29)+2</f>
        <v>3</v>
      </c>
      <c r="D210" s="279"/>
      <c r="E210" s="334"/>
      <c r="F210" s="334"/>
      <c r="G210" s="279"/>
      <c r="H210" s="284" t="s">
        <v>510</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5">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5">
      <c r="A212" s="254"/>
      <c r="B212" s="263"/>
      <c r="C212" s="256">
        <f>INT($C$29)+3</f>
        <v>4</v>
      </c>
      <c r="D212" s="279"/>
      <c r="E212" s="334"/>
      <c r="F212" s="334"/>
      <c r="G212" s="279"/>
      <c r="H212" s="284" t="s">
        <v>511</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5">
      <c r="A213" s="254"/>
      <c r="B213" s="263"/>
      <c r="C213" s="256">
        <f>INT($C$29)+3</f>
        <v>4</v>
      </c>
      <c r="D213" s="279"/>
      <c r="E213" s="334"/>
      <c r="F213" s="334"/>
      <c r="G213" s="279"/>
      <c r="H213" s="284"/>
      <c r="I213" s="300" t="s">
        <v>512</v>
      </c>
      <c r="J213" s="300" t="s">
        <v>513</v>
      </c>
      <c r="K213" s="300" t="s">
        <v>758</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5">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15" customHeight="1" outlineLevel="2" x14ac:dyDescent="0.35">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418</v>
      </c>
      <c r="AR215" s="266"/>
      <c r="AS215" s="254"/>
      <c r="AT215" s="254"/>
      <c r="AU215" s="254"/>
    </row>
    <row r="216" spans="1:47" ht="30" customHeight="1" outlineLevel="1" x14ac:dyDescent="0.35">
      <c r="A216" s="254"/>
      <c r="B216" s="263"/>
      <c r="C216" s="256">
        <f>INT($C$29)+1</f>
        <v>2</v>
      </c>
      <c r="D216" s="279"/>
      <c r="E216" s="334"/>
      <c r="F216" s="334"/>
      <c r="G216" s="279"/>
      <c r="H216" s="296" t="s">
        <v>957</v>
      </c>
      <c r="I216" s="297"/>
      <c r="J216" s="943" t="s">
        <v>959</v>
      </c>
      <c r="K216" s="943"/>
      <c r="L216" s="943" t="s">
        <v>958</v>
      </c>
      <c r="M216" s="943"/>
      <c r="N216" s="313"/>
      <c r="O216" s="313" t="s">
        <v>982</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15" hidden="1" customHeight="1" outlineLevel="3" x14ac:dyDescent="0.35">
      <c r="A217" s="254"/>
      <c r="B217" s="263"/>
      <c r="C217" s="256">
        <f>INT($C$29)+3.005</f>
        <v>4.0049999999999999</v>
      </c>
      <c r="D217" s="279" t="s">
        <v>414</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5">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5">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5">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5">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5">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15" customHeight="1" outlineLevel="2" x14ac:dyDescent="0.35">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418</v>
      </c>
      <c r="AR223" s="266"/>
      <c r="AS223" s="254"/>
      <c r="AT223" s="254"/>
      <c r="AU223" s="254"/>
    </row>
    <row r="224" spans="1:47" ht="5.15" customHeight="1" outlineLevel="2" x14ac:dyDescent="0.35">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15" customHeight="1" outlineLevel="1" x14ac:dyDescent="0.35">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123</v>
      </c>
      <c r="AS225" s="254"/>
      <c r="AT225" s="254"/>
      <c r="AU225" s="254"/>
    </row>
    <row r="226" spans="1:47" ht="5.15" customHeight="1" x14ac:dyDescent="0.35">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5">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5">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15" customHeight="1" thickBot="1" x14ac:dyDescent="0.4">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15" customHeight="1" outlineLevel="1" collapsed="1" x14ac:dyDescent="0.35">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5">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49999999999999" customHeight="1" x14ac:dyDescent="0.35">
      <c r="A232" s="254"/>
      <c r="B232" s="263"/>
      <c r="C232" s="256">
        <v>1.02</v>
      </c>
      <c r="D232" s="267"/>
      <c r="E232" s="327" t="s">
        <v>406</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49999999999999" customHeight="1" outlineLevel="1" x14ac:dyDescent="0.35">
      <c r="A233" s="254"/>
      <c r="B233" s="263"/>
      <c r="C233" s="256">
        <f>INT($C$232)+1.02</f>
        <v>2.02</v>
      </c>
      <c r="D233" s="267"/>
      <c r="E233" s="327" t="s">
        <v>408</v>
      </c>
      <c r="F233" s="331">
        <v>1</v>
      </c>
      <c r="G233" s="272"/>
      <c r="H233" s="273" t="s">
        <v>515</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15" customHeight="1" outlineLevel="2" x14ac:dyDescent="0.35">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5">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5">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5">
      <c r="A237" s="254"/>
      <c r="B237" s="263"/>
      <c r="C237" s="256">
        <f>INT($C$232)+2</f>
        <v>3</v>
      </c>
      <c r="D237" s="264"/>
      <c r="E237" s="334"/>
      <c r="F237" s="334"/>
      <c r="G237" s="264"/>
      <c r="H237" s="278"/>
      <c r="I237" s="278"/>
      <c r="J237" s="278"/>
      <c r="K237" s="335" t="s">
        <v>448</v>
      </c>
      <c r="L237" s="335"/>
      <c r="M237" s="335"/>
      <c r="N237" s="335" t="s">
        <v>449</v>
      </c>
      <c r="O237" s="335"/>
      <c r="P237" s="335"/>
      <c r="Q237" s="335"/>
      <c r="R237" s="335" t="s">
        <v>451</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5">
      <c r="A238" s="254"/>
      <c r="B238" s="263"/>
      <c r="C238" s="256">
        <f>INT($C$232)+2</f>
        <v>3</v>
      </c>
      <c r="D238" s="264"/>
      <c r="E238" s="334"/>
      <c r="F238" s="334"/>
      <c r="G238" s="264"/>
      <c r="H238" s="278"/>
      <c r="I238" s="278"/>
      <c r="J238" s="278"/>
      <c r="K238" s="324" t="s">
        <v>14</v>
      </c>
      <c r="L238" s="324" t="s">
        <v>516</v>
      </c>
      <c r="M238" s="324" t="s">
        <v>4</v>
      </c>
      <c r="N238" s="324" t="s">
        <v>517</v>
      </c>
      <c r="O238" s="324" t="s">
        <v>518</v>
      </c>
      <c r="P238" s="324" t="s">
        <v>519</v>
      </c>
      <c r="Q238" s="324" t="s">
        <v>520</v>
      </c>
      <c r="R238" s="324" t="s">
        <v>517</v>
      </c>
      <c r="S238" s="324" t="s">
        <v>518</v>
      </c>
      <c r="T238" s="324" t="s">
        <v>519</v>
      </c>
      <c r="U238" s="324" t="s">
        <v>520</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75" customHeight="1" outlineLevel="2" collapsed="1" x14ac:dyDescent="0.35">
      <c r="A239" s="254"/>
      <c r="B239" s="263" t="s">
        <v>411</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5">
      <c r="A240" s="254"/>
      <c r="B240" s="263"/>
      <c r="C240" s="256">
        <f>INT(MAX($C$244:$C$357))</f>
        <v>4</v>
      </c>
      <c r="D240" s="279"/>
      <c r="E240" s="334"/>
      <c r="F240" s="334"/>
      <c r="G240" s="279"/>
      <c r="H240" s="334" t="s">
        <v>521</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5">
      <c r="A241" s="254"/>
      <c r="B241" s="263" t="s">
        <v>412</v>
      </c>
      <c r="C241" s="256">
        <f>INT(MAX($C$244:$C$357))+1</f>
        <v>5</v>
      </c>
      <c r="D241" s="279" t="s">
        <v>413</v>
      </c>
      <c r="E241" s="334"/>
      <c r="F241" s="334"/>
      <c r="G241" s="279"/>
      <c r="H241" s="334" t="s">
        <v>522</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5">
      <c r="A242" s="254"/>
      <c r="B242" s="263" t="s">
        <v>412</v>
      </c>
      <c r="C242" s="256">
        <f>INT(MAX($C$244:$C$357))+1</f>
        <v>5</v>
      </c>
      <c r="D242" s="279" t="s">
        <v>413</v>
      </c>
      <c r="E242" s="334"/>
      <c r="F242" s="334"/>
      <c r="G242" s="279"/>
      <c r="H242" s="334" t="s">
        <v>1067</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5">
      <c r="A243" s="254"/>
      <c r="B243" s="263"/>
      <c r="C243" s="256">
        <f>INT($C$232)+1</f>
        <v>2</v>
      </c>
      <c r="D243" s="279"/>
      <c r="E243" s="334"/>
      <c r="F243" s="334"/>
      <c r="G243" s="279"/>
      <c r="H243" s="337" t="s">
        <v>523</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15" hidden="1" customHeight="1" outlineLevel="3" x14ac:dyDescent="0.35">
      <c r="A244" s="254"/>
      <c r="B244" s="263"/>
      <c r="C244" s="256">
        <f>INT($C$232)+3.005</f>
        <v>4.0049999999999999</v>
      </c>
      <c r="D244" s="279" t="s">
        <v>414</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5">
      <c r="A245" s="254"/>
      <c r="B245" s="263"/>
      <c r="C245" s="256">
        <f>INT($C$232)+2</f>
        <v>3</v>
      </c>
      <c r="D245" s="279"/>
      <c r="E245" s="334"/>
      <c r="F245" s="334"/>
      <c r="G245" s="279"/>
      <c r="H245" s="283" t="s">
        <v>524</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5">
      <c r="A246" s="254"/>
      <c r="B246" s="263"/>
      <c r="C246" s="256">
        <f>INT($C$232)+2</f>
        <v>3</v>
      </c>
      <c r="D246" s="279"/>
      <c r="E246" s="334"/>
      <c r="F246" s="334"/>
      <c r="G246" s="279"/>
      <c r="H246" s="284" t="s">
        <v>525</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5">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15" customHeight="1" outlineLevel="2" x14ac:dyDescent="0.35">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418</v>
      </c>
      <c r="AR248" s="266"/>
      <c r="AS248" s="254"/>
      <c r="AT248" s="254"/>
      <c r="AU248" s="254"/>
    </row>
    <row r="249" spans="1:47" outlineLevel="1" x14ac:dyDescent="0.35">
      <c r="A249" s="254"/>
      <c r="B249" s="263"/>
      <c r="C249" s="256">
        <f>INT($C$232)+1</f>
        <v>2</v>
      </c>
      <c r="D249" s="279"/>
      <c r="E249" s="334"/>
      <c r="F249" s="334"/>
      <c r="G249" s="279"/>
      <c r="H249" s="337" t="s">
        <v>526</v>
      </c>
      <c r="I249" s="269" t="s">
        <v>527</v>
      </c>
      <c r="J249" s="340"/>
      <c r="K249" s="269" t="s">
        <v>528</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15" hidden="1" customHeight="1" outlineLevel="3" x14ac:dyDescent="0.35">
      <c r="A250" s="254"/>
      <c r="B250" s="263"/>
      <c r="C250" s="256">
        <f>INT($C$232)+3.005</f>
        <v>4.0049999999999999</v>
      </c>
      <c r="D250" s="279" t="s">
        <v>414</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5">
      <c r="A251" s="254"/>
      <c r="B251" s="263"/>
      <c r="C251" s="256">
        <f>INT($C$232)+2</f>
        <v>3</v>
      </c>
      <c r="D251" s="279"/>
      <c r="E251" s="334"/>
      <c r="F251" s="334"/>
      <c r="G251" s="279"/>
      <c r="H251" s="341" t="s">
        <v>855</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10" t="s">
        <v>530</v>
      </c>
      <c r="AD251" s="911"/>
      <c r="AE251" s="911"/>
      <c r="AF251" s="912"/>
      <c r="AG251" s="284"/>
      <c r="AH251" s="284"/>
      <c r="AI251" s="284"/>
      <c r="AJ251" s="284"/>
      <c r="AK251" s="284"/>
      <c r="AL251" s="284"/>
      <c r="AM251" s="284"/>
      <c r="AN251" s="284"/>
      <c r="AO251" s="284"/>
      <c r="AP251" s="284"/>
      <c r="AQ251" s="279"/>
      <c r="AR251" s="266"/>
      <c r="AS251" s="254"/>
      <c r="AT251" s="254"/>
      <c r="AU251" s="254"/>
    </row>
    <row r="252" spans="1:47" outlineLevel="2" x14ac:dyDescent="0.35">
      <c r="A252" s="254"/>
      <c r="B252" s="263"/>
      <c r="C252" s="256">
        <f>INT($C$232)+2</f>
        <v>3</v>
      </c>
      <c r="D252" s="279"/>
      <c r="E252" s="334"/>
      <c r="F252" s="334"/>
      <c r="G252" s="279"/>
      <c r="H252" s="534" t="s">
        <v>854</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13"/>
      <c r="AD252" s="914"/>
      <c r="AE252" s="914"/>
      <c r="AF252" s="915"/>
      <c r="AG252" s="284"/>
      <c r="AH252" s="284"/>
      <c r="AI252" s="284"/>
      <c r="AJ252" s="284"/>
      <c r="AK252" s="284"/>
      <c r="AL252" s="284"/>
      <c r="AM252" s="284"/>
      <c r="AN252" s="284"/>
      <c r="AO252" s="284"/>
      <c r="AP252" s="284"/>
      <c r="AQ252" s="279"/>
      <c r="AR252" s="266"/>
      <c r="AS252" s="254"/>
      <c r="AT252" s="254"/>
      <c r="AU252" s="254"/>
    </row>
    <row r="253" spans="1:47" outlineLevel="2" x14ac:dyDescent="0.35">
      <c r="A253" s="254"/>
      <c r="B253" s="263"/>
      <c r="C253" s="256">
        <f>INT($C$232)+2</f>
        <v>3</v>
      </c>
      <c r="D253" s="279"/>
      <c r="E253" s="334"/>
      <c r="F253" s="334"/>
      <c r="G253" s="279"/>
      <c r="H253" s="344" t="s">
        <v>853</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6"/>
      <c r="AD253" s="917"/>
      <c r="AE253" s="917"/>
      <c r="AF253" s="918"/>
      <c r="AG253" s="300"/>
      <c r="AH253" s="300"/>
      <c r="AI253" s="300"/>
      <c r="AJ253" s="300"/>
      <c r="AK253" s="300"/>
      <c r="AL253" s="300"/>
      <c r="AM253" s="300"/>
      <c r="AN253" s="300"/>
      <c r="AO253" s="300"/>
      <c r="AP253" s="300"/>
      <c r="AQ253" s="279"/>
      <c r="AR253" s="266"/>
      <c r="AS253" s="254"/>
      <c r="AT253" s="254"/>
      <c r="AU253" s="254"/>
    </row>
    <row r="254" spans="1:47" outlineLevel="2" x14ac:dyDescent="0.35">
      <c r="A254" s="254"/>
      <c r="B254" s="263"/>
      <c r="C254" s="256">
        <f>INT($C$232)+3</f>
        <v>4</v>
      </c>
      <c r="D254" s="279"/>
      <c r="E254" s="334"/>
      <c r="F254" s="334"/>
      <c r="G254" s="279"/>
      <c r="H254" s="283" t="s">
        <v>531</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10" t="s">
        <v>1125</v>
      </c>
      <c r="AD254" s="911"/>
      <c r="AE254" s="911"/>
      <c r="AF254" s="912"/>
      <c r="AG254" s="284"/>
      <c r="AH254" s="284"/>
      <c r="AI254" s="284"/>
      <c r="AJ254" s="284"/>
      <c r="AK254" s="284"/>
      <c r="AL254" s="284"/>
      <c r="AM254" s="284"/>
      <c r="AN254" s="284"/>
      <c r="AO254" s="284"/>
      <c r="AP254" s="284"/>
      <c r="AQ254" s="279"/>
      <c r="AR254" s="266"/>
      <c r="AS254" s="254"/>
      <c r="AT254" s="254"/>
      <c r="AU254" s="254"/>
    </row>
    <row r="255" spans="1:47" outlineLevel="2" x14ac:dyDescent="0.35">
      <c r="A255" s="254"/>
      <c r="B255" s="263"/>
      <c r="C255" s="256">
        <f>INT($C$232)+3</f>
        <v>4</v>
      </c>
      <c r="D255" s="279"/>
      <c r="E255" s="334"/>
      <c r="F255" s="334"/>
      <c r="G255" s="279"/>
      <c r="H255" s="284" t="s">
        <v>532</v>
      </c>
      <c r="I255" s="284">
        <f>YEAR(MIN(N251:Q253)+MIN(R354:U356))</f>
        <v>2019</v>
      </c>
      <c r="J255" s="284"/>
      <c r="K255" s="284"/>
      <c r="L255" s="284"/>
      <c r="M255" s="284"/>
      <c r="N255" s="284"/>
      <c r="O255" s="284"/>
      <c r="P255" s="284"/>
      <c r="Q255" s="284"/>
      <c r="R255" s="284"/>
      <c r="S255" s="284"/>
      <c r="T255" s="284"/>
      <c r="U255" s="284"/>
      <c r="V255" s="284"/>
      <c r="W255" s="571" t="s">
        <v>529</v>
      </c>
      <c r="X255" s="284"/>
      <c r="Y255" s="284"/>
      <c r="Z255" s="284"/>
      <c r="AA255" s="284"/>
      <c r="AB255" s="284"/>
      <c r="AC255" s="916"/>
      <c r="AD255" s="917"/>
      <c r="AE255" s="917"/>
      <c r="AF255" s="918"/>
      <c r="AG255" s="284"/>
      <c r="AH255" s="284"/>
      <c r="AI255" s="284"/>
      <c r="AJ255" s="284"/>
      <c r="AK255" s="284"/>
      <c r="AL255" s="284"/>
      <c r="AM255" s="284"/>
      <c r="AN255" s="284"/>
      <c r="AO255" s="284"/>
      <c r="AP255" s="284"/>
      <c r="AQ255" s="279"/>
      <c r="AR255" s="266"/>
      <c r="AS255" s="254"/>
      <c r="AT255" s="254"/>
      <c r="AU255" s="254"/>
    </row>
    <row r="256" spans="1:47" outlineLevel="2" x14ac:dyDescent="0.35">
      <c r="A256" s="254"/>
      <c r="B256" s="263"/>
      <c r="C256" s="256">
        <f>INT($C$232)+2</f>
        <v>3</v>
      </c>
      <c r="D256" s="279"/>
      <c r="E256" s="334" t="s">
        <v>533</v>
      </c>
      <c r="F256" s="334"/>
      <c r="G256" s="279"/>
      <c r="H256" s="347" t="s">
        <v>534</v>
      </c>
      <c r="I256" s="307" t="s">
        <v>535</v>
      </c>
      <c r="J256" s="348"/>
      <c r="K256" s="287">
        <f>COUNTA($H$257:$H$312)</f>
        <v>3</v>
      </c>
      <c r="L256" s="287">
        <f>COUNTA($I$257:$I$312)/K256</f>
        <v>8</v>
      </c>
      <c r="M256" s="349">
        <v>-8</v>
      </c>
      <c r="N256" s="307" t="s">
        <v>817</v>
      </c>
      <c r="O256" s="307"/>
      <c r="P256" s="307"/>
      <c r="Q256" s="307"/>
      <c r="R256" s="307" t="s">
        <v>536</v>
      </c>
      <c r="S256" s="307"/>
      <c r="T256" s="307"/>
      <c r="U256" s="307"/>
      <c r="V256" s="284"/>
      <c r="W256" s="350" t="s">
        <v>537</v>
      </c>
      <c r="X256" s="350" t="s">
        <v>538</v>
      </c>
      <c r="Y256" s="350" t="s">
        <v>539</v>
      </c>
      <c r="Z256" s="350" t="s">
        <v>540</v>
      </c>
      <c r="AA256" s="351"/>
      <c r="AB256" s="284"/>
      <c r="AC256" s="350" t="s">
        <v>537</v>
      </c>
      <c r="AD256" s="350" t="s">
        <v>538</v>
      </c>
      <c r="AE256" s="350" t="s">
        <v>539</v>
      </c>
      <c r="AF256" s="350" t="s">
        <v>540</v>
      </c>
      <c r="AG256" s="284"/>
      <c r="AH256" s="284"/>
      <c r="AI256" s="284"/>
      <c r="AJ256" s="284"/>
      <c r="AK256" s="284"/>
      <c r="AL256" s="284"/>
      <c r="AM256" s="284"/>
      <c r="AN256" s="284"/>
      <c r="AO256" s="284"/>
      <c r="AP256" s="284"/>
      <c r="AQ256" s="279"/>
      <c r="AR256" s="266"/>
      <c r="AS256" s="254"/>
      <c r="AT256" s="254"/>
      <c r="AU256" s="254"/>
    </row>
    <row r="257" spans="1:47" outlineLevel="2" collapsed="1" x14ac:dyDescent="0.35">
      <c r="A257" s="254"/>
      <c r="B257" s="263"/>
      <c r="C257" s="256">
        <f>INT($C$232)+2</f>
        <v>3</v>
      </c>
      <c r="D257" s="279"/>
      <c r="E257" s="334">
        <v>1</v>
      </c>
      <c r="F257" s="334"/>
      <c r="G257" s="279"/>
      <c r="H257" s="300" t="str">
        <f>H$251</f>
        <v>Aut</v>
      </c>
      <c r="I257" s="352">
        <v>0</v>
      </c>
      <c r="J257" s="353" t="s">
        <v>541</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5">
      <c r="A258" s="254"/>
      <c r="B258" s="263"/>
      <c r="C258" s="256">
        <f>INT($C$232)+3</f>
        <v>4</v>
      </c>
      <c r="D258" s="279"/>
      <c r="E258" s="334">
        <v>1</v>
      </c>
      <c r="F258" s="334"/>
      <c r="G258" s="279"/>
      <c r="H258" s="284"/>
      <c r="I258" s="352">
        <v>1</v>
      </c>
      <c r="J258" s="362" t="s">
        <v>542</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5">
      <c r="A259" s="254"/>
      <c r="B259" s="263"/>
      <c r="C259" s="256">
        <f t="shared" ref="C259:C264" si="53">INT($C$232+3)</f>
        <v>4</v>
      </c>
      <c r="D259" s="279"/>
      <c r="E259" s="334">
        <v>1</v>
      </c>
      <c r="F259" s="334"/>
      <c r="G259" s="279"/>
      <c r="H259" s="284"/>
      <c r="I259" s="352">
        <v>2</v>
      </c>
      <c r="J259" s="368" t="s">
        <v>543</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5">
      <c r="A260" s="254"/>
      <c r="B260" s="263"/>
      <c r="C260" s="256">
        <f t="shared" si="53"/>
        <v>4</v>
      </c>
      <c r="D260" s="279"/>
      <c r="E260" s="334">
        <v>1</v>
      </c>
      <c r="F260" s="334"/>
      <c r="G260" s="279"/>
      <c r="H260" s="284"/>
      <c r="I260" s="284">
        <v>3</v>
      </c>
      <c r="J260" s="283" t="s">
        <v>544</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5">
      <c r="A261" s="254"/>
      <c r="B261" s="263"/>
      <c r="C261" s="256">
        <f t="shared" si="53"/>
        <v>4</v>
      </c>
      <c r="D261" s="279"/>
      <c r="E261" s="334">
        <v>1</v>
      </c>
      <c r="F261" s="334"/>
      <c r="G261" s="279"/>
      <c r="H261" s="284"/>
      <c r="I261" s="284">
        <v>4</v>
      </c>
      <c r="J261" s="284" t="s">
        <v>545</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5">
      <c r="A262" s="254"/>
      <c r="B262" s="263"/>
      <c r="C262" s="256">
        <f t="shared" si="53"/>
        <v>4</v>
      </c>
      <c r="D262" s="279"/>
      <c r="E262" s="334">
        <v>1</v>
      </c>
      <c r="F262" s="334"/>
      <c r="G262" s="279"/>
      <c r="H262" s="284"/>
      <c r="I262" s="284">
        <v>5</v>
      </c>
      <c r="J262" s="284" t="s">
        <v>546</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5">
      <c r="A263" s="254"/>
      <c r="B263" s="263"/>
      <c r="C263" s="256">
        <f t="shared" si="53"/>
        <v>4</v>
      </c>
      <c r="D263" s="279"/>
      <c r="E263" s="334">
        <v>1</v>
      </c>
      <c r="F263" s="334"/>
      <c r="G263" s="279"/>
      <c r="H263" s="284"/>
      <c r="I263" s="284">
        <v>6</v>
      </c>
      <c r="J263" s="284" t="s">
        <v>547</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5">
      <c r="A264" s="254"/>
      <c r="B264" s="263"/>
      <c r="C264" s="256">
        <f t="shared" si="53"/>
        <v>4</v>
      </c>
      <c r="D264" s="279"/>
      <c r="E264" s="334">
        <v>1</v>
      </c>
      <c r="F264" s="334"/>
      <c r="G264" s="279"/>
      <c r="H264" s="284"/>
      <c r="I264" s="284">
        <v>7</v>
      </c>
      <c r="J264" s="284" t="s">
        <v>548</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5">
      <c r="A265" s="254"/>
      <c r="B265" s="263"/>
      <c r="C265" s="256">
        <f>INT($C$232)+2</f>
        <v>3</v>
      </c>
      <c r="D265" s="279"/>
      <c r="E265" s="334">
        <v>2</v>
      </c>
      <c r="F265" s="334"/>
      <c r="G265" s="279"/>
      <c r="H265" s="300" t="str">
        <f>H$252</f>
        <v>Win</v>
      </c>
      <c r="I265" s="284">
        <v>0</v>
      </c>
      <c r="J265" s="353" t="s">
        <v>541</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5">
      <c r="A266" s="254"/>
      <c r="B266" s="263"/>
      <c r="C266" s="256">
        <f>INT($C$232)+3</f>
        <v>4</v>
      </c>
      <c r="D266" s="279"/>
      <c r="E266" s="334">
        <v>2</v>
      </c>
      <c r="F266" s="334"/>
      <c r="G266" s="279"/>
      <c r="H266" s="284"/>
      <c r="I266" s="284">
        <v>1</v>
      </c>
      <c r="J266" s="362" t="s">
        <v>542</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5">
      <c r="A267" s="254"/>
      <c r="B267" s="263"/>
      <c r="C267" s="256">
        <f t="shared" ref="C267:C272" si="55">INT($C$232+3)</f>
        <v>4</v>
      </c>
      <c r="D267" s="279"/>
      <c r="E267" s="334">
        <v>2</v>
      </c>
      <c r="F267" s="334"/>
      <c r="G267" s="279"/>
      <c r="H267" s="284"/>
      <c r="I267" s="284">
        <v>2</v>
      </c>
      <c r="J267" s="362" t="s">
        <v>549</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5">
      <c r="A268" s="254"/>
      <c r="B268" s="263"/>
      <c r="C268" s="256">
        <f t="shared" si="55"/>
        <v>4</v>
      </c>
      <c r="D268" s="279"/>
      <c r="E268" s="334">
        <v>2</v>
      </c>
      <c r="F268" s="334"/>
      <c r="G268" s="279"/>
      <c r="H268" s="284"/>
      <c r="I268" s="284">
        <v>3</v>
      </c>
      <c r="J268" s="362" t="s">
        <v>550</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5">
      <c r="A269" s="254"/>
      <c r="B269" s="263"/>
      <c r="C269" s="256">
        <f t="shared" si="55"/>
        <v>4</v>
      </c>
      <c r="D269" s="279"/>
      <c r="E269" s="334">
        <v>2</v>
      </c>
      <c r="F269" s="334"/>
      <c r="G269" s="279"/>
      <c r="H269" s="284"/>
      <c r="I269" s="284">
        <v>4</v>
      </c>
      <c r="J269" s="362" t="s">
        <v>551</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5">
      <c r="A270" s="254"/>
      <c r="B270" s="263"/>
      <c r="C270" s="256">
        <f t="shared" si="55"/>
        <v>4</v>
      </c>
      <c r="D270" s="279"/>
      <c r="E270" s="334">
        <v>2</v>
      </c>
      <c r="F270" s="334"/>
      <c r="G270" s="279"/>
      <c r="H270" s="284"/>
      <c r="I270" s="284">
        <v>5</v>
      </c>
      <c r="J270" s="362" t="s">
        <v>552</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5">
      <c r="A271" s="254"/>
      <c r="B271" s="263"/>
      <c r="C271" s="256">
        <f t="shared" si="55"/>
        <v>4</v>
      </c>
      <c r="D271" s="279"/>
      <c r="E271" s="334">
        <v>2</v>
      </c>
      <c r="F271" s="334"/>
      <c r="G271" s="279"/>
      <c r="H271" s="284"/>
      <c r="I271" s="284">
        <v>6</v>
      </c>
      <c r="J271" s="362" t="s">
        <v>553</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5">
      <c r="A272" s="254"/>
      <c r="B272" s="263"/>
      <c r="C272" s="256">
        <f t="shared" si="55"/>
        <v>4</v>
      </c>
      <c r="D272" s="279"/>
      <c r="E272" s="334">
        <v>2</v>
      </c>
      <c r="F272" s="334"/>
      <c r="G272" s="279"/>
      <c r="H272" s="284"/>
      <c r="I272" s="284">
        <v>7</v>
      </c>
      <c r="J272" s="536" t="s">
        <v>554</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5">
      <c r="A273" s="254"/>
      <c r="B273" s="263"/>
      <c r="C273" s="256">
        <f>INT($C$232)+2</f>
        <v>3</v>
      </c>
      <c r="D273" s="279"/>
      <c r="E273" s="334">
        <v>3</v>
      </c>
      <c r="F273" s="334"/>
      <c r="G273" s="279"/>
      <c r="H273" s="300" t="str">
        <f>H$253</f>
        <v>Spr</v>
      </c>
      <c r="I273" s="352">
        <v>0</v>
      </c>
      <c r="J273" s="537" t="s">
        <v>541</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5">
      <c r="A274" s="254"/>
      <c r="B274" s="263"/>
      <c r="C274" s="256">
        <f>INT($C$232)+3</f>
        <v>4</v>
      </c>
      <c r="D274" s="279"/>
      <c r="E274" s="334">
        <v>3</v>
      </c>
      <c r="F274" s="334"/>
      <c r="G274" s="279"/>
      <c r="H274" s="284"/>
      <c r="I274" s="352">
        <v>1</v>
      </c>
      <c r="J274" s="284" t="s">
        <v>542</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5">
      <c r="A275" s="254"/>
      <c r="B275" s="263"/>
      <c r="C275" s="256">
        <f t="shared" ref="C275:C280" si="62">INT($C$232+3)</f>
        <v>4</v>
      </c>
      <c r="D275" s="279"/>
      <c r="E275" s="334">
        <v>3</v>
      </c>
      <c r="F275" s="334"/>
      <c r="G275" s="279"/>
      <c r="H275" s="284"/>
      <c r="I275" s="352">
        <v>2</v>
      </c>
      <c r="J275" s="284" t="s">
        <v>549</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5">
      <c r="A276" s="254"/>
      <c r="B276" s="263"/>
      <c r="C276" s="256">
        <f t="shared" si="62"/>
        <v>4</v>
      </c>
      <c r="D276" s="279"/>
      <c r="E276" s="334">
        <v>3</v>
      </c>
      <c r="F276" s="334"/>
      <c r="G276" s="279"/>
      <c r="H276" s="284"/>
      <c r="I276" s="352">
        <v>3</v>
      </c>
      <c r="J276" s="284" t="s">
        <v>550</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5">
      <c r="A277" s="254"/>
      <c r="B277" s="263"/>
      <c r="C277" s="256">
        <f t="shared" si="62"/>
        <v>4</v>
      </c>
      <c r="D277" s="279"/>
      <c r="E277" s="334">
        <v>3</v>
      </c>
      <c r="F277" s="334"/>
      <c r="G277" s="279"/>
      <c r="H277" s="284"/>
      <c r="I277" s="352">
        <v>4</v>
      </c>
      <c r="J277" s="284" t="s">
        <v>551</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5">
      <c r="A278" s="254"/>
      <c r="B278" s="263"/>
      <c r="C278" s="256">
        <f t="shared" si="62"/>
        <v>4</v>
      </c>
      <c r="D278" s="279"/>
      <c r="E278" s="334">
        <v>3</v>
      </c>
      <c r="F278" s="334"/>
      <c r="G278" s="279"/>
      <c r="H278" s="284"/>
      <c r="I278" s="352">
        <v>5</v>
      </c>
      <c r="J278" s="284" t="s">
        <v>552</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5">
      <c r="A279" s="254"/>
      <c r="B279" s="263"/>
      <c r="C279" s="256">
        <f t="shared" si="62"/>
        <v>4</v>
      </c>
      <c r="D279" s="279"/>
      <c r="E279" s="334">
        <v>3</v>
      </c>
      <c r="F279" s="334"/>
      <c r="G279" s="279"/>
      <c r="H279" s="284"/>
      <c r="I279" s="352">
        <v>6</v>
      </c>
      <c r="J279" s="284" t="s">
        <v>553</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5">
      <c r="A280" s="254"/>
      <c r="B280" s="263"/>
      <c r="C280" s="256">
        <f t="shared" si="62"/>
        <v>4</v>
      </c>
      <c r="D280" s="279"/>
      <c r="E280" s="334">
        <v>3</v>
      </c>
      <c r="F280" s="334"/>
      <c r="G280" s="279"/>
      <c r="H280" s="284"/>
      <c r="I280" s="352">
        <v>7</v>
      </c>
      <c r="J280" s="284" t="s">
        <v>554</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5">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5">
      <c r="A282" s="254"/>
      <c r="B282" s="263"/>
      <c r="C282" s="256"/>
      <c r="D282" s="279"/>
      <c r="E282" s="334"/>
      <c r="F282" s="334"/>
      <c r="G282" s="279"/>
      <c r="H282" s="284"/>
      <c r="I282" s="339"/>
      <c r="J282" s="339"/>
      <c r="K282" s="761" t="s">
        <v>1126</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5">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5">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5">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5">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5">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5">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5">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5">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5">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5">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5">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5">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5">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5">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5">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5">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5">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5">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5">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5">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5">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5">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5">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5">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5">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5">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5">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5">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5">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15" customHeight="1" outlineLevel="2" x14ac:dyDescent="0.35">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418</v>
      </c>
      <c r="AR312" s="266"/>
      <c r="AS312" s="254"/>
      <c r="AT312" s="254"/>
      <c r="AU312" s="254"/>
    </row>
    <row r="313" spans="1:47" outlineLevel="2" x14ac:dyDescent="0.35">
      <c r="A313" s="254"/>
      <c r="B313" s="263"/>
      <c r="C313" s="256">
        <f>INT($C$232)+2</f>
        <v>3</v>
      </c>
      <c r="D313" s="279"/>
      <c r="E313" s="334" t="s">
        <v>533</v>
      </c>
      <c r="F313" s="334"/>
      <c r="G313" s="279"/>
      <c r="H313" s="347" t="s">
        <v>534</v>
      </c>
      <c r="I313" s="307" t="s">
        <v>535</v>
      </c>
      <c r="J313" s="307"/>
      <c r="K313" s="284"/>
      <c r="L313" s="284"/>
      <c r="M313" s="284"/>
      <c r="N313" s="307" t="s">
        <v>555</v>
      </c>
      <c r="O313" s="307"/>
      <c r="P313" s="307"/>
      <c r="Q313" s="307"/>
      <c r="R313" s="284" t="s">
        <v>556</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5">
      <c r="A314" s="254"/>
      <c r="B314" s="263"/>
      <c r="C314" s="256">
        <f>INT($C$232)+2</f>
        <v>3</v>
      </c>
      <c r="D314" s="279"/>
      <c r="E314" s="334">
        <v>1</v>
      </c>
      <c r="F314" s="334"/>
      <c r="G314" s="279"/>
      <c r="H314" s="300" t="str">
        <f>H$251</f>
        <v>Aut</v>
      </c>
      <c r="I314" s="284">
        <v>0</v>
      </c>
      <c r="J314" s="284" t="s">
        <v>557</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5">
      <c r="A315" s="254"/>
      <c r="B315" s="263"/>
      <c r="C315" s="256">
        <f>INT($C$232)+3</f>
        <v>4</v>
      </c>
      <c r="D315" s="279"/>
      <c r="E315" s="334">
        <v>1</v>
      </c>
      <c r="F315" s="334"/>
      <c r="G315" s="279"/>
      <c r="H315" s="284"/>
      <c r="I315" s="284">
        <v>1</v>
      </c>
      <c r="J315" s="284" t="s">
        <v>558</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5">
      <c r="A316" s="254"/>
      <c r="B316" s="263"/>
      <c r="C316" s="256">
        <f t="shared" ref="C316:C321" si="73">INT($C$232+3)</f>
        <v>4</v>
      </c>
      <c r="D316" s="279"/>
      <c r="E316" s="334">
        <v>1</v>
      </c>
      <c r="F316" s="334"/>
      <c r="G316" s="279"/>
      <c r="H316" s="284"/>
      <c r="I316" s="284">
        <v>2</v>
      </c>
      <c r="J316" s="284" t="s">
        <v>559</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5">
      <c r="A317" s="254"/>
      <c r="B317" s="263"/>
      <c r="C317" s="256">
        <f t="shared" si="73"/>
        <v>4</v>
      </c>
      <c r="D317" s="279"/>
      <c r="E317" s="334">
        <v>1</v>
      </c>
      <c r="F317" s="334"/>
      <c r="G317" s="279"/>
      <c r="H317" s="284"/>
      <c r="I317" s="284">
        <v>3</v>
      </c>
      <c r="J317" s="284" t="s">
        <v>544</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5">
      <c r="A318" s="254"/>
      <c r="B318" s="263"/>
      <c r="C318" s="256">
        <f t="shared" si="73"/>
        <v>4</v>
      </c>
      <c r="D318" s="279"/>
      <c r="E318" s="334">
        <v>1</v>
      </c>
      <c r="F318" s="334"/>
      <c r="G318" s="279"/>
      <c r="H318" s="284"/>
      <c r="I318" s="284">
        <v>4</v>
      </c>
      <c r="J318" s="284" t="s">
        <v>545</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5">
      <c r="A319" s="254"/>
      <c r="B319" s="263"/>
      <c r="C319" s="256">
        <f t="shared" si="73"/>
        <v>4</v>
      </c>
      <c r="D319" s="279"/>
      <c r="E319" s="334">
        <v>1</v>
      </c>
      <c r="F319" s="334"/>
      <c r="G319" s="279"/>
      <c r="H319" s="284"/>
      <c r="I319" s="284">
        <v>5</v>
      </c>
      <c r="J319" s="284" t="s">
        <v>546</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5">
      <c r="A320" s="254"/>
      <c r="B320" s="263"/>
      <c r="C320" s="256">
        <f t="shared" si="73"/>
        <v>4</v>
      </c>
      <c r="D320" s="279"/>
      <c r="E320" s="334">
        <v>1</v>
      </c>
      <c r="F320" s="334"/>
      <c r="G320" s="279"/>
      <c r="H320" s="284"/>
      <c r="I320" s="284">
        <v>6</v>
      </c>
      <c r="J320" s="284" t="s">
        <v>547</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5">
      <c r="A321" s="254"/>
      <c r="B321" s="263"/>
      <c r="C321" s="256">
        <f t="shared" si="73"/>
        <v>4</v>
      </c>
      <c r="D321" s="279"/>
      <c r="E321" s="334">
        <v>1</v>
      </c>
      <c r="F321" s="334"/>
      <c r="G321" s="279"/>
      <c r="H321" s="284"/>
      <c r="I321" s="284">
        <v>7</v>
      </c>
      <c r="J321" s="284" t="s">
        <v>548</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5">
      <c r="A322" s="254"/>
      <c r="B322" s="263"/>
      <c r="C322" s="256">
        <f>INT($C$232)+2</f>
        <v>3</v>
      </c>
      <c r="D322" s="279"/>
      <c r="E322" s="334">
        <v>2</v>
      </c>
      <c r="F322" s="334"/>
      <c r="G322" s="279"/>
      <c r="H322" s="300" t="str">
        <f>H$252</f>
        <v>Win</v>
      </c>
      <c r="I322" s="284">
        <v>0</v>
      </c>
      <c r="J322" s="284" t="s">
        <v>557</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5">
      <c r="A323" s="254"/>
      <c r="B323" s="263"/>
      <c r="C323" s="256">
        <f>INT($C$232)+3</f>
        <v>4</v>
      </c>
      <c r="D323" s="279"/>
      <c r="E323" s="334">
        <v>2</v>
      </c>
      <c r="F323" s="334"/>
      <c r="G323" s="279"/>
      <c r="H323" s="284"/>
      <c r="I323" s="284">
        <v>1</v>
      </c>
      <c r="J323" s="284" t="s">
        <v>558</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5">
      <c r="A324" s="254"/>
      <c r="B324" s="263"/>
      <c r="C324" s="256">
        <f t="shared" ref="C324:C329" si="74">INT($C$232+3)</f>
        <v>4</v>
      </c>
      <c r="D324" s="279"/>
      <c r="E324" s="334">
        <v>2</v>
      </c>
      <c r="F324" s="334"/>
      <c r="G324" s="279"/>
      <c r="H324" s="284"/>
      <c r="I324" s="284">
        <v>2</v>
      </c>
      <c r="J324" s="284" t="s">
        <v>559</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5">
      <c r="A325" s="254"/>
      <c r="B325" s="263"/>
      <c r="C325" s="256">
        <f t="shared" si="74"/>
        <v>4</v>
      </c>
      <c r="D325" s="279"/>
      <c r="E325" s="334">
        <v>2</v>
      </c>
      <c r="F325" s="334"/>
      <c r="G325" s="279"/>
      <c r="H325" s="284"/>
      <c r="I325" s="284">
        <v>3</v>
      </c>
      <c r="J325" s="284" t="s">
        <v>544</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5">
      <c r="A326" s="254"/>
      <c r="B326" s="263"/>
      <c r="C326" s="256">
        <f t="shared" si="74"/>
        <v>4</v>
      </c>
      <c r="D326" s="279"/>
      <c r="E326" s="334">
        <v>2</v>
      </c>
      <c r="F326" s="334"/>
      <c r="G326" s="279"/>
      <c r="H326" s="284"/>
      <c r="I326" s="284">
        <v>4</v>
      </c>
      <c r="J326" s="284" t="s">
        <v>545</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5">
      <c r="A327" s="254"/>
      <c r="B327" s="263"/>
      <c r="C327" s="256">
        <f t="shared" si="74"/>
        <v>4</v>
      </c>
      <c r="D327" s="279"/>
      <c r="E327" s="334">
        <v>2</v>
      </c>
      <c r="F327" s="334"/>
      <c r="G327" s="279"/>
      <c r="H327" s="284"/>
      <c r="I327" s="284">
        <v>5</v>
      </c>
      <c r="J327" s="284" t="s">
        <v>546</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5">
      <c r="A328" s="254"/>
      <c r="B328" s="263"/>
      <c r="C328" s="256">
        <f t="shared" si="74"/>
        <v>4</v>
      </c>
      <c r="D328" s="279"/>
      <c r="E328" s="334">
        <v>2</v>
      </c>
      <c r="F328" s="334"/>
      <c r="G328" s="279"/>
      <c r="H328" s="284"/>
      <c r="I328" s="284">
        <v>6</v>
      </c>
      <c r="J328" s="284" t="s">
        <v>547</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5">
      <c r="A329" s="254"/>
      <c r="B329" s="263"/>
      <c r="C329" s="256">
        <f t="shared" si="74"/>
        <v>4</v>
      </c>
      <c r="D329" s="279"/>
      <c r="E329" s="334">
        <v>2</v>
      </c>
      <c r="F329" s="334"/>
      <c r="G329" s="279"/>
      <c r="H329" s="284"/>
      <c r="I329" s="284">
        <v>7</v>
      </c>
      <c r="J329" s="284" t="s">
        <v>548</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5">
      <c r="A330" s="254"/>
      <c r="B330" s="263"/>
      <c r="C330" s="256">
        <f>INT($C$232)+2</f>
        <v>3</v>
      </c>
      <c r="D330" s="279"/>
      <c r="E330" s="334">
        <v>3</v>
      </c>
      <c r="F330" s="334"/>
      <c r="G330" s="279"/>
      <c r="H330" s="300" t="str">
        <f>H$253</f>
        <v>Spr</v>
      </c>
      <c r="I330" s="284">
        <v>0</v>
      </c>
      <c r="J330" s="284" t="s">
        <v>557</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5">
      <c r="A331" s="254"/>
      <c r="B331" s="263"/>
      <c r="C331" s="256">
        <f>INT($C$232)+3</f>
        <v>4</v>
      </c>
      <c r="D331" s="279"/>
      <c r="E331" s="334">
        <v>3</v>
      </c>
      <c r="F331" s="334"/>
      <c r="G331" s="279"/>
      <c r="H331" s="284"/>
      <c r="I331" s="284">
        <v>1</v>
      </c>
      <c r="J331" s="284" t="s">
        <v>558</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5">
      <c r="A332" s="254"/>
      <c r="B332" s="263"/>
      <c r="C332" s="256">
        <f t="shared" ref="C332:C337" si="75">INT($C$232+3)</f>
        <v>4</v>
      </c>
      <c r="D332" s="279"/>
      <c r="E332" s="334">
        <v>3</v>
      </c>
      <c r="F332" s="334"/>
      <c r="G332" s="279"/>
      <c r="H332" s="284"/>
      <c r="I332" s="284">
        <v>2</v>
      </c>
      <c r="J332" s="284" t="s">
        <v>559</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5">
      <c r="A333" s="254"/>
      <c r="B333" s="263"/>
      <c r="C333" s="256">
        <f t="shared" si="75"/>
        <v>4</v>
      </c>
      <c r="D333" s="279"/>
      <c r="E333" s="334">
        <v>3</v>
      </c>
      <c r="F333" s="334"/>
      <c r="G333" s="279"/>
      <c r="H333" s="284"/>
      <c r="I333" s="284">
        <v>3</v>
      </c>
      <c r="J333" s="284" t="s">
        <v>544</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5">
      <c r="A334" s="254"/>
      <c r="B334" s="263"/>
      <c r="C334" s="256">
        <f t="shared" si="75"/>
        <v>4</v>
      </c>
      <c r="D334" s="279"/>
      <c r="E334" s="334">
        <v>3</v>
      </c>
      <c r="F334" s="334"/>
      <c r="G334" s="279"/>
      <c r="H334" s="284"/>
      <c r="I334" s="284">
        <v>4</v>
      </c>
      <c r="J334" s="284" t="s">
        <v>545</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5">
      <c r="A335" s="254"/>
      <c r="B335" s="263"/>
      <c r="C335" s="256">
        <f t="shared" si="75"/>
        <v>4</v>
      </c>
      <c r="D335" s="279"/>
      <c r="E335" s="334">
        <v>3</v>
      </c>
      <c r="F335" s="334"/>
      <c r="G335" s="279"/>
      <c r="H335" s="284"/>
      <c r="I335" s="284">
        <v>5</v>
      </c>
      <c r="J335" s="284" t="s">
        <v>546</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5">
      <c r="A336" s="254"/>
      <c r="B336" s="263"/>
      <c r="C336" s="256">
        <f t="shared" si="75"/>
        <v>4</v>
      </c>
      <c r="D336" s="279"/>
      <c r="E336" s="334">
        <v>3</v>
      </c>
      <c r="F336" s="334"/>
      <c r="G336" s="279"/>
      <c r="H336" s="284"/>
      <c r="I336" s="284">
        <v>6</v>
      </c>
      <c r="J336" s="284" t="s">
        <v>547</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5">
      <c r="A337" s="254"/>
      <c r="B337" s="263"/>
      <c r="C337" s="256">
        <f t="shared" si="75"/>
        <v>4</v>
      </c>
      <c r="D337" s="279"/>
      <c r="E337" s="334">
        <v>3</v>
      </c>
      <c r="F337" s="334"/>
      <c r="G337" s="279"/>
      <c r="H337" s="284"/>
      <c r="I337" s="284">
        <v>7</v>
      </c>
      <c r="J337" s="284" t="s">
        <v>548</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15" customHeight="1" outlineLevel="2" x14ac:dyDescent="0.35">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418</v>
      </c>
      <c r="AR338" s="266"/>
      <c r="AS338" s="254"/>
      <c r="AT338" s="254"/>
      <c r="AU338" s="254"/>
    </row>
    <row r="339" spans="1:47" outlineLevel="2" collapsed="1" x14ac:dyDescent="0.35">
      <c r="A339" s="254"/>
      <c r="B339" s="263"/>
      <c r="C339" s="256">
        <f>INT($C$232+3)</f>
        <v>4</v>
      </c>
      <c r="D339" s="279"/>
      <c r="E339" s="334"/>
      <c r="F339" s="334"/>
      <c r="G339" s="279"/>
      <c r="H339" s="347" t="s">
        <v>560</v>
      </c>
      <c r="I339" s="307" t="s">
        <v>561</v>
      </c>
      <c r="J339" s="306"/>
      <c r="K339" s="284"/>
      <c r="L339" s="284"/>
      <c r="M339" s="284"/>
      <c r="N339" s="284"/>
      <c r="O339" s="919" t="s">
        <v>1061</v>
      </c>
      <c r="P339" s="920"/>
      <c r="Q339" s="920"/>
      <c r="R339" s="920"/>
      <c r="S339" s="920"/>
      <c r="T339" s="920"/>
      <c r="U339" s="920"/>
      <c r="V339" s="920"/>
      <c r="W339" s="920"/>
      <c r="X339" s="921"/>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5">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22"/>
      <c r="P340" s="923"/>
      <c r="Q340" s="923"/>
      <c r="R340" s="923"/>
      <c r="S340" s="923"/>
      <c r="T340" s="923"/>
      <c r="U340" s="923"/>
      <c r="V340" s="923"/>
      <c r="W340" s="923"/>
      <c r="X340" s="924"/>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5">
      <c r="A341" s="254"/>
      <c r="B341" s="263"/>
      <c r="C341" s="256">
        <f>INT($C$232+3)</f>
        <v>4</v>
      </c>
      <c r="D341" s="279"/>
      <c r="E341" s="334"/>
      <c r="F341" s="334"/>
      <c r="G341" s="279"/>
      <c r="H341" s="379" t="s">
        <v>1138</v>
      </c>
      <c r="I341" s="284">
        <v>1</v>
      </c>
      <c r="J341" s="284" t="b">
        <f>COUNTA(K341:M341)&gt;0</f>
        <v>0</v>
      </c>
      <c r="K341" s="301"/>
      <c r="L341" s="301"/>
      <c r="M341" s="301"/>
      <c r="N341" s="284"/>
      <c r="O341" s="922"/>
      <c r="P341" s="923"/>
      <c r="Q341" s="923"/>
      <c r="R341" s="923"/>
      <c r="S341" s="923"/>
      <c r="T341" s="923"/>
      <c r="U341" s="923"/>
      <c r="V341" s="923"/>
      <c r="W341" s="923"/>
      <c r="X341" s="924"/>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5">
      <c r="A342" s="254"/>
      <c r="B342" s="263"/>
      <c r="C342" s="256">
        <f>INT($C$232+3)</f>
        <v>4</v>
      </c>
      <c r="D342" s="279"/>
      <c r="E342" s="334"/>
      <c r="F342" s="334"/>
      <c r="G342" s="279"/>
      <c r="H342" s="300"/>
      <c r="I342" s="284">
        <v>2</v>
      </c>
      <c r="J342" s="284" t="b">
        <f>COUNTA(K342:M342)&gt;0</f>
        <v>0</v>
      </c>
      <c r="K342" s="301"/>
      <c r="L342" s="301"/>
      <c r="M342" s="301"/>
      <c r="N342" s="284"/>
      <c r="O342" s="925"/>
      <c r="P342" s="926"/>
      <c r="Q342" s="926"/>
      <c r="R342" s="926"/>
      <c r="S342" s="926"/>
      <c r="T342" s="926"/>
      <c r="U342" s="926"/>
      <c r="V342" s="926"/>
      <c r="W342" s="926"/>
      <c r="X342" s="927"/>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5">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5">
      <c r="A344" s="254"/>
      <c r="B344" s="263"/>
      <c r="C344" s="256"/>
      <c r="D344" s="279"/>
      <c r="E344" s="334"/>
      <c r="F344" s="334"/>
      <c r="G344" s="279"/>
      <c r="H344" s="300"/>
      <c r="I344" s="284"/>
      <c r="J344" s="354" t="s">
        <v>1131</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5">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5">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15" customHeight="1" outlineLevel="2" x14ac:dyDescent="0.35">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418</v>
      </c>
      <c r="AR347" s="266"/>
      <c r="AS347" s="254"/>
      <c r="AT347" s="254"/>
      <c r="AU347" s="254"/>
    </row>
    <row r="348" spans="1:47" outlineLevel="2" collapsed="1" x14ac:dyDescent="0.35">
      <c r="A348" s="254"/>
      <c r="B348" s="263"/>
      <c r="C348" s="256">
        <f>INT($C$232+3)</f>
        <v>4</v>
      </c>
      <c r="D348" s="279"/>
      <c r="E348" s="334"/>
      <c r="F348" s="334"/>
      <c r="G348" s="279"/>
      <c r="H348" s="347" t="s">
        <v>534</v>
      </c>
      <c r="I348" s="284" t="s">
        <v>562</v>
      </c>
      <c r="J348" s="284"/>
      <c r="K348" s="284"/>
      <c r="L348" s="284"/>
      <c r="M348" s="284"/>
      <c r="N348" s="307" t="s">
        <v>563</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5">
      <c r="A349" s="254"/>
      <c r="B349" s="263"/>
      <c r="C349" s="256">
        <f>INT($C$232+3)</f>
        <v>4</v>
      </c>
      <c r="D349" s="279"/>
      <c r="E349" s="334"/>
      <c r="F349" s="334"/>
      <c r="G349" s="279"/>
      <c r="H349" s="300" t="str">
        <f>H$251</f>
        <v>Aut</v>
      </c>
      <c r="I349" s="316">
        <v>0.7</v>
      </c>
      <c r="J349" s="284"/>
      <c r="K349" s="284"/>
      <c r="L349" s="286" t="s">
        <v>564</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5">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5">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15" customHeight="1" outlineLevel="2" x14ac:dyDescent="0.35">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418</v>
      </c>
      <c r="AR352" s="266"/>
      <c r="AS352" s="254"/>
      <c r="AT352" s="254"/>
      <c r="AU352" s="254"/>
    </row>
    <row r="353" spans="1:47" outlineLevel="2" collapsed="1" x14ac:dyDescent="0.35">
      <c r="A353" s="254"/>
      <c r="B353" s="263"/>
      <c r="C353" s="256">
        <f>INT($C$232+3)</f>
        <v>4</v>
      </c>
      <c r="D353" s="279"/>
      <c r="E353" s="334"/>
      <c r="F353" s="334"/>
      <c r="G353" s="279"/>
      <c r="H353" s="380" t="s">
        <v>565</v>
      </c>
      <c r="I353" s="300" t="s">
        <v>514</v>
      </c>
      <c r="J353" s="284"/>
      <c r="K353" s="286" t="s">
        <v>566</v>
      </c>
      <c r="L353" s="300">
        <f>COUNTA($H$354:$H$357)</f>
        <v>3</v>
      </c>
      <c r="M353" s="287">
        <v>-6</v>
      </c>
      <c r="N353" s="284"/>
      <c r="O353" s="284"/>
      <c r="P353" s="284"/>
      <c r="Q353" s="284"/>
      <c r="R353" s="307" t="s">
        <v>567</v>
      </c>
      <c r="S353" s="306"/>
      <c r="T353" s="306"/>
      <c r="U353" s="306"/>
      <c r="V353" s="284"/>
      <c r="W353" s="284" t="s">
        <v>568</v>
      </c>
      <c r="X353" s="284" t="s">
        <v>569</v>
      </c>
      <c r="Y353" s="284" t="s">
        <v>570</v>
      </c>
      <c r="Z353" s="284" t="s">
        <v>571</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5">
      <c r="A354" s="254"/>
      <c r="B354" s="263"/>
      <c r="C354" s="256">
        <f>INT($C$232+3)</f>
        <v>4</v>
      </c>
      <c r="D354" s="279"/>
      <c r="E354" s="334"/>
      <c r="F354" s="334"/>
      <c r="G354" s="279"/>
      <c r="H354" s="381" t="s">
        <v>572</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5">
      <c r="A355" s="254"/>
      <c r="B355" s="263"/>
      <c r="C355" s="256">
        <f>INT($C$232)+3</f>
        <v>4</v>
      </c>
      <c r="D355" s="279"/>
      <c r="E355" s="334"/>
      <c r="F355" s="334"/>
      <c r="G355" s="279"/>
      <c r="H355" s="382" t="s">
        <v>827</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5">
      <c r="A356" s="254"/>
      <c r="B356" s="263"/>
      <c r="C356" s="256">
        <f>INT($C$232)+3</f>
        <v>4</v>
      </c>
      <c r="D356" s="279"/>
      <c r="E356" s="334"/>
      <c r="F356" s="334"/>
      <c r="G356" s="279"/>
      <c r="H356" s="383" t="s">
        <v>828</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15" customHeight="1" outlineLevel="2" x14ac:dyDescent="0.35">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418</v>
      </c>
      <c r="AR357" s="266"/>
      <c r="AS357" s="254"/>
      <c r="AT357" s="254"/>
      <c r="AU357" s="254"/>
    </row>
    <row r="358" spans="1:47" outlineLevel="1" x14ac:dyDescent="0.35">
      <c r="A358" s="254"/>
      <c r="B358" s="263"/>
      <c r="C358" s="256">
        <f>INT($C$232)+1</f>
        <v>2</v>
      </c>
      <c r="D358" s="279"/>
      <c r="E358" s="334"/>
      <c r="F358" s="334"/>
      <c r="G358" s="279"/>
      <c r="H358" s="337" t="s">
        <v>573</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15" hidden="1" customHeight="1" outlineLevel="3" x14ac:dyDescent="0.35">
      <c r="A359" s="254"/>
      <c r="B359" s="263"/>
      <c r="C359" s="256">
        <f>INT($C$232)+3.005</f>
        <v>4.0049999999999999</v>
      </c>
      <c r="D359" s="279" t="s">
        <v>414</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5">
      <c r="A360" s="254"/>
      <c r="B360" s="263"/>
      <c r="C360" s="256">
        <f>INT($C$232+3)</f>
        <v>4</v>
      </c>
      <c r="D360" s="279"/>
      <c r="E360" s="334"/>
      <c r="F360" s="334"/>
      <c r="G360" s="279"/>
      <c r="H360" s="347"/>
      <c r="I360" s="307" t="s">
        <v>535</v>
      </c>
      <c r="J360" s="307"/>
      <c r="K360" s="284"/>
      <c r="L360" s="284"/>
      <c r="M360" s="284"/>
      <c r="N360" s="307" t="s">
        <v>574</v>
      </c>
      <c r="O360" s="307"/>
      <c r="P360" s="307"/>
      <c r="Q360" s="307"/>
      <c r="R360" s="284"/>
      <c r="S360" s="284"/>
      <c r="T360" s="284"/>
      <c r="U360" s="284"/>
      <c r="V360" s="284" t="s">
        <v>575</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5">
      <c r="A361" s="254"/>
      <c r="B361" s="263"/>
      <c r="C361" s="256">
        <f t="shared" ref="C361:C368" si="79">INT($C$232)+3</f>
        <v>4</v>
      </c>
      <c r="D361" s="279"/>
      <c r="E361" s="334"/>
      <c r="F361" s="334"/>
      <c r="G361" s="279"/>
      <c r="H361" s="284"/>
      <c r="I361" s="284">
        <v>0</v>
      </c>
      <c r="J361" s="284" t="s">
        <v>557</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5">
      <c r="A362" s="254"/>
      <c r="B362" s="263"/>
      <c r="C362" s="256">
        <f t="shared" si="79"/>
        <v>4</v>
      </c>
      <c r="D362" s="279"/>
      <c r="E362" s="334"/>
      <c r="F362" s="334"/>
      <c r="G362" s="279"/>
      <c r="H362" s="284"/>
      <c r="I362" s="284">
        <v>1</v>
      </c>
      <c r="J362" s="284" t="s">
        <v>558</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5">
      <c r="A363" s="254"/>
      <c r="B363" s="263"/>
      <c r="C363" s="256">
        <f t="shared" si="79"/>
        <v>4</v>
      </c>
      <c r="D363" s="279"/>
      <c r="E363" s="334"/>
      <c r="F363" s="334"/>
      <c r="G363" s="279"/>
      <c r="H363" s="284"/>
      <c r="I363" s="284">
        <v>2</v>
      </c>
      <c r="J363" s="284" t="s">
        <v>559</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5">
      <c r="A364" s="254"/>
      <c r="B364" s="263"/>
      <c r="C364" s="256">
        <f t="shared" si="79"/>
        <v>4</v>
      </c>
      <c r="D364" s="279"/>
      <c r="E364" s="334"/>
      <c r="F364" s="334"/>
      <c r="G364" s="279"/>
      <c r="H364" s="284"/>
      <c r="I364" s="284">
        <v>3</v>
      </c>
      <c r="J364" s="284" t="s">
        <v>544</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5">
      <c r="A365" s="254"/>
      <c r="B365" s="263"/>
      <c r="C365" s="256">
        <f t="shared" si="79"/>
        <v>4</v>
      </c>
      <c r="D365" s="279"/>
      <c r="E365" s="334"/>
      <c r="F365" s="334"/>
      <c r="G365" s="279"/>
      <c r="H365" s="284"/>
      <c r="I365" s="284">
        <v>4</v>
      </c>
      <c r="J365" s="284" t="s">
        <v>545</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5">
      <c r="A366" s="254"/>
      <c r="B366" s="263"/>
      <c r="C366" s="256">
        <f t="shared" si="79"/>
        <v>4</v>
      </c>
      <c r="D366" s="279"/>
      <c r="E366" s="334"/>
      <c r="F366" s="334"/>
      <c r="G366" s="279"/>
      <c r="H366" s="284"/>
      <c r="I366" s="284">
        <v>5</v>
      </c>
      <c r="J366" s="284" t="s">
        <v>546</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5">
      <c r="A367" s="254"/>
      <c r="B367" s="263"/>
      <c r="C367" s="256">
        <f t="shared" si="79"/>
        <v>4</v>
      </c>
      <c r="D367" s="279"/>
      <c r="E367" s="334"/>
      <c r="F367" s="334"/>
      <c r="G367" s="279"/>
      <c r="H367" s="284"/>
      <c r="I367" s="284">
        <v>6</v>
      </c>
      <c r="J367" s="284" t="s">
        <v>547</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5">
      <c r="A368" s="254"/>
      <c r="B368" s="263"/>
      <c r="C368" s="256">
        <f t="shared" si="79"/>
        <v>4</v>
      </c>
      <c r="D368" s="279"/>
      <c r="E368" s="334"/>
      <c r="F368" s="334"/>
      <c r="G368" s="279"/>
      <c r="H368" s="284"/>
      <c r="I368" s="284">
        <v>7</v>
      </c>
      <c r="J368" s="284" t="s">
        <v>548</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15" customHeight="1" outlineLevel="2" x14ac:dyDescent="0.35">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418</v>
      </c>
      <c r="AR369" s="266"/>
      <c r="AS369" s="254"/>
      <c r="AT369" s="254"/>
      <c r="AU369" s="254"/>
    </row>
    <row r="370" spans="1:47" outlineLevel="2" collapsed="1" x14ac:dyDescent="0.35">
      <c r="A370" s="254"/>
      <c r="B370" s="263"/>
      <c r="C370" s="256">
        <f>INT($C$232+3)</f>
        <v>4</v>
      </c>
      <c r="D370" s="279"/>
      <c r="E370" s="334"/>
      <c r="F370" s="334"/>
      <c r="G370" s="279"/>
      <c r="H370" s="347"/>
      <c r="I370" s="307" t="s">
        <v>535</v>
      </c>
      <c r="J370" s="307"/>
      <c r="K370" s="284"/>
      <c r="L370" s="284"/>
      <c r="M370" s="284"/>
      <c r="N370" s="307" t="s">
        <v>831</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5">
      <c r="A371" s="254"/>
      <c r="B371" s="263"/>
      <c r="C371" s="256">
        <f t="shared" ref="C371:C378" si="81">INT($C$232)+3</f>
        <v>4</v>
      </c>
      <c r="D371" s="279"/>
      <c r="E371" s="334"/>
      <c r="F371" s="334"/>
      <c r="G371" s="279"/>
      <c r="H371" s="284"/>
      <c r="I371" s="284">
        <v>0</v>
      </c>
      <c r="J371" s="284" t="s">
        <v>557</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5">
      <c r="A372" s="254"/>
      <c r="B372" s="263"/>
      <c r="C372" s="256">
        <f t="shared" si="81"/>
        <v>4</v>
      </c>
      <c r="D372" s="279"/>
      <c r="E372" s="334"/>
      <c r="F372" s="334"/>
      <c r="G372" s="279"/>
      <c r="H372" s="284"/>
      <c r="I372" s="284">
        <v>1</v>
      </c>
      <c r="J372" s="284" t="s">
        <v>558</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5">
      <c r="A373" s="254"/>
      <c r="B373" s="263"/>
      <c r="C373" s="256">
        <f t="shared" si="81"/>
        <v>4</v>
      </c>
      <c r="D373" s="279"/>
      <c r="E373" s="334"/>
      <c r="F373" s="334"/>
      <c r="G373" s="279"/>
      <c r="H373" s="284"/>
      <c r="I373" s="284">
        <v>2</v>
      </c>
      <c r="J373" s="284" t="s">
        <v>559</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5">
      <c r="A374" s="254"/>
      <c r="B374" s="263"/>
      <c r="C374" s="256">
        <f t="shared" si="81"/>
        <v>4</v>
      </c>
      <c r="D374" s="279"/>
      <c r="E374" s="334"/>
      <c r="F374" s="334"/>
      <c r="G374" s="279"/>
      <c r="H374" s="284"/>
      <c r="I374" s="284">
        <v>3</v>
      </c>
      <c r="J374" s="284" t="s">
        <v>544</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5">
      <c r="A375" s="254"/>
      <c r="B375" s="263"/>
      <c r="C375" s="256">
        <f t="shared" si="81"/>
        <v>4</v>
      </c>
      <c r="D375" s="279"/>
      <c r="E375" s="334"/>
      <c r="F375" s="334"/>
      <c r="G375" s="279"/>
      <c r="H375" s="284"/>
      <c r="I375" s="284">
        <v>4</v>
      </c>
      <c r="J375" s="284" t="s">
        <v>545</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5">
      <c r="A376" s="254"/>
      <c r="B376" s="263"/>
      <c r="C376" s="256">
        <f t="shared" si="81"/>
        <v>4</v>
      </c>
      <c r="D376" s="279"/>
      <c r="E376" s="334"/>
      <c r="F376" s="334"/>
      <c r="G376" s="279"/>
      <c r="H376" s="284"/>
      <c r="I376" s="284">
        <v>5</v>
      </c>
      <c r="J376" s="284" t="s">
        <v>546</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5">
      <c r="A377" s="254"/>
      <c r="B377" s="263"/>
      <c r="C377" s="256">
        <f t="shared" si="81"/>
        <v>4</v>
      </c>
      <c r="D377" s="279"/>
      <c r="E377" s="334"/>
      <c r="F377" s="334"/>
      <c r="G377" s="279"/>
      <c r="H377" s="284"/>
      <c r="I377" s="284">
        <v>6</v>
      </c>
      <c r="J377" s="284" t="s">
        <v>547</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5">
      <c r="A378" s="254"/>
      <c r="B378" s="263"/>
      <c r="C378" s="256">
        <f t="shared" si="81"/>
        <v>4</v>
      </c>
      <c r="D378" s="279"/>
      <c r="E378" s="334"/>
      <c r="F378" s="334"/>
      <c r="G378" s="279"/>
      <c r="H378" s="284"/>
      <c r="I378" s="284">
        <v>7</v>
      </c>
      <c r="J378" s="284" t="s">
        <v>548</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15" customHeight="1" outlineLevel="2" x14ac:dyDescent="0.35">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418</v>
      </c>
      <c r="AR379" s="266"/>
      <c r="AS379" s="254"/>
      <c r="AT379" s="254"/>
      <c r="AU379" s="254"/>
    </row>
    <row r="380" spans="1:47" outlineLevel="2" collapsed="1" x14ac:dyDescent="0.35">
      <c r="A380" s="254"/>
      <c r="B380" s="263"/>
      <c r="C380" s="256">
        <f>INT($C$232+3)</f>
        <v>4</v>
      </c>
      <c r="D380" s="279"/>
      <c r="E380" s="334"/>
      <c r="F380" s="334"/>
      <c r="G380" s="279"/>
      <c r="H380" s="347"/>
      <c r="I380" s="307" t="s">
        <v>535</v>
      </c>
      <c r="J380" s="307"/>
      <c r="K380" s="284"/>
      <c r="L380" s="284"/>
      <c r="M380" s="284"/>
      <c r="N380" s="307" t="s">
        <v>576</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5">
      <c r="A381" s="254"/>
      <c r="B381" s="263"/>
      <c r="C381" s="256">
        <f t="shared" ref="C381:C388" si="82">INT($C$232)+3</f>
        <v>4</v>
      </c>
      <c r="D381" s="279"/>
      <c r="E381" s="334"/>
      <c r="F381" s="334"/>
      <c r="G381" s="279"/>
      <c r="H381" s="284"/>
      <c r="I381" s="284">
        <v>0</v>
      </c>
      <c r="J381" s="284" t="s">
        <v>557</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5">
      <c r="A382" s="254"/>
      <c r="B382" s="263"/>
      <c r="C382" s="256">
        <f t="shared" si="82"/>
        <v>4</v>
      </c>
      <c r="D382" s="279"/>
      <c r="E382" s="334"/>
      <c r="F382" s="334"/>
      <c r="G382" s="279"/>
      <c r="H382" s="284"/>
      <c r="I382" s="284">
        <v>1</v>
      </c>
      <c r="J382" s="284" t="s">
        <v>558</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5">
      <c r="A383" s="254"/>
      <c r="B383" s="263"/>
      <c r="C383" s="256">
        <f t="shared" si="82"/>
        <v>4</v>
      </c>
      <c r="D383" s="279"/>
      <c r="E383" s="334"/>
      <c r="F383" s="334"/>
      <c r="G383" s="279"/>
      <c r="H383" s="284"/>
      <c r="I383" s="284">
        <v>2</v>
      </c>
      <c r="J383" s="284" t="s">
        <v>559</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5">
      <c r="A384" s="254"/>
      <c r="B384" s="263"/>
      <c r="C384" s="256">
        <f t="shared" si="82"/>
        <v>4</v>
      </c>
      <c r="D384" s="279"/>
      <c r="E384" s="334"/>
      <c r="F384" s="334"/>
      <c r="G384" s="279"/>
      <c r="H384" s="284"/>
      <c r="I384" s="284">
        <v>3</v>
      </c>
      <c r="J384" s="284" t="s">
        <v>544</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5">
      <c r="A385" s="254"/>
      <c r="B385" s="263"/>
      <c r="C385" s="256">
        <f t="shared" si="82"/>
        <v>4</v>
      </c>
      <c r="D385" s="279"/>
      <c r="E385" s="334"/>
      <c r="F385" s="334"/>
      <c r="G385" s="279"/>
      <c r="H385" s="284"/>
      <c r="I385" s="284">
        <v>4</v>
      </c>
      <c r="J385" s="284" t="s">
        <v>545</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5">
      <c r="A386" s="254"/>
      <c r="B386" s="263"/>
      <c r="C386" s="256">
        <f t="shared" si="82"/>
        <v>4</v>
      </c>
      <c r="D386" s="279"/>
      <c r="E386" s="334"/>
      <c r="F386" s="334"/>
      <c r="G386" s="279"/>
      <c r="H386" s="284"/>
      <c r="I386" s="284">
        <v>5</v>
      </c>
      <c r="J386" s="284" t="s">
        <v>546</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5">
      <c r="A387" s="254"/>
      <c r="B387" s="263"/>
      <c r="C387" s="256">
        <f t="shared" si="82"/>
        <v>4</v>
      </c>
      <c r="D387" s="279"/>
      <c r="E387" s="334"/>
      <c r="F387" s="334"/>
      <c r="G387" s="279"/>
      <c r="H387" s="284"/>
      <c r="I387" s="284">
        <v>6</v>
      </c>
      <c r="J387" s="284" t="s">
        <v>547</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5">
      <c r="A388" s="254"/>
      <c r="B388" s="263"/>
      <c r="C388" s="256">
        <f t="shared" si="82"/>
        <v>4</v>
      </c>
      <c r="D388" s="279"/>
      <c r="E388" s="334"/>
      <c r="F388" s="334"/>
      <c r="G388" s="279"/>
      <c r="H388" s="284"/>
      <c r="I388" s="284">
        <v>7</v>
      </c>
      <c r="J388" s="284" t="s">
        <v>548</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15" customHeight="1" outlineLevel="2" x14ac:dyDescent="0.35">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418</v>
      </c>
      <c r="AR389" s="266"/>
      <c r="AS389" s="254"/>
      <c r="AT389" s="254"/>
      <c r="AU389" s="254"/>
    </row>
    <row r="390" spans="1:47" outlineLevel="2" x14ac:dyDescent="0.35">
      <c r="A390" s="254"/>
      <c r="B390" s="263"/>
      <c r="C390" s="256">
        <f t="shared" ref="C390:C395" si="83">INT($C$232)+3</f>
        <v>4</v>
      </c>
      <c r="D390" s="279"/>
      <c r="E390" s="334"/>
      <c r="F390" s="334"/>
      <c r="G390" s="279"/>
      <c r="H390" s="284" t="s">
        <v>1127</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5">
      <c r="A391" s="254"/>
      <c r="B391" s="263"/>
      <c r="C391" s="256">
        <f t="shared" si="83"/>
        <v>4</v>
      </c>
      <c r="D391" s="279"/>
      <c r="E391" s="334"/>
      <c r="F391" s="334"/>
      <c r="G391" s="279"/>
      <c r="H391" s="284" t="s">
        <v>577</v>
      </c>
      <c r="I391" s="321">
        <v>55</v>
      </c>
      <c r="J391" s="284" t="s">
        <v>578</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5">
      <c r="A392" s="254"/>
      <c r="B392" s="263"/>
      <c r="C392" s="256">
        <f t="shared" si="83"/>
        <v>4</v>
      </c>
      <c r="D392" s="279"/>
      <c r="E392" s="334"/>
      <c r="F392" s="334"/>
      <c r="G392" s="279"/>
      <c r="H392" s="284" t="s">
        <v>579</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5">
      <c r="A393" s="254"/>
      <c r="B393" s="263"/>
      <c r="C393" s="256">
        <f t="shared" si="83"/>
        <v>4</v>
      </c>
      <c r="D393" s="279"/>
      <c r="E393" s="334"/>
      <c r="F393" s="334"/>
      <c r="G393" s="279"/>
      <c r="H393" s="284" t="s">
        <v>580</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5">
      <c r="A394" s="254"/>
      <c r="B394" s="263"/>
      <c r="C394" s="256">
        <f t="shared" si="83"/>
        <v>4</v>
      </c>
      <c r="D394" s="279"/>
      <c r="E394" s="334"/>
      <c r="F394" s="334"/>
      <c r="G394" s="279"/>
      <c r="H394" s="284" t="s">
        <v>581</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5">
      <c r="A395" s="254"/>
      <c r="B395" s="263"/>
      <c r="C395" s="256">
        <f t="shared" si="83"/>
        <v>4</v>
      </c>
      <c r="D395" s="279"/>
      <c r="E395" s="334"/>
      <c r="F395" s="334"/>
      <c r="G395" s="279"/>
      <c r="H395" s="284" t="s">
        <v>582</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5">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5">
      <c r="A397" s="254"/>
      <c r="B397" s="263"/>
      <c r="C397" s="256">
        <v>4</v>
      </c>
      <c r="D397" s="279"/>
      <c r="E397" s="334"/>
      <c r="F397" s="334"/>
      <c r="G397" s="279"/>
      <c r="H397" s="284" t="s">
        <v>1062</v>
      </c>
      <c r="I397" s="284"/>
      <c r="J397" s="284"/>
      <c r="K397" s="284"/>
      <c r="L397" s="284" t="s">
        <v>583</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5">
      <c r="A398" s="254"/>
      <c r="B398" s="263"/>
      <c r="C398" s="256"/>
      <c r="D398" s="279"/>
      <c r="E398" s="334"/>
      <c r="F398" s="334"/>
      <c r="G398" s="279"/>
      <c r="H398" s="384"/>
      <c r="I398" s="284" t="s">
        <v>1054</v>
      </c>
      <c r="J398" s="284" t="s">
        <v>1055</v>
      </c>
      <c r="K398" s="719"/>
      <c r="L398" s="300" t="s">
        <v>584</v>
      </c>
      <c r="M398" s="300" t="s">
        <v>1057</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5">
      <c r="A399" s="254"/>
      <c r="B399" s="263"/>
      <c r="C399" s="256">
        <f t="shared" ref="C399:C412" si="84">INT($C$232)+3</f>
        <v>4</v>
      </c>
      <c r="D399" s="279"/>
      <c r="E399" s="334"/>
      <c r="F399" s="334"/>
      <c r="G399" s="279"/>
      <c r="H399" s="286" t="s">
        <v>1056</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5">
      <c r="A400" s="254"/>
      <c r="B400" s="263"/>
      <c r="C400" s="256">
        <f t="shared" si="84"/>
        <v>4</v>
      </c>
      <c r="D400" s="279"/>
      <c r="E400" s="334"/>
      <c r="F400" s="334"/>
      <c r="G400" s="279"/>
      <c r="H400" s="286" t="s">
        <v>558</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5">
      <c r="A401" s="254"/>
      <c r="B401" s="263"/>
      <c r="C401" s="256">
        <f t="shared" si="84"/>
        <v>4</v>
      </c>
      <c r="D401" s="279"/>
      <c r="E401" s="334"/>
      <c r="F401" s="334"/>
      <c r="G401" s="279"/>
      <c r="H401" s="286" t="s">
        <v>559</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5">
      <c r="A402" s="254"/>
      <c r="B402" s="263"/>
      <c r="C402" s="256">
        <f t="shared" si="84"/>
        <v>4</v>
      </c>
      <c r="D402" s="279"/>
      <c r="E402" s="334"/>
      <c r="F402" s="334"/>
      <c r="G402" s="279"/>
      <c r="H402" s="286" t="s">
        <v>544</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5">
      <c r="A403" s="254"/>
      <c r="B403" s="263"/>
      <c r="C403" s="256">
        <f t="shared" si="84"/>
        <v>4</v>
      </c>
      <c r="D403" s="279"/>
      <c r="E403" s="334"/>
      <c r="F403" s="334"/>
      <c r="G403" s="279"/>
      <c r="H403" s="286" t="s">
        <v>545</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5">
      <c r="A404" s="254"/>
      <c r="B404" s="263"/>
      <c r="C404" s="256">
        <f t="shared" si="84"/>
        <v>4</v>
      </c>
      <c r="D404" s="279"/>
      <c r="E404" s="334"/>
      <c r="F404" s="334"/>
      <c r="G404" s="279"/>
      <c r="H404" s="286" t="s">
        <v>546</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5">
      <c r="A405" s="254"/>
      <c r="B405" s="263"/>
      <c r="C405" s="256">
        <f t="shared" si="84"/>
        <v>4</v>
      </c>
      <c r="D405" s="279"/>
      <c r="E405" s="334"/>
      <c r="F405" s="334"/>
      <c r="G405" s="279"/>
      <c r="H405" s="286" t="s">
        <v>547</v>
      </c>
      <c r="I405" s="385" t="b">
        <v>0</v>
      </c>
      <c r="J405" s="301" t="b">
        <v>0</v>
      </c>
      <c r="K405" s="284"/>
      <c r="L405" s="316">
        <f t="shared" si="86"/>
        <v>1</v>
      </c>
      <c r="M405" s="316">
        <f t="shared" si="85"/>
        <v>1</v>
      </c>
      <c r="N405" s="352"/>
      <c r="O405" s="583"/>
      <c r="P405" s="928" t="s">
        <v>927</v>
      </c>
      <c r="Q405" s="928"/>
      <c r="R405" s="928"/>
      <c r="S405" s="928"/>
      <c r="T405" s="928"/>
      <c r="U405" s="928"/>
      <c r="V405" s="928"/>
      <c r="W405" s="928"/>
      <c r="X405" s="928"/>
      <c r="Y405" s="928"/>
      <c r="Z405" s="929"/>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5">
      <c r="A406" s="254"/>
      <c r="B406" s="263"/>
      <c r="C406" s="256">
        <f t="shared" si="84"/>
        <v>4</v>
      </c>
      <c r="D406" s="279"/>
      <c r="E406" s="334"/>
      <c r="F406" s="334"/>
      <c r="G406" s="279"/>
      <c r="H406" s="286" t="s">
        <v>548</v>
      </c>
      <c r="I406" s="385" t="b">
        <v>0</v>
      </c>
      <c r="J406" s="301" t="b">
        <v>0</v>
      </c>
      <c r="K406" s="284"/>
      <c r="L406" s="316">
        <f t="shared" si="86"/>
        <v>1</v>
      </c>
      <c r="M406" s="316">
        <f t="shared" si="85"/>
        <v>1</v>
      </c>
      <c r="N406" s="352"/>
      <c r="O406" s="583"/>
      <c r="P406" s="930"/>
      <c r="Q406" s="930"/>
      <c r="R406" s="930"/>
      <c r="S406" s="930"/>
      <c r="T406" s="930"/>
      <c r="U406" s="930"/>
      <c r="V406" s="930"/>
      <c r="W406" s="930"/>
      <c r="X406" s="930"/>
      <c r="Y406" s="930"/>
      <c r="Z406" s="931"/>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5">
      <c r="A407" s="254"/>
      <c r="B407" s="263"/>
      <c r="C407" s="256">
        <f t="shared" si="84"/>
        <v>4</v>
      </c>
      <c r="D407" s="279"/>
      <c r="E407" s="334"/>
      <c r="F407" s="334"/>
      <c r="G407" s="279"/>
      <c r="H407" s="351"/>
      <c r="I407" s="351"/>
      <c r="J407" s="351"/>
      <c r="K407" s="351"/>
      <c r="L407" s="351"/>
      <c r="M407" s="351"/>
      <c r="N407" s="529"/>
      <c r="O407" s="584"/>
      <c r="P407" s="930"/>
      <c r="Q407" s="930"/>
      <c r="R407" s="930"/>
      <c r="S407" s="930"/>
      <c r="T407" s="930"/>
      <c r="U407" s="930"/>
      <c r="V407" s="930"/>
      <c r="W407" s="930"/>
      <c r="X407" s="930"/>
      <c r="Y407" s="930"/>
      <c r="Z407" s="931"/>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5">
      <c r="A408" s="254"/>
      <c r="B408" s="263"/>
      <c r="C408" s="256">
        <f t="shared" si="84"/>
        <v>4</v>
      </c>
      <c r="D408" s="279"/>
      <c r="E408" s="334"/>
      <c r="F408" s="334"/>
      <c r="G408" s="279"/>
      <c r="H408" s="434" t="s">
        <v>585</v>
      </c>
      <c r="I408" s="434"/>
      <c r="J408" s="434"/>
      <c r="K408" s="434"/>
      <c r="L408" s="434"/>
      <c r="M408" s="434"/>
      <c r="N408" s="434"/>
      <c r="O408" s="582"/>
      <c r="P408" s="930"/>
      <c r="Q408" s="930"/>
      <c r="R408" s="930"/>
      <c r="S408" s="930"/>
      <c r="T408" s="930"/>
      <c r="U408" s="930"/>
      <c r="V408" s="930"/>
      <c r="W408" s="930"/>
      <c r="X408" s="930"/>
      <c r="Y408" s="930"/>
      <c r="Z408" s="931"/>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5">
      <c r="A409" s="254"/>
      <c r="B409" s="263"/>
      <c r="C409" s="256">
        <f t="shared" si="84"/>
        <v>4</v>
      </c>
      <c r="D409" s="279"/>
      <c r="E409" s="334"/>
      <c r="F409" s="334"/>
      <c r="G409" s="279"/>
      <c r="H409" s="352"/>
      <c r="I409" s="386"/>
      <c r="J409" s="386"/>
      <c r="K409" s="387" t="s">
        <v>586</v>
      </c>
      <c r="L409" s="306"/>
      <c r="M409" s="306"/>
      <c r="N409" s="388"/>
      <c r="O409" s="580"/>
      <c r="P409" s="930"/>
      <c r="Q409" s="930"/>
      <c r="R409" s="930"/>
      <c r="S409" s="930"/>
      <c r="T409" s="930"/>
      <c r="U409" s="930"/>
      <c r="V409" s="930"/>
      <c r="W409" s="930"/>
      <c r="X409" s="930"/>
      <c r="Y409" s="930"/>
      <c r="Z409" s="931"/>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5">
      <c r="A410" s="254"/>
      <c r="B410" s="263"/>
      <c r="C410" s="256">
        <f t="shared" si="84"/>
        <v>4</v>
      </c>
      <c r="D410" s="279"/>
      <c r="E410" s="334"/>
      <c r="F410" s="334"/>
      <c r="G410" s="279"/>
      <c r="H410" s="352"/>
      <c r="I410" s="389" t="s">
        <v>565</v>
      </c>
      <c r="J410" s="389" t="s">
        <v>587</v>
      </c>
      <c r="K410" s="390" t="s">
        <v>588</v>
      </c>
      <c r="L410" s="300" t="s">
        <v>589</v>
      </c>
      <c r="M410" s="300" t="s">
        <v>590</v>
      </c>
      <c r="N410" s="391" t="s">
        <v>565</v>
      </c>
      <c r="O410" s="581"/>
      <c r="P410" s="930"/>
      <c r="Q410" s="930"/>
      <c r="R410" s="930"/>
      <c r="S410" s="930"/>
      <c r="T410" s="930"/>
      <c r="U410" s="930"/>
      <c r="V410" s="930"/>
      <c r="W410" s="930"/>
      <c r="X410" s="930"/>
      <c r="Y410" s="930"/>
      <c r="Z410" s="931"/>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5">
      <c r="A411" s="254"/>
      <c r="B411" s="263"/>
      <c r="C411" s="256">
        <f t="shared" si="84"/>
        <v>4</v>
      </c>
      <c r="D411" s="279"/>
      <c r="E411" s="334"/>
      <c r="F411" s="334"/>
      <c r="G411" s="279"/>
      <c r="H411" s="392" t="s">
        <v>449</v>
      </c>
      <c r="I411" s="385" t="b">
        <v>1</v>
      </c>
      <c r="J411" s="385" t="b">
        <v>1</v>
      </c>
      <c r="K411" s="390" t="b">
        <v>0</v>
      </c>
      <c r="L411" s="301" t="b">
        <v>1</v>
      </c>
      <c r="M411" s="301" t="b">
        <v>1</v>
      </c>
      <c r="N411" s="393" t="b">
        <v>1</v>
      </c>
      <c r="O411" s="581"/>
      <c r="P411" s="930"/>
      <c r="Q411" s="930"/>
      <c r="R411" s="930"/>
      <c r="S411" s="930"/>
      <c r="T411" s="930"/>
      <c r="U411" s="930"/>
      <c r="V411" s="930"/>
      <c r="W411" s="930"/>
      <c r="X411" s="930"/>
      <c r="Y411" s="930"/>
      <c r="Z411" s="931"/>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5">
      <c r="A412" s="254"/>
      <c r="B412" s="263"/>
      <c r="C412" s="256">
        <f t="shared" si="84"/>
        <v>4</v>
      </c>
      <c r="D412" s="279"/>
      <c r="E412" s="334"/>
      <c r="F412" s="334"/>
      <c r="G412" s="279"/>
      <c r="H412" s="392" t="s">
        <v>451</v>
      </c>
      <c r="I412" s="385" t="b">
        <v>1</v>
      </c>
      <c r="J412" s="385" t="b">
        <v>1</v>
      </c>
      <c r="K412" s="390" t="b">
        <v>0</v>
      </c>
      <c r="L412" s="301" t="b">
        <v>1</v>
      </c>
      <c r="M412" s="301" t="b">
        <v>1</v>
      </c>
      <c r="N412" s="393" t="b">
        <v>1</v>
      </c>
      <c r="O412" s="581"/>
      <c r="P412" s="932"/>
      <c r="Q412" s="932"/>
      <c r="R412" s="932"/>
      <c r="S412" s="932"/>
      <c r="T412" s="932"/>
      <c r="U412" s="932"/>
      <c r="V412" s="932"/>
      <c r="W412" s="932"/>
      <c r="X412" s="932"/>
      <c r="Y412" s="932"/>
      <c r="Z412" s="933"/>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15" customHeight="1" outlineLevel="2" x14ac:dyDescent="0.35">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418</v>
      </c>
      <c r="AR413" s="266"/>
      <c r="AS413" s="254"/>
      <c r="AT413" s="254"/>
      <c r="AU413" s="254"/>
    </row>
    <row r="414" spans="1:47" outlineLevel="1" x14ac:dyDescent="0.35">
      <c r="A414" s="254"/>
      <c r="B414" s="263"/>
      <c r="C414" s="256">
        <f>INT($C$232)+1</f>
        <v>2</v>
      </c>
      <c r="D414" s="279"/>
      <c r="E414" s="334"/>
      <c r="F414" s="334"/>
      <c r="G414" s="279"/>
      <c r="H414" s="337" t="s">
        <v>911</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15" hidden="1" customHeight="1" outlineLevel="3" x14ac:dyDescent="0.35">
      <c r="A415" s="254"/>
      <c r="B415" s="263"/>
      <c r="C415" s="256">
        <f>INT($C$232)+3.005</f>
        <v>4.0049999999999999</v>
      </c>
      <c r="D415" s="279" t="s">
        <v>414</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5">
      <c r="A416" s="254"/>
      <c r="B416" s="263"/>
      <c r="C416" s="256">
        <f>INT($C$232)+2</f>
        <v>3</v>
      </c>
      <c r="D416" s="279"/>
      <c r="E416" s="334"/>
      <c r="F416" s="334"/>
      <c r="G416" s="279"/>
      <c r="H416" s="347" t="s">
        <v>592</v>
      </c>
      <c r="I416" s="307" t="s">
        <v>593</v>
      </c>
      <c r="J416" s="394"/>
      <c r="K416" s="307" t="s">
        <v>818</v>
      </c>
      <c r="L416" s="307"/>
      <c r="M416" s="307"/>
      <c r="N416" s="307" t="s">
        <v>819</v>
      </c>
      <c r="O416" s="307"/>
      <c r="P416" s="307"/>
      <c r="Q416" s="307"/>
      <c r="R416" s="307" t="s">
        <v>1133</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5">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820</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5">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5">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5">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5">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5">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5">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5">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5">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5">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5">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15" customHeight="1" outlineLevel="2" x14ac:dyDescent="0.35">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418</v>
      </c>
      <c r="AR428" s="266"/>
      <c r="AS428" s="254"/>
      <c r="AT428" s="254"/>
      <c r="AU428" s="254"/>
    </row>
    <row r="429" spans="1:47" outlineLevel="1" x14ac:dyDescent="0.35">
      <c r="A429" s="254"/>
      <c r="B429" s="263"/>
      <c r="C429" s="256">
        <f>INT($C$232)+1</f>
        <v>2</v>
      </c>
      <c r="D429" s="279"/>
      <c r="E429" s="334"/>
      <c r="F429" s="334"/>
      <c r="G429" s="279"/>
      <c r="H429" s="337" t="s">
        <v>591</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15" hidden="1" customHeight="1" outlineLevel="3" x14ac:dyDescent="0.35">
      <c r="A430" s="254"/>
      <c r="B430" s="263"/>
      <c r="C430" s="256">
        <f>INT($C$232)+3.005</f>
        <v>4.0049999999999999</v>
      </c>
      <c r="D430" s="279" t="s">
        <v>414</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5">
      <c r="A431" s="254"/>
      <c r="B431" s="263"/>
      <c r="C431" s="256">
        <f>INT($C$232)+2</f>
        <v>3</v>
      </c>
      <c r="D431" s="279"/>
      <c r="E431" s="334"/>
      <c r="F431" s="334"/>
      <c r="G431" s="279"/>
      <c r="H431" s="347" t="s">
        <v>592</v>
      </c>
      <c r="I431" s="307" t="s">
        <v>594</v>
      </c>
      <c r="J431" s="394"/>
      <c r="K431" s="395">
        <f>COUNTA($H432:$H$462)</f>
        <v>30</v>
      </c>
      <c r="L431" s="395">
        <f>COUNTA($I$432:$I$462)/K431</f>
        <v>1</v>
      </c>
      <c r="M431" s="287">
        <v>-9</v>
      </c>
      <c r="N431" s="307" t="s">
        <v>595</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5">
      <c r="A432" s="254"/>
      <c r="B432" s="263"/>
      <c r="C432" s="256">
        <f t="shared" ref="C432:C452" si="92">INT($C$232)+3</f>
        <v>4</v>
      </c>
      <c r="D432" s="279"/>
      <c r="E432" s="334"/>
      <c r="F432" s="334"/>
      <c r="G432" s="279"/>
      <c r="H432" s="300" t="str">
        <f t="shared" ref="H432:H441" si="93">H$251</f>
        <v>Aut</v>
      </c>
      <c r="I432" s="306" t="s">
        <v>826</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5">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5">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5">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5">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5">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5">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5">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5">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5">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5">
      <c r="A442" s="254"/>
      <c r="B442" s="263"/>
      <c r="C442" s="256">
        <f t="shared" si="92"/>
        <v>4</v>
      </c>
      <c r="D442" s="279"/>
      <c r="E442" s="334"/>
      <c r="F442" s="334"/>
      <c r="G442" s="279"/>
      <c r="H442" s="300" t="str">
        <f>H$252</f>
        <v>Win</v>
      </c>
      <c r="I442" s="306" t="s">
        <v>826</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5">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5">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5">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5">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5">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5">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5">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5">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5">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5">
      <c r="A452" s="254"/>
      <c r="B452" s="263"/>
      <c r="C452" s="256">
        <f t="shared" si="92"/>
        <v>4</v>
      </c>
      <c r="D452" s="279"/>
      <c r="E452" s="334"/>
      <c r="F452" s="334"/>
      <c r="G452" s="279"/>
      <c r="H452" s="300" t="str">
        <f t="shared" ref="H452:H461" si="97">H$253</f>
        <v>Spr</v>
      </c>
      <c r="I452" s="306" t="s">
        <v>826</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5">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5">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5">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5">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5">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5">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5">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5">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5">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15" customHeight="1" outlineLevel="2" x14ac:dyDescent="0.35">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418</v>
      </c>
      <c r="AR462" s="266"/>
      <c r="AS462" s="254"/>
      <c r="AT462" s="254"/>
      <c r="AU462" s="254"/>
    </row>
    <row r="463" spans="1:47" outlineLevel="2" collapsed="1" x14ac:dyDescent="0.35">
      <c r="A463" s="254"/>
      <c r="B463" s="263"/>
      <c r="C463" s="256">
        <f>INT($C$232)+2</f>
        <v>3</v>
      </c>
      <c r="D463" s="279"/>
      <c r="E463" s="334"/>
      <c r="F463" s="334"/>
      <c r="G463" s="279"/>
      <c r="H463" s="347" t="s">
        <v>592</v>
      </c>
      <c r="I463" s="307" t="s">
        <v>596</v>
      </c>
      <c r="J463" s="307"/>
      <c r="K463" s="397">
        <f>COUNTA($H464:$H$476)</f>
        <v>3</v>
      </c>
      <c r="L463" s="395">
        <f>COUNTA($I$464:$I$476)/K463</f>
        <v>4</v>
      </c>
      <c r="M463" s="369"/>
      <c r="N463" s="284"/>
      <c r="O463" s="307" t="s">
        <v>597</v>
      </c>
      <c r="P463" s="307"/>
      <c r="Q463" s="307"/>
      <c r="R463" s="307" t="s">
        <v>598</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5">
      <c r="A464" s="254"/>
      <c r="B464" s="263"/>
      <c r="C464" s="256">
        <f t="shared" ref="C464:C475" si="99">INT($C$232)+3</f>
        <v>4</v>
      </c>
      <c r="D464" s="279"/>
      <c r="E464" s="334"/>
      <c r="F464" s="334"/>
      <c r="G464" s="279"/>
      <c r="H464" s="300" t="str">
        <f>H$251</f>
        <v>Aut</v>
      </c>
      <c r="I464" s="306" t="s">
        <v>599</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5">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5">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5">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5">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5">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5">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5">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5">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5">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5">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5">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15" customHeight="1" outlineLevel="2" x14ac:dyDescent="0.35">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418</v>
      </c>
      <c r="AR476" s="266"/>
      <c r="AS476" s="254"/>
      <c r="AT476" s="254"/>
      <c r="AU476" s="254"/>
    </row>
    <row r="477" spans="1:47" outlineLevel="2" collapsed="1" x14ac:dyDescent="0.35">
      <c r="A477" s="254"/>
      <c r="B477" s="263"/>
      <c r="C477" s="256">
        <f>INT($C$232)+2</f>
        <v>3</v>
      </c>
      <c r="D477" s="279"/>
      <c r="E477" s="334"/>
      <c r="F477" s="334"/>
      <c r="G477" s="279"/>
      <c r="H477" s="347" t="s">
        <v>592</v>
      </c>
      <c r="I477" s="307" t="s">
        <v>600</v>
      </c>
      <c r="J477" s="307"/>
      <c r="K477" s="397"/>
      <c r="L477" s="395">
        <f>COUNTA($I478:$I$490)/COUNTA($H478:$H$490)</f>
        <v>4</v>
      </c>
      <c r="M477" s="284"/>
      <c r="N477" s="307" t="s">
        <v>601</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5">
      <c r="A478" s="254"/>
      <c r="B478" s="263"/>
      <c r="C478" s="256">
        <f t="shared" ref="C478:C489" si="104">INT($C$232)+3</f>
        <v>4</v>
      </c>
      <c r="D478" s="279"/>
      <c r="E478" s="334"/>
      <c r="F478" s="334"/>
      <c r="G478" s="279"/>
      <c r="H478" s="300" t="str">
        <f>H$251</f>
        <v>Aut</v>
      </c>
      <c r="I478" s="306" t="s">
        <v>599</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5">
      <c r="A479" s="254"/>
      <c r="B479" s="263"/>
      <c r="C479" s="256">
        <f t="shared" si="104"/>
        <v>4</v>
      </c>
      <c r="D479" s="279"/>
      <c r="E479" s="334"/>
      <c r="F479" s="334"/>
      <c r="G479" s="279"/>
      <c r="H479" s="300"/>
      <c r="I479" s="306" t="s">
        <v>602</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5">
      <c r="A480" s="254"/>
      <c r="B480" s="263"/>
      <c r="C480" s="256">
        <f t="shared" si="104"/>
        <v>4</v>
      </c>
      <c r="D480" s="279"/>
      <c r="E480" s="334"/>
      <c r="F480" s="334"/>
      <c r="G480" s="279"/>
      <c r="H480" s="300"/>
      <c r="I480" s="306" t="s">
        <v>603</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5">
      <c r="A481" s="254"/>
      <c r="B481" s="263"/>
      <c r="C481" s="256">
        <f t="shared" si="104"/>
        <v>4</v>
      </c>
      <c r="D481" s="279"/>
      <c r="E481" s="334"/>
      <c r="F481" s="334"/>
      <c r="G481" s="279"/>
      <c r="H481" s="300"/>
      <c r="I481" s="306" t="s">
        <v>604</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5">
      <c r="A482" s="254"/>
      <c r="B482" s="263"/>
      <c r="C482" s="256">
        <f t="shared" si="104"/>
        <v>4</v>
      </c>
      <c r="D482" s="279"/>
      <c r="E482" s="334"/>
      <c r="F482" s="334"/>
      <c r="G482" s="279"/>
      <c r="H482" s="300" t="str">
        <f>H$252</f>
        <v>Win</v>
      </c>
      <c r="I482" s="306" t="s">
        <v>599</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5">
      <c r="A483" s="254"/>
      <c r="B483" s="263"/>
      <c r="C483" s="256">
        <f t="shared" si="104"/>
        <v>4</v>
      </c>
      <c r="D483" s="279"/>
      <c r="E483" s="334"/>
      <c r="F483" s="334"/>
      <c r="G483" s="279"/>
      <c r="H483" s="300"/>
      <c r="I483" s="306" t="s">
        <v>602</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5">
      <c r="A484" s="254"/>
      <c r="B484" s="263"/>
      <c r="C484" s="256">
        <f t="shared" si="104"/>
        <v>4</v>
      </c>
      <c r="D484" s="279"/>
      <c r="E484" s="334"/>
      <c r="F484" s="334"/>
      <c r="G484" s="279"/>
      <c r="H484" s="300"/>
      <c r="I484" s="306" t="s">
        <v>603</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5">
      <c r="A485" s="254"/>
      <c r="B485" s="263"/>
      <c r="C485" s="256">
        <f t="shared" si="104"/>
        <v>4</v>
      </c>
      <c r="D485" s="279"/>
      <c r="E485" s="334"/>
      <c r="F485" s="334"/>
      <c r="G485" s="279"/>
      <c r="H485" s="300"/>
      <c r="I485" s="306" t="s">
        <v>604</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5">
      <c r="A486" s="254"/>
      <c r="B486" s="263"/>
      <c r="C486" s="256">
        <f t="shared" si="104"/>
        <v>4</v>
      </c>
      <c r="D486" s="279"/>
      <c r="E486" s="334"/>
      <c r="F486" s="334"/>
      <c r="G486" s="279"/>
      <c r="H486" s="300" t="str">
        <f>H$253</f>
        <v>Spr</v>
      </c>
      <c r="I486" s="306" t="s">
        <v>599</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5">
      <c r="A487" s="254"/>
      <c r="B487" s="263"/>
      <c r="C487" s="256">
        <f t="shared" si="104"/>
        <v>4</v>
      </c>
      <c r="D487" s="279"/>
      <c r="E487" s="334"/>
      <c r="F487" s="334"/>
      <c r="G487" s="279"/>
      <c r="H487" s="300"/>
      <c r="I487" s="306" t="s">
        <v>602</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5">
      <c r="A488" s="254"/>
      <c r="B488" s="263"/>
      <c r="C488" s="256">
        <f t="shared" si="104"/>
        <v>4</v>
      </c>
      <c r="D488" s="279"/>
      <c r="E488" s="334"/>
      <c r="F488" s="334"/>
      <c r="G488" s="279"/>
      <c r="H488" s="300"/>
      <c r="I488" s="306" t="s">
        <v>603</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5">
      <c r="A489" s="254"/>
      <c r="B489" s="263"/>
      <c r="C489" s="256">
        <f t="shared" si="104"/>
        <v>4</v>
      </c>
      <c r="D489" s="279"/>
      <c r="E489" s="334"/>
      <c r="F489" s="334"/>
      <c r="G489" s="279"/>
      <c r="H489" s="300"/>
      <c r="I489" s="306" t="s">
        <v>604</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15" customHeight="1" outlineLevel="2" x14ac:dyDescent="0.35">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418</v>
      </c>
      <c r="AR490" s="266"/>
      <c r="AS490" s="254"/>
      <c r="AT490" s="254"/>
      <c r="AU490" s="254"/>
    </row>
    <row r="491" spans="1:47" outlineLevel="2" collapsed="1" x14ac:dyDescent="0.35">
      <c r="A491" s="254"/>
      <c r="B491" s="263"/>
      <c r="C491" s="256">
        <f>INT($C$232)+2</f>
        <v>3</v>
      </c>
      <c r="D491" s="279"/>
      <c r="E491" s="334"/>
      <c r="F491" s="334"/>
      <c r="G491" s="279"/>
      <c r="H491" s="347" t="s">
        <v>592</v>
      </c>
      <c r="I491" s="347" t="s">
        <v>899</v>
      </c>
      <c r="J491" s="307" t="s">
        <v>914</v>
      </c>
      <c r="K491" s="307"/>
      <c r="L491" s="395">
        <f>COUNTA($J492:$J$612)/COUNTA($I492:$I$612)</f>
        <v>8</v>
      </c>
      <c r="M491" s="284"/>
      <c r="N491" s="307" t="s">
        <v>601</v>
      </c>
      <c r="O491" s="307"/>
      <c r="P491" s="307"/>
      <c r="Q491" s="307"/>
      <c r="R491" s="571" t="s">
        <v>912</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5">
      <c r="A492" s="254"/>
      <c r="B492" s="263"/>
      <c r="C492" s="256">
        <f t="shared" ref="C492:C533" si="108">INT($C$232)+3</f>
        <v>4</v>
      </c>
      <c r="D492" s="279"/>
      <c r="E492" s="334"/>
      <c r="F492" s="334"/>
      <c r="G492" s="279"/>
      <c r="H492" s="300" t="str">
        <f>H$251</f>
        <v>Aut</v>
      </c>
      <c r="I492" s="300">
        <v>0</v>
      </c>
      <c r="J492" s="306" t="s">
        <v>900</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5">
      <c r="A493" s="254"/>
      <c r="B493" s="263"/>
      <c r="C493" s="256">
        <f t="shared" si="108"/>
        <v>4</v>
      </c>
      <c r="D493" s="279"/>
      <c r="E493" s="334"/>
      <c r="F493" s="334"/>
      <c r="G493" s="279"/>
      <c r="H493" s="284"/>
      <c r="I493" s="300"/>
      <c r="J493" s="306" t="s">
        <v>901</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5">
      <c r="A494" s="254"/>
      <c r="B494" s="263"/>
      <c r="C494" s="256">
        <f t="shared" si="108"/>
        <v>4</v>
      </c>
      <c r="D494" s="279"/>
      <c r="E494" s="334"/>
      <c r="F494" s="334"/>
      <c r="G494" s="279"/>
      <c r="H494" s="284"/>
      <c r="I494" s="300"/>
      <c r="J494" s="306" t="s">
        <v>146</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5">
      <c r="A495" s="254"/>
      <c r="B495" s="263"/>
      <c r="C495" s="256">
        <f t="shared" si="108"/>
        <v>4</v>
      </c>
      <c r="D495" s="279"/>
      <c r="E495" s="334"/>
      <c r="F495" s="334"/>
      <c r="G495" s="279"/>
      <c r="H495" s="284"/>
      <c r="I495" s="300"/>
      <c r="J495" s="306" t="s">
        <v>605</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5">
      <c r="A496" s="254"/>
      <c r="B496" s="263"/>
      <c r="C496" s="256">
        <f t="shared" si="108"/>
        <v>4</v>
      </c>
      <c r="D496" s="279"/>
      <c r="E496" s="334"/>
      <c r="F496" s="334"/>
      <c r="G496" s="279"/>
      <c r="H496" s="284"/>
      <c r="I496" s="300"/>
      <c r="J496" s="306" t="s">
        <v>606</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5">
      <c r="A497" s="254"/>
      <c r="B497" s="263"/>
      <c r="C497" s="256">
        <f t="shared" si="108"/>
        <v>4</v>
      </c>
      <c r="D497" s="279"/>
      <c r="E497" s="334"/>
      <c r="F497" s="334"/>
      <c r="G497" s="279"/>
      <c r="H497" s="284"/>
      <c r="I497" s="300"/>
      <c r="J497" s="306" t="s">
        <v>607</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5">
      <c r="A498" s="254"/>
      <c r="B498" s="263"/>
      <c r="C498" s="256">
        <f t="shared" si="108"/>
        <v>4</v>
      </c>
      <c r="D498" s="279"/>
      <c r="E498" s="334"/>
      <c r="F498" s="334"/>
      <c r="G498" s="279"/>
      <c r="H498" s="284"/>
      <c r="I498" s="300"/>
      <c r="J498" s="306" t="s">
        <v>608</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5">
      <c r="A499" s="254"/>
      <c r="B499" s="263"/>
      <c r="C499" s="256">
        <f t="shared" si="108"/>
        <v>4</v>
      </c>
      <c r="D499" s="279"/>
      <c r="E499" s="334"/>
      <c r="F499" s="334"/>
      <c r="G499" s="279"/>
      <c r="H499" s="284"/>
      <c r="I499" s="300"/>
      <c r="J499" s="306" t="s">
        <v>581</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5">
      <c r="A500" s="254"/>
      <c r="B500" s="263"/>
      <c r="C500" s="256">
        <f t="shared" si="108"/>
        <v>4</v>
      </c>
      <c r="D500" s="279"/>
      <c r="E500" s="334"/>
      <c r="F500" s="334"/>
      <c r="G500" s="279"/>
      <c r="H500" s="300"/>
      <c r="I500" s="300">
        <v>1</v>
      </c>
      <c r="J500" s="306" t="s">
        <v>900</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5">
      <c r="A501" s="254"/>
      <c r="B501" s="263"/>
      <c r="C501" s="256">
        <f t="shared" si="108"/>
        <v>4</v>
      </c>
      <c r="D501" s="279"/>
      <c r="E501" s="334"/>
      <c r="F501" s="334"/>
      <c r="G501" s="279"/>
      <c r="H501" s="284"/>
      <c r="I501" s="300"/>
      <c r="J501" s="306" t="s">
        <v>901</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5">
      <c r="A502" s="254"/>
      <c r="B502" s="263"/>
      <c r="C502" s="256">
        <f t="shared" si="108"/>
        <v>4</v>
      </c>
      <c r="D502" s="279"/>
      <c r="E502" s="334"/>
      <c r="F502" s="334"/>
      <c r="G502" s="279"/>
      <c r="H502" s="284"/>
      <c r="I502" s="300"/>
      <c r="J502" s="306" t="s">
        <v>146</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5">
      <c r="A503" s="254"/>
      <c r="B503" s="263"/>
      <c r="C503" s="256">
        <f t="shared" si="108"/>
        <v>4</v>
      </c>
      <c r="D503" s="279"/>
      <c r="E503" s="334"/>
      <c r="F503" s="334"/>
      <c r="G503" s="279"/>
      <c r="H503" s="284"/>
      <c r="I503" s="300"/>
      <c r="J503" s="306" t="s">
        <v>605</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5">
      <c r="A504" s="254"/>
      <c r="B504" s="263"/>
      <c r="C504" s="256">
        <f t="shared" si="108"/>
        <v>4</v>
      </c>
      <c r="D504" s="279"/>
      <c r="E504" s="334"/>
      <c r="F504" s="334"/>
      <c r="G504" s="279"/>
      <c r="H504" s="284"/>
      <c r="I504" s="300"/>
      <c r="J504" s="306" t="s">
        <v>606</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5">
      <c r="A505" s="254"/>
      <c r="B505" s="263"/>
      <c r="C505" s="256">
        <f t="shared" si="108"/>
        <v>4</v>
      </c>
      <c r="D505" s="279"/>
      <c r="E505" s="334"/>
      <c r="F505" s="334"/>
      <c r="G505" s="279"/>
      <c r="H505" s="284"/>
      <c r="I505" s="300"/>
      <c r="J505" s="306" t="s">
        <v>607</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5">
      <c r="A506" s="254"/>
      <c r="B506" s="263"/>
      <c r="C506" s="256">
        <f t="shared" si="108"/>
        <v>4</v>
      </c>
      <c r="D506" s="279"/>
      <c r="E506" s="334"/>
      <c r="F506" s="334"/>
      <c r="G506" s="279"/>
      <c r="H506" s="284"/>
      <c r="I506" s="300"/>
      <c r="J506" s="306" t="s">
        <v>608</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5">
      <c r="A507" s="254"/>
      <c r="B507" s="263"/>
      <c r="C507" s="256">
        <f t="shared" si="108"/>
        <v>4</v>
      </c>
      <c r="D507" s="279"/>
      <c r="E507" s="334"/>
      <c r="F507" s="334"/>
      <c r="G507" s="279"/>
      <c r="H507" s="284"/>
      <c r="I507" s="300"/>
      <c r="J507" s="306" t="s">
        <v>581</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5">
      <c r="A508" s="254"/>
      <c r="B508" s="263"/>
      <c r="C508" s="256">
        <f t="shared" si="108"/>
        <v>4</v>
      </c>
      <c r="D508" s="279"/>
      <c r="E508" s="334"/>
      <c r="F508" s="334"/>
      <c r="G508" s="279"/>
      <c r="H508" s="300"/>
      <c r="I508" s="300">
        <v>2</v>
      </c>
      <c r="J508" s="306" t="s">
        <v>900</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5">
      <c r="A509" s="254"/>
      <c r="B509" s="263"/>
      <c r="C509" s="256">
        <f t="shared" si="108"/>
        <v>4</v>
      </c>
      <c r="D509" s="279"/>
      <c r="E509" s="334"/>
      <c r="F509" s="334"/>
      <c r="G509" s="279"/>
      <c r="H509" s="284"/>
      <c r="I509" s="300"/>
      <c r="J509" s="306" t="s">
        <v>901</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5">
      <c r="A510" s="254"/>
      <c r="B510" s="263"/>
      <c r="C510" s="256">
        <f t="shared" si="108"/>
        <v>4</v>
      </c>
      <c r="D510" s="279"/>
      <c r="E510" s="334"/>
      <c r="F510" s="334"/>
      <c r="G510" s="279"/>
      <c r="H510" s="284"/>
      <c r="I510" s="300"/>
      <c r="J510" s="306" t="s">
        <v>146</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5">
      <c r="A511" s="254"/>
      <c r="B511" s="263"/>
      <c r="C511" s="256">
        <f t="shared" si="108"/>
        <v>4</v>
      </c>
      <c r="D511" s="279"/>
      <c r="E511" s="334"/>
      <c r="F511" s="334"/>
      <c r="G511" s="279"/>
      <c r="H511" s="284"/>
      <c r="I511" s="300"/>
      <c r="J511" s="306" t="s">
        <v>605</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5">
      <c r="A512" s="254"/>
      <c r="B512" s="263"/>
      <c r="C512" s="256">
        <f t="shared" si="108"/>
        <v>4</v>
      </c>
      <c r="D512" s="279"/>
      <c r="E512" s="334"/>
      <c r="F512" s="334"/>
      <c r="G512" s="279"/>
      <c r="H512" s="284"/>
      <c r="I512" s="300"/>
      <c r="J512" s="306" t="s">
        <v>606</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5">
      <c r="A513" s="254"/>
      <c r="B513" s="263"/>
      <c r="C513" s="256">
        <f t="shared" si="108"/>
        <v>4</v>
      </c>
      <c r="D513" s="279"/>
      <c r="E513" s="334"/>
      <c r="F513" s="334"/>
      <c r="G513" s="279"/>
      <c r="H513" s="284"/>
      <c r="I513" s="300"/>
      <c r="J513" s="306" t="s">
        <v>607</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5">
      <c r="A514" s="254"/>
      <c r="B514" s="263"/>
      <c r="C514" s="256">
        <f t="shared" si="108"/>
        <v>4</v>
      </c>
      <c r="D514" s="279"/>
      <c r="E514" s="334"/>
      <c r="F514" s="334"/>
      <c r="G514" s="279"/>
      <c r="H514" s="284"/>
      <c r="I514" s="300"/>
      <c r="J514" s="306" t="s">
        <v>608</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5">
      <c r="A515" s="254"/>
      <c r="B515" s="263"/>
      <c r="C515" s="256">
        <f t="shared" si="108"/>
        <v>4</v>
      </c>
      <c r="D515" s="279"/>
      <c r="E515" s="334"/>
      <c r="F515" s="334"/>
      <c r="G515" s="279"/>
      <c r="H515" s="284"/>
      <c r="I515" s="300"/>
      <c r="J515" s="306" t="s">
        <v>581</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5">
      <c r="A516" s="254"/>
      <c r="B516" s="263"/>
      <c r="C516" s="256">
        <f t="shared" si="108"/>
        <v>4</v>
      </c>
      <c r="D516" s="279"/>
      <c r="E516" s="334"/>
      <c r="F516" s="334"/>
      <c r="G516" s="279"/>
      <c r="H516" s="300"/>
      <c r="I516" s="300">
        <v>3</v>
      </c>
      <c r="J516" s="306" t="s">
        <v>900</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5">
      <c r="A517" s="254"/>
      <c r="B517" s="263"/>
      <c r="C517" s="256">
        <f t="shared" si="108"/>
        <v>4</v>
      </c>
      <c r="D517" s="279"/>
      <c r="E517" s="334"/>
      <c r="F517" s="334"/>
      <c r="G517" s="279"/>
      <c r="H517" s="284"/>
      <c r="I517" s="300"/>
      <c r="J517" s="306" t="s">
        <v>901</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5">
      <c r="A518" s="254"/>
      <c r="B518" s="263"/>
      <c r="C518" s="256">
        <f t="shared" si="108"/>
        <v>4</v>
      </c>
      <c r="D518" s="279"/>
      <c r="E518" s="334"/>
      <c r="F518" s="334"/>
      <c r="G518" s="279"/>
      <c r="H518" s="284"/>
      <c r="I518" s="300"/>
      <c r="J518" s="306" t="s">
        <v>146</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5">
      <c r="A519" s="254"/>
      <c r="B519" s="263"/>
      <c r="C519" s="256">
        <f t="shared" si="108"/>
        <v>4</v>
      </c>
      <c r="D519" s="279"/>
      <c r="E519" s="334"/>
      <c r="F519" s="334"/>
      <c r="G519" s="279"/>
      <c r="H519" s="284"/>
      <c r="I519" s="300"/>
      <c r="J519" s="306" t="s">
        <v>605</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5">
      <c r="A520" s="254"/>
      <c r="B520" s="263"/>
      <c r="C520" s="256">
        <f t="shared" si="108"/>
        <v>4</v>
      </c>
      <c r="D520" s="279"/>
      <c r="E520" s="334"/>
      <c r="F520" s="334"/>
      <c r="G520" s="279"/>
      <c r="H520" s="284"/>
      <c r="I520" s="300"/>
      <c r="J520" s="306" t="s">
        <v>606</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5">
      <c r="A521" s="254"/>
      <c r="B521" s="263"/>
      <c r="C521" s="256">
        <f t="shared" si="108"/>
        <v>4</v>
      </c>
      <c r="D521" s="279"/>
      <c r="E521" s="334"/>
      <c r="F521" s="334"/>
      <c r="G521" s="279"/>
      <c r="H521" s="284"/>
      <c r="I521" s="300"/>
      <c r="J521" s="306" t="s">
        <v>607</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5">
      <c r="A522" s="254"/>
      <c r="B522" s="263"/>
      <c r="C522" s="256">
        <f t="shared" si="108"/>
        <v>4</v>
      </c>
      <c r="D522" s="279"/>
      <c r="E522" s="334"/>
      <c r="F522" s="334"/>
      <c r="G522" s="279"/>
      <c r="H522" s="284"/>
      <c r="I522" s="300"/>
      <c r="J522" s="306" t="s">
        <v>608</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5">
      <c r="A523" s="254"/>
      <c r="B523" s="263"/>
      <c r="C523" s="256">
        <f t="shared" si="108"/>
        <v>4</v>
      </c>
      <c r="D523" s="279"/>
      <c r="E523" s="334"/>
      <c r="F523" s="334"/>
      <c r="G523" s="279"/>
      <c r="H523" s="284"/>
      <c r="I523" s="300"/>
      <c r="J523" s="306" t="s">
        <v>581</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5">
      <c r="A524" s="254"/>
      <c r="B524" s="263"/>
      <c r="C524" s="256">
        <f t="shared" si="108"/>
        <v>4</v>
      </c>
      <c r="D524" s="279"/>
      <c r="E524" s="334"/>
      <c r="F524" s="334"/>
      <c r="G524" s="279"/>
      <c r="H524" s="300"/>
      <c r="I524" s="300">
        <v>4</v>
      </c>
      <c r="J524" s="306" t="s">
        <v>900</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5">
      <c r="A525" s="254"/>
      <c r="B525" s="263"/>
      <c r="C525" s="256">
        <f t="shared" si="108"/>
        <v>4</v>
      </c>
      <c r="D525" s="279"/>
      <c r="E525" s="334"/>
      <c r="F525" s="334"/>
      <c r="G525" s="279"/>
      <c r="H525" s="284"/>
      <c r="I525" s="300"/>
      <c r="J525" s="306" t="s">
        <v>901</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5">
      <c r="A526" s="254"/>
      <c r="B526" s="263"/>
      <c r="C526" s="256">
        <f t="shared" si="108"/>
        <v>4</v>
      </c>
      <c r="D526" s="279"/>
      <c r="E526" s="334"/>
      <c r="F526" s="334"/>
      <c r="G526" s="279"/>
      <c r="H526" s="284"/>
      <c r="I526" s="300"/>
      <c r="J526" s="306" t="s">
        <v>146</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5">
      <c r="A527" s="254"/>
      <c r="B527" s="263"/>
      <c r="C527" s="256">
        <f t="shared" si="108"/>
        <v>4</v>
      </c>
      <c r="D527" s="279"/>
      <c r="E527" s="334"/>
      <c r="F527" s="334"/>
      <c r="G527" s="279"/>
      <c r="H527" s="284"/>
      <c r="I527" s="300"/>
      <c r="J527" s="306" t="s">
        <v>605</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5">
      <c r="A528" s="254"/>
      <c r="B528" s="263"/>
      <c r="C528" s="256">
        <f t="shared" si="108"/>
        <v>4</v>
      </c>
      <c r="D528" s="279"/>
      <c r="E528" s="334"/>
      <c r="F528" s="334"/>
      <c r="G528" s="279"/>
      <c r="H528" s="284"/>
      <c r="I528" s="300"/>
      <c r="J528" s="306" t="s">
        <v>606</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5">
      <c r="A529" s="254"/>
      <c r="B529" s="263"/>
      <c r="C529" s="256">
        <f t="shared" si="108"/>
        <v>4</v>
      </c>
      <c r="D529" s="279"/>
      <c r="E529" s="334"/>
      <c r="F529" s="334"/>
      <c r="G529" s="279"/>
      <c r="H529" s="284"/>
      <c r="I529" s="300"/>
      <c r="J529" s="306" t="s">
        <v>607</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5">
      <c r="A530" s="254"/>
      <c r="B530" s="263"/>
      <c r="C530" s="256">
        <f t="shared" si="108"/>
        <v>4</v>
      </c>
      <c r="D530" s="279"/>
      <c r="E530" s="334"/>
      <c r="F530" s="334"/>
      <c r="G530" s="279"/>
      <c r="H530" s="284"/>
      <c r="I530" s="300"/>
      <c r="J530" s="306" t="s">
        <v>608</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5">
      <c r="A531" s="254"/>
      <c r="B531" s="263"/>
      <c r="C531" s="256">
        <f t="shared" si="108"/>
        <v>4</v>
      </c>
      <c r="D531" s="279"/>
      <c r="E531" s="334"/>
      <c r="F531" s="334"/>
      <c r="G531" s="279"/>
      <c r="H531" s="284"/>
      <c r="I531" s="300"/>
      <c r="J531" s="306" t="s">
        <v>581</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5">
      <c r="A532" s="254"/>
      <c r="B532" s="263"/>
      <c r="C532" s="256">
        <f>INT($C$232)+4</f>
        <v>5</v>
      </c>
      <c r="D532" s="279"/>
      <c r="E532" s="334"/>
      <c r="F532" s="334"/>
      <c r="G532" s="279"/>
      <c r="H532" s="300" t="str">
        <f>H$252</f>
        <v>Win</v>
      </c>
      <c r="I532" s="300">
        <v>0</v>
      </c>
      <c r="J532" s="306" t="s">
        <v>599</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5">
      <c r="A533" s="254"/>
      <c r="B533" s="263"/>
      <c r="C533" s="256">
        <f t="shared" si="108"/>
        <v>4</v>
      </c>
      <c r="D533" s="279"/>
      <c r="E533" s="334"/>
      <c r="F533" s="334"/>
      <c r="G533" s="279"/>
      <c r="H533" s="284"/>
      <c r="I533" s="300"/>
      <c r="J533" s="306" t="s">
        <v>901</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5">
      <c r="A534" s="254"/>
      <c r="B534" s="263"/>
      <c r="C534" s="256">
        <f t="shared" ref="C534:C606" si="143">INT($C$232)+4</f>
        <v>5</v>
      </c>
      <c r="D534" s="279"/>
      <c r="E534" s="334"/>
      <c r="F534" s="334"/>
      <c r="G534" s="279"/>
      <c r="H534" s="284"/>
      <c r="I534" s="300"/>
      <c r="J534" s="306" t="s">
        <v>146</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5">
      <c r="A535" s="254"/>
      <c r="B535" s="263"/>
      <c r="C535" s="256">
        <f t="shared" si="143"/>
        <v>5</v>
      </c>
      <c r="D535" s="279"/>
      <c r="E535" s="334"/>
      <c r="F535" s="334"/>
      <c r="G535" s="279"/>
      <c r="H535" s="284"/>
      <c r="I535" s="300"/>
      <c r="J535" s="306" t="s">
        <v>605</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5">
      <c r="A536" s="254"/>
      <c r="B536" s="263"/>
      <c r="C536" s="256">
        <f t="shared" si="143"/>
        <v>5</v>
      </c>
      <c r="D536" s="279"/>
      <c r="E536" s="334"/>
      <c r="F536" s="334"/>
      <c r="G536" s="279"/>
      <c r="H536" s="284"/>
      <c r="I536" s="300"/>
      <c r="J536" s="306" t="s">
        <v>606</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5">
      <c r="A537" s="254"/>
      <c r="B537" s="263"/>
      <c r="C537" s="256">
        <f t="shared" si="143"/>
        <v>5</v>
      </c>
      <c r="D537" s="279"/>
      <c r="E537" s="334"/>
      <c r="F537" s="334"/>
      <c r="G537" s="279"/>
      <c r="H537" s="284"/>
      <c r="I537" s="300"/>
      <c r="J537" s="306" t="s">
        <v>607</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5">
      <c r="A538" s="254"/>
      <c r="B538" s="263"/>
      <c r="C538" s="256">
        <f t="shared" si="143"/>
        <v>5</v>
      </c>
      <c r="D538" s="279"/>
      <c r="E538" s="334"/>
      <c r="F538" s="334"/>
      <c r="G538" s="279"/>
      <c r="H538" s="284"/>
      <c r="I538" s="300"/>
      <c r="J538" s="306" t="s">
        <v>608</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5">
      <c r="A539" s="254"/>
      <c r="B539" s="263"/>
      <c r="C539" s="256">
        <f t="shared" si="143"/>
        <v>5</v>
      </c>
      <c r="D539" s="279"/>
      <c r="E539" s="334"/>
      <c r="F539" s="334"/>
      <c r="G539" s="279"/>
      <c r="H539" s="284"/>
      <c r="I539" s="300"/>
      <c r="J539" s="306" t="s">
        <v>581</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5">
      <c r="A540" s="254"/>
      <c r="B540" s="263"/>
      <c r="C540" s="256">
        <f t="shared" si="143"/>
        <v>5</v>
      </c>
      <c r="D540" s="279"/>
      <c r="E540" s="334"/>
      <c r="F540" s="334"/>
      <c r="G540" s="279"/>
      <c r="H540" s="300"/>
      <c r="I540" s="300">
        <v>1</v>
      </c>
      <c r="J540" s="306" t="s">
        <v>599</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5">
      <c r="A541" s="254"/>
      <c r="B541" s="263"/>
      <c r="C541" s="256">
        <f t="shared" ref="C541" si="147">INT($C$232)+3</f>
        <v>4</v>
      </c>
      <c r="D541" s="279"/>
      <c r="E541" s="334"/>
      <c r="F541" s="334"/>
      <c r="G541" s="279"/>
      <c r="H541" s="284"/>
      <c r="I541" s="300"/>
      <c r="J541" s="306" t="s">
        <v>901</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5">
      <c r="A542" s="254"/>
      <c r="B542" s="263"/>
      <c r="C542" s="256">
        <f t="shared" si="143"/>
        <v>5</v>
      </c>
      <c r="D542" s="279"/>
      <c r="E542" s="334"/>
      <c r="F542" s="334"/>
      <c r="G542" s="279"/>
      <c r="H542" s="284"/>
      <c r="I542" s="300"/>
      <c r="J542" s="306" t="s">
        <v>146</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5">
      <c r="A543" s="254"/>
      <c r="B543" s="263"/>
      <c r="C543" s="256">
        <f t="shared" si="143"/>
        <v>5</v>
      </c>
      <c r="D543" s="279"/>
      <c r="E543" s="334"/>
      <c r="F543" s="334"/>
      <c r="G543" s="279"/>
      <c r="H543" s="284"/>
      <c r="I543" s="300"/>
      <c r="J543" s="306" t="s">
        <v>605</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5">
      <c r="A544" s="254"/>
      <c r="B544" s="263"/>
      <c r="C544" s="256">
        <f t="shared" si="143"/>
        <v>5</v>
      </c>
      <c r="D544" s="279"/>
      <c r="E544" s="334"/>
      <c r="F544" s="334"/>
      <c r="G544" s="279"/>
      <c r="H544" s="284"/>
      <c r="I544" s="300"/>
      <c r="J544" s="306" t="s">
        <v>606</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5">
      <c r="A545" s="254"/>
      <c r="B545" s="263"/>
      <c r="C545" s="256">
        <f t="shared" si="143"/>
        <v>5</v>
      </c>
      <c r="D545" s="279"/>
      <c r="E545" s="334"/>
      <c r="F545" s="334"/>
      <c r="G545" s="279"/>
      <c r="H545" s="284"/>
      <c r="I545" s="300"/>
      <c r="J545" s="306" t="s">
        <v>607</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5">
      <c r="A546" s="254"/>
      <c r="B546" s="263"/>
      <c r="C546" s="256">
        <f t="shared" si="143"/>
        <v>5</v>
      </c>
      <c r="D546" s="279"/>
      <c r="E546" s="334"/>
      <c r="F546" s="334"/>
      <c r="G546" s="279"/>
      <c r="H546" s="284"/>
      <c r="I546" s="300"/>
      <c r="J546" s="306" t="s">
        <v>608</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5">
      <c r="A547" s="254"/>
      <c r="B547" s="263"/>
      <c r="C547" s="256">
        <f t="shared" si="143"/>
        <v>5</v>
      </c>
      <c r="D547" s="279"/>
      <c r="E547" s="334"/>
      <c r="F547" s="334"/>
      <c r="G547" s="279"/>
      <c r="H547" s="284"/>
      <c r="I547" s="300"/>
      <c r="J547" s="306" t="s">
        <v>581</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5">
      <c r="A548" s="254"/>
      <c r="B548" s="263"/>
      <c r="C548" s="256">
        <f t="shared" si="143"/>
        <v>5</v>
      </c>
      <c r="D548" s="279"/>
      <c r="E548" s="334"/>
      <c r="F548" s="334"/>
      <c r="G548" s="279"/>
      <c r="H548" s="300"/>
      <c r="I548" s="300">
        <v>2</v>
      </c>
      <c r="J548" s="306" t="s">
        <v>599</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5">
      <c r="A549" s="254"/>
      <c r="B549" s="263"/>
      <c r="C549" s="256">
        <f t="shared" ref="C549" si="155">INT($C$232)+3</f>
        <v>4</v>
      </c>
      <c r="D549" s="279"/>
      <c r="E549" s="334"/>
      <c r="F549" s="334"/>
      <c r="G549" s="279"/>
      <c r="H549" s="284"/>
      <c r="I549" s="300"/>
      <c r="J549" s="306" t="s">
        <v>901</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5">
      <c r="A550" s="254"/>
      <c r="B550" s="263"/>
      <c r="C550" s="256">
        <f t="shared" si="143"/>
        <v>5</v>
      </c>
      <c r="D550" s="279"/>
      <c r="E550" s="334"/>
      <c r="F550" s="334"/>
      <c r="G550" s="279"/>
      <c r="H550" s="284"/>
      <c r="I550" s="300"/>
      <c r="J550" s="306" t="s">
        <v>146</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5">
      <c r="A551" s="254"/>
      <c r="B551" s="263"/>
      <c r="C551" s="256">
        <f t="shared" si="143"/>
        <v>5</v>
      </c>
      <c r="D551" s="279"/>
      <c r="E551" s="334"/>
      <c r="F551" s="334"/>
      <c r="G551" s="279"/>
      <c r="H551" s="284"/>
      <c r="I551" s="300"/>
      <c r="J551" s="306" t="s">
        <v>605</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5">
      <c r="A552" s="254"/>
      <c r="B552" s="263"/>
      <c r="C552" s="256">
        <f t="shared" si="143"/>
        <v>5</v>
      </c>
      <c r="D552" s="279"/>
      <c r="E552" s="334"/>
      <c r="F552" s="334"/>
      <c r="G552" s="279"/>
      <c r="H552" s="284"/>
      <c r="I552" s="300"/>
      <c r="J552" s="306" t="s">
        <v>606</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5">
      <c r="A553" s="254"/>
      <c r="B553" s="263"/>
      <c r="C553" s="256">
        <f t="shared" si="143"/>
        <v>5</v>
      </c>
      <c r="D553" s="279"/>
      <c r="E553" s="334"/>
      <c r="F553" s="334"/>
      <c r="G553" s="279"/>
      <c r="H553" s="284"/>
      <c r="I553" s="300"/>
      <c r="J553" s="306" t="s">
        <v>607</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5">
      <c r="A554" s="254"/>
      <c r="B554" s="263"/>
      <c r="C554" s="256">
        <f t="shared" si="143"/>
        <v>5</v>
      </c>
      <c r="D554" s="279"/>
      <c r="E554" s="334"/>
      <c r="F554" s="334"/>
      <c r="G554" s="279"/>
      <c r="H554" s="284"/>
      <c r="I554" s="300"/>
      <c r="J554" s="306" t="s">
        <v>608</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5">
      <c r="A555" s="254"/>
      <c r="B555" s="263"/>
      <c r="C555" s="256">
        <f t="shared" si="143"/>
        <v>5</v>
      </c>
      <c r="D555" s="279"/>
      <c r="E555" s="334"/>
      <c r="F555" s="334"/>
      <c r="G555" s="279"/>
      <c r="H555" s="284"/>
      <c r="I555" s="300"/>
      <c r="J555" s="306" t="s">
        <v>581</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5">
      <c r="A556" s="254"/>
      <c r="B556" s="263"/>
      <c r="C556" s="256">
        <f t="shared" si="143"/>
        <v>5</v>
      </c>
      <c r="D556" s="279"/>
      <c r="E556" s="334"/>
      <c r="F556" s="334"/>
      <c r="G556" s="279"/>
      <c r="H556" s="300"/>
      <c r="I556" s="300">
        <v>3</v>
      </c>
      <c r="J556" s="306" t="s">
        <v>599</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5">
      <c r="A557" s="254"/>
      <c r="B557" s="263"/>
      <c r="C557" s="256">
        <f t="shared" ref="C557" si="163">INT($C$232)+3</f>
        <v>4</v>
      </c>
      <c r="D557" s="279"/>
      <c r="E557" s="334"/>
      <c r="F557" s="334"/>
      <c r="G557" s="279"/>
      <c r="H557" s="284"/>
      <c r="I557" s="300"/>
      <c r="J557" s="306" t="s">
        <v>901</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5">
      <c r="A558" s="254"/>
      <c r="B558" s="263"/>
      <c r="C558" s="256">
        <f t="shared" si="143"/>
        <v>5</v>
      </c>
      <c r="D558" s="279"/>
      <c r="E558" s="334"/>
      <c r="F558" s="334"/>
      <c r="G558" s="279"/>
      <c r="H558" s="284"/>
      <c r="I558" s="300"/>
      <c r="J558" s="306" t="s">
        <v>146</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5">
      <c r="A559" s="254"/>
      <c r="B559" s="263"/>
      <c r="C559" s="256">
        <f t="shared" si="143"/>
        <v>5</v>
      </c>
      <c r="D559" s="279"/>
      <c r="E559" s="334"/>
      <c r="F559" s="334"/>
      <c r="G559" s="279"/>
      <c r="H559" s="284"/>
      <c r="I559" s="300"/>
      <c r="J559" s="306" t="s">
        <v>605</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5">
      <c r="A560" s="254"/>
      <c r="B560" s="263"/>
      <c r="C560" s="256">
        <f t="shared" si="143"/>
        <v>5</v>
      </c>
      <c r="D560" s="279"/>
      <c r="E560" s="334"/>
      <c r="F560" s="334"/>
      <c r="G560" s="279"/>
      <c r="H560" s="284"/>
      <c r="I560" s="300"/>
      <c r="J560" s="306" t="s">
        <v>606</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5">
      <c r="A561" s="254"/>
      <c r="B561" s="263"/>
      <c r="C561" s="256">
        <f t="shared" si="143"/>
        <v>5</v>
      </c>
      <c r="D561" s="279"/>
      <c r="E561" s="334"/>
      <c r="F561" s="334"/>
      <c r="G561" s="279"/>
      <c r="H561" s="284"/>
      <c r="I561" s="300"/>
      <c r="J561" s="306" t="s">
        <v>607</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5">
      <c r="A562" s="254"/>
      <c r="B562" s="263"/>
      <c r="C562" s="256">
        <f t="shared" si="143"/>
        <v>5</v>
      </c>
      <c r="D562" s="279"/>
      <c r="E562" s="334"/>
      <c r="F562" s="334"/>
      <c r="G562" s="279"/>
      <c r="H562" s="284"/>
      <c r="I562" s="300"/>
      <c r="J562" s="306" t="s">
        <v>608</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5">
      <c r="A563" s="254"/>
      <c r="B563" s="263"/>
      <c r="C563" s="256">
        <f t="shared" si="143"/>
        <v>5</v>
      </c>
      <c r="D563" s="279"/>
      <c r="E563" s="334"/>
      <c r="F563" s="334"/>
      <c r="G563" s="279"/>
      <c r="H563" s="284"/>
      <c r="I563" s="300"/>
      <c r="J563" s="306" t="s">
        <v>581</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5">
      <c r="A564" s="254"/>
      <c r="B564" s="263"/>
      <c r="C564" s="256">
        <f t="shared" si="143"/>
        <v>5</v>
      </c>
      <c r="D564" s="279"/>
      <c r="E564" s="334"/>
      <c r="F564" s="334"/>
      <c r="G564" s="279"/>
      <c r="H564" s="300"/>
      <c r="I564" s="300">
        <v>4</v>
      </c>
      <c r="J564" s="306" t="s">
        <v>599</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5">
      <c r="A565" s="254"/>
      <c r="B565" s="263"/>
      <c r="C565" s="256">
        <f t="shared" ref="C565" si="171">INT($C$232)+3</f>
        <v>4</v>
      </c>
      <c r="D565" s="279"/>
      <c r="E565" s="334"/>
      <c r="F565" s="334"/>
      <c r="G565" s="279"/>
      <c r="H565" s="284"/>
      <c r="I565" s="300"/>
      <c r="J565" s="306" t="s">
        <v>901</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5">
      <c r="A566" s="254"/>
      <c r="B566" s="263"/>
      <c r="C566" s="256">
        <f t="shared" si="143"/>
        <v>5</v>
      </c>
      <c r="D566" s="279"/>
      <c r="E566" s="334"/>
      <c r="F566" s="334"/>
      <c r="G566" s="279"/>
      <c r="H566" s="284"/>
      <c r="I566" s="300"/>
      <c r="J566" s="306" t="s">
        <v>146</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5">
      <c r="A567" s="254"/>
      <c r="B567" s="263"/>
      <c r="C567" s="256">
        <f t="shared" si="143"/>
        <v>5</v>
      </c>
      <c r="D567" s="279"/>
      <c r="E567" s="334"/>
      <c r="F567" s="334"/>
      <c r="G567" s="279"/>
      <c r="H567" s="284"/>
      <c r="I567" s="300"/>
      <c r="J567" s="306" t="s">
        <v>605</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5">
      <c r="A568" s="254"/>
      <c r="B568" s="263"/>
      <c r="C568" s="256">
        <f t="shared" si="143"/>
        <v>5</v>
      </c>
      <c r="D568" s="279"/>
      <c r="E568" s="334"/>
      <c r="F568" s="334"/>
      <c r="G568" s="279"/>
      <c r="H568" s="284"/>
      <c r="I568" s="300"/>
      <c r="J568" s="306" t="s">
        <v>606</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5">
      <c r="A569" s="254"/>
      <c r="B569" s="263"/>
      <c r="C569" s="256">
        <f t="shared" si="143"/>
        <v>5</v>
      </c>
      <c r="D569" s="279"/>
      <c r="E569" s="334"/>
      <c r="F569" s="334"/>
      <c r="G569" s="279"/>
      <c r="H569" s="284"/>
      <c r="I569" s="300"/>
      <c r="J569" s="306" t="s">
        <v>607</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5">
      <c r="A570" s="254"/>
      <c r="B570" s="263"/>
      <c r="C570" s="256">
        <f t="shared" si="143"/>
        <v>5</v>
      </c>
      <c r="D570" s="279"/>
      <c r="E570" s="334"/>
      <c r="F570" s="334"/>
      <c r="G570" s="279"/>
      <c r="H570" s="284"/>
      <c r="I570" s="300"/>
      <c r="J570" s="306" t="s">
        <v>608</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5">
      <c r="A571" s="254"/>
      <c r="B571" s="263"/>
      <c r="C571" s="256">
        <f t="shared" si="143"/>
        <v>5</v>
      </c>
      <c r="D571" s="279"/>
      <c r="E571" s="334"/>
      <c r="F571" s="334"/>
      <c r="G571" s="279"/>
      <c r="H571" s="284"/>
      <c r="I571" s="300"/>
      <c r="J571" s="306" t="s">
        <v>581</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5">
      <c r="A572" s="254"/>
      <c r="B572" s="263"/>
      <c r="C572" s="256">
        <f t="shared" si="143"/>
        <v>5</v>
      </c>
      <c r="D572" s="279"/>
      <c r="E572" s="334"/>
      <c r="F572" s="334"/>
      <c r="G572" s="279"/>
      <c r="H572" s="300" t="str">
        <f>H$253</f>
        <v>Spr</v>
      </c>
      <c r="I572" s="300">
        <v>0</v>
      </c>
      <c r="J572" s="306" t="s">
        <v>599</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5">
      <c r="A573" s="254"/>
      <c r="B573" s="263"/>
      <c r="C573" s="256">
        <f t="shared" ref="C573" si="178">INT($C$232)+3</f>
        <v>4</v>
      </c>
      <c r="D573" s="279"/>
      <c r="E573" s="334"/>
      <c r="F573" s="334"/>
      <c r="G573" s="279"/>
      <c r="H573" s="284"/>
      <c r="I573" s="300"/>
      <c r="J573" s="306" t="s">
        <v>901</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5">
      <c r="A574" s="254"/>
      <c r="B574" s="263"/>
      <c r="C574" s="256">
        <f t="shared" si="143"/>
        <v>5</v>
      </c>
      <c r="D574" s="279"/>
      <c r="E574" s="334"/>
      <c r="F574" s="334"/>
      <c r="G574" s="279"/>
      <c r="H574" s="284"/>
      <c r="I574" s="300"/>
      <c r="J574" s="306" t="s">
        <v>146</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5">
      <c r="A575" s="254"/>
      <c r="B575" s="263"/>
      <c r="C575" s="256">
        <f t="shared" si="143"/>
        <v>5</v>
      </c>
      <c r="D575" s="279"/>
      <c r="E575" s="334"/>
      <c r="F575" s="334"/>
      <c r="G575" s="279"/>
      <c r="H575" s="284"/>
      <c r="I575" s="300"/>
      <c r="J575" s="306" t="s">
        <v>605</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5">
      <c r="A576" s="254"/>
      <c r="B576" s="263"/>
      <c r="C576" s="256">
        <f t="shared" si="143"/>
        <v>5</v>
      </c>
      <c r="D576" s="279"/>
      <c r="E576" s="334"/>
      <c r="F576" s="334"/>
      <c r="G576" s="279"/>
      <c r="H576" s="284"/>
      <c r="I576" s="300"/>
      <c r="J576" s="306" t="s">
        <v>606</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5">
      <c r="A577" s="254"/>
      <c r="B577" s="263"/>
      <c r="C577" s="256">
        <f t="shared" si="143"/>
        <v>5</v>
      </c>
      <c r="D577" s="279"/>
      <c r="E577" s="334"/>
      <c r="F577" s="334"/>
      <c r="G577" s="279"/>
      <c r="H577" s="284"/>
      <c r="I577" s="300"/>
      <c r="J577" s="306" t="s">
        <v>607</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5">
      <c r="A578" s="254"/>
      <c r="B578" s="263"/>
      <c r="C578" s="256">
        <f t="shared" si="143"/>
        <v>5</v>
      </c>
      <c r="D578" s="279"/>
      <c r="E578" s="334"/>
      <c r="F578" s="334"/>
      <c r="G578" s="279"/>
      <c r="H578" s="284"/>
      <c r="I578" s="300"/>
      <c r="J578" s="306" t="s">
        <v>608</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5">
      <c r="A579" s="254"/>
      <c r="B579" s="263"/>
      <c r="C579" s="256">
        <f t="shared" si="143"/>
        <v>5</v>
      </c>
      <c r="D579" s="279"/>
      <c r="E579" s="334"/>
      <c r="F579" s="334"/>
      <c r="G579" s="279"/>
      <c r="H579" s="284"/>
      <c r="I579" s="300"/>
      <c r="J579" s="306" t="s">
        <v>581</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5">
      <c r="A580" s="254"/>
      <c r="B580" s="263"/>
      <c r="C580" s="256">
        <f t="shared" si="143"/>
        <v>5</v>
      </c>
      <c r="D580" s="279"/>
      <c r="E580" s="334"/>
      <c r="F580" s="334"/>
      <c r="G580" s="279"/>
      <c r="H580" s="300"/>
      <c r="I580" s="300">
        <v>1</v>
      </c>
      <c r="J580" s="306" t="s">
        <v>599</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5">
      <c r="A581" s="254"/>
      <c r="B581" s="263"/>
      <c r="C581" s="256">
        <f t="shared" ref="C581" si="186">INT($C$232)+3</f>
        <v>4</v>
      </c>
      <c r="D581" s="279"/>
      <c r="E581" s="334"/>
      <c r="F581" s="334"/>
      <c r="G581" s="279"/>
      <c r="H581" s="284"/>
      <c r="I581" s="300"/>
      <c r="J581" s="306" t="s">
        <v>901</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5">
      <c r="A582" s="254"/>
      <c r="B582" s="263"/>
      <c r="C582" s="256">
        <f t="shared" si="143"/>
        <v>5</v>
      </c>
      <c r="D582" s="279"/>
      <c r="E582" s="334"/>
      <c r="F582" s="334"/>
      <c r="G582" s="279"/>
      <c r="H582" s="284"/>
      <c r="I582" s="300"/>
      <c r="J582" s="306" t="s">
        <v>146</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5">
      <c r="A583" s="254"/>
      <c r="B583" s="263"/>
      <c r="C583" s="256">
        <f t="shared" si="143"/>
        <v>5</v>
      </c>
      <c r="D583" s="279"/>
      <c r="E583" s="334"/>
      <c r="F583" s="334"/>
      <c r="G583" s="279"/>
      <c r="H583" s="284"/>
      <c r="I583" s="300"/>
      <c r="J583" s="306" t="s">
        <v>605</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5">
      <c r="A584" s="254"/>
      <c r="B584" s="263"/>
      <c r="C584" s="256">
        <f t="shared" si="143"/>
        <v>5</v>
      </c>
      <c r="D584" s="279"/>
      <c r="E584" s="334"/>
      <c r="F584" s="334"/>
      <c r="G584" s="279"/>
      <c r="H584" s="284"/>
      <c r="I584" s="300"/>
      <c r="J584" s="306" t="s">
        <v>606</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5">
      <c r="A585" s="254"/>
      <c r="B585" s="263"/>
      <c r="C585" s="256">
        <f t="shared" si="143"/>
        <v>5</v>
      </c>
      <c r="D585" s="279"/>
      <c r="E585" s="334"/>
      <c r="F585" s="334"/>
      <c r="G585" s="279"/>
      <c r="H585" s="284"/>
      <c r="I585" s="300"/>
      <c r="J585" s="306" t="s">
        <v>607</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5">
      <c r="A586" s="254"/>
      <c r="B586" s="263"/>
      <c r="C586" s="256">
        <f t="shared" si="143"/>
        <v>5</v>
      </c>
      <c r="D586" s="279"/>
      <c r="E586" s="334"/>
      <c r="F586" s="334"/>
      <c r="G586" s="279"/>
      <c r="H586" s="284"/>
      <c r="I586" s="300"/>
      <c r="J586" s="306" t="s">
        <v>608</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5">
      <c r="A587" s="254"/>
      <c r="B587" s="263"/>
      <c r="C587" s="256">
        <f t="shared" si="143"/>
        <v>5</v>
      </c>
      <c r="D587" s="279"/>
      <c r="E587" s="334"/>
      <c r="F587" s="334"/>
      <c r="G587" s="279"/>
      <c r="H587" s="284"/>
      <c r="I587" s="300"/>
      <c r="J587" s="306" t="s">
        <v>581</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5">
      <c r="A588" s="254"/>
      <c r="B588" s="263"/>
      <c r="C588" s="256">
        <f t="shared" si="143"/>
        <v>5</v>
      </c>
      <c r="D588" s="279"/>
      <c r="E588" s="334"/>
      <c r="F588" s="334"/>
      <c r="G588" s="279"/>
      <c r="H588" s="300"/>
      <c r="I588" s="300">
        <v>2</v>
      </c>
      <c r="J588" s="306" t="s">
        <v>599</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5">
      <c r="A589" s="254"/>
      <c r="B589" s="263"/>
      <c r="C589" s="256">
        <f t="shared" ref="C589" si="194">INT($C$232)+3</f>
        <v>4</v>
      </c>
      <c r="D589" s="279"/>
      <c r="E589" s="334"/>
      <c r="F589" s="334"/>
      <c r="G589" s="279"/>
      <c r="H589" s="284"/>
      <c r="I589" s="300"/>
      <c r="J589" s="306" t="s">
        <v>901</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5">
      <c r="A590" s="254"/>
      <c r="B590" s="263"/>
      <c r="C590" s="256">
        <f t="shared" si="143"/>
        <v>5</v>
      </c>
      <c r="D590" s="279"/>
      <c r="E590" s="334"/>
      <c r="F590" s="334"/>
      <c r="G590" s="279"/>
      <c r="H590" s="284"/>
      <c r="I590" s="300"/>
      <c r="J590" s="306" t="s">
        <v>146</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5">
      <c r="A591" s="254"/>
      <c r="B591" s="263"/>
      <c r="C591" s="256">
        <f t="shared" si="143"/>
        <v>5</v>
      </c>
      <c r="D591" s="279"/>
      <c r="E591" s="334"/>
      <c r="F591" s="334"/>
      <c r="G591" s="279"/>
      <c r="H591" s="284"/>
      <c r="I591" s="300"/>
      <c r="J591" s="306" t="s">
        <v>605</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5">
      <c r="A592" s="254"/>
      <c r="B592" s="263"/>
      <c r="C592" s="256">
        <f t="shared" si="143"/>
        <v>5</v>
      </c>
      <c r="D592" s="279"/>
      <c r="E592" s="334"/>
      <c r="F592" s="334"/>
      <c r="G592" s="279"/>
      <c r="H592" s="284"/>
      <c r="I592" s="300"/>
      <c r="J592" s="306" t="s">
        <v>606</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5">
      <c r="A593" s="254"/>
      <c r="B593" s="263"/>
      <c r="C593" s="256">
        <f t="shared" si="143"/>
        <v>5</v>
      </c>
      <c r="D593" s="279"/>
      <c r="E593" s="334"/>
      <c r="F593" s="334"/>
      <c r="G593" s="279"/>
      <c r="H593" s="284"/>
      <c r="I593" s="300"/>
      <c r="J593" s="306" t="s">
        <v>607</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5">
      <c r="A594" s="254"/>
      <c r="B594" s="263"/>
      <c r="C594" s="256">
        <f t="shared" si="143"/>
        <v>5</v>
      </c>
      <c r="D594" s="279"/>
      <c r="E594" s="334"/>
      <c r="F594" s="334"/>
      <c r="G594" s="279"/>
      <c r="H594" s="284"/>
      <c r="I594" s="300"/>
      <c r="J594" s="306" t="s">
        <v>608</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5">
      <c r="A595" s="254"/>
      <c r="B595" s="263"/>
      <c r="C595" s="256">
        <f t="shared" si="143"/>
        <v>5</v>
      </c>
      <c r="D595" s="279"/>
      <c r="E595" s="334"/>
      <c r="F595" s="334"/>
      <c r="G595" s="279"/>
      <c r="H595" s="284"/>
      <c r="I595" s="300"/>
      <c r="J595" s="306" t="s">
        <v>581</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5">
      <c r="A596" s="254"/>
      <c r="B596" s="263"/>
      <c r="C596" s="256">
        <f t="shared" si="143"/>
        <v>5</v>
      </c>
      <c r="D596" s="279"/>
      <c r="E596" s="334"/>
      <c r="F596" s="334"/>
      <c r="G596" s="279"/>
      <c r="H596" s="300"/>
      <c r="I596" s="300">
        <v>3</v>
      </c>
      <c r="J596" s="306" t="s">
        <v>599</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5">
      <c r="A597" s="254"/>
      <c r="B597" s="263"/>
      <c r="C597" s="256">
        <f t="shared" ref="C597" si="202">INT($C$232)+3</f>
        <v>4</v>
      </c>
      <c r="D597" s="279"/>
      <c r="E597" s="334"/>
      <c r="F597" s="334"/>
      <c r="G597" s="279"/>
      <c r="H597" s="284"/>
      <c r="I597" s="300"/>
      <c r="J597" s="306" t="s">
        <v>901</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5">
      <c r="A598" s="254"/>
      <c r="B598" s="263"/>
      <c r="C598" s="256">
        <f t="shared" si="143"/>
        <v>5</v>
      </c>
      <c r="D598" s="279"/>
      <c r="E598" s="334"/>
      <c r="F598" s="334"/>
      <c r="G598" s="279"/>
      <c r="H598" s="284"/>
      <c r="I598" s="300"/>
      <c r="J598" s="306" t="s">
        <v>146</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5">
      <c r="A599" s="254"/>
      <c r="B599" s="263"/>
      <c r="C599" s="256">
        <f t="shared" si="143"/>
        <v>5</v>
      </c>
      <c r="D599" s="279"/>
      <c r="E599" s="334"/>
      <c r="F599" s="334"/>
      <c r="G599" s="279"/>
      <c r="H599" s="284"/>
      <c r="I599" s="300"/>
      <c r="J599" s="306" t="s">
        <v>605</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5">
      <c r="A600" s="254"/>
      <c r="B600" s="263"/>
      <c r="C600" s="256">
        <f t="shared" si="143"/>
        <v>5</v>
      </c>
      <c r="D600" s="279"/>
      <c r="E600" s="334"/>
      <c r="F600" s="334"/>
      <c r="G600" s="279"/>
      <c r="H600" s="284"/>
      <c r="I600" s="300"/>
      <c r="J600" s="306" t="s">
        <v>606</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5">
      <c r="A601" s="254"/>
      <c r="B601" s="263"/>
      <c r="C601" s="256">
        <f t="shared" si="143"/>
        <v>5</v>
      </c>
      <c r="D601" s="279"/>
      <c r="E601" s="334"/>
      <c r="F601" s="334"/>
      <c r="G601" s="279"/>
      <c r="H601" s="284"/>
      <c r="I601" s="300"/>
      <c r="J601" s="306" t="s">
        <v>607</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5">
      <c r="A602" s="254"/>
      <c r="B602" s="263"/>
      <c r="C602" s="256">
        <f t="shared" si="143"/>
        <v>5</v>
      </c>
      <c r="D602" s="279"/>
      <c r="E602" s="334"/>
      <c r="F602" s="334"/>
      <c r="G602" s="279"/>
      <c r="H602" s="284"/>
      <c r="I602" s="300"/>
      <c r="J602" s="306" t="s">
        <v>608</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5">
      <c r="A603" s="254"/>
      <c r="B603" s="263"/>
      <c r="C603" s="256">
        <f t="shared" si="143"/>
        <v>5</v>
      </c>
      <c r="D603" s="279"/>
      <c r="E603" s="334"/>
      <c r="F603" s="334"/>
      <c r="G603" s="279"/>
      <c r="H603" s="284"/>
      <c r="I603" s="300"/>
      <c r="J603" s="306" t="s">
        <v>581</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5">
      <c r="A604" s="254"/>
      <c r="B604" s="263"/>
      <c r="C604" s="256">
        <f t="shared" si="143"/>
        <v>5</v>
      </c>
      <c r="D604" s="279"/>
      <c r="E604" s="334"/>
      <c r="F604" s="334"/>
      <c r="G604" s="279"/>
      <c r="H604" s="300"/>
      <c r="I604" s="300">
        <v>4</v>
      </c>
      <c r="J604" s="306" t="s">
        <v>599</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5">
      <c r="A605" s="254"/>
      <c r="B605" s="263"/>
      <c r="C605" s="256">
        <f t="shared" ref="C605" si="210">INT($C$232)+3</f>
        <v>4</v>
      </c>
      <c r="D605" s="279"/>
      <c r="E605" s="334"/>
      <c r="F605" s="334"/>
      <c r="G605" s="279"/>
      <c r="H605" s="284"/>
      <c r="I605" s="300"/>
      <c r="J605" s="306" t="s">
        <v>901</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5">
      <c r="A606" s="254"/>
      <c r="B606" s="263"/>
      <c r="C606" s="256">
        <f t="shared" si="143"/>
        <v>5</v>
      </c>
      <c r="D606" s="279"/>
      <c r="E606" s="334"/>
      <c r="F606" s="334"/>
      <c r="G606" s="279"/>
      <c r="H606" s="284"/>
      <c r="I606" s="300"/>
      <c r="J606" s="306" t="s">
        <v>146</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5">
      <c r="A607" s="254"/>
      <c r="B607" s="263"/>
      <c r="C607" s="256">
        <f t="shared" ref="C607:C611" si="218">INT($C$232)+4</f>
        <v>5</v>
      </c>
      <c r="D607" s="279"/>
      <c r="E607" s="334"/>
      <c r="F607" s="334"/>
      <c r="G607" s="279"/>
      <c r="H607" s="284"/>
      <c r="I607" s="300"/>
      <c r="J607" s="306" t="s">
        <v>605</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5">
      <c r="A608" s="254"/>
      <c r="B608" s="263"/>
      <c r="C608" s="256">
        <f t="shared" si="218"/>
        <v>5</v>
      </c>
      <c r="D608" s="279"/>
      <c r="E608" s="334"/>
      <c r="F608" s="334"/>
      <c r="G608" s="279"/>
      <c r="H608" s="284"/>
      <c r="I608" s="300"/>
      <c r="J608" s="306" t="s">
        <v>606</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5">
      <c r="A609" s="254"/>
      <c r="B609" s="263"/>
      <c r="C609" s="256">
        <f t="shared" si="218"/>
        <v>5</v>
      </c>
      <c r="D609" s="279"/>
      <c r="E609" s="334"/>
      <c r="F609" s="334"/>
      <c r="G609" s="279"/>
      <c r="H609" s="284"/>
      <c r="I609" s="300"/>
      <c r="J609" s="306" t="s">
        <v>607</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5">
      <c r="A610" s="254"/>
      <c r="B610" s="263"/>
      <c r="C610" s="256">
        <f t="shared" si="218"/>
        <v>5</v>
      </c>
      <c r="D610" s="279"/>
      <c r="E610" s="334"/>
      <c r="F610" s="334"/>
      <c r="G610" s="279"/>
      <c r="H610" s="284"/>
      <c r="I610" s="300"/>
      <c r="J610" s="306" t="s">
        <v>608</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5">
      <c r="A611" s="254"/>
      <c r="B611" s="263"/>
      <c r="C611" s="256">
        <f t="shared" si="218"/>
        <v>5</v>
      </c>
      <c r="D611" s="279"/>
      <c r="E611" s="334"/>
      <c r="F611" s="334"/>
      <c r="G611" s="279"/>
      <c r="H611" s="284"/>
      <c r="I611" s="300"/>
      <c r="J611" s="306" t="s">
        <v>581</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15" customHeight="1" outlineLevel="2" x14ac:dyDescent="0.35">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418</v>
      </c>
      <c r="AR612" s="266"/>
      <c r="AS612" s="254"/>
      <c r="AT612" s="254"/>
      <c r="AU612" s="254"/>
    </row>
    <row r="613" spans="1:47" outlineLevel="2" collapsed="1" x14ac:dyDescent="0.35">
      <c r="A613" s="254"/>
      <c r="B613" s="263"/>
      <c r="C613" s="256">
        <f>INT($C$232)+2</f>
        <v>3</v>
      </c>
      <c r="D613" s="279"/>
      <c r="E613" s="334"/>
      <c r="F613" s="334"/>
      <c r="G613" s="279"/>
      <c r="H613" s="347" t="s">
        <v>592</v>
      </c>
      <c r="I613" s="307" t="s">
        <v>609</v>
      </c>
      <c r="J613" s="307"/>
      <c r="K613" s="397"/>
      <c r="L613" s="395">
        <f>COUNTA($I614:$I$638)/COUNTA($H614:$H$638)</f>
        <v>8</v>
      </c>
      <c r="M613" s="284"/>
      <c r="N613" s="307"/>
      <c r="O613" s="307"/>
      <c r="P613" s="307"/>
      <c r="Q613" s="307"/>
      <c r="R613" s="307" t="s">
        <v>610</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5">
      <c r="A614" s="254"/>
      <c r="B614" s="263"/>
      <c r="C614" s="256">
        <f t="shared" ref="C614:C637" si="219">INT($C$232)+3</f>
        <v>4</v>
      </c>
      <c r="D614" s="279"/>
      <c r="E614" s="334"/>
      <c r="F614" s="334"/>
      <c r="G614" s="279"/>
      <c r="H614" s="300" t="str">
        <f>H$251</f>
        <v>Aut</v>
      </c>
      <c r="I614" s="306" t="s">
        <v>557</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5">
      <c r="A615" s="254"/>
      <c r="B615" s="263"/>
      <c r="C615" s="256">
        <f t="shared" si="219"/>
        <v>4</v>
      </c>
      <c r="D615" s="279"/>
      <c r="E615" s="334"/>
      <c r="F615" s="334"/>
      <c r="G615" s="279"/>
      <c r="H615" s="300"/>
      <c r="I615" s="306" t="s">
        <v>558</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5">
      <c r="A616" s="254"/>
      <c r="B616" s="263"/>
      <c r="C616" s="256">
        <f t="shared" si="219"/>
        <v>4</v>
      </c>
      <c r="D616" s="279"/>
      <c r="E616" s="334"/>
      <c r="F616" s="334"/>
      <c r="G616" s="279"/>
      <c r="H616" s="300"/>
      <c r="I616" s="306" t="s">
        <v>559</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5">
      <c r="A617" s="254"/>
      <c r="B617" s="263"/>
      <c r="C617" s="256">
        <f t="shared" si="219"/>
        <v>4</v>
      </c>
      <c r="D617" s="279"/>
      <c r="E617" s="334"/>
      <c r="F617" s="334"/>
      <c r="G617" s="279"/>
      <c r="H617" s="300"/>
      <c r="I617" s="306" t="s">
        <v>544</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5">
      <c r="A618" s="254"/>
      <c r="B618" s="263"/>
      <c r="C618" s="256">
        <f t="shared" si="219"/>
        <v>4</v>
      </c>
      <c r="D618" s="279"/>
      <c r="E618" s="334"/>
      <c r="F618" s="334"/>
      <c r="G618" s="279"/>
      <c r="H618" s="300"/>
      <c r="I618" s="306" t="s">
        <v>545</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5">
      <c r="A619" s="254"/>
      <c r="B619" s="263"/>
      <c r="C619" s="256">
        <f t="shared" si="219"/>
        <v>4</v>
      </c>
      <c r="D619" s="279"/>
      <c r="E619" s="334"/>
      <c r="F619" s="334"/>
      <c r="G619" s="279"/>
      <c r="H619" s="300"/>
      <c r="I619" s="306" t="s">
        <v>546</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5">
      <c r="A620" s="254"/>
      <c r="B620" s="263"/>
      <c r="C620" s="256">
        <f t="shared" si="219"/>
        <v>4</v>
      </c>
      <c r="D620" s="279"/>
      <c r="E620" s="334"/>
      <c r="F620" s="334"/>
      <c r="G620" s="279"/>
      <c r="H620" s="300"/>
      <c r="I620" s="306" t="s">
        <v>547</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5">
      <c r="A621" s="254"/>
      <c r="B621" s="263"/>
      <c r="C621" s="256">
        <f t="shared" si="219"/>
        <v>4</v>
      </c>
      <c r="D621" s="279"/>
      <c r="E621" s="334"/>
      <c r="F621" s="334"/>
      <c r="G621" s="279"/>
      <c r="H621" s="300"/>
      <c r="I621" s="306" t="s">
        <v>548</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5">
      <c r="A622" s="254"/>
      <c r="B622" s="263"/>
      <c r="C622" s="256">
        <f t="shared" si="219"/>
        <v>4</v>
      </c>
      <c r="D622" s="279"/>
      <c r="E622" s="334"/>
      <c r="F622" s="334"/>
      <c r="G622" s="279"/>
      <c r="H622" s="300" t="str">
        <f>H$252</f>
        <v>Win</v>
      </c>
      <c r="I622" s="306" t="s">
        <v>557</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5">
      <c r="A623" s="254"/>
      <c r="B623" s="263"/>
      <c r="C623" s="256">
        <f t="shared" si="219"/>
        <v>4</v>
      </c>
      <c r="D623" s="279"/>
      <c r="E623" s="334"/>
      <c r="F623" s="334"/>
      <c r="G623" s="279"/>
      <c r="H623" s="300"/>
      <c r="I623" s="306" t="s">
        <v>558</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5">
      <c r="A624" s="254"/>
      <c r="B624" s="263"/>
      <c r="C624" s="256">
        <f t="shared" si="219"/>
        <v>4</v>
      </c>
      <c r="D624" s="279"/>
      <c r="E624" s="334"/>
      <c r="F624" s="334"/>
      <c r="G624" s="279"/>
      <c r="H624" s="300"/>
      <c r="I624" s="306" t="s">
        <v>559</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5">
      <c r="A625" s="254"/>
      <c r="B625" s="263"/>
      <c r="C625" s="256">
        <f t="shared" si="219"/>
        <v>4</v>
      </c>
      <c r="D625" s="279"/>
      <c r="E625" s="334"/>
      <c r="F625" s="334"/>
      <c r="G625" s="279"/>
      <c r="H625" s="300"/>
      <c r="I625" s="306" t="s">
        <v>544</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5">
      <c r="A626" s="254"/>
      <c r="B626" s="263"/>
      <c r="C626" s="256">
        <f t="shared" si="219"/>
        <v>4</v>
      </c>
      <c r="D626" s="279"/>
      <c r="E626" s="334"/>
      <c r="F626" s="334"/>
      <c r="G626" s="279"/>
      <c r="H626" s="300"/>
      <c r="I626" s="306" t="s">
        <v>545</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5">
      <c r="A627" s="254"/>
      <c r="B627" s="263"/>
      <c r="C627" s="256">
        <f t="shared" si="219"/>
        <v>4</v>
      </c>
      <c r="D627" s="279"/>
      <c r="E627" s="334"/>
      <c r="F627" s="334"/>
      <c r="G627" s="279"/>
      <c r="H627" s="300"/>
      <c r="I627" s="306" t="s">
        <v>546</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5">
      <c r="A628" s="254"/>
      <c r="B628" s="263"/>
      <c r="C628" s="256">
        <f t="shared" si="219"/>
        <v>4</v>
      </c>
      <c r="D628" s="279"/>
      <c r="E628" s="334"/>
      <c r="F628" s="334"/>
      <c r="G628" s="279"/>
      <c r="H628" s="300"/>
      <c r="I628" s="306" t="s">
        <v>547</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5">
      <c r="A629" s="254"/>
      <c r="B629" s="263"/>
      <c r="C629" s="256">
        <f t="shared" si="219"/>
        <v>4</v>
      </c>
      <c r="D629" s="279"/>
      <c r="E629" s="334"/>
      <c r="F629" s="334"/>
      <c r="G629" s="279"/>
      <c r="H629" s="300"/>
      <c r="I629" s="306" t="s">
        <v>548</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5">
      <c r="A630" s="254"/>
      <c r="B630" s="263"/>
      <c r="C630" s="256">
        <f t="shared" si="219"/>
        <v>4</v>
      </c>
      <c r="D630" s="279"/>
      <c r="E630" s="334"/>
      <c r="F630" s="334"/>
      <c r="G630" s="279"/>
      <c r="H630" s="300" t="str">
        <f>H$253</f>
        <v>Spr</v>
      </c>
      <c r="I630" s="306" t="s">
        <v>557</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5">
      <c r="A631" s="254"/>
      <c r="B631" s="263"/>
      <c r="C631" s="256">
        <f t="shared" si="219"/>
        <v>4</v>
      </c>
      <c r="D631" s="279"/>
      <c r="E631" s="334"/>
      <c r="F631" s="334"/>
      <c r="G631" s="279"/>
      <c r="H631" s="300"/>
      <c r="I631" s="306" t="s">
        <v>558</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5">
      <c r="A632" s="254"/>
      <c r="B632" s="263"/>
      <c r="C632" s="256">
        <f t="shared" si="219"/>
        <v>4</v>
      </c>
      <c r="D632" s="279"/>
      <c r="E632" s="334"/>
      <c r="F632" s="334"/>
      <c r="G632" s="279"/>
      <c r="H632" s="300"/>
      <c r="I632" s="306" t="s">
        <v>559</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5">
      <c r="A633" s="254"/>
      <c r="B633" s="263"/>
      <c r="C633" s="256">
        <f t="shared" si="219"/>
        <v>4</v>
      </c>
      <c r="D633" s="279"/>
      <c r="E633" s="334"/>
      <c r="F633" s="334"/>
      <c r="G633" s="279"/>
      <c r="H633" s="300"/>
      <c r="I633" s="306" t="s">
        <v>544</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5">
      <c r="A634" s="254"/>
      <c r="B634" s="263"/>
      <c r="C634" s="256">
        <f t="shared" si="219"/>
        <v>4</v>
      </c>
      <c r="D634" s="279"/>
      <c r="E634" s="334"/>
      <c r="F634" s="334"/>
      <c r="G634" s="279"/>
      <c r="H634" s="300"/>
      <c r="I634" s="306" t="s">
        <v>545</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5">
      <c r="A635" s="254"/>
      <c r="B635" s="263"/>
      <c r="C635" s="256">
        <f t="shared" si="219"/>
        <v>4</v>
      </c>
      <c r="D635" s="279"/>
      <c r="E635" s="334"/>
      <c r="F635" s="334"/>
      <c r="G635" s="279"/>
      <c r="H635" s="300"/>
      <c r="I635" s="306" t="s">
        <v>546</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5">
      <c r="A636" s="254"/>
      <c r="B636" s="263"/>
      <c r="C636" s="256">
        <f t="shared" si="219"/>
        <v>4</v>
      </c>
      <c r="D636" s="279"/>
      <c r="E636" s="334"/>
      <c r="F636" s="334"/>
      <c r="G636" s="279"/>
      <c r="H636" s="300"/>
      <c r="I636" s="306" t="s">
        <v>547</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5">
      <c r="A637" s="254"/>
      <c r="B637" s="263"/>
      <c r="C637" s="256">
        <f t="shared" si="219"/>
        <v>4</v>
      </c>
      <c r="D637" s="279"/>
      <c r="E637" s="334"/>
      <c r="F637" s="334"/>
      <c r="G637" s="279"/>
      <c r="H637" s="300"/>
      <c r="I637" s="306" t="s">
        <v>548</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15" customHeight="1" outlineLevel="2" x14ac:dyDescent="0.35">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418</v>
      </c>
      <c r="AR638" s="266"/>
      <c r="AS638" s="254"/>
      <c r="AT638" s="254"/>
      <c r="AU638" s="254"/>
    </row>
    <row r="639" spans="1:47" outlineLevel="2" collapsed="1" x14ac:dyDescent="0.35">
      <c r="A639" s="254"/>
      <c r="B639" s="263"/>
      <c r="C639" s="256">
        <f>INT($C$232)+2</f>
        <v>3</v>
      </c>
      <c r="D639" s="279"/>
      <c r="E639" s="334"/>
      <c r="F639" s="334"/>
      <c r="G639" s="279"/>
      <c r="H639" s="347" t="s">
        <v>592</v>
      </c>
      <c r="I639" s="307" t="s">
        <v>925</v>
      </c>
      <c r="J639" s="307"/>
      <c r="K639" s="397"/>
      <c r="L639" s="395">
        <f>COUNTA($I640:$I$652)/COUNTA($H640:$H$652)</f>
        <v>4</v>
      </c>
      <c r="M639" s="284"/>
      <c r="N639" s="307"/>
      <c r="O639" s="307"/>
      <c r="P639" s="307"/>
      <c r="Q639" s="307"/>
      <c r="R639" s="307" t="s">
        <v>610</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5">
      <c r="A640" s="254"/>
      <c r="B640" s="263"/>
      <c r="C640" s="256">
        <f t="shared" ref="C640:C651" si="223">INT($C$232)+3</f>
        <v>4</v>
      </c>
      <c r="D640" s="279"/>
      <c r="E640" s="334"/>
      <c r="F640" s="334"/>
      <c r="G640" s="279"/>
      <c r="H640" s="300" t="str">
        <f>H$251</f>
        <v>Aut</v>
      </c>
      <c r="I640" s="306" t="s">
        <v>599</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5">
      <c r="A641" s="254"/>
      <c r="B641" s="263"/>
      <c r="C641" s="256">
        <f t="shared" si="223"/>
        <v>4</v>
      </c>
      <c r="D641" s="279"/>
      <c r="E641" s="334"/>
      <c r="F641" s="334"/>
      <c r="G641" s="279"/>
      <c r="H641" s="300"/>
      <c r="I641" s="306" t="s">
        <v>612</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5">
      <c r="A642" s="254"/>
      <c r="B642" s="263"/>
      <c r="C642" s="256">
        <f t="shared" si="223"/>
        <v>4</v>
      </c>
      <c r="D642" s="279"/>
      <c r="E642" s="334"/>
      <c r="F642" s="334"/>
      <c r="G642" s="279"/>
      <c r="H642" s="300"/>
      <c r="I642" s="306" t="s">
        <v>613</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5">
      <c r="A643" s="254"/>
      <c r="B643" s="263"/>
      <c r="C643" s="256">
        <f t="shared" si="223"/>
        <v>4</v>
      </c>
      <c r="D643" s="279"/>
      <c r="E643" s="334"/>
      <c r="F643" s="334"/>
      <c r="G643" s="279"/>
      <c r="H643" s="300"/>
      <c r="I643" s="306" t="s">
        <v>614</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5">
      <c r="A644" s="254"/>
      <c r="B644" s="263"/>
      <c r="C644" s="256">
        <f t="shared" si="223"/>
        <v>4</v>
      </c>
      <c r="D644" s="279"/>
      <c r="E644" s="334"/>
      <c r="F644" s="334"/>
      <c r="G644" s="279"/>
      <c r="H644" s="300" t="str">
        <f>H$252</f>
        <v>Win</v>
      </c>
      <c r="I644" s="306" t="s">
        <v>599</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5">
      <c r="A645" s="254"/>
      <c r="B645" s="263"/>
      <c r="C645" s="256">
        <f t="shared" si="223"/>
        <v>4</v>
      </c>
      <c r="D645" s="279"/>
      <c r="E645" s="334"/>
      <c r="F645" s="334"/>
      <c r="G645" s="279"/>
      <c r="H645" s="300"/>
      <c r="I645" s="306" t="s">
        <v>612</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5">
      <c r="A646" s="254"/>
      <c r="B646" s="263"/>
      <c r="C646" s="256">
        <f t="shared" si="223"/>
        <v>4</v>
      </c>
      <c r="D646" s="279"/>
      <c r="E646" s="334"/>
      <c r="F646" s="334"/>
      <c r="G646" s="279"/>
      <c r="H646" s="300"/>
      <c r="I646" s="306" t="s">
        <v>613</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5">
      <c r="A647" s="254"/>
      <c r="B647" s="263"/>
      <c r="C647" s="256">
        <f t="shared" si="223"/>
        <v>4</v>
      </c>
      <c r="D647" s="279"/>
      <c r="E647" s="334"/>
      <c r="F647" s="334"/>
      <c r="G647" s="279"/>
      <c r="H647" s="300"/>
      <c r="I647" s="306" t="s">
        <v>614</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5">
      <c r="A648" s="254"/>
      <c r="B648" s="263"/>
      <c r="C648" s="256">
        <f t="shared" si="223"/>
        <v>4</v>
      </c>
      <c r="D648" s="279"/>
      <c r="E648" s="334"/>
      <c r="F648" s="334"/>
      <c r="G648" s="279"/>
      <c r="H648" s="300" t="str">
        <f>H$253</f>
        <v>Spr</v>
      </c>
      <c r="I648" s="306" t="s">
        <v>599</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5">
      <c r="A649" s="254"/>
      <c r="B649" s="263"/>
      <c r="C649" s="256">
        <f t="shared" si="223"/>
        <v>4</v>
      </c>
      <c r="D649" s="279"/>
      <c r="E649" s="334"/>
      <c r="F649" s="334"/>
      <c r="G649" s="279"/>
      <c r="H649" s="300"/>
      <c r="I649" s="306" t="s">
        <v>612</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5">
      <c r="A650" s="254"/>
      <c r="B650" s="263"/>
      <c r="C650" s="256">
        <f t="shared" si="223"/>
        <v>4</v>
      </c>
      <c r="D650" s="279"/>
      <c r="E650" s="334"/>
      <c r="F650" s="334"/>
      <c r="G650" s="279"/>
      <c r="H650" s="300"/>
      <c r="I650" s="306" t="s">
        <v>613</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5">
      <c r="A651" s="254"/>
      <c r="B651" s="263"/>
      <c r="C651" s="256">
        <f t="shared" si="223"/>
        <v>4</v>
      </c>
      <c r="D651" s="279"/>
      <c r="E651" s="334"/>
      <c r="F651" s="334"/>
      <c r="G651" s="279"/>
      <c r="H651" s="300"/>
      <c r="I651" s="306" t="s">
        <v>614</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15" customHeight="1" outlineLevel="2" x14ac:dyDescent="0.35">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418</v>
      </c>
      <c r="AR652" s="266"/>
      <c r="AS652" s="254"/>
      <c r="AT652" s="254"/>
      <c r="AU652" s="254"/>
    </row>
    <row r="653" spans="1:47" outlineLevel="2" collapsed="1" x14ac:dyDescent="0.35">
      <c r="A653" s="254"/>
      <c r="B653" s="263"/>
      <c r="C653" s="256">
        <f>INT($C$232)+2</f>
        <v>3</v>
      </c>
      <c r="D653" s="279"/>
      <c r="E653" s="334"/>
      <c r="F653" s="334"/>
      <c r="G653" s="279"/>
      <c r="H653" s="347" t="s">
        <v>592</v>
      </c>
      <c r="I653" s="307" t="s">
        <v>926</v>
      </c>
      <c r="J653" s="307"/>
      <c r="K653" s="397"/>
      <c r="L653" s="395">
        <f>COUNTA($I654:$I$669)/COUNTA($H654:$H$669)</f>
        <v>5</v>
      </c>
      <c r="M653" s="284"/>
      <c r="N653" s="307"/>
      <c r="O653" s="307"/>
      <c r="P653" s="307"/>
      <c r="Q653" s="307"/>
      <c r="R653" s="307" t="s">
        <v>610</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5">
      <c r="A654" s="254"/>
      <c r="B654" s="263"/>
      <c r="C654" s="256">
        <f t="shared" ref="C654:C668" si="227">INT($C$232)+3</f>
        <v>4</v>
      </c>
      <c r="D654" s="279"/>
      <c r="E654" s="334"/>
      <c r="F654" s="334"/>
      <c r="G654" s="279"/>
      <c r="H654" s="300" t="str">
        <f>H$251</f>
        <v>Aut</v>
      </c>
      <c r="I654" s="306" t="s">
        <v>599</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5">
      <c r="A655" s="254"/>
      <c r="B655" s="263"/>
      <c r="C655" s="256">
        <f t="shared" si="227"/>
        <v>4</v>
      </c>
      <c r="D655" s="279"/>
      <c r="E655" s="334"/>
      <c r="F655" s="334"/>
      <c r="G655" s="279"/>
      <c r="H655" s="300"/>
      <c r="I655" s="306" t="s">
        <v>611</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5">
      <c r="A656" s="254"/>
      <c r="B656" s="263"/>
      <c r="C656" s="256">
        <f t="shared" si="227"/>
        <v>4</v>
      </c>
      <c r="D656" s="279"/>
      <c r="E656" s="334"/>
      <c r="F656" s="334"/>
      <c r="G656" s="279"/>
      <c r="H656" s="300"/>
      <c r="I656" s="306" t="s">
        <v>580</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5">
      <c r="A657" s="254"/>
      <c r="B657" s="263"/>
      <c r="C657" s="256">
        <f t="shared" si="227"/>
        <v>4</v>
      </c>
      <c r="D657" s="279"/>
      <c r="E657" s="334"/>
      <c r="F657" s="334"/>
      <c r="G657" s="279"/>
      <c r="H657" s="300"/>
      <c r="I657" s="306" t="s">
        <v>608</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5">
      <c r="A658" s="254"/>
      <c r="B658" s="263"/>
      <c r="C658" s="256">
        <f t="shared" si="227"/>
        <v>4</v>
      </c>
      <c r="D658" s="279"/>
      <c r="E658" s="334"/>
      <c r="F658" s="334"/>
      <c r="G658" s="279"/>
      <c r="H658" s="300"/>
      <c r="I658" s="306" t="s">
        <v>581</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5">
      <c r="A659" s="254"/>
      <c r="B659" s="263"/>
      <c r="C659" s="256">
        <f t="shared" si="227"/>
        <v>4</v>
      </c>
      <c r="D659" s="279"/>
      <c r="E659" s="334"/>
      <c r="F659" s="334"/>
      <c r="G659" s="279"/>
      <c r="H659" s="300" t="str">
        <f>H$252</f>
        <v>Win</v>
      </c>
      <c r="I659" s="306" t="s">
        <v>599</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5">
      <c r="A660" s="254"/>
      <c r="B660" s="263"/>
      <c r="C660" s="256">
        <f t="shared" si="227"/>
        <v>4</v>
      </c>
      <c r="D660" s="279"/>
      <c r="E660" s="334"/>
      <c r="F660" s="334"/>
      <c r="G660" s="279"/>
      <c r="H660" s="300"/>
      <c r="I660" s="306" t="s">
        <v>611</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5">
      <c r="A661" s="254"/>
      <c r="B661" s="263"/>
      <c r="C661" s="256">
        <f t="shared" si="227"/>
        <v>4</v>
      </c>
      <c r="D661" s="279"/>
      <c r="E661" s="334"/>
      <c r="F661" s="334"/>
      <c r="G661" s="279"/>
      <c r="H661" s="300"/>
      <c r="I661" s="306" t="s">
        <v>580</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5">
      <c r="A662" s="254"/>
      <c r="B662" s="263"/>
      <c r="C662" s="256">
        <f t="shared" si="227"/>
        <v>4</v>
      </c>
      <c r="D662" s="279"/>
      <c r="E662" s="334"/>
      <c r="F662" s="334"/>
      <c r="G662" s="279"/>
      <c r="H662" s="300"/>
      <c r="I662" s="306" t="s">
        <v>608</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5">
      <c r="A663" s="254"/>
      <c r="B663" s="263"/>
      <c r="C663" s="256">
        <f t="shared" si="227"/>
        <v>4</v>
      </c>
      <c r="D663" s="279"/>
      <c r="E663" s="334"/>
      <c r="F663" s="334"/>
      <c r="G663" s="279"/>
      <c r="H663" s="300"/>
      <c r="I663" s="306" t="s">
        <v>581</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5">
      <c r="A664" s="254"/>
      <c r="B664" s="263"/>
      <c r="C664" s="256">
        <f t="shared" si="227"/>
        <v>4</v>
      </c>
      <c r="D664" s="279"/>
      <c r="E664" s="334"/>
      <c r="F664" s="334"/>
      <c r="G664" s="279"/>
      <c r="H664" s="300" t="str">
        <f>H$253</f>
        <v>Spr</v>
      </c>
      <c r="I664" s="306" t="s">
        <v>599</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5">
      <c r="A665" s="254"/>
      <c r="B665" s="263"/>
      <c r="C665" s="256">
        <f t="shared" si="227"/>
        <v>4</v>
      </c>
      <c r="D665" s="279"/>
      <c r="E665" s="334"/>
      <c r="F665" s="334"/>
      <c r="G665" s="279"/>
      <c r="H665" s="300"/>
      <c r="I665" s="306" t="s">
        <v>611</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5">
      <c r="A666" s="254"/>
      <c r="B666" s="263"/>
      <c r="C666" s="256">
        <f t="shared" si="227"/>
        <v>4</v>
      </c>
      <c r="D666" s="279"/>
      <c r="E666" s="334"/>
      <c r="F666" s="334"/>
      <c r="G666" s="279"/>
      <c r="H666" s="300"/>
      <c r="I666" s="306" t="s">
        <v>580</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5">
      <c r="A667" s="254"/>
      <c r="B667" s="263"/>
      <c r="C667" s="256">
        <f t="shared" si="227"/>
        <v>4</v>
      </c>
      <c r="D667" s="279"/>
      <c r="E667" s="334"/>
      <c r="F667" s="334"/>
      <c r="G667" s="279"/>
      <c r="H667" s="300"/>
      <c r="I667" s="306" t="s">
        <v>608</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5">
      <c r="A668" s="254"/>
      <c r="B668" s="263"/>
      <c r="C668" s="256">
        <f t="shared" si="227"/>
        <v>4</v>
      </c>
      <c r="D668" s="279"/>
      <c r="E668" s="334"/>
      <c r="F668" s="334"/>
      <c r="G668" s="279"/>
      <c r="H668" s="300"/>
      <c r="I668" s="306" t="s">
        <v>581</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15" customHeight="1" outlineLevel="2" x14ac:dyDescent="0.35">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418</v>
      </c>
      <c r="AR669" s="266"/>
      <c r="AS669" s="254"/>
      <c r="AT669" s="254"/>
      <c r="AU669" s="254"/>
    </row>
    <row r="670" spans="1:47" outlineLevel="1" x14ac:dyDescent="0.35">
      <c r="A670" s="254"/>
      <c r="B670" s="263"/>
      <c r="C670" s="256">
        <f>INT($C$232)+1</f>
        <v>2</v>
      </c>
      <c r="D670" s="279"/>
      <c r="E670" s="334"/>
      <c r="F670" s="334"/>
      <c r="G670" s="279"/>
      <c r="H670" s="337" t="s">
        <v>615</v>
      </c>
      <c r="I670" s="297" t="s">
        <v>616</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15" hidden="1" customHeight="1" outlineLevel="3" x14ac:dyDescent="0.35">
      <c r="A671" s="254"/>
      <c r="B671" s="263"/>
      <c r="C671" s="256">
        <f>INT($C$232)+3.005</f>
        <v>4.0049999999999999</v>
      </c>
      <c r="D671" s="279" t="s">
        <v>414</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5">
      <c r="A672" s="254"/>
      <c r="B672" s="263"/>
      <c r="C672" s="256">
        <f t="shared" ref="C672:C681" si="231">INT($C$232)+2</f>
        <v>3</v>
      </c>
      <c r="D672" s="279"/>
      <c r="E672" s="334"/>
      <c r="F672" s="334"/>
      <c r="G672" s="279"/>
      <c r="H672" s="300" t="str">
        <f>"Birth: "&amp;H$251</f>
        <v>Birth: Aut</v>
      </c>
      <c r="I672" s="306" t="s">
        <v>528</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852</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5">
      <c r="A673" s="254"/>
      <c r="B673" s="263"/>
      <c r="C673" s="256">
        <f t="shared" si="231"/>
        <v>3</v>
      </c>
      <c r="D673" s="279"/>
      <c r="E673" s="334"/>
      <c r="F673" s="334"/>
      <c r="G673" s="279"/>
      <c r="H673" s="347"/>
      <c r="I673" s="306" t="s">
        <v>617</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5">
      <c r="A674" s="254"/>
      <c r="B674" s="263"/>
      <c r="C674" s="256">
        <f t="shared" si="231"/>
        <v>3</v>
      </c>
      <c r="D674" s="279"/>
      <c r="E674" s="334"/>
      <c r="F674" s="334"/>
      <c r="G674" s="279"/>
      <c r="H674" s="300" t="str">
        <f>"Birth: "&amp;H$252</f>
        <v>Birth: Win</v>
      </c>
      <c r="I674" s="306" t="s">
        <v>528</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5">
      <c r="A675" s="254"/>
      <c r="B675" s="263"/>
      <c r="C675" s="256">
        <f t="shared" si="231"/>
        <v>3</v>
      </c>
      <c r="D675" s="279"/>
      <c r="E675" s="334"/>
      <c r="F675" s="334"/>
      <c r="G675" s="279"/>
      <c r="H675" s="347"/>
      <c r="I675" s="306" t="s">
        <v>617</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5">
      <c r="A676" s="254"/>
      <c r="B676" s="263"/>
      <c r="C676" s="256">
        <f t="shared" si="231"/>
        <v>3</v>
      </c>
      <c r="D676" s="279"/>
      <c r="E676" s="334"/>
      <c r="F676" s="334"/>
      <c r="G676" s="279"/>
      <c r="H676" s="300" t="str">
        <f>"Birth: "&amp;H$253</f>
        <v>Birth: Spr</v>
      </c>
      <c r="I676" s="306" t="s">
        <v>528</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5">
      <c r="A677" s="254"/>
      <c r="B677" s="263"/>
      <c r="C677" s="256">
        <f t="shared" si="231"/>
        <v>3</v>
      </c>
      <c r="D677" s="279"/>
      <c r="E677" s="334"/>
      <c r="F677" s="334"/>
      <c r="G677" s="279"/>
      <c r="H677" s="347"/>
      <c r="I677" s="306" t="s">
        <v>617</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1132</v>
      </c>
      <c r="AE677" s="284"/>
      <c r="AF677" s="284"/>
      <c r="AG677" s="284"/>
      <c r="AH677" s="284"/>
      <c r="AI677" s="284"/>
      <c r="AJ677" s="284"/>
      <c r="AK677" s="284"/>
      <c r="AL677" s="284"/>
      <c r="AM677" s="284"/>
      <c r="AN677" s="284"/>
      <c r="AO677" s="284"/>
      <c r="AP677" s="284"/>
      <c r="AQ677" s="279"/>
      <c r="AR677" s="266"/>
      <c r="AS677" s="254"/>
      <c r="AT677" s="254"/>
      <c r="AU677" s="254"/>
    </row>
    <row r="678" spans="1:47" outlineLevel="2" x14ac:dyDescent="0.35">
      <c r="A678" s="254"/>
      <c r="B678" s="263"/>
      <c r="C678" s="256">
        <f t="shared" si="231"/>
        <v>3</v>
      </c>
      <c r="D678" s="279"/>
      <c r="E678" s="334"/>
      <c r="F678" s="334"/>
      <c r="G678" s="279"/>
      <c r="H678" s="347" t="s">
        <v>534</v>
      </c>
      <c r="I678" s="307" t="s">
        <v>618</v>
      </c>
      <c r="J678" s="394" t="s">
        <v>619</v>
      </c>
      <c r="K678" s="395">
        <f>COUNTA($H$679:$H$750)</f>
        <v>3</v>
      </c>
      <c r="L678" s="395">
        <f>COUNTA($I$679:$I$750)/K678</f>
        <v>8</v>
      </c>
      <c r="M678" s="349">
        <f>COUNTA($J$679:$J$750)/(L678*K678)</f>
        <v>3</v>
      </c>
      <c r="N678" s="402" t="s">
        <v>620</v>
      </c>
      <c r="O678" s="403"/>
      <c r="P678" s="403"/>
      <c r="Q678" s="403"/>
      <c r="R678" s="403"/>
      <c r="S678" s="403"/>
      <c r="T678" s="403"/>
      <c r="U678" s="377"/>
      <c r="V678" s="300" t="s">
        <v>621</v>
      </c>
      <c r="W678" s="284"/>
      <c r="X678" s="306" t="s">
        <v>622</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outlineLevel="3" x14ac:dyDescent="0.35">
      <c r="A679" s="254"/>
      <c r="B679" s="263"/>
      <c r="C679" s="256">
        <f t="shared" si="231"/>
        <v>3</v>
      </c>
      <c r="D679" s="279"/>
      <c r="E679" s="334"/>
      <c r="F679" s="334"/>
      <c r="G679" s="279"/>
      <c r="H679" s="300" t="str">
        <f>H$251</f>
        <v>Aut</v>
      </c>
      <c r="I679" s="300">
        <v>0</v>
      </c>
      <c r="J679" s="324" t="s">
        <v>516</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 t="shared" ref="AC679:AC710" si="239">MIN(363,INT((K679 - DATE(YEAR(K679),1,1))))+364*(YEAR(K679)-i_startyear)</f>
        <v>318</v>
      </c>
      <c r="AD679" s="768">
        <f t="shared" ref="AD679:AD710" si="240">MIN(363,INT((L679 - DATE(YEAR(L679),1,1))))+364*(YEAR(L679)-i_startyear)</f>
        <v>318</v>
      </c>
      <c r="AE679" s="768">
        <f t="shared" ref="AE679:AE710" si="241">MIN(363,INT((M679 - DATE(YEAR(M679),1,1))))+364*(YEAR(M679)-i_startyear)</f>
        <v>318</v>
      </c>
      <c r="AF679" s="768">
        <f t="shared" ref="AF679:AF710" si="242">MIN(363,INT((N679 - DATE(YEAR(N679),1,1))))+364*(YEAR(N679)-i_startyear)</f>
        <v>-43317</v>
      </c>
      <c r="AG679" s="768">
        <f t="shared" ref="AG679:AG710" si="243">MIN(363,INT((O679 - DATE(YEAR(O679),1,1))))+364*(YEAR(O679)-i_startyear)</f>
        <v>-43317</v>
      </c>
      <c r="AH679" s="768">
        <f t="shared" ref="AH679:AH710" si="244">MIN(363,INT((P679 - DATE(YEAR(P679),1,1))))+364*(YEAR(P679)-i_startyear)</f>
        <v>-43317</v>
      </c>
      <c r="AI679" s="768">
        <f t="shared" ref="AI679:AI710" si="245">MIN(363,INT((Q679 - DATE(YEAR(Q679),1,1))))+364*(YEAR(Q679)-i_startyear)</f>
        <v>-43317</v>
      </c>
      <c r="AJ679" s="768">
        <f t="shared" ref="AJ679:AJ710" si="246">MIN(363,INT((R679 - DATE(YEAR(R679),1,1))))+364*(YEAR(R679)-i_startyear)</f>
        <v>318</v>
      </c>
      <c r="AK679" s="768">
        <f t="shared" ref="AK679:AK710" si="247">MIN(363,INT((S679 - DATE(YEAR(S679),1,1))))+364*(YEAR(S679)-i_startyear)</f>
        <v>318</v>
      </c>
      <c r="AL679" s="768">
        <f t="shared" ref="AL679:AL710" si="248">MIN(363,INT((T679 - DATE(YEAR(T679),1,1))))+364*(YEAR(T679)-i_startyear)</f>
        <v>318</v>
      </c>
      <c r="AM679" s="768">
        <f t="shared" ref="AM679:AM710" si="249">MIN(363,INT((U679 - DATE(YEAR(U679),1,1))))+364*(YEAR(U679)-i_startyear)</f>
        <v>318</v>
      </c>
      <c r="AN679" s="284"/>
      <c r="AO679" s="284"/>
      <c r="AP679" s="284"/>
      <c r="AQ679" s="279"/>
      <c r="AR679" s="266"/>
      <c r="AS679" s="254"/>
      <c r="AT679" s="254"/>
      <c r="AU679" s="254"/>
    </row>
    <row r="680" spans="1:47" outlineLevel="3" x14ac:dyDescent="0.35">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768">
        <f t="shared" si="239"/>
        <v>-43317</v>
      </c>
      <c r="AD680" s="768">
        <f t="shared" si="240"/>
        <v>-43317</v>
      </c>
      <c r="AE680" s="768">
        <f t="shared" si="241"/>
        <v>-43317</v>
      </c>
      <c r="AF680" s="768">
        <f t="shared" si="242"/>
        <v>318</v>
      </c>
      <c r="AG680" s="768">
        <f t="shared" si="243"/>
        <v>318</v>
      </c>
      <c r="AH680" s="768">
        <f t="shared" si="244"/>
        <v>318</v>
      </c>
      <c r="AI680" s="768">
        <f t="shared" si="245"/>
        <v>318</v>
      </c>
      <c r="AJ680" s="768">
        <f t="shared" si="246"/>
        <v>318</v>
      </c>
      <c r="AK680" s="768">
        <f t="shared" si="247"/>
        <v>318</v>
      </c>
      <c r="AL680" s="768">
        <f t="shared" si="248"/>
        <v>318</v>
      </c>
      <c r="AM680" s="768">
        <f t="shared" si="249"/>
        <v>318</v>
      </c>
      <c r="AN680" s="284"/>
      <c r="AO680" s="284"/>
      <c r="AP680" s="284"/>
      <c r="AQ680" s="279"/>
      <c r="AR680" s="266"/>
      <c r="AS680" s="254"/>
      <c r="AT680" s="254"/>
      <c r="AU680" s="254"/>
    </row>
    <row r="681" spans="1:47" outlineLevel="3" x14ac:dyDescent="0.35">
      <c r="A681" s="254"/>
      <c r="B681" s="263"/>
      <c r="C681" s="256">
        <f t="shared" si="231"/>
        <v>3</v>
      </c>
      <c r="D681" s="279"/>
      <c r="E681" s="334"/>
      <c r="F681" s="334"/>
      <c r="G681" s="279"/>
      <c r="H681" s="300"/>
      <c r="I681" s="300"/>
      <c r="J681" s="324" t="s">
        <v>821</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768">
        <f t="shared" si="239"/>
        <v>-43317</v>
      </c>
      <c r="AD681" s="768">
        <f t="shared" si="240"/>
        <v>-43317</v>
      </c>
      <c r="AE681" s="768">
        <f t="shared" si="241"/>
        <v>-43317</v>
      </c>
      <c r="AF681" s="768">
        <f t="shared" si="242"/>
        <v>-43317</v>
      </c>
      <c r="AG681" s="768">
        <f t="shared" si="243"/>
        <v>-43317</v>
      </c>
      <c r="AH681" s="768">
        <f t="shared" si="244"/>
        <v>-43317</v>
      </c>
      <c r="AI681" s="768">
        <f t="shared" si="245"/>
        <v>-43317</v>
      </c>
      <c r="AJ681" s="768">
        <f t="shared" si="246"/>
        <v>318</v>
      </c>
      <c r="AK681" s="768">
        <f t="shared" si="247"/>
        <v>318</v>
      </c>
      <c r="AL681" s="768">
        <f t="shared" si="248"/>
        <v>318</v>
      </c>
      <c r="AM681" s="768">
        <f t="shared" si="249"/>
        <v>318</v>
      </c>
      <c r="AN681" s="284"/>
      <c r="AO681" s="284"/>
      <c r="AP681" s="284"/>
      <c r="AQ681" s="279"/>
      <c r="AR681" s="266"/>
      <c r="AS681" s="254"/>
      <c r="AT681" s="254"/>
      <c r="AU681" s="254"/>
    </row>
    <row r="682" spans="1:47" outlineLevel="3" x14ac:dyDescent="0.35">
      <c r="A682" s="254"/>
      <c r="B682" s="263"/>
      <c r="C682" s="256">
        <f>INT($C$232)+3</f>
        <v>4</v>
      </c>
      <c r="D682" s="279"/>
      <c r="E682" s="334"/>
      <c r="F682" s="334"/>
      <c r="G682" s="279"/>
      <c r="H682" s="284"/>
      <c r="I682" s="300">
        <v>1</v>
      </c>
      <c r="J682" s="300" t="s">
        <v>623</v>
      </c>
      <c r="K682" s="370">
        <f>DATE(YEAR(K679)+1,MONTH(K679),DAY(K679))</f>
        <v>44150</v>
      </c>
      <c r="L682" s="370">
        <f>DATE(YEAR(L679)+1,MONTH(L679),DAY(L679))</f>
        <v>44150</v>
      </c>
      <c r="M682" s="370">
        <f>DATE(YEAR(M679)+1,MONTH(M679),DAY(M679))</f>
        <v>44150</v>
      </c>
      <c r="N682" s="284"/>
      <c r="O682" s="284"/>
      <c r="P682" s="284"/>
      <c r="Q682" s="284"/>
      <c r="R682" s="370">
        <f t="shared" ref="R682:U702" si="250">DATE(YEAR(R679)+1,MONTH(R679),DAY(R679))</f>
        <v>44150</v>
      </c>
      <c r="S682" s="370">
        <f t="shared" si="250"/>
        <v>44150</v>
      </c>
      <c r="T682" s="370">
        <f t="shared" si="250"/>
        <v>44150</v>
      </c>
      <c r="U682" s="370">
        <f t="shared" si="250"/>
        <v>44150</v>
      </c>
      <c r="V682" s="284"/>
      <c r="W682" s="284"/>
      <c r="X682" s="284"/>
      <c r="Y682" s="284"/>
      <c r="Z682" s="284"/>
      <c r="AA682" s="284"/>
      <c r="AB682" s="284"/>
      <c r="AC682" s="768">
        <f t="shared" si="239"/>
        <v>683</v>
      </c>
      <c r="AD682" s="768">
        <f t="shared" si="240"/>
        <v>683</v>
      </c>
      <c r="AE682" s="768">
        <f t="shared" si="241"/>
        <v>683</v>
      </c>
      <c r="AF682" s="768">
        <f t="shared" si="242"/>
        <v>-43317</v>
      </c>
      <c r="AG682" s="768">
        <f t="shared" si="243"/>
        <v>-43317</v>
      </c>
      <c r="AH682" s="768">
        <f t="shared" si="244"/>
        <v>-43317</v>
      </c>
      <c r="AI682" s="768">
        <f t="shared" si="245"/>
        <v>-43317</v>
      </c>
      <c r="AJ682" s="768">
        <f t="shared" si="246"/>
        <v>683</v>
      </c>
      <c r="AK682" s="768">
        <f t="shared" si="247"/>
        <v>683</v>
      </c>
      <c r="AL682" s="768">
        <f t="shared" si="248"/>
        <v>683</v>
      </c>
      <c r="AM682" s="768">
        <f t="shared" si="249"/>
        <v>683</v>
      </c>
      <c r="AN682" s="284"/>
      <c r="AO682" s="284"/>
      <c r="AP682" s="284"/>
      <c r="AQ682" s="279"/>
      <c r="AR682" s="266"/>
      <c r="AS682" s="254"/>
      <c r="AT682" s="254"/>
      <c r="AU682" s="254"/>
    </row>
    <row r="683" spans="1:47" outlineLevel="3" x14ac:dyDescent="0.35">
      <c r="A683" s="254"/>
      <c r="B683" s="263"/>
      <c r="C683" s="256">
        <f>INT($C$232)+3</f>
        <v>4</v>
      </c>
      <c r="D683" s="279"/>
      <c r="E683" s="334"/>
      <c r="F683" s="334"/>
      <c r="G683" s="279"/>
      <c r="H683" s="284"/>
      <c r="I683" s="300"/>
      <c r="J683" s="300" t="s">
        <v>613</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50"/>
        <v>44150</v>
      </c>
      <c r="S683" s="370">
        <f t="shared" si="250"/>
        <v>44150</v>
      </c>
      <c r="T683" s="370">
        <f t="shared" si="250"/>
        <v>44150</v>
      </c>
      <c r="U683" s="370">
        <f t="shared" si="250"/>
        <v>44150</v>
      </c>
      <c r="V683" s="284"/>
      <c r="W683" s="284"/>
      <c r="X683" s="284"/>
      <c r="Y683" s="284"/>
      <c r="Z683" s="284"/>
      <c r="AA683" s="284"/>
      <c r="AB683" s="284"/>
      <c r="AC683" s="768">
        <f t="shared" si="239"/>
        <v>-43317</v>
      </c>
      <c r="AD683" s="768">
        <f t="shared" si="240"/>
        <v>-43317</v>
      </c>
      <c r="AE683" s="768">
        <f t="shared" si="241"/>
        <v>-43317</v>
      </c>
      <c r="AF683" s="768">
        <f t="shared" si="242"/>
        <v>683</v>
      </c>
      <c r="AG683" s="768">
        <f t="shared" si="243"/>
        <v>683</v>
      </c>
      <c r="AH683" s="768">
        <f t="shared" si="244"/>
        <v>683</v>
      </c>
      <c r="AI683" s="768">
        <f t="shared" si="245"/>
        <v>683</v>
      </c>
      <c r="AJ683" s="768">
        <f t="shared" si="246"/>
        <v>683</v>
      </c>
      <c r="AK683" s="768">
        <f t="shared" si="247"/>
        <v>683</v>
      </c>
      <c r="AL683" s="768">
        <f t="shared" si="248"/>
        <v>683</v>
      </c>
      <c r="AM683" s="768">
        <f t="shared" si="249"/>
        <v>683</v>
      </c>
      <c r="AN683" s="284"/>
      <c r="AO683" s="284"/>
      <c r="AP683" s="284"/>
      <c r="AQ683" s="279"/>
      <c r="AR683" s="266"/>
      <c r="AS683" s="254"/>
      <c r="AT683" s="254"/>
      <c r="AU683" s="254"/>
    </row>
    <row r="684" spans="1:47" outlineLevel="3" x14ac:dyDescent="0.35">
      <c r="A684" s="254"/>
      <c r="B684" s="263"/>
      <c r="C684" s="256">
        <f>INT($C$232)+3</f>
        <v>4</v>
      </c>
      <c r="D684" s="279"/>
      <c r="E684" s="334"/>
      <c r="F684" s="334"/>
      <c r="G684" s="279"/>
      <c r="H684" s="284"/>
      <c r="I684" s="300"/>
      <c r="J684" s="300" t="s">
        <v>614</v>
      </c>
      <c r="K684" s="284"/>
      <c r="L684" s="284"/>
      <c r="M684" s="284"/>
      <c r="N684" s="284"/>
      <c r="O684" s="284"/>
      <c r="P684" s="284"/>
      <c r="Q684" s="284"/>
      <c r="R684" s="370">
        <f t="shared" si="250"/>
        <v>44150</v>
      </c>
      <c r="S684" s="370">
        <f t="shared" si="250"/>
        <v>44150</v>
      </c>
      <c r="T684" s="370">
        <f t="shared" si="250"/>
        <v>44150</v>
      </c>
      <c r="U684" s="370">
        <f t="shared" si="250"/>
        <v>44150</v>
      </c>
      <c r="V684" s="284"/>
      <c r="W684" s="284"/>
      <c r="X684" s="284"/>
      <c r="Y684" s="284"/>
      <c r="Z684" s="284"/>
      <c r="AA684" s="284"/>
      <c r="AB684" s="284"/>
      <c r="AC684" s="768">
        <f t="shared" si="239"/>
        <v>-43317</v>
      </c>
      <c r="AD684" s="768">
        <f t="shared" si="240"/>
        <v>-43317</v>
      </c>
      <c r="AE684" s="768">
        <f t="shared" si="241"/>
        <v>-43317</v>
      </c>
      <c r="AF684" s="768">
        <f t="shared" si="242"/>
        <v>-43317</v>
      </c>
      <c r="AG684" s="768">
        <f t="shared" si="243"/>
        <v>-43317</v>
      </c>
      <c r="AH684" s="768">
        <f t="shared" si="244"/>
        <v>-43317</v>
      </c>
      <c r="AI684" s="768">
        <f t="shared" si="245"/>
        <v>-43317</v>
      </c>
      <c r="AJ684" s="768">
        <f t="shared" si="246"/>
        <v>683</v>
      </c>
      <c r="AK684" s="768">
        <f t="shared" si="247"/>
        <v>683</v>
      </c>
      <c r="AL684" s="768">
        <f t="shared" si="248"/>
        <v>683</v>
      </c>
      <c r="AM684" s="768">
        <f t="shared" si="249"/>
        <v>683</v>
      </c>
      <c r="AN684" s="284"/>
      <c r="AO684" s="284"/>
      <c r="AP684" s="284"/>
      <c r="AQ684" s="279"/>
      <c r="AR684" s="266"/>
      <c r="AS684" s="254"/>
      <c r="AT684" s="254"/>
      <c r="AU684" s="254"/>
    </row>
    <row r="685" spans="1:47" outlineLevel="3" x14ac:dyDescent="0.35">
      <c r="A685" s="254"/>
      <c r="B685" s="263"/>
      <c r="C685" s="256">
        <f t="shared" ref="C685:C741" si="251">INT($C$232+3)</f>
        <v>4</v>
      </c>
      <c r="D685" s="279"/>
      <c r="E685" s="334"/>
      <c r="F685" s="334"/>
      <c r="G685" s="279"/>
      <c r="H685" s="284"/>
      <c r="I685" s="300">
        <v>2</v>
      </c>
      <c r="J685" s="300" t="s">
        <v>623</v>
      </c>
      <c r="K685" s="370">
        <f>DATE(YEAR(K682)+1,MONTH(K682),DAY(K682))</f>
        <v>44515</v>
      </c>
      <c r="L685" s="370">
        <f>DATE(YEAR(L682)+1,MONTH(L682),DAY(L682))</f>
        <v>44515</v>
      </c>
      <c r="M685" s="370">
        <f>DATE(YEAR(M682)+1,MONTH(M682),DAY(M682))</f>
        <v>44515</v>
      </c>
      <c r="N685" s="284"/>
      <c r="O685" s="284"/>
      <c r="P685" s="284"/>
      <c r="Q685" s="284"/>
      <c r="R685" s="370">
        <f t="shared" si="250"/>
        <v>44515</v>
      </c>
      <c r="S685" s="370">
        <f t="shared" si="250"/>
        <v>44515</v>
      </c>
      <c r="T685" s="370">
        <f t="shared" si="250"/>
        <v>44515</v>
      </c>
      <c r="U685" s="370">
        <f t="shared" si="250"/>
        <v>44515</v>
      </c>
      <c r="V685" s="284"/>
      <c r="W685" s="284"/>
      <c r="X685" s="284"/>
      <c r="Y685" s="284"/>
      <c r="Z685" s="284"/>
      <c r="AA685" s="284"/>
      <c r="AB685" s="284"/>
      <c r="AC685" s="768">
        <f t="shared" si="239"/>
        <v>1046</v>
      </c>
      <c r="AD685" s="768">
        <f t="shared" si="240"/>
        <v>1046</v>
      </c>
      <c r="AE685" s="768">
        <f t="shared" si="241"/>
        <v>1046</v>
      </c>
      <c r="AF685" s="768">
        <f t="shared" si="242"/>
        <v>-43317</v>
      </c>
      <c r="AG685" s="768">
        <f t="shared" si="243"/>
        <v>-43317</v>
      </c>
      <c r="AH685" s="768">
        <f t="shared" si="244"/>
        <v>-43317</v>
      </c>
      <c r="AI685" s="768">
        <f t="shared" si="245"/>
        <v>-43317</v>
      </c>
      <c r="AJ685" s="768">
        <f t="shared" si="246"/>
        <v>1046</v>
      </c>
      <c r="AK685" s="768">
        <f t="shared" si="247"/>
        <v>1046</v>
      </c>
      <c r="AL685" s="768">
        <f t="shared" si="248"/>
        <v>1046</v>
      </c>
      <c r="AM685" s="768">
        <f t="shared" si="249"/>
        <v>1046</v>
      </c>
      <c r="AN685" s="284"/>
      <c r="AO685" s="284"/>
      <c r="AP685" s="284"/>
      <c r="AQ685" s="279"/>
      <c r="AR685" s="266"/>
      <c r="AS685" s="254"/>
      <c r="AT685" s="254"/>
      <c r="AU685" s="254"/>
    </row>
    <row r="686" spans="1:47" outlineLevel="3" x14ac:dyDescent="0.35">
      <c r="A686" s="254"/>
      <c r="B686" s="263"/>
      <c r="C686" s="256">
        <f t="shared" si="251"/>
        <v>4</v>
      </c>
      <c r="D686" s="279"/>
      <c r="E686" s="334"/>
      <c r="F686" s="334"/>
      <c r="G686" s="279"/>
      <c r="H686" s="284"/>
      <c r="I686" s="300"/>
      <c r="J686" s="300" t="s">
        <v>613</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50"/>
        <v>44515</v>
      </c>
      <c r="S686" s="370">
        <f t="shared" si="250"/>
        <v>44515</v>
      </c>
      <c r="T686" s="370">
        <f t="shared" si="250"/>
        <v>44515</v>
      </c>
      <c r="U686" s="370">
        <f t="shared" si="250"/>
        <v>44515</v>
      </c>
      <c r="V686" s="284"/>
      <c r="W686" s="284"/>
      <c r="X686" s="284"/>
      <c r="Y686" s="284"/>
      <c r="Z686" s="284"/>
      <c r="AA686" s="284"/>
      <c r="AB686" s="284"/>
      <c r="AC686" s="768">
        <f t="shared" si="239"/>
        <v>-43317</v>
      </c>
      <c r="AD686" s="768">
        <f t="shared" si="240"/>
        <v>-43317</v>
      </c>
      <c r="AE686" s="768">
        <f t="shared" si="241"/>
        <v>-43317</v>
      </c>
      <c r="AF686" s="768">
        <f t="shared" si="242"/>
        <v>1046</v>
      </c>
      <c r="AG686" s="768">
        <f t="shared" si="243"/>
        <v>1046</v>
      </c>
      <c r="AH686" s="768">
        <f t="shared" si="244"/>
        <v>1046</v>
      </c>
      <c r="AI686" s="768">
        <f t="shared" si="245"/>
        <v>1046</v>
      </c>
      <c r="AJ686" s="768">
        <f t="shared" si="246"/>
        <v>1046</v>
      </c>
      <c r="AK686" s="768">
        <f t="shared" si="247"/>
        <v>1046</v>
      </c>
      <c r="AL686" s="768">
        <f t="shared" si="248"/>
        <v>1046</v>
      </c>
      <c r="AM686" s="768">
        <f t="shared" si="249"/>
        <v>1046</v>
      </c>
      <c r="AN686" s="284"/>
      <c r="AO686" s="284"/>
      <c r="AP686" s="284"/>
      <c r="AQ686" s="279"/>
      <c r="AR686" s="266"/>
      <c r="AS686" s="254"/>
      <c r="AT686" s="254"/>
      <c r="AU686" s="254"/>
    </row>
    <row r="687" spans="1:47" outlineLevel="3" x14ac:dyDescent="0.35">
      <c r="A687" s="254"/>
      <c r="B687" s="263"/>
      <c r="C687" s="256">
        <f t="shared" si="251"/>
        <v>4</v>
      </c>
      <c r="D687" s="279"/>
      <c r="E687" s="334"/>
      <c r="F687" s="334"/>
      <c r="G687" s="279"/>
      <c r="H687" s="284"/>
      <c r="I687" s="300"/>
      <c r="J687" s="300" t="s">
        <v>614</v>
      </c>
      <c r="K687" s="284"/>
      <c r="L687" s="284"/>
      <c r="M687" s="284"/>
      <c r="N687" s="284"/>
      <c r="O687" s="284"/>
      <c r="P687" s="284"/>
      <c r="Q687" s="284"/>
      <c r="R687" s="370">
        <f t="shared" si="250"/>
        <v>44515</v>
      </c>
      <c r="S687" s="370">
        <f t="shared" si="250"/>
        <v>44515</v>
      </c>
      <c r="T687" s="370">
        <f t="shared" si="250"/>
        <v>44515</v>
      </c>
      <c r="U687" s="370">
        <f t="shared" si="250"/>
        <v>44515</v>
      </c>
      <c r="V687" s="284"/>
      <c r="W687" s="284"/>
      <c r="X687" s="284"/>
      <c r="Y687" s="284"/>
      <c r="Z687" s="284"/>
      <c r="AA687" s="284"/>
      <c r="AB687" s="284"/>
      <c r="AC687" s="768">
        <f t="shared" si="239"/>
        <v>-43317</v>
      </c>
      <c r="AD687" s="768">
        <f t="shared" si="240"/>
        <v>-43317</v>
      </c>
      <c r="AE687" s="768">
        <f t="shared" si="241"/>
        <v>-43317</v>
      </c>
      <c r="AF687" s="768">
        <f t="shared" si="242"/>
        <v>-43317</v>
      </c>
      <c r="AG687" s="768">
        <f t="shared" si="243"/>
        <v>-43317</v>
      </c>
      <c r="AH687" s="768">
        <f t="shared" si="244"/>
        <v>-43317</v>
      </c>
      <c r="AI687" s="768">
        <f t="shared" si="245"/>
        <v>-43317</v>
      </c>
      <c r="AJ687" s="768">
        <f t="shared" si="246"/>
        <v>1046</v>
      </c>
      <c r="AK687" s="768">
        <f t="shared" si="247"/>
        <v>1046</v>
      </c>
      <c r="AL687" s="768">
        <f t="shared" si="248"/>
        <v>1046</v>
      </c>
      <c r="AM687" s="768">
        <f t="shared" si="249"/>
        <v>1046</v>
      </c>
      <c r="AN687" s="284"/>
      <c r="AO687" s="284"/>
      <c r="AP687" s="284"/>
      <c r="AQ687" s="279"/>
      <c r="AR687" s="266"/>
      <c r="AS687" s="254"/>
      <c r="AT687" s="254"/>
      <c r="AU687" s="254"/>
    </row>
    <row r="688" spans="1:47" outlineLevel="3" x14ac:dyDescent="0.35">
      <c r="A688" s="254"/>
      <c r="B688" s="263"/>
      <c r="C688" s="256">
        <f t="shared" si="251"/>
        <v>4</v>
      </c>
      <c r="D688" s="279"/>
      <c r="E688" s="334"/>
      <c r="F688" s="334"/>
      <c r="G688" s="279"/>
      <c r="H688" s="284"/>
      <c r="I688" s="300">
        <v>3</v>
      </c>
      <c r="J688" s="300" t="s">
        <v>623</v>
      </c>
      <c r="K688" s="370">
        <f>DATE(YEAR(K685)+1,MONTH(K685),DAY(K685))</f>
        <v>44880</v>
      </c>
      <c r="L688" s="370">
        <f>DATE(YEAR(L685)+1,MONTH(L685),DAY(L685))</f>
        <v>44880</v>
      </c>
      <c r="M688" s="370">
        <f>DATE(YEAR(M685)+1,MONTH(M685),DAY(M685))</f>
        <v>44880</v>
      </c>
      <c r="N688" s="284"/>
      <c r="O688" s="284"/>
      <c r="P688" s="284"/>
      <c r="Q688" s="284"/>
      <c r="R688" s="370">
        <f t="shared" si="250"/>
        <v>44880</v>
      </c>
      <c r="S688" s="370">
        <f t="shared" si="250"/>
        <v>44880</v>
      </c>
      <c r="T688" s="370">
        <f t="shared" si="250"/>
        <v>44880</v>
      </c>
      <c r="U688" s="370">
        <f t="shared" si="250"/>
        <v>44880</v>
      </c>
      <c r="V688" s="284"/>
      <c r="W688" s="284"/>
      <c r="X688" s="284"/>
      <c r="Y688" s="284"/>
      <c r="Z688" s="284"/>
      <c r="AA688" s="284"/>
      <c r="AB688" s="284"/>
      <c r="AC688" s="768">
        <f t="shared" si="239"/>
        <v>1410</v>
      </c>
      <c r="AD688" s="768">
        <f t="shared" si="240"/>
        <v>1410</v>
      </c>
      <c r="AE688" s="768">
        <f t="shared" si="241"/>
        <v>1410</v>
      </c>
      <c r="AF688" s="768">
        <f t="shared" si="242"/>
        <v>-43317</v>
      </c>
      <c r="AG688" s="768">
        <f t="shared" si="243"/>
        <v>-43317</v>
      </c>
      <c r="AH688" s="768">
        <f t="shared" si="244"/>
        <v>-43317</v>
      </c>
      <c r="AI688" s="768">
        <f t="shared" si="245"/>
        <v>-43317</v>
      </c>
      <c r="AJ688" s="768">
        <f t="shared" si="246"/>
        <v>1410</v>
      </c>
      <c r="AK688" s="768">
        <f t="shared" si="247"/>
        <v>1410</v>
      </c>
      <c r="AL688" s="768">
        <f t="shared" si="248"/>
        <v>1410</v>
      </c>
      <c r="AM688" s="768">
        <f t="shared" si="249"/>
        <v>1410</v>
      </c>
      <c r="AN688" s="284"/>
      <c r="AO688" s="284"/>
      <c r="AP688" s="284"/>
      <c r="AQ688" s="279"/>
      <c r="AR688" s="266"/>
      <c r="AS688" s="254"/>
      <c r="AT688" s="254"/>
      <c r="AU688" s="254"/>
    </row>
    <row r="689" spans="1:47" outlineLevel="3" x14ac:dyDescent="0.35">
      <c r="A689" s="254"/>
      <c r="B689" s="263"/>
      <c r="C689" s="256">
        <f t="shared" si="251"/>
        <v>4</v>
      </c>
      <c r="D689" s="279"/>
      <c r="E689" s="334"/>
      <c r="F689" s="334"/>
      <c r="G689" s="279"/>
      <c r="H689" s="284"/>
      <c r="I689" s="300"/>
      <c r="J689" s="300" t="s">
        <v>613</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50"/>
        <v>44880</v>
      </c>
      <c r="S689" s="370">
        <f t="shared" si="250"/>
        <v>44880</v>
      </c>
      <c r="T689" s="370">
        <f t="shared" si="250"/>
        <v>44880</v>
      </c>
      <c r="U689" s="370">
        <f t="shared" si="250"/>
        <v>44880</v>
      </c>
      <c r="V689" s="284"/>
      <c r="W689" s="284"/>
      <c r="X689" s="284"/>
      <c r="Y689" s="284"/>
      <c r="Z689" s="284"/>
      <c r="AA689" s="284"/>
      <c r="AB689" s="284"/>
      <c r="AC689" s="768">
        <f t="shared" si="239"/>
        <v>-43317</v>
      </c>
      <c r="AD689" s="768">
        <f t="shared" si="240"/>
        <v>-43317</v>
      </c>
      <c r="AE689" s="768">
        <f t="shared" si="241"/>
        <v>-43317</v>
      </c>
      <c r="AF689" s="768">
        <f t="shared" si="242"/>
        <v>1410</v>
      </c>
      <c r="AG689" s="768">
        <f t="shared" si="243"/>
        <v>1410</v>
      </c>
      <c r="AH689" s="768">
        <f t="shared" si="244"/>
        <v>1410</v>
      </c>
      <c r="AI689" s="768">
        <f t="shared" si="245"/>
        <v>1410</v>
      </c>
      <c r="AJ689" s="768">
        <f t="shared" si="246"/>
        <v>1410</v>
      </c>
      <c r="AK689" s="768">
        <f t="shared" si="247"/>
        <v>1410</v>
      </c>
      <c r="AL689" s="768">
        <f t="shared" si="248"/>
        <v>1410</v>
      </c>
      <c r="AM689" s="768">
        <f t="shared" si="249"/>
        <v>1410</v>
      </c>
      <c r="AN689" s="284"/>
      <c r="AO689" s="284"/>
      <c r="AP689" s="284"/>
      <c r="AQ689" s="279"/>
      <c r="AR689" s="266"/>
      <c r="AS689" s="254"/>
      <c r="AT689" s="254"/>
      <c r="AU689" s="254"/>
    </row>
    <row r="690" spans="1:47" outlineLevel="3" x14ac:dyDescent="0.35">
      <c r="A690" s="254"/>
      <c r="B690" s="263"/>
      <c r="C690" s="256">
        <f t="shared" si="251"/>
        <v>4</v>
      </c>
      <c r="D690" s="279"/>
      <c r="E690" s="334"/>
      <c r="F690" s="334"/>
      <c r="G690" s="279"/>
      <c r="H690" s="284"/>
      <c r="I690" s="300"/>
      <c r="J690" s="300" t="s">
        <v>614</v>
      </c>
      <c r="K690" s="284"/>
      <c r="L690" s="284"/>
      <c r="M690" s="284"/>
      <c r="N690" s="284"/>
      <c r="O690" s="284"/>
      <c r="P690" s="284"/>
      <c r="Q690" s="284"/>
      <c r="R690" s="370">
        <f t="shared" si="250"/>
        <v>44880</v>
      </c>
      <c r="S690" s="370">
        <f t="shared" si="250"/>
        <v>44880</v>
      </c>
      <c r="T690" s="370">
        <f t="shared" si="250"/>
        <v>44880</v>
      </c>
      <c r="U690" s="370">
        <f t="shared" si="250"/>
        <v>44880</v>
      </c>
      <c r="V690" s="284"/>
      <c r="W690" s="284"/>
      <c r="X690" s="284"/>
      <c r="Y690" s="284"/>
      <c r="Z690" s="284"/>
      <c r="AA690" s="284"/>
      <c r="AB690" s="284"/>
      <c r="AC690" s="768">
        <f t="shared" si="239"/>
        <v>-43317</v>
      </c>
      <c r="AD690" s="768">
        <f t="shared" si="240"/>
        <v>-43317</v>
      </c>
      <c r="AE690" s="768">
        <f t="shared" si="241"/>
        <v>-43317</v>
      </c>
      <c r="AF690" s="768">
        <f t="shared" si="242"/>
        <v>-43317</v>
      </c>
      <c r="AG690" s="768">
        <f t="shared" si="243"/>
        <v>-43317</v>
      </c>
      <c r="AH690" s="768">
        <f t="shared" si="244"/>
        <v>-43317</v>
      </c>
      <c r="AI690" s="768">
        <f t="shared" si="245"/>
        <v>-43317</v>
      </c>
      <c r="AJ690" s="768">
        <f t="shared" si="246"/>
        <v>1410</v>
      </c>
      <c r="AK690" s="768">
        <f t="shared" si="247"/>
        <v>1410</v>
      </c>
      <c r="AL690" s="768">
        <f t="shared" si="248"/>
        <v>1410</v>
      </c>
      <c r="AM690" s="768">
        <f t="shared" si="249"/>
        <v>1410</v>
      </c>
      <c r="AN690" s="284"/>
      <c r="AO690" s="284"/>
      <c r="AP690" s="284"/>
      <c r="AQ690" s="279"/>
      <c r="AR690" s="266"/>
      <c r="AS690" s="254"/>
      <c r="AT690" s="254"/>
      <c r="AU690" s="254"/>
    </row>
    <row r="691" spans="1:47" outlineLevel="3" x14ac:dyDescent="0.35">
      <c r="A691" s="254"/>
      <c r="B691" s="263"/>
      <c r="C691" s="256">
        <f t="shared" si="251"/>
        <v>4</v>
      </c>
      <c r="D691" s="279"/>
      <c r="E691" s="334"/>
      <c r="F691" s="334"/>
      <c r="G691" s="279"/>
      <c r="H691" s="284"/>
      <c r="I691" s="300">
        <v>4</v>
      </c>
      <c r="J691" s="300" t="s">
        <v>623</v>
      </c>
      <c r="K691" s="370">
        <f>DATE(YEAR(K688)+1,MONTH(K688),DAY(K688))</f>
        <v>45245</v>
      </c>
      <c r="L691" s="370">
        <f>DATE(YEAR(L688)+1,MONTH(L688),DAY(L688))</f>
        <v>45245</v>
      </c>
      <c r="M691" s="370">
        <f>DATE(YEAR(M688)+1,MONTH(M688),DAY(M688))</f>
        <v>45245</v>
      </c>
      <c r="N691" s="284"/>
      <c r="O691" s="284"/>
      <c r="P691" s="284"/>
      <c r="Q691" s="284"/>
      <c r="R691" s="370">
        <f t="shared" si="250"/>
        <v>45245</v>
      </c>
      <c r="S691" s="370">
        <f t="shared" si="250"/>
        <v>45245</v>
      </c>
      <c r="T691" s="370">
        <f t="shared" si="250"/>
        <v>45245</v>
      </c>
      <c r="U691" s="370">
        <f t="shared" si="250"/>
        <v>45245</v>
      </c>
      <c r="V691" s="284"/>
      <c r="W691" s="284"/>
      <c r="X691" s="284"/>
      <c r="Y691" s="284"/>
      <c r="Z691" s="284"/>
      <c r="AA691" s="284"/>
      <c r="AB691" s="284"/>
      <c r="AC691" s="768">
        <f t="shared" si="239"/>
        <v>1774</v>
      </c>
      <c r="AD691" s="768">
        <f t="shared" si="240"/>
        <v>1774</v>
      </c>
      <c r="AE691" s="768">
        <f t="shared" si="241"/>
        <v>1774</v>
      </c>
      <c r="AF691" s="768">
        <f t="shared" si="242"/>
        <v>-43317</v>
      </c>
      <c r="AG691" s="768">
        <f t="shared" si="243"/>
        <v>-43317</v>
      </c>
      <c r="AH691" s="768">
        <f t="shared" si="244"/>
        <v>-43317</v>
      </c>
      <c r="AI691" s="768">
        <f t="shared" si="245"/>
        <v>-43317</v>
      </c>
      <c r="AJ691" s="768">
        <f t="shared" si="246"/>
        <v>1774</v>
      </c>
      <c r="AK691" s="768">
        <f t="shared" si="247"/>
        <v>1774</v>
      </c>
      <c r="AL691" s="768">
        <f t="shared" si="248"/>
        <v>1774</v>
      </c>
      <c r="AM691" s="768">
        <f t="shared" si="249"/>
        <v>1774</v>
      </c>
      <c r="AN691" s="284"/>
      <c r="AO691" s="284"/>
      <c r="AP691" s="284"/>
      <c r="AQ691" s="279"/>
      <c r="AR691" s="266"/>
      <c r="AS691" s="254"/>
      <c r="AT691" s="254"/>
      <c r="AU691" s="254"/>
    </row>
    <row r="692" spans="1:47" outlineLevel="3" x14ac:dyDescent="0.35">
      <c r="A692" s="254"/>
      <c r="B692" s="263"/>
      <c r="C692" s="256">
        <f t="shared" si="251"/>
        <v>4</v>
      </c>
      <c r="D692" s="279"/>
      <c r="E692" s="334"/>
      <c r="F692" s="334"/>
      <c r="G692" s="279"/>
      <c r="H692" s="284"/>
      <c r="I692" s="300"/>
      <c r="J692" s="300" t="s">
        <v>613</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50"/>
        <v>45245</v>
      </c>
      <c r="S692" s="370">
        <f t="shared" si="250"/>
        <v>45245</v>
      </c>
      <c r="T692" s="370">
        <f t="shared" si="250"/>
        <v>45245</v>
      </c>
      <c r="U692" s="370">
        <f t="shared" si="250"/>
        <v>45245</v>
      </c>
      <c r="V692" s="284"/>
      <c r="W692" s="284"/>
      <c r="X692" s="284"/>
      <c r="Y692" s="284"/>
      <c r="Z692" s="284"/>
      <c r="AA692" s="284"/>
      <c r="AB692" s="284"/>
      <c r="AC692" s="768">
        <f t="shared" si="239"/>
        <v>-43317</v>
      </c>
      <c r="AD692" s="768">
        <f t="shared" si="240"/>
        <v>-43317</v>
      </c>
      <c r="AE692" s="768">
        <f t="shared" si="241"/>
        <v>-43317</v>
      </c>
      <c r="AF692" s="768">
        <f t="shared" si="242"/>
        <v>1774</v>
      </c>
      <c r="AG692" s="768">
        <f t="shared" si="243"/>
        <v>1774</v>
      </c>
      <c r="AH692" s="768">
        <f t="shared" si="244"/>
        <v>1774</v>
      </c>
      <c r="AI692" s="768">
        <f t="shared" si="245"/>
        <v>1774</v>
      </c>
      <c r="AJ692" s="768">
        <f t="shared" si="246"/>
        <v>1774</v>
      </c>
      <c r="AK692" s="768">
        <f t="shared" si="247"/>
        <v>1774</v>
      </c>
      <c r="AL692" s="768">
        <f t="shared" si="248"/>
        <v>1774</v>
      </c>
      <c r="AM692" s="768">
        <f t="shared" si="249"/>
        <v>1774</v>
      </c>
      <c r="AN692" s="284"/>
      <c r="AO692" s="284"/>
      <c r="AP692" s="284"/>
      <c r="AQ692" s="279"/>
      <c r="AR692" s="266"/>
      <c r="AS692" s="254"/>
      <c r="AT692" s="254"/>
      <c r="AU692" s="254"/>
    </row>
    <row r="693" spans="1:47" outlineLevel="3" x14ac:dyDescent="0.35">
      <c r="A693" s="254"/>
      <c r="B693" s="263"/>
      <c r="C693" s="256">
        <f t="shared" si="251"/>
        <v>4</v>
      </c>
      <c r="D693" s="279"/>
      <c r="E693" s="334"/>
      <c r="F693" s="334"/>
      <c r="G693" s="279"/>
      <c r="H693" s="284"/>
      <c r="I693" s="300"/>
      <c r="J693" s="300" t="s">
        <v>614</v>
      </c>
      <c r="K693" s="284"/>
      <c r="L693" s="284"/>
      <c r="M693" s="284"/>
      <c r="N693" s="284"/>
      <c r="O693" s="284"/>
      <c r="P693" s="284"/>
      <c r="Q693" s="284"/>
      <c r="R693" s="370">
        <f t="shared" si="250"/>
        <v>45245</v>
      </c>
      <c r="S693" s="370">
        <f t="shared" si="250"/>
        <v>45245</v>
      </c>
      <c r="T693" s="370">
        <f t="shared" si="250"/>
        <v>45245</v>
      </c>
      <c r="U693" s="370">
        <f t="shared" si="250"/>
        <v>45245</v>
      </c>
      <c r="V693" s="284"/>
      <c r="W693" s="284"/>
      <c r="X693" s="284"/>
      <c r="Y693" s="284"/>
      <c r="Z693" s="284"/>
      <c r="AA693" s="284"/>
      <c r="AB693" s="284"/>
      <c r="AC693" s="768">
        <f t="shared" si="239"/>
        <v>-43317</v>
      </c>
      <c r="AD693" s="768">
        <f t="shared" si="240"/>
        <v>-43317</v>
      </c>
      <c r="AE693" s="768">
        <f t="shared" si="241"/>
        <v>-43317</v>
      </c>
      <c r="AF693" s="768">
        <f t="shared" si="242"/>
        <v>-43317</v>
      </c>
      <c r="AG693" s="768">
        <f t="shared" si="243"/>
        <v>-43317</v>
      </c>
      <c r="AH693" s="768">
        <f t="shared" si="244"/>
        <v>-43317</v>
      </c>
      <c r="AI693" s="768">
        <f t="shared" si="245"/>
        <v>-43317</v>
      </c>
      <c r="AJ693" s="768">
        <f t="shared" si="246"/>
        <v>1774</v>
      </c>
      <c r="AK693" s="768">
        <f t="shared" si="247"/>
        <v>1774</v>
      </c>
      <c r="AL693" s="768">
        <f t="shared" si="248"/>
        <v>1774</v>
      </c>
      <c r="AM693" s="768">
        <f t="shared" si="249"/>
        <v>1774</v>
      </c>
      <c r="AN693" s="284"/>
      <c r="AO693" s="284"/>
      <c r="AP693" s="284"/>
      <c r="AQ693" s="279"/>
      <c r="AR693" s="266"/>
      <c r="AS693" s="254"/>
      <c r="AT693" s="254"/>
      <c r="AU693" s="254"/>
    </row>
    <row r="694" spans="1:47" outlineLevel="3" x14ac:dyDescent="0.35">
      <c r="A694" s="254"/>
      <c r="B694" s="263"/>
      <c r="C694" s="256">
        <f t="shared" si="251"/>
        <v>4</v>
      </c>
      <c r="D694" s="279"/>
      <c r="E694" s="334"/>
      <c r="F694" s="334"/>
      <c r="G694" s="279"/>
      <c r="H694" s="284"/>
      <c r="I694" s="300">
        <v>5</v>
      </c>
      <c r="J694" s="300" t="s">
        <v>623</v>
      </c>
      <c r="K694" s="370">
        <f>DATE(YEAR(K691)+1,MONTH(K691),DAY(K691))</f>
        <v>45611</v>
      </c>
      <c r="L694" s="370">
        <f>DATE(YEAR(L691)+1,MONTH(L691),DAY(L691))</f>
        <v>45611</v>
      </c>
      <c r="M694" s="370">
        <f>DATE(YEAR(M691)+1,MONTH(M691),DAY(M691))</f>
        <v>45611</v>
      </c>
      <c r="N694" s="284"/>
      <c r="O694" s="284"/>
      <c r="P694" s="284"/>
      <c r="Q694" s="284"/>
      <c r="R694" s="370">
        <f t="shared" si="250"/>
        <v>45611</v>
      </c>
      <c r="S694" s="370">
        <f t="shared" si="250"/>
        <v>45611</v>
      </c>
      <c r="T694" s="370">
        <f t="shared" si="250"/>
        <v>45611</v>
      </c>
      <c r="U694" s="370">
        <f t="shared" si="250"/>
        <v>45611</v>
      </c>
      <c r="V694" s="284"/>
      <c r="W694" s="284"/>
      <c r="X694" s="284"/>
      <c r="Y694" s="284"/>
      <c r="Z694" s="284"/>
      <c r="AA694" s="284"/>
      <c r="AB694" s="284"/>
      <c r="AC694" s="768">
        <f t="shared" si="239"/>
        <v>2139</v>
      </c>
      <c r="AD694" s="768">
        <f t="shared" si="240"/>
        <v>2139</v>
      </c>
      <c r="AE694" s="768">
        <f t="shared" si="241"/>
        <v>2139</v>
      </c>
      <c r="AF694" s="768">
        <f t="shared" si="242"/>
        <v>-43317</v>
      </c>
      <c r="AG694" s="768">
        <f t="shared" si="243"/>
        <v>-43317</v>
      </c>
      <c r="AH694" s="768">
        <f t="shared" si="244"/>
        <v>-43317</v>
      </c>
      <c r="AI694" s="768">
        <f t="shared" si="245"/>
        <v>-43317</v>
      </c>
      <c r="AJ694" s="768">
        <f t="shared" si="246"/>
        <v>2139</v>
      </c>
      <c r="AK694" s="768">
        <f t="shared" si="247"/>
        <v>2139</v>
      </c>
      <c r="AL694" s="768">
        <f t="shared" si="248"/>
        <v>2139</v>
      </c>
      <c r="AM694" s="768">
        <f t="shared" si="249"/>
        <v>2139</v>
      </c>
      <c r="AN694" s="284"/>
      <c r="AO694" s="284"/>
      <c r="AP694" s="284"/>
      <c r="AQ694" s="279"/>
      <c r="AR694" s="266"/>
      <c r="AS694" s="254"/>
      <c r="AT694" s="254"/>
      <c r="AU694" s="254"/>
    </row>
    <row r="695" spans="1:47" outlineLevel="3" x14ac:dyDescent="0.35">
      <c r="A695" s="254"/>
      <c r="B695" s="263"/>
      <c r="C695" s="256">
        <f t="shared" si="251"/>
        <v>4</v>
      </c>
      <c r="D695" s="279"/>
      <c r="E695" s="334"/>
      <c r="F695" s="334"/>
      <c r="G695" s="279"/>
      <c r="H695" s="284"/>
      <c r="I695" s="300"/>
      <c r="J695" s="300" t="s">
        <v>613</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50"/>
        <v>45611</v>
      </c>
      <c r="S695" s="370">
        <f t="shared" si="250"/>
        <v>45611</v>
      </c>
      <c r="T695" s="370">
        <f t="shared" si="250"/>
        <v>45611</v>
      </c>
      <c r="U695" s="370">
        <f t="shared" si="250"/>
        <v>45611</v>
      </c>
      <c r="V695" s="284"/>
      <c r="W695" s="284"/>
      <c r="X695" s="284"/>
      <c r="Y695" s="284"/>
      <c r="Z695" s="284"/>
      <c r="AA695" s="284"/>
      <c r="AB695" s="284"/>
      <c r="AC695" s="768">
        <f t="shared" si="239"/>
        <v>-43317</v>
      </c>
      <c r="AD695" s="768">
        <f t="shared" si="240"/>
        <v>-43317</v>
      </c>
      <c r="AE695" s="768">
        <f t="shared" si="241"/>
        <v>-43317</v>
      </c>
      <c r="AF695" s="768">
        <f t="shared" si="242"/>
        <v>2139</v>
      </c>
      <c r="AG695" s="768">
        <f t="shared" si="243"/>
        <v>2139</v>
      </c>
      <c r="AH695" s="768">
        <f t="shared" si="244"/>
        <v>2139</v>
      </c>
      <c r="AI695" s="768">
        <f t="shared" si="245"/>
        <v>2139</v>
      </c>
      <c r="AJ695" s="768">
        <f t="shared" si="246"/>
        <v>2139</v>
      </c>
      <c r="AK695" s="768">
        <f t="shared" si="247"/>
        <v>2139</v>
      </c>
      <c r="AL695" s="768">
        <f t="shared" si="248"/>
        <v>2139</v>
      </c>
      <c r="AM695" s="768">
        <f t="shared" si="249"/>
        <v>2139</v>
      </c>
      <c r="AN695" s="284"/>
      <c r="AO695" s="284"/>
      <c r="AP695" s="284"/>
      <c r="AQ695" s="279"/>
      <c r="AR695" s="266"/>
      <c r="AS695" s="254"/>
      <c r="AT695" s="254"/>
      <c r="AU695" s="254"/>
    </row>
    <row r="696" spans="1:47" outlineLevel="3" x14ac:dyDescent="0.35">
      <c r="A696" s="254"/>
      <c r="B696" s="263"/>
      <c r="C696" s="256">
        <f t="shared" si="251"/>
        <v>4</v>
      </c>
      <c r="D696" s="279"/>
      <c r="E696" s="334"/>
      <c r="F696" s="334"/>
      <c r="G696" s="279"/>
      <c r="H696" s="284"/>
      <c r="I696" s="300"/>
      <c r="J696" s="300" t="s">
        <v>614</v>
      </c>
      <c r="K696" s="284"/>
      <c r="L696" s="284"/>
      <c r="M696" s="284"/>
      <c r="N696" s="284"/>
      <c r="O696" s="284"/>
      <c r="P696" s="284"/>
      <c r="Q696" s="284"/>
      <c r="R696" s="370">
        <f t="shared" si="250"/>
        <v>45611</v>
      </c>
      <c r="S696" s="370">
        <f t="shared" si="250"/>
        <v>45611</v>
      </c>
      <c r="T696" s="370">
        <f t="shared" si="250"/>
        <v>45611</v>
      </c>
      <c r="U696" s="370">
        <f t="shared" si="250"/>
        <v>45611</v>
      </c>
      <c r="V696" s="284"/>
      <c r="W696" s="284"/>
      <c r="X696" s="284"/>
      <c r="Y696" s="284"/>
      <c r="Z696" s="284"/>
      <c r="AA696" s="284"/>
      <c r="AB696" s="284"/>
      <c r="AC696" s="768">
        <f t="shared" si="239"/>
        <v>-43317</v>
      </c>
      <c r="AD696" s="768">
        <f t="shared" si="240"/>
        <v>-43317</v>
      </c>
      <c r="AE696" s="768">
        <f t="shared" si="241"/>
        <v>-43317</v>
      </c>
      <c r="AF696" s="768">
        <f t="shared" si="242"/>
        <v>-43317</v>
      </c>
      <c r="AG696" s="768">
        <f t="shared" si="243"/>
        <v>-43317</v>
      </c>
      <c r="AH696" s="768">
        <f t="shared" si="244"/>
        <v>-43317</v>
      </c>
      <c r="AI696" s="768">
        <f t="shared" si="245"/>
        <v>-43317</v>
      </c>
      <c r="AJ696" s="768">
        <f t="shared" si="246"/>
        <v>2139</v>
      </c>
      <c r="AK696" s="768">
        <f t="shared" si="247"/>
        <v>2139</v>
      </c>
      <c r="AL696" s="768">
        <f t="shared" si="248"/>
        <v>2139</v>
      </c>
      <c r="AM696" s="768">
        <f t="shared" si="249"/>
        <v>2139</v>
      </c>
      <c r="AN696" s="284"/>
      <c r="AO696" s="284"/>
      <c r="AP696" s="284"/>
      <c r="AQ696" s="279"/>
      <c r="AR696" s="266"/>
      <c r="AS696" s="254"/>
      <c r="AT696" s="254"/>
      <c r="AU696" s="254"/>
    </row>
    <row r="697" spans="1:47" outlineLevel="3" x14ac:dyDescent="0.35">
      <c r="A697" s="254"/>
      <c r="B697" s="263"/>
      <c r="C697" s="256">
        <f t="shared" si="251"/>
        <v>4</v>
      </c>
      <c r="D697" s="279"/>
      <c r="E697" s="334"/>
      <c r="F697" s="334"/>
      <c r="G697" s="279"/>
      <c r="H697" s="284"/>
      <c r="I697" s="300">
        <v>6</v>
      </c>
      <c r="J697" s="300" t="s">
        <v>623</v>
      </c>
      <c r="K697" s="370">
        <f>DATE(YEAR(K694)+1,MONTH(K694),DAY(K694))</f>
        <v>45976</v>
      </c>
      <c r="L697" s="370">
        <f>DATE(YEAR(L694)+1,MONTH(L694),DAY(L694))</f>
        <v>45976</v>
      </c>
      <c r="M697" s="370">
        <f>DATE(YEAR(M694)+1,MONTH(M694),DAY(M694))</f>
        <v>45976</v>
      </c>
      <c r="N697" s="284"/>
      <c r="O697" s="284"/>
      <c r="P697" s="284"/>
      <c r="Q697" s="284"/>
      <c r="R697" s="370">
        <f t="shared" si="250"/>
        <v>45976</v>
      </c>
      <c r="S697" s="370">
        <f t="shared" si="250"/>
        <v>45976</v>
      </c>
      <c r="T697" s="370">
        <f t="shared" si="250"/>
        <v>45976</v>
      </c>
      <c r="U697" s="370">
        <f t="shared" si="250"/>
        <v>45976</v>
      </c>
      <c r="V697" s="284"/>
      <c r="W697" s="284"/>
      <c r="X697" s="284"/>
      <c r="Y697" s="284"/>
      <c r="Z697" s="284"/>
      <c r="AA697" s="284"/>
      <c r="AB697" s="284"/>
      <c r="AC697" s="768">
        <f t="shared" si="239"/>
        <v>2502</v>
      </c>
      <c r="AD697" s="768">
        <f t="shared" si="240"/>
        <v>2502</v>
      </c>
      <c r="AE697" s="768">
        <f t="shared" si="241"/>
        <v>2502</v>
      </c>
      <c r="AF697" s="768">
        <f t="shared" si="242"/>
        <v>-43317</v>
      </c>
      <c r="AG697" s="768">
        <f t="shared" si="243"/>
        <v>-43317</v>
      </c>
      <c r="AH697" s="768">
        <f t="shared" si="244"/>
        <v>-43317</v>
      </c>
      <c r="AI697" s="768">
        <f t="shared" si="245"/>
        <v>-43317</v>
      </c>
      <c r="AJ697" s="768">
        <f t="shared" si="246"/>
        <v>2502</v>
      </c>
      <c r="AK697" s="768">
        <f t="shared" si="247"/>
        <v>2502</v>
      </c>
      <c r="AL697" s="768">
        <f t="shared" si="248"/>
        <v>2502</v>
      </c>
      <c r="AM697" s="768">
        <f t="shared" si="249"/>
        <v>2502</v>
      </c>
      <c r="AN697" s="284"/>
      <c r="AO697" s="284"/>
      <c r="AP697" s="284"/>
      <c r="AQ697" s="279"/>
      <c r="AR697" s="266"/>
      <c r="AS697" s="254"/>
      <c r="AT697" s="254"/>
      <c r="AU697" s="254"/>
    </row>
    <row r="698" spans="1:47" outlineLevel="3" x14ac:dyDescent="0.35">
      <c r="A698" s="254"/>
      <c r="B698" s="263"/>
      <c r="C698" s="256">
        <f t="shared" si="251"/>
        <v>4</v>
      </c>
      <c r="D698" s="279"/>
      <c r="E698" s="334"/>
      <c r="F698" s="334"/>
      <c r="G698" s="279"/>
      <c r="H698" s="284"/>
      <c r="I698" s="300"/>
      <c r="J698" s="300" t="s">
        <v>613</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50"/>
        <v>45976</v>
      </c>
      <c r="S698" s="370">
        <f t="shared" si="250"/>
        <v>45976</v>
      </c>
      <c r="T698" s="370">
        <f t="shared" si="250"/>
        <v>45976</v>
      </c>
      <c r="U698" s="370">
        <f t="shared" si="250"/>
        <v>45976</v>
      </c>
      <c r="V698" s="284"/>
      <c r="W698" s="284"/>
      <c r="X698" s="284"/>
      <c r="Y698" s="284"/>
      <c r="Z698" s="284"/>
      <c r="AA698" s="284"/>
      <c r="AB698" s="284"/>
      <c r="AC698" s="768">
        <f t="shared" si="239"/>
        <v>-43317</v>
      </c>
      <c r="AD698" s="768">
        <f t="shared" si="240"/>
        <v>-43317</v>
      </c>
      <c r="AE698" s="768">
        <f t="shared" si="241"/>
        <v>-43317</v>
      </c>
      <c r="AF698" s="768">
        <f t="shared" si="242"/>
        <v>2502</v>
      </c>
      <c r="AG698" s="768">
        <f t="shared" si="243"/>
        <v>2502</v>
      </c>
      <c r="AH698" s="768">
        <f t="shared" si="244"/>
        <v>2502</v>
      </c>
      <c r="AI698" s="768">
        <f t="shared" si="245"/>
        <v>2502</v>
      </c>
      <c r="AJ698" s="768">
        <f t="shared" si="246"/>
        <v>2502</v>
      </c>
      <c r="AK698" s="768">
        <f t="shared" si="247"/>
        <v>2502</v>
      </c>
      <c r="AL698" s="768">
        <f t="shared" si="248"/>
        <v>2502</v>
      </c>
      <c r="AM698" s="768">
        <f t="shared" si="249"/>
        <v>2502</v>
      </c>
      <c r="AN698" s="284"/>
      <c r="AO698" s="284"/>
      <c r="AP698" s="284"/>
      <c r="AQ698" s="279"/>
      <c r="AR698" s="266"/>
      <c r="AS698" s="254"/>
      <c r="AT698" s="254"/>
      <c r="AU698" s="254"/>
    </row>
    <row r="699" spans="1:47" outlineLevel="3" x14ac:dyDescent="0.35">
      <c r="A699" s="254"/>
      <c r="B699" s="263"/>
      <c r="C699" s="256">
        <f t="shared" si="251"/>
        <v>4</v>
      </c>
      <c r="D699" s="279"/>
      <c r="E699" s="334"/>
      <c r="F699" s="334"/>
      <c r="G699" s="279"/>
      <c r="H699" s="284"/>
      <c r="I699" s="300"/>
      <c r="J699" s="300" t="s">
        <v>614</v>
      </c>
      <c r="K699" s="284"/>
      <c r="L699" s="284"/>
      <c r="M699" s="284"/>
      <c r="N699" s="284"/>
      <c r="O699" s="284"/>
      <c r="P699" s="284"/>
      <c r="Q699" s="284"/>
      <c r="R699" s="370">
        <f t="shared" si="250"/>
        <v>45976</v>
      </c>
      <c r="S699" s="370">
        <f t="shared" si="250"/>
        <v>45976</v>
      </c>
      <c r="T699" s="370">
        <f t="shared" si="250"/>
        <v>45976</v>
      </c>
      <c r="U699" s="370">
        <f t="shared" si="250"/>
        <v>45976</v>
      </c>
      <c r="V699" s="284"/>
      <c r="W699" s="284"/>
      <c r="X699" s="284"/>
      <c r="Y699" s="284"/>
      <c r="Z699" s="284"/>
      <c r="AA699" s="284"/>
      <c r="AB699" s="284"/>
      <c r="AC699" s="768">
        <f t="shared" si="239"/>
        <v>-43317</v>
      </c>
      <c r="AD699" s="768">
        <f t="shared" si="240"/>
        <v>-43317</v>
      </c>
      <c r="AE699" s="768">
        <f t="shared" si="241"/>
        <v>-43317</v>
      </c>
      <c r="AF699" s="768">
        <f t="shared" si="242"/>
        <v>-43317</v>
      </c>
      <c r="AG699" s="768">
        <f t="shared" si="243"/>
        <v>-43317</v>
      </c>
      <c r="AH699" s="768">
        <f t="shared" si="244"/>
        <v>-43317</v>
      </c>
      <c r="AI699" s="768">
        <f t="shared" si="245"/>
        <v>-43317</v>
      </c>
      <c r="AJ699" s="768">
        <f t="shared" si="246"/>
        <v>2502</v>
      </c>
      <c r="AK699" s="768">
        <f t="shared" si="247"/>
        <v>2502</v>
      </c>
      <c r="AL699" s="768">
        <f t="shared" si="248"/>
        <v>2502</v>
      </c>
      <c r="AM699" s="768">
        <f t="shared" si="249"/>
        <v>2502</v>
      </c>
      <c r="AN699" s="284"/>
      <c r="AO699" s="284"/>
      <c r="AP699" s="284"/>
      <c r="AQ699" s="279"/>
      <c r="AR699" s="266"/>
      <c r="AS699" s="254"/>
      <c r="AT699" s="254"/>
      <c r="AU699" s="254"/>
    </row>
    <row r="700" spans="1:47" outlineLevel="3" x14ac:dyDescent="0.35">
      <c r="A700" s="254"/>
      <c r="B700" s="263"/>
      <c r="C700" s="256">
        <f t="shared" si="251"/>
        <v>4</v>
      </c>
      <c r="D700" s="279"/>
      <c r="E700" s="334"/>
      <c r="F700" s="334"/>
      <c r="G700" s="279"/>
      <c r="H700" s="284"/>
      <c r="I700" s="300">
        <v>7</v>
      </c>
      <c r="J700" s="300" t="s">
        <v>623</v>
      </c>
      <c r="K700" s="370">
        <f>DATE(YEAR(K697)+1,MONTH(K697),DAY(K697))</f>
        <v>46341</v>
      </c>
      <c r="L700" s="370">
        <f>DATE(YEAR(L697)+1,MONTH(L697),DAY(L697))</f>
        <v>46341</v>
      </c>
      <c r="M700" s="370">
        <f>DATE(YEAR(M697)+1,MONTH(M697),DAY(M697))</f>
        <v>46341</v>
      </c>
      <c r="N700" s="284"/>
      <c r="O700" s="284"/>
      <c r="P700" s="284"/>
      <c r="Q700" s="284"/>
      <c r="R700" s="370">
        <f t="shared" si="250"/>
        <v>46341</v>
      </c>
      <c r="S700" s="370">
        <f t="shared" si="250"/>
        <v>46341</v>
      </c>
      <c r="T700" s="370">
        <f t="shared" si="250"/>
        <v>46341</v>
      </c>
      <c r="U700" s="370">
        <f t="shared" si="250"/>
        <v>46341</v>
      </c>
      <c r="V700" s="284"/>
      <c r="W700" s="284"/>
      <c r="X700" s="284"/>
      <c r="Y700" s="284"/>
      <c r="Z700" s="284"/>
      <c r="AA700" s="284"/>
      <c r="AB700" s="284"/>
      <c r="AC700" s="768">
        <f t="shared" si="239"/>
        <v>2866</v>
      </c>
      <c r="AD700" s="768">
        <f t="shared" si="240"/>
        <v>2866</v>
      </c>
      <c r="AE700" s="768">
        <f t="shared" si="241"/>
        <v>2866</v>
      </c>
      <c r="AF700" s="768">
        <f t="shared" si="242"/>
        <v>-43317</v>
      </c>
      <c r="AG700" s="768">
        <f t="shared" si="243"/>
        <v>-43317</v>
      </c>
      <c r="AH700" s="768">
        <f t="shared" si="244"/>
        <v>-43317</v>
      </c>
      <c r="AI700" s="768">
        <f t="shared" si="245"/>
        <v>-43317</v>
      </c>
      <c r="AJ700" s="768">
        <f t="shared" si="246"/>
        <v>2866</v>
      </c>
      <c r="AK700" s="768">
        <f t="shared" si="247"/>
        <v>2866</v>
      </c>
      <c r="AL700" s="768">
        <f t="shared" si="248"/>
        <v>2866</v>
      </c>
      <c r="AM700" s="768">
        <f t="shared" si="249"/>
        <v>2866</v>
      </c>
      <c r="AN700" s="284"/>
      <c r="AO700" s="284"/>
      <c r="AP700" s="284"/>
      <c r="AQ700" s="279"/>
      <c r="AR700" s="266"/>
      <c r="AS700" s="254"/>
      <c r="AT700" s="254"/>
      <c r="AU700" s="254"/>
    </row>
    <row r="701" spans="1:47" outlineLevel="3" x14ac:dyDescent="0.35">
      <c r="A701" s="254"/>
      <c r="B701" s="263"/>
      <c r="C701" s="256">
        <f t="shared" si="251"/>
        <v>4</v>
      </c>
      <c r="D701" s="279"/>
      <c r="E701" s="334"/>
      <c r="F701" s="334"/>
      <c r="G701" s="279"/>
      <c r="H701" s="284"/>
      <c r="I701" s="300"/>
      <c r="J701" s="300" t="s">
        <v>613</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50"/>
        <v>46341</v>
      </c>
      <c r="S701" s="370">
        <f t="shared" si="250"/>
        <v>46341</v>
      </c>
      <c r="T701" s="370">
        <f t="shared" si="250"/>
        <v>46341</v>
      </c>
      <c r="U701" s="370">
        <f t="shared" si="250"/>
        <v>46341</v>
      </c>
      <c r="V701" s="284"/>
      <c r="W701" s="284"/>
      <c r="X701" s="284"/>
      <c r="Y701" s="284"/>
      <c r="Z701" s="284"/>
      <c r="AA701" s="284"/>
      <c r="AB701" s="284"/>
      <c r="AC701" s="768">
        <f t="shared" si="239"/>
        <v>-43317</v>
      </c>
      <c r="AD701" s="768">
        <f t="shared" si="240"/>
        <v>-43317</v>
      </c>
      <c r="AE701" s="768">
        <f t="shared" si="241"/>
        <v>-43317</v>
      </c>
      <c r="AF701" s="768">
        <f t="shared" si="242"/>
        <v>2866</v>
      </c>
      <c r="AG701" s="768">
        <f t="shared" si="243"/>
        <v>2866</v>
      </c>
      <c r="AH701" s="768">
        <f t="shared" si="244"/>
        <v>2866</v>
      </c>
      <c r="AI701" s="768">
        <f t="shared" si="245"/>
        <v>2866</v>
      </c>
      <c r="AJ701" s="768">
        <f t="shared" si="246"/>
        <v>2866</v>
      </c>
      <c r="AK701" s="768">
        <f t="shared" si="247"/>
        <v>2866</v>
      </c>
      <c r="AL701" s="768">
        <f t="shared" si="248"/>
        <v>2866</v>
      </c>
      <c r="AM701" s="768">
        <f t="shared" si="249"/>
        <v>2866</v>
      </c>
      <c r="AN701" s="284"/>
      <c r="AO701" s="284"/>
      <c r="AP701" s="284"/>
      <c r="AQ701" s="279"/>
      <c r="AR701" s="266"/>
      <c r="AS701" s="254"/>
      <c r="AT701" s="254"/>
      <c r="AU701" s="254"/>
    </row>
    <row r="702" spans="1:47" outlineLevel="3" x14ac:dyDescent="0.35">
      <c r="A702" s="254"/>
      <c r="B702" s="263"/>
      <c r="C702" s="256">
        <f t="shared" si="251"/>
        <v>4</v>
      </c>
      <c r="D702" s="279"/>
      <c r="E702" s="334"/>
      <c r="F702" s="334"/>
      <c r="G702" s="279"/>
      <c r="H702" s="284"/>
      <c r="I702" s="300"/>
      <c r="J702" s="300" t="s">
        <v>614</v>
      </c>
      <c r="K702" s="284"/>
      <c r="L702" s="284"/>
      <c r="M702" s="284"/>
      <c r="N702" s="284"/>
      <c r="O702" s="284"/>
      <c r="P702" s="284"/>
      <c r="Q702" s="284"/>
      <c r="R702" s="370">
        <f t="shared" si="250"/>
        <v>46341</v>
      </c>
      <c r="S702" s="370">
        <f t="shared" si="250"/>
        <v>46341</v>
      </c>
      <c r="T702" s="370">
        <f t="shared" si="250"/>
        <v>46341</v>
      </c>
      <c r="U702" s="370">
        <f t="shared" si="250"/>
        <v>46341</v>
      </c>
      <c r="V702" s="284"/>
      <c r="W702" s="284"/>
      <c r="X702" s="284"/>
      <c r="Y702" s="284"/>
      <c r="Z702" s="284"/>
      <c r="AA702" s="284"/>
      <c r="AB702" s="284"/>
      <c r="AC702" s="768">
        <f t="shared" si="239"/>
        <v>-43317</v>
      </c>
      <c r="AD702" s="768">
        <f t="shared" si="240"/>
        <v>-43317</v>
      </c>
      <c r="AE702" s="768">
        <f t="shared" si="241"/>
        <v>-43317</v>
      </c>
      <c r="AF702" s="768">
        <f t="shared" si="242"/>
        <v>-43317</v>
      </c>
      <c r="AG702" s="768">
        <f t="shared" si="243"/>
        <v>-43317</v>
      </c>
      <c r="AH702" s="768">
        <f t="shared" si="244"/>
        <v>-43317</v>
      </c>
      <c r="AI702" s="768">
        <f t="shared" si="245"/>
        <v>-43317</v>
      </c>
      <c r="AJ702" s="768">
        <f t="shared" si="246"/>
        <v>2866</v>
      </c>
      <c r="AK702" s="768">
        <f t="shared" si="247"/>
        <v>2866</v>
      </c>
      <c r="AL702" s="768">
        <f t="shared" si="248"/>
        <v>2866</v>
      </c>
      <c r="AM702" s="768">
        <f t="shared" si="249"/>
        <v>2866</v>
      </c>
      <c r="AN702" s="284"/>
      <c r="AO702" s="284"/>
      <c r="AP702" s="284"/>
      <c r="AQ702" s="279"/>
      <c r="AR702" s="266"/>
      <c r="AS702" s="254"/>
      <c r="AT702" s="254"/>
      <c r="AU702" s="254"/>
    </row>
    <row r="703" spans="1:47" outlineLevel="3" x14ac:dyDescent="0.35">
      <c r="A703" s="254"/>
      <c r="B703" s="263"/>
      <c r="C703" s="256">
        <f t="shared" si="251"/>
        <v>4</v>
      </c>
      <c r="D703" s="279"/>
      <c r="E703" s="334"/>
      <c r="F703" s="334"/>
      <c r="G703" s="279"/>
      <c r="H703" s="300" t="str">
        <f>H$252</f>
        <v>Win</v>
      </c>
      <c r="I703" s="300">
        <v>0</v>
      </c>
      <c r="J703" s="300" t="s">
        <v>623</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52">R703&lt;(MAX(R$273:R$280)+MAX($I$354*R$354,$I$355*R$355,$I$356*R$356))</f>
        <v>0</v>
      </c>
      <c r="Y703" s="284" t="b">
        <f t="shared" si="252"/>
        <v>0</v>
      </c>
      <c r="Z703" s="284" t="b">
        <f t="shared" si="252"/>
        <v>0</v>
      </c>
      <c r="AA703" s="284" t="b">
        <f t="shared" si="252"/>
        <v>0</v>
      </c>
      <c r="AB703" s="284"/>
      <c r="AC703" s="768">
        <f t="shared" si="239"/>
        <v>348</v>
      </c>
      <c r="AD703" s="768">
        <f t="shared" si="240"/>
        <v>348</v>
      </c>
      <c r="AE703" s="768">
        <f t="shared" si="241"/>
        <v>348</v>
      </c>
      <c r="AF703" s="768">
        <f t="shared" si="242"/>
        <v>-43317</v>
      </c>
      <c r="AG703" s="768">
        <f t="shared" si="243"/>
        <v>-43317</v>
      </c>
      <c r="AH703" s="768">
        <f t="shared" si="244"/>
        <v>-43317</v>
      </c>
      <c r="AI703" s="768">
        <f t="shared" si="245"/>
        <v>-43317</v>
      </c>
      <c r="AJ703" s="768">
        <f t="shared" si="246"/>
        <v>348</v>
      </c>
      <c r="AK703" s="768">
        <f t="shared" si="247"/>
        <v>348</v>
      </c>
      <c r="AL703" s="768">
        <f t="shared" si="248"/>
        <v>348</v>
      </c>
      <c r="AM703" s="768">
        <f t="shared" si="249"/>
        <v>348</v>
      </c>
      <c r="AN703" s="284"/>
      <c r="AO703" s="284"/>
      <c r="AP703" s="284"/>
      <c r="AQ703" s="279"/>
      <c r="AR703" s="266"/>
      <c r="AS703" s="254"/>
      <c r="AT703" s="254"/>
      <c r="AU703" s="254"/>
    </row>
    <row r="704" spans="1:47" outlineLevel="3" x14ac:dyDescent="0.35">
      <c r="A704" s="254"/>
      <c r="B704" s="263"/>
      <c r="C704" s="256">
        <f t="shared" si="251"/>
        <v>4</v>
      </c>
      <c r="D704" s="279"/>
      <c r="E704" s="334"/>
      <c r="F704" s="334"/>
      <c r="G704" s="279"/>
      <c r="H704" s="300"/>
      <c r="I704" s="300"/>
      <c r="J704" s="300" t="s">
        <v>613</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52"/>
        <v>0</v>
      </c>
      <c r="Y704" s="284" t="b">
        <f t="shared" si="252"/>
        <v>0</v>
      </c>
      <c r="Z704" s="284" t="b">
        <f t="shared" si="252"/>
        <v>0</v>
      </c>
      <c r="AA704" s="284" t="b">
        <f t="shared" si="252"/>
        <v>0</v>
      </c>
      <c r="AB704" s="284"/>
      <c r="AC704" s="768">
        <f t="shared" si="239"/>
        <v>-43317</v>
      </c>
      <c r="AD704" s="768">
        <f t="shared" si="240"/>
        <v>-43317</v>
      </c>
      <c r="AE704" s="768">
        <f t="shared" si="241"/>
        <v>-43317</v>
      </c>
      <c r="AF704" s="768">
        <f t="shared" si="242"/>
        <v>348</v>
      </c>
      <c r="AG704" s="768">
        <f t="shared" si="243"/>
        <v>348</v>
      </c>
      <c r="AH704" s="768">
        <f t="shared" si="244"/>
        <v>348</v>
      </c>
      <c r="AI704" s="768">
        <f t="shared" si="245"/>
        <v>348</v>
      </c>
      <c r="AJ704" s="768">
        <f t="shared" si="246"/>
        <v>348</v>
      </c>
      <c r="AK704" s="768">
        <f t="shared" si="247"/>
        <v>348</v>
      </c>
      <c r="AL704" s="768">
        <f t="shared" si="248"/>
        <v>348</v>
      </c>
      <c r="AM704" s="768">
        <f t="shared" si="249"/>
        <v>348</v>
      </c>
      <c r="AN704" s="284"/>
      <c r="AO704" s="284"/>
      <c r="AP704" s="284"/>
      <c r="AQ704" s="279"/>
      <c r="AR704" s="266"/>
      <c r="AS704" s="254"/>
      <c r="AT704" s="254"/>
      <c r="AU704" s="254"/>
    </row>
    <row r="705" spans="1:47" outlineLevel="3" x14ac:dyDescent="0.35">
      <c r="A705" s="254"/>
      <c r="B705" s="263"/>
      <c r="C705" s="256">
        <f t="shared" si="251"/>
        <v>4</v>
      </c>
      <c r="D705" s="279"/>
      <c r="E705" s="334"/>
      <c r="F705" s="334"/>
      <c r="G705" s="279"/>
      <c r="H705" s="300"/>
      <c r="I705" s="300"/>
      <c r="J705" s="300" t="s">
        <v>614</v>
      </c>
      <c r="K705" s="284"/>
      <c r="L705" s="284"/>
      <c r="M705" s="284"/>
      <c r="N705" s="284"/>
      <c r="O705" s="284"/>
      <c r="P705" s="284"/>
      <c r="Q705" s="284"/>
      <c r="R705" s="405">
        <v>43814</v>
      </c>
      <c r="S705" s="405">
        <v>43814</v>
      </c>
      <c r="T705" s="405">
        <v>43814</v>
      </c>
      <c r="U705" s="405">
        <v>43814</v>
      </c>
      <c r="V705" s="284"/>
      <c r="W705" s="284"/>
      <c r="X705" s="284" t="b">
        <f t="shared" si="252"/>
        <v>0</v>
      </c>
      <c r="Y705" s="284" t="b">
        <f t="shared" si="252"/>
        <v>0</v>
      </c>
      <c r="Z705" s="284" t="b">
        <f t="shared" si="252"/>
        <v>0</v>
      </c>
      <c r="AA705" s="284" t="b">
        <f t="shared" si="252"/>
        <v>0</v>
      </c>
      <c r="AB705" s="284"/>
      <c r="AC705" s="768">
        <f t="shared" si="239"/>
        <v>-43317</v>
      </c>
      <c r="AD705" s="768">
        <f t="shared" si="240"/>
        <v>-43317</v>
      </c>
      <c r="AE705" s="768">
        <f t="shared" si="241"/>
        <v>-43317</v>
      </c>
      <c r="AF705" s="768">
        <f t="shared" si="242"/>
        <v>-43317</v>
      </c>
      <c r="AG705" s="768">
        <f t="shared" si="243"/>
        <v>-43317</v>
      </c>
      <c r="AH705" s="768">
        <f t="shared" si="244"/>
        <v>-43317</v>
      </c>
      <c r="AI705" s="768">
        <f t="shared" si="245"/>
        <v>-43317</v>
      </c>
      <c r="AJ705" s="768">
        <f t="shared" si="246"/>
        <v>348</v>
      </c>
      <c r="AK705" s="768">
        <f t="shared" si="247"/>
        <v>348</v>
      </c>
      <c r="AL705" s="768">
        <f t="shared" si="248"/>
        <v>348</v>
      </c>
      <c r="AM705" s="768">
        <f t="shared" si="249"/>
        <v>348</v>
      </c>
      <c r="AN705" s="284"/>
      <c r="AO705" s="284"/>
      <c r="AP705" s="284"/>
      <c r="AQ705" s="279"/>
      <c r="AR705" s="266"/>
      <c r="AS705" s="254"/>
      <c r="AT705" s="254"/>
      <c r="AU705" s="254"/>
    </row>
    <row r="706" spans="1:47" outlineLevel="3" x14ac:dyDescent="0.35">
      <c r="A706" s="254"/>
      <c r="B706" s="263"/>
      <c r="C706" s="256">
        <f t="shared" si="251"/>
        <v>4</v>
      </c>
      <c r="D706" s="279"/>
      <c r="E706" s="334"/>
      <c r="F706" s="334"/>
      <c r="G706" s="279"/>
      <c r="H706" s="284"/>
      <c r="I706" s="300">
        <v>1</v>
      </c>
      <c r="J706" s="300" t="s">
        <v>623</v>
      </c>
      <c r="K706" s="370">
        <f>DATE(YEAR(K703)+1,MONTH(K703),DAY(K703))</f>
        <v>44180</v>
      </c>
      <c r="L706" s="370">
        <f>DATE(YEAR(L703)+1,MONTH(L703),DAY(L703))</f>
        <v>44180</v>
      </c>
      <c r="M706" s="370">
        <f>DATE(YEAR(M703)+1,MONTH(M703),DAY(M703))</f>
        <v>44180</v>
      </c>
      <c r="N706" s="284"/>
      <c r="O706" s="284"/>
      <c r="P706" s="284"/>
      <c r="Q706" s="284"/>
      <c r="R706" s="370">
        <f t="shared" ref="R706:U706" si="253">DATE(YEAR(R703)+1,MONTH(R703),DAY(R703))</f>
        <v>44180</v>
      </c>
      <c r="S706" s="370">
        <f t="shared" si="253"/>
        <v>44180</v>
      </c>
      <c r="T706" s="370">
        <f t="shared" si="253"/>
        <v>44180</v>
      </c>
      <c r="U706" s="370">
        <f t="shared" si="253"/>
        <v>44180</v>
      </c>
      <c r="V706" s="284"/>
      <c r="W706" s="284"/>
      <c r="X706" s="284"/>
      <c r="Y706" s="284"/>
      <c r="Z706" s="284"/>
      <c r="AA706" s="284"/>
      <c r="AB706" s="284"/>
      <c r="AC706" s="768">
        <f t="shared" si="239"/>
        <v>713</v>
      </c>
      <c r="AD706" s="768">
        <f t="shared" si="240"/>
        <v>713</v>
      </c>
      <c r="AE706" s="768">
        <f t="shared" si="241"/>
        <v>713</v>
      </c>
      <c r="AF706" s="768">
        <f t="shared" si="242"/>
        <v>-43317</v>
      </c>
      <c r="AG706" s="768">
        <f t="shared" si="243"/>
        <v>-43317</v>
      </c>
      <c r="AH706" s="768">
        <f t="shared" si="244"/>
        <v>-43317</v>
      </c>
      <c r="AI706" s="768">
        <f t="shared" si="245"/>
        <v>-43317</v>
      </c>
      <c r="AJ706" s="768">
        <f t="shared" si="246"/>
        <v>713</v>
      </c>
      <c r="AK706" s="768">
        <f t="shared" si="247"/>
        <v>713</v>
      </c>
      <c r="AL706" s="768">
        <f t="shared" si="248"/>
        <v>713</v>
      </c>
      <c r="AM706" s="768">
        <f t="shared" si="249"/>
        <v>713</v>
      </c>
      <c r="AN706" s="284"/>
      <c r="AO706" s="284"/>
      <c r="AP706" s="284"/>
      <c r="AQ706" s="279"/>
      <c r="AR706" s="266"/>
      <c r="AS706" s="254"/>
      <c r="AT706" s="254"/>
      <c r="AU706" s="254"/>
    </row>
    <row r="707" spans="1:47" outlineLevel="3" x14ac:dyDescent="0.35">
      <c r="A707" s="254"/>
      <c r="B707" s="263"/>
      <c r="C707" s="256">
        <f t="shared" si="251"/>
        <v>4</v>
      </c>
      <c r="D707" s="279"/>
      <c r="E707" s="334"/>
      <c r="F707" s="334"/>
      <c r="G707" s="279"/>
      <c r="H707" s="284"/>
      <c r="I707" s="300"/>
      <c r="J707" s="300" t="s">
        <v>613</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54">DATE(YEAR(R704)+1,MONTH(R704),DAY(R704))</f>
        <v>44180</v>
      </c>
      <c r="S707" s="370">
        <f t="shared" si="254"/>
        <v>44180</v>
      </c>
      <c r="T707" s="370">
        <f t="shared" si="254"/>
        <v>44180</v>
      </c>
      <c r="U707" s="370">
        <f t="shared" si="254"/>
        <v>44180</v>
      </c>
      <c r="V707" s="284"/>
      <c r="W707" s="284"/>
      <c r="X707" s="284"/>
      <c r="Y707" s="284"/>
      <c r="Z707" s="284"/>
      <c r="AA707" s="284"/>
      <c r="AB707" s="284"/>
      <c r="AC707" s="768">
        <f t="shared" si="239"/>
        <v>-43317</v>
      </c>
      <c r="AD707" s="768">
        <f t="shared" si="240"/>
        <v>-43317</v>
      </c>
      <c r="AE707" s="768">
        <f t="shared" si="241"/>
        <v>-43317</v>
      </c>
      <c r="AF707" s="768">
        <f t="shared" si="242"/>
        <v>713</v>
      </c>
      <c r="AG707" s="768">
        <f t="shared" si="243"/>
        <v>713</v>
      </c>
      <c r="AH707" s="768">
        <f t="shared" si="244"/>
        <v>713</v>
      </c>
      <c r="AI707" s="768">
        <f t="shared" si="245"/>
        <v>713</v>
      </c>
      <c r="AJ707" s="768">
        <f t="shared" si="246"/>
        <v>713</v>
      </c>
      <c r="AK707" s="768">
        <f t="shared" si="247"/>
        <v>713</v>
      </c>
      <c r="AL707" s="768">
        <f t="shared" si="248"/>
        <v>713</v>
      </c>
      <c r="AM707" s="768">
        <f t="shared" si="249"/>
        <v>713</v>
      </c>
      <c r="AN707" s="284"/>
      <c r="AO707" s="284"/>
      <c r="AP707" s="284"/>
      <c r="AQ707" s="279"/>
      <c r="AR707" s="266"/>
      <c r="AS707" s="254"/>
      <c r="AT707" s="254"/>
      <c r="AU707" s="254"/>
    </row>
    <row r="708" spans="1:47" outlineLevel="3" x14ac:dyDescent="0.35">
      <c r="A708" s="254"/>
      <c r="B708" s="263"/>
      <c r="C708" s="256">
        <f t="shared" si="251"/>
        <v>4</v>
      </c>
      <c r="D708" s="279"/>
      <c r="E708" s="334"/>
      <c r="F708" s="334"/>
      <c r="G708" s="279"/>
      <c r="H708" s="284"/>
      <c r="I708" s="300"/>
      <c r="J708" s="300" t="s">
        <v>614</v>
      </c>
      <c r="K708" s="284"/>
      <c r="L708" s="284"/>
      <c r="M708" s="284"/>
      <c r="N708" s="284"/>
      <c r="O708" s="284"/>
      <c r="P708" s="284"/>
      <c r="Q708" s="284"/>
      <c r="R708" s="370">
        <f t="shared" ref="R708:U708" si="255">DATE(YEAR(R705)+1,MONTH(R705),DAY(R705))</f>
        <v>44180</v>
      </c>
      <c r="S708" s="370">
        <f t="shared" si="255"/>
        <v>44180</v>
      </c>
      <c r="T708" s="370">
        <f t="shared" si="255"/>
        <v>44180</v>
      </c>
      <c r="U708" s="370">
        <f t="shared" si="255"/>
        <v>44180</v>
      </c>
      <c r="V708" s="284"/>
      <c r="W708" s="284"/>
      <c r="X708" s="284"/>
      <c r="Y708" s="284"/>
      <c r="Z708" s="284"/>
      <c r="AA708" s="284"/>
      <c r="AB708" s="284"/>
      <c r="AC708" s="768">
        <f t="shared" si="239"/>
        <v>-43317</v>
      </c>
      <c r="AD708" s="768">
        <f t="shared" si="240"/>
        <v>-43317</v>
      </c>
      <c r="AE708" s="768">
        <f t="shared" si="241"/>
        <v>-43317</v>
      </c>
      <c r="AF708" s="768">
        <f t="shared" si="242"/>
        <v>-43317</v>
      </c>
      <c r="AG708" s="768">
        <f t="shared" si="243"/>
        <v>-43317</v>
      </c>
      <c r="AH708" s="768">
        <f t="shared" si="244"/>
        <v>-43317</v>
      </c>
      <c r="AI708" s="768">
        <f t="shared" si="245"/>
        <v>-43317</v>
      </c>
      <c r="AJ708" s="768">
        <f t="shared" si="246"/>
        <v>713</v>
      </c>
      <c r="AK708" s="768">
        <f t="shared" si="247"/>
        <v>713</v>
      </c>
      <c r="AL708" s="768">
        <f t="shared" si="248"/>
        <v>713</v>
      </c>
      <c r="AM708" s="768">
        <f t="shared" si="249"/>
        <v>713</v>
      </c>
      <c r="AN708" s="284"/>
      <c r="AO708" s="284"/>
      <c r="AP708" s="284"/>
      <c r="AQ708" s="279"/>
      <c r="AR708" s="266"/>
      <c r="AS708" s="254"/>
      <c r="AT708" s="254"/>
      <c r="AU708" s="254"/>
    </row>
    <row r="709" spans="1:47" outlineLevel="3" x14ac:dyDescent="0.35">
      <c r="A709" s="254"/>
      <c r="B709" s="263"/>
      <c r="C709" s="256">
        <f t="shared" si="251"/>
        <v>4</v>
      </c>
      <c r="D709" s="279"/>
      <c r="E709" s="334"/>
      <c r="F709" s="334"/>
      <c r="G709" s="279"/>
      <c r="H709" s="284"/>
      <c r="I709" s="300">
        <v>2</v>
      </c>
      <c r="J709" s="300" t="s">
        <v>623</v>
      </c>
      <c r="K709" s="370">
        <f>DATE(YEAR(K706)+1,MONTH(K706),DAY(K706))</f>
        <v>44545</v>
      </c>
      <c r="L709" s="370">
        <f>DATE(YEAR(L706)+1,MONTH(L706),DAY(L706))</f>
        <v>44545</v>
      </c>
      <c r="M709" s="370">
        <f>DATE(YEAR(M706)+1,MONTH(M706),DAY(M706))</f>
        <v>44545</v>
      </c>
      <c r="N709" s="284"/>
      <c r="O709" s="284"/>
      <c r="P709" s="284"/>
      <c r="Q709" s="284"/>
      <c r="R709" s="370">
        <f t="shared" ref="R709:U709" si="256">DATE(YEAR(R706)+1,MONTH(R706),DAY(R706))</f>
        <v>44545</v>
      </c>
      <c r="S709" s="370">
        <f t="shared" si="256"/>
        <v>44545</v>
      </c>
      <c r="T709" s="370">
        <f t="shared" si="256"/>
        <v>44545</v>
      </c>
      <c r="U709" s="370">
        <f t="shared" si="256"/>
        <v>44545</v>
      </c>
      <c r="V709" s="284"/>
      <c r="W709" s="284"/>
      <c r="X709" s="284"/>
      <c r="Y709" s="284"/>
      <c r="Z709" s="284"/>
      <c r="AA709" s="284"/>
      <c r="AB709" s="284"/>
      <c r="AC709" s="768">
        <f t="shared" si="239"/>
        <v>1076</v>
      </c>
      <c r="AD709" s="768">
        <f t="shared" si="240"/>
        <v>1076</v>
      </c>
      <c r="AE709" s="768">
        <f t="shared" si="241"/>
        <v>1076</v>
      </c>
      <c r="AF709" s="768">
        <f t="shared" si="242"/>
        <v>-43317</v>
      </c>
      <c r="AG709" s="768">
        <f t="shared" si="243"/>
        <v>-43317</v>
      </c>
      <c r="AH709" s="768">
        <f t="shared" si="244"/>
        <v>-43317</v>
      </c>
      <c r="AI709" s="768">
        <f t="shared" si="245"/>
        <v>-43317</v>
      </c>
      <c r="AJ709" s="768">
        <f t="shared" si="246"/>
        <v>1076</v>
      </c>
      <c r="AK709" s="768">
        <f t="shared" si="247"/>
        <v>1076</v>
      </c>
      <c r="AL709" s="768">
        <f t="shared" si="248"/>
        <v>1076</v>
      </c>
      <c r="AM709" s="768">
        <f t="shared" si="249"/>
        <v>1076</v>
      </c>
      <c r="AN709" s="284"/>
      <c r="AO709" s="284"/>
      <c r="AP709" s="284"/>
      <c r="AQ709" s="279"/>
      <c r="AR709" s="266"/>
      <c r="AS709" s="254"/>
      <c r="AT709" s="254"/>
      <c r="AU709" s="254"/>
    </row>
    <row r="710" spans="1:47" outlineLevel="3" x14ac:dyDescent="0.35">
      <c r="A710" s="254"/>
      <c r="B710" s="263"/>
      <c r="C710" s="256">
        <f t="shared" si="251"/>
        <v>4</v>
      </c>
      <c r="D710" s="279"/>
      <c r="E710" s="334"/>
      <c r="F710" s="334"/>
      <c r="G710" s="279"/>
      <c r="H710" s="284"/>
      <c r="I710" s="300"/>
      <c r="J710" s="300" t="s">
        <v>613</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7">DATE(YEAR(R707)+1,MONTH(R707),DAY(R707))</f>
        <v>44545</v>
      </c>
      <c r="S710" s="370">
        <f t="shared" si="257"/>
        <v>44545</v>
      </c>
      <c r="T710" s="370">
        <f t="shared" si="257"/>
        <v>44545</v>
      </c>
      <c r="U710" s="370">
        <f t="shared" si="257"/>
        <v>44545</v>
      </c>
      <c r="V710" s="284"/>
      <c r="W710" s="284"/>
      <c r="X710" s="284"/>
      <c r="Y710" s="284"/>
      <c r="Z710" s="284"/>
      <c r="AA710" s="284"/>
      <c r="AB710" s="284"/>
      <c r="AC710" s="768">
        <f t="shared" si="239"/>
        <v>-43317</v>
      </c>
      <c r="AD710" s="768">
        <f t="shared" si="240"/>
        <v>-43317</v>
      </c>
      <c r="AE710" s="768">
        <f t="shared" si="241"/>
        <v>-43317</v>
      </c>
      <c r="AF710" s="768">
        <f t="shared" si="242"/>
        <v>1076</v>
      </c>
      <c r="AG710" s="768">
        <f t="shared" si="243"/>
        <v>1076</v>
      </c>
      <c r="AH710" s="768">
        <f t="shared" si="244"/>
        <v>1076</v>
      </c>
      <c r="AI710" s="768">
        <f t="shared" si="245"/>
        <v>1076</v>
      </c>
      <c r="AJ710" s="768">
        <f t="shared" si="246"/>
        <v>1076</v>
      </c>
      <c r="AK710" s="768">
        <f t="shared" si="247"/>
        <v>1076</v>
      </c>
      <c r="AL710" s="768">
        <f t="shared" si="248"/>
        <v>1076</v>
      </c>
      <c r="AM710" s="768">
        <f t="shared" si="249"/>
        <v>1076</v>
      </c>
      <c r="AN710" s="284"/>
      <c r="AO710" s="284"/>
      <c r="AP710" s="284"/>
      <c r="AQ710" s="279"/>
      <c r="AR710" s="266"/>
      <c r="AS710" s="254"/>
      <c r="AT710" s="254"/>
      <c r="AU710" s="254"/>
    </row>
    <row r="711" spans="1:47" outlineLevel="3" x14ac:dyDescent="0.35">
      <c r="A711" s="254"/>
      <c r="B711" s="263"/>
      <c r="C711" s="256">
        <f t="shared" si="251"/>
        <v>4</v>
      </c>
      <c r="D711" s="279"/>
      <c r="E711" s="334"/>
      <c r="F711" s="334"/>
      <c r="G711" s="279"/>
      <c r="H711" s="284"/>
      <c r="I711" s="300"/>
      <c r="J711" s="300" t="s">
        <v>614</v>
      </c>
      <c r="K711" s="284"/>
      <c r="L711" s="284"/>
      <c r="M711" s="284"/>
      <c r="N711" s="284"/>
      <c r="O711" s="284"/>
      <c r="P711" s="284"/>
      <c r="Q711" s="284"/>
      <c r="R711" s="370">
        <f t="shared" ref="R711:U711" si="258">DATE(YEAR(R708)+1,MONTH(R708),DAY(R708))</f>
        <v>44545</v>
      </c>
      <c r="S711" s="370">
        <f t="shared" si="258"/>
        <v>44545</v>
      </c>
      <c r="T711" s="370">
        <f t="shared" si="258"/>
        <v>44545</v>
      </c>
      <c r="U711" s="370">
        <f t="shared" si="258"/>
        <v>44545</v>
      </c>
      <c r="V711" s="284"/>
      <c r="W711" s="284"/>
      <c r="X711" s="284"/>
      <c r="Y711" s="284"/>
      <c r="Z711" s="284"/>
      <c r="AA711" s="284"/>
      <c r="AB711" s="284"/>
      <c r="AC711" s="768">
        <f t="shared" ref="AC711:AC742" si="259">MIN(363,INT((K711 - DATE(YEAR(K711),1,1))))+364*(YEAR(K711)-i_startyear)</f>
        <v>-43317</v>
      </c>
      <c r="AD711" s="768">
        <f t="shared" ref="AD711:AD742" si="260">MIN(363,INT((L711 - DATE(YEAR(L711),1,1))))+364*(YEAR(L711)-i_startyear)</f>
        <v>-43317</v>
      </c>
      <c r="AE711" s="768">
        <f t="shared" ref="AE711:AE742" si="261">MIN(363,INT((M711 - DATE(YEAR(M711),1,1))))+364*(YEAR(M711)-i_startyear)</f>
        <v>-43317</v>
      </c>
      <c r="AF711" s="768">
        <f t="shared" ref="AF711:AF742" si="262">MIN(363,INT((N711 - DATE(YEAR(N711),1,1))))+364*(YEAR(N711)-i_startyear)</f>
        <v>-43317</v>
      </c>
      <c r="AG711" s="768">
        <f t="shared" ref="AG711:AG742" si="263">MIN(363,INT((O711 - DATE(YEAR(O711),1,1))))+364*(YEAR(O711)-i_startyear)</f>
        <v>-43317</v>
      </c>
      <c r="AH711" s="768">
        <f t="shared" ref="AH711:AH742" si="264">MIN(363,INT((P711 - DATE(YEAR(P711),1,1))))+364*(YEAR(P711)-i_startyear)</f>
        <v>-43317</v>
      </c>
      <c r="AI711" s="768">
        <f t="shared" ref="AI711:AI742" si="265">MIN(363,INT((Q711 - DATE(YEAR(Q711),1,1))))+364*(YEAR(Q711)-i_startyear)</f>
        <v>-43317</v>
      </c>
      <c r="AJ711" s="768">
        <f t="shared" ref="AJ711:AJ742" si="266">MIN(363,INT((R711 - DATE(YEAR(R711),1,1))))+364*(YEAR(R711)-i_startyear)</f>
        <v>1076</v>
      </c>
      <c r="AK711" s="768">
        <f t="shared" ref="AK711:AK742" si="267">MIN(363,INT((S711 - DATE(YEAR(S711),1,1))))+364*(YEAR(S711)-i_startyear)</f>
        <v>1076</v>
      </c>
      <c r="AL711" s="768">
        <f t="shared" ref="AL711:AL742" si="268">MIN(363,INT((T711 - DATE(YEAR(T711),1,1))))+364*(YEAR(T711)-i_startyear)</f>
        <v>1076</v>
      </c>
      <c r="AM711" s="768">
        <f t="shared" ref="AM711:AM742" si="269">MIN(363,INT((U711 - DATE(YEAR(U711),1,1))))+364*(YEAR(U711)-i_startyear)</f>
        <v>1076</v>
      </c>
      <c r="AN711" s="284"/>
      <c r="AO711" s="284"/>
      <c r="AP711" s="284"/>
      <c r="AQ711" s="279"/>
      <c r="AR711" s="266"/>
      <c r="AS711" s="254"/>
      <c r="AT711" s="254"/>
      <c r="AU711" s="254"/>
    </row>
    <row r="712" spans="1:47" outlineLevel="3" x14ac:dyDescent="0.35">
      <c r="A712" s="254"/>
      <c r="B712" s="263"/>
      <c r="C712" s="256">
        <f t="shared" si="251"/>
        <v>4</v>
      </c>
      <c r="D712" s="279"/>
      <c r="E712" s="334"/>
      <c r="F712" s="334"/>
      <c r="G712" s="279"/>
      <c r="H712" s="284"/>
      <c r="I712" s="300">
        <v>3</v>
      </c>
      <c r="J712" s="300" t="s">
        <v>623</v>
      </c>
      <c r="K712" s="370">
        <f>DATE(YEAR(K709)+1,MONTH(K709),DAY(K709))</f>
        <v>44910</v>
      </c>
      <c r="L712" s="370">
        <f>DATE(YEAR(L709)+1,MONTH(L709),DAY(L709))</f>
        <v>44910</v>
      </c>
      <c r="M712" s="370">
        <f>DATE(YEAR(M709)+1,MONTH(M709),DAY(M709))</f>
        <v>44910</v>
      </c>
      <c r="N712" s="284"/>
      <c r="O712" s="284"/>
      <c r="P712" s="284"/>
      <c r="Q712" s="284"/>
      <c r="R712" s="370">
        <f t="shared" ref="R712:U712" si="270">DATE(YEAR(R709)+1,MONTH(R709),DAY(R709))</f>
        <v>44910</v>
      </c>
      <c r="S712" s="370">
        <f t="shared" si="270"/>
        <v>44910</v>
      </c>
      <c r="T712" s="370">
        <f t="shared" si="270"/>
        <v>44910</v>
      </c>
      <c r="U712" s="370">
        <f t="shared" si="270"/>
        <v>44910</v>
      </c>
      <c r="V712" s="284"/>
      <c r="W712" s="284"/>
      <c r="X712" s="284"/>
      <c r="Y712" s="284"/>
      <c r="Z712" s="284"/>
      <c r="AA712" s="284"/>
      <c r="AB712" s="284"/>
      <c r="AC712" s="768">
        <f t="shared" si="259"/>
        <v>1440</v>
      </c>
      <c r="AD712" s="768">
        <f t="shared" si="260"/>
        <v>1440</v>
      </c>
      <c r="AE712" s="768">
        <f t="shared" si="261"/>
        <v>1440</v>
      </c>
      <c r="AF712" s="768">
        <f t="shared" si="262"/>
        <v>-43317</v>
      </c>
      <c r="AG712" s="768">
        <f t="shared" si="263"/>
        <v>-43317</v>
      </c>
      <c r="AH712" s="768">
        <f t="shared" si="264"/>
        <v>-43317</v>
      </c>
      <c r="AI712" s="768">
        <f t="shared" si="265"/>
        <v>-43317</v>
      </c>
      <c r="AJ712" s="768">
        <f t="shared" si="266"/>
        <v>1440</v>
      </c>
      <c r="AK712" s="768">
        <f t="shared" si="267"/>
        <v>1440</v>
      </c>
      <c r="AL712" s="768">
        <f t="shared" si="268"/>
        <v>1440</v>
      </c>
      <c r="AM712" s="768">
        <f t="shared" si="269"/>
        <v>1440</v>
      </c>
      <c r="AN712" s="284"/>
      <c r="AO712" s="284"/>
      <c r="AP712" s="284"/>
      <c r="AQ712" s="279"/>
      <c r="AR712" s="266"/>
      <c r="AS712" s="254"/>
      <c r="AT712" s="254"/>
      <c r="AU712" s="254"/>
    </row>
    <row r="713" spans="1:47" outlineLevel="3" x14ac:dyDescent="0.35">
      <c r="A713" s="254"/>
      <c r="B713" s="263"/>
      <c r="C713" s="256">
        <f t="shared" si="251"/>
        <v>4</v>
      </c>
      <c r="D713" s="279"/>
      <c r="E713" s="334"/>
      <c r="F713" s="334"/>
      <c r="G713" s="279"/>
      <c r="H713" s="284"/>
      <c r="I713" s="300"/>
      <c r="J713" s="300" t="s">
        <v>613</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71">DATE(YEAR(R710)+1,MONTH(R710),DAY(R710))</f>
        <v>44910</v>
      </c>
      <c r="S713" s="370">
        <f t="shared" si="271"/>
        <v>44910</v>
      </c>
      <c r="T713" s="370">
        <f t="shared" si="271"/>
        <v>44910</v>
      </c>
      <c r="U713" s="370">
        <f t="shared" si="271"/>
        <v>44910</v>
      </c>
      <c r="V713" s="284"/>
      <c r="W713" s="284"/>
      <c r="X713" s="284"/>
      <c r="Y713" s="284"/>
      <c r="Z713" s="284"/>
      <c r="AA713" s="284"/>
      <c r="AB713" s="284"/>
      <c r="AC713" s="768">
        <f t="shared" si="259"/>
        <v>-43317</v>
      </c>
      <c r="AD713" s="768">
        <f t="shared" si="260"/>
        <v>-43317</v>
      </c>
      <c r="AE713" s="768">
        <f t="shared" si="261"/>
        <v>-43317</v>
      </c>
      <c r="AF713" s="768">
        <f t="shared" si="262"/>
        <v>1440</v>
      </c>
      <c r="AG713" s="768">
        <f t="shared" si="263"/>
        <v>1440</v>
      </c>
      <c r="AH713" s="768">
        <f t="shared" si="264"/>
        <v>1440</v>
      </c>
      <c r="AI713" s="768">
        <f t="shared" si="265"/>
        <v>1440</v>
      </c>
      <c r="AJ713" s="768">
        <f t="shared" si="266"/>
        <v>1440</v>
      </c>
      <c r="AK713" s="768">
        <f t="shared" si="267"/>
        <v>1440</v>
      </c>
      <c r="AL713" s="768">
        <f t="shared" si="268"/>
        <v>1440</v>
      </c>
      <c r="AM713" s="768">
        <f t="shared" si="269"/>
        <v>1440</v>
      </c>
      <c r="AN713" s="284"/>
      <c r="AO713" s="284"/>
      <c r="AP713" s="284"/>
      <c r="AQ713" s="279"/>
      <c r="AR713" s="266"/>
      <c r="AS713" s="254"/>
      <c r="AT713" s="254"/>
      <c r="AU713" s="254"/>
    </row>
    <row r="714" spans="1:47" outlineLevel="3" x14ac:dyDescent="0.35">
      <c r="A714" s="254"/>
      <c r="B714" s="263"/>
      <c r="C714" s="256">
        <f t="shared" si="251"/>
        <v>4</v>
      </c>
      <c r="D714" s="279"/>
      <c r="E714" s="334"/>
      <c r="F714" s="334"/>
      <c r="G714" s="279"/>
      <c r="H714" s="284"/>
      <c r="I714" s="300"/>
      <c r="J714" s="300" t="s">
        <v>614</v>
      </c>
      <c r="K714" s="284"/>
      <c r="L714" s="284"/>
      <c r="M714" s="284"/>
      <c r="N714" s="284"/>
      <c r="O714" s="284"/>
      <c r="P714" s="284"/>
      <c r="Q714" s="284"/>
      <c r="R714" s="370">
        <f t="shared" ref="R714:U714" si="272">DATE(YEAR(R711)+1,MONTH(R711),DAY(R711))</f>
        <v>44910</v>
      </c>
      <c r="S714" s="370">
        <f t="shared" si="272"/>
        <v>44910</v>
      </c>
      <c r="T714" s="370">
        <f t="shared" si="272"/>
        <v>44910</v>
      </c>
      <c r="U714" s="370">
        <f t="shared" si="272"/>
        <v>44910</v>
      </c>
      <c r="V714" s="284"/>
      <c r="W714" s="284"/>
      <c r="X714" s="284"/>
      <c r="Y714" s="284"/>
      <c r="Z714" s="284"/>
      <c r="AA714" s="284"/>
      <c r="AB714" s="284"/>
      <c r="AC714" s="768">
        <f t="shared" si="259"/>
        <v>-43317</v>
      </c>
      <c r="AD714" s="768">
        <f t="shared" si="260"/>
        <v>-43317</v>
      </c>
      <c r="AE714" s="768">
        <f t="shared" si="261"/>
        <v>-43317</v>
      </c>
      <c r="AF714" s="768">
        <f t="shared" si="262"/>
        <v>-43317</v>
      </c>
      <c r="AG714" s="768">
        <f t="shared" si="263"/>
        <v>-43317</v>
      </c>
      <c r="AH714" s="768">
        <f t="shared" si="264"/>
        <v>-43317</v>
      </c>
      <c r="AI714" s="768">
        <f t="shared" si="265"/>
        <v>-43317</v>
      </c>
      <c r="AJ714" s="768">
        <f t="shared" si="266"/>
        <v>1440</v>
      </c>
      <c r="AK714" s="768">
        <f t="shared" si="267"/>
        <v>1440</v>
      </c>
      <c r="AL714" s="768">
        <f t="shared" si="268"/>
        <v>1440</v>
      </c>
      <c r="AM714" s="768">
        <f t="shared" si="269"/>
        <v>1440</v>
      </c>
      <c r="AN714" s="284"/>
      <c r="AO714" s="284"/>
      <c r="AP714" s="284"/>
      <c r="AQ714" s="279"/>
      <c r="AR714" s="266"/>
      <c r="AS714" s="254"/>
      <c r="AT714" s="254"/>
      <c r="AU714" s="254"/>
    </row>
    <row r="715" spans="1:47" outlineLevel="3" x14ac:dyDescent="0.35">
      <c r="A715" s="254"/>
      <c r="B715" s="263"/>
      <c r="C715" s="256">
        <f t="shared" si="251"/>
        <v>4</v>
      </c>
      <c r="D715" s="279"/>
      <c r="E715" s="334"/>
      <c r="F715" s="334"/>
      <c r="G715" s="279"/>
      <c r="H715" s="284"/>
      <c r="I715" s="300">
        <v>4</v>
      </c>
      <c r="J715" s="300" t="s">
        <v>623</v>
      </c>
      <c r="K715" s="370">
        <f>DATE(YEAR(K712)+1,MONTH(K712),DAY(K712))</f>
        <v>45275</v>
      </c>
      <c r="L715" s="370">
        <f>DATE(YEAR(L712)+1,MONTH(L712),DAY(L712))</f>
        <v>45275</v>
      </c>
      <c r="M715" s="370">
        <f>DATE(YEAR(M712)+1,MONTH(M712),DAY(M712))</f>
        <v>45275</v>
      </c>
      <c r="N715" s="284"/>
      <c r="O715" s="284"/>
      <c r="P715" s="284"/>
      <c r="Q715" s="284"/>
      <c r="R715" s="370">
        <f t="shared" ref="R715:U715" si="273">DATE(YEAR(R712)+1,MONTH(R712),DAY(R712))</f>
        <v>45275</v>
      </c>
      <c r="S715" s="370">
        <f t="shared" si="273"/>
        <v>45275</v>
      </c>
      <c r="T715" s="370">
        <f t="shared" si="273"/>
        <v>45275</v>
      </c>
      <c r="U715" s="370">
        <f t="shared" si="273"/>
        <v>45275</v>
      </c>
      <c r="V715" s="284"/>
      <c r="W715" s="284"/>
      <c r="X715" s="284"/>
      <c r="Y715" s="284"/>
      <c r="Z715" s="284"/>
      <c r="AA715" s="284"/>
      <c r="AB715" s="284"/>
      <c r="AC715" s="768">
        <f t="shared" si="259"/>
        <v>1804</v>
      </c>
      <c r="AD715" s="768">
        <f t="shared" si="260"/>
        <v>1804</v>
      </c>
      <c r="AE715" s="768">
        <f t="shared" si="261"/>
        <v>1804</v>
      </c>
      <c r="AF715" s="768">
        <f t="shared" si="262"/>
        <v>-43317</v>
      </c>
      <c r="AG715" s="768">
        <f t="shared" si="263"/>
        <v>-43317</v>
      </c>
      <c r="AH715" s="768">
        <f t="shared" si="264"/>
        <v>-43317</v>
      </c>
      <c r="AI715" s="768">
        <f t="shared" si="265"/>
        <v>-43317</v>
      </c>
      <c r="AJ715" s="768">
        <f t="shared" si="266"/>
        <v>1804</v>
      </c>
      <c r="AK715" s="768">
        <f t="shared" si="267"/>
        <v>1804</v>
      </c>
      <c r="AL715" s="768">
        <f t="shared" si="268"/>
        <v>1804</v>
      </c>
      <c r="AM715" s="768">
        <f t="shared" si="269"/>
        <v>1804</v>
      </c>
      <c r="AN715" s="284"/>
      <c r="AO715" s="284"/>
      <c r="AP715" s="284"/>
      <c r="AQ715" s="279"/>
      <c r="AR715" s="266"/>
      <c r="AS715" s="254"/>
      <c r="AT715" s="254"/>
      <c r="AU715" s="254"/>
    </row>
    <row r="716" spans="1:47" outlineLevel="3" x14ac:dyDescent="0.35">
      <c r="A716" s="254"/>
      <c r="B716" s="263"/>
      <c r="C716" s="256">
        <f t="shared" si="251"/>
        <v>4</v>
      </c>
      <c r="D716" s="279"/>
      <c r="E716" s="334"/>
      <c r="F716" s="334"/>
      <c r="G716" s="279"/>
      <c r="H716" s="284"/>
      <c r="I716" s="300"/>
      <c r="J716" s="300" t="s">
        <v>613</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74">DATE(YEAR(R713)+1,MONTH(R713),DAY(R713))</f>
        <v>45275</v>
      </c>
      <c r="S716" s="370">
        <f t="shared" si="274"/>
        <v>45275</v>
      </c>
      <c r="T716" s="370">
        <f t="shared" si="274"/>
        <v>45275</v>
      </c>
      <c r="U716" s="370">
        <f t="shared" si="274"/>
        <v>45275</v>
      </c>
      <c r="V716" s="284"/>
      <c r="W716" s="284"/>
      <c r="X716" s="284"/>
      <c r="Y716" s="284"/>
      <c r="Z716" s="284"/>
      <c r="AA716" s="284"/>
      <c r="AB716" s="284"/>
      <c r="AC716" s="768">
        <f t="shared" si="259"/>
        <v>-43317</v>
      </c>
      <c r="AD716" s="768">
        <f t="shared" si="260"/>
        <v>-43317</v>
      </c>
      <c r="AE716" s="768">
        <f t="shared" si="261"/>
        <v>-43317</v>
      </c>
      <c r="AF716" s="768">
        <f t="shared" si="262"/>
        <v>1804</v>
      </c>
      <c r="AG716" s="768">
        <f t="shared" si="263"/>
        <v>1804</v>
      </c>
      <c r="AH716" s="768">
        <f t="shared" si="264"/>
        <v>1804</v>
      </c>
      <c r="AI716" s="768">
        <f t="shared" si="265"/>
        <v>1804</v>
      </c>
      <c r="AJ716" s="768">
        <f t="shared" si="266"/>
        <v>1804</v>
      </c>
      <c r="AK716" s="768">
        <f t="shared" si="267"/>
        <v>1804</v>
      </c>
      <c r="AL716" s="768">
        <f t="shared" si="268"/>
        <v>1804</v>
      </c>
      <c r="AM716" s="768">
        <f t="shared" si="269"/>
        <v>1804</v>
      </c>
      <c r="AN716" s="284"/>
      <c r="AO716" s="284"/>
      <c r="AP716" s="284"/>
      <c r="AQ716" s="279"/>
      <c r="AR716" s="266"/>
      <c r="AS716" s="254"/>
      <c r="AT716" s="254"/>
      <c r="AU716" s="254"/>
    </row>
    <row r="717" spans="1:47" outlineLevel="3" x14ac:dyDescent="0.35">
      <c r="A717" s="254"/>
      <c r="B717" s="263"/>
      <c r="C717" s="256">
        <f t="shared" si="251"/>
        <v>4</v>
      </c>
      <c r="D717" s="279"/>
      <c r="E717" s="334"/>
      <c r="F717" s="334"/>
      <c r="G717" s="279"/>
      <c r="H717" s="284"/>
      <c r="I717" s="300"/>
      <c r="J717" s="300" t="s">
        <v>614</v>
      </c>
      <c r="K717" s="284"/>
      <c r="L717" s="284"/>
      <c r="M717" s="284"/>
      <c r="N717" s="284"/>
      <c r="O717" s="284"/>
      <c r="P717" s="284"/>
      <c r="Q717" s="284"/>
      <c r="R717" s="370">
        <f t="shared" ref="R717:U717" si="275">DATE(YEAR(R714)+1,MONTH(R714),DAY(R714))</f>
        <v>45275</v>
      </c>
      <c r="S717" s="370">
        <f t="shared" si="275"/>
        <v>45275</v>
      </c>
      <c r="T717" s="370">
        <f t="shared" si="275"/>
        <v>45275</v>
      </c>
      <c r="U717" s="370">
        <f t="shared" si="275"/>
        <v>45275</v>
      </c>
      <c r="V717" s="284"/>
      <c r="W717" s="284"/>
      <c r="X717" s="284"/>
      <c r="Y717" s="284"/>
      <c r="Z717" s="284"/>
      <c r="AA717" s="284"/>
      <c r="AB717" s="284"/>
      <c r="AC717" s="768">
        <f t="shared" si="259"/>
        <v>-43317</v>
      </c>
      <c r="AD717" s="768">
        <f t="shared" si="260"/>
        <v>-43317</v>
      </c>
      <c r="AE717" s="768">
        <f t="shared" si="261"/>
        <v>-43317</v>
      </c>
      <c r="AF717" s="768">
        <f t="shared" si="262"/>
        <v>-43317</v>
      </c>
      <c r="AG717" s="768">
        <f t="shared" si="263"/>
        <v>-43317</v>
      </c>
      <c r="AH717" s="768">
        <f t="shared" si="264"/>
        <v>-43317</v>
      </c>
      <c r="AI717" s="768">
        <f t="shared" si="265"/>
        <v>-43317</v>
      </c>
      <c r="AJ717" s="768">
        <f t="shared" si="266"/>
        <v>1804</v>
      </c>
      <c r="AK717" s="768">
        <f t="shared" si="267"/>
        <v>1804</v>
      </c>
      <c r="AL717" s="768">
        <f t="shared" si="268"/>
        <v>1804</v>
      </c>
      <c r="AM717" s="768">
        <f t="shared" si="269"/>
        <v>1804</v>
      </c>
      <c r="AN717" s="284"/>
      <c r="AO717" s="284"/>
      <c r="AP717" s="284"/>
      <c r="AQ717" s="279"/>
      <c r="AR717" s="266"/>
      <c r="AS717" s="254"/>
      <c r="AT717" s="254"/>
      <c r="AU717" s="254"/>
    </row>
    <row r="718" spans="1:47" outlineLevel="3" x14ac:dyDescent="0.35">
      <c r="A718" s="254"/>
      <c r="B718" s="263"/>
      <c r="C718" s="256">
        <f t="shared" ref="C718:C726" si="276">INT($C$232)+3</f>
        <v>4</v>
      </c>
      <c r="D718" s="279"/>
      <c r="E718" s="334"/>
      <c r="F718" s="334"/>
      <c r="G718" s="279"/>
      <c r="H718" s="284"/>
      <c r="I718" s="300">
        <v>5</v>
      </c>
      <c r="J718" s="300" t="s">
        <v>623</v>
      </c>
      <c r="K718" s="370">
        <f>DATE(YEAR(K715)+1,MONTH(K715),DAY(K715))</f>
        <v>45641</v>
      </c>
      <c r="L718" s="370">
        <f>DATE(YEAR(L715)+1,MONTH(L715),DAY(L715))</f>
        <v>45641</v>
      </c>
      <c r="M718" s="370">
        <f>DATE(YEAR(M715)+1,MONTH(M715),DAY(M715))</f>
        <v>45641</v>
      </c>
      <c r="N718" s="284"/>
      <c r="O718" s="284"/>
      <c r="P718" s="284"/>
      <c r="Q718" s="284"/>
      <c r="R718" s="370">
        <f t="shared" ref="R718:U718" si="277">DATE(YEAR(R715)+1,MONTH(R715),DAY(R715))</f>
        <v>45641</v>
      </c>
      <c r="S718" s="370">
        <f t="shared" si="277"/>
        <v>45641</v>
      </c>
      <c r="T718" s="370">
        <f t="shared" si="277"/>
        <v>45641</v>
      </c>
      <c r="U718" s="370">
        <f t="shared" si="277"/>
        <v>45641</v>
      </c>
      <c r="V718" s="284"/>
      <c r="W718" s="284"/>
      <c r="X718" s="284"/>
      <c r="Y718" s="284"/>
      <c r="Z718" s="284"/>
      <c r="AA718" s="284"/>
      <c r="AB718" s="284"/>
      <c r="AC718" s="768">
        <f t="shared" si="259"/>
        <v>2169</v>
      </c>
      <c r="AD718" s="768">
        <f t="shared" si="260"/>
        <v>2169</v>
      </c>
      <c r="AE718" s="768">
        <f t="shared" si="261"/>
        <v>2169</v>
      </c>
      <c r="AF718" s="768">
        <f t="shared" si="262"/>
        <v>-43317</v>
      </c>
      <c r="AG718" s="768">
        <f t="shared" si="263"/>
        <v>-43317</v>
      </c>
      <c r="AH718" s="768">
        <f t="shared" si="264"/>
        <v>-43317</v>
      </c>
      <c r="AI718" s="768">
        <f t="shared" si="265"/>
        <v>-43317</v>
      </c>
      <c r="AJ718" s="768">
        <f t="shared" si="266"/>
        <v>2169</v>
      </c>
      <c r="AK718" s="768">
        <f t="shared" si="267"/>
        <v>2169</v>
      </c>
      <c r="AL718" s="768">
        <f t="shared" si="268"/>
        <v>2169</v>
      </c>
      <c r="AM718" s="768">
        <f t="shared" si="269"/>
        <v>2169</v>
      </c>
      <c r="AN718" s="284"/>
      <c r="AO718" s="284"/>
      <c r="AP718" s="284"/>
      <c r="AQ718" s="279"/>
      <c r="AR718" s="266"/>
      <c r="AS718" s="254"/>
      <c r="AT718" s="254"/>
      <c r="AU718" s="254"/>
    </row>
    <row r="719" spans="1:47" outlineLevel="3" x14ac:dyDescent="0.35">
      <c r="A719" s="254"/>
      <c r="B719" s="263"/>
      <c r="C719" s="256">
        <f t="shared" si="276"/>
        <v>4</v>
      </c>
      <c r="D719" s="279"/>
      <c r="E719" s="334"/>
      <c r="F719" s="334"/>
      <c r="G719" s="279"/>
      <c r="H719" s="284"/>
      <c r="I719" s="300"/>
      <c r="J719" s="300" t="s">
        <v>613</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78">DATE(YEAR(R716)+1,MONTH(R716),DAY(R716))</f>
        <v>45641</v>
      </c>
      <c r="S719" s="370">
        <f t="shared" si="278"/>
        <v>45641</v>
      </c>
      <c r="T719" s="370">
        <f t="shared" si="278"/>
        <v>45641</v>
      </c>
      <c r="U719" s="370">
        <f t="shared" si="278"/>
        <v>45641</v>
      </c>
      <c r="V719" s="284"/>
      <c r="W719" s="284"/>
      <c r="X719" s="284"/>
      <c r="Y719" s="284"/>
      <c r="Z719" s="284"/>
      <c r="AA719" s="284"/>
      <c r="AB719" s="284"/>
      <c r="AC719" s="768">
        <f t="shared" si="259"/>
        <v>-43317</v>
      </c>
      <c r="AD719" s="768">
        <f t="shared" si="260"/>
        <v>-43317</v>
      </c>
      <c r="AE719" s="768">
        <f t="shared" si="261"/>
        <v>-43317</v>
      </c>
      <c r="AF719" s="768">
        <f t="shared" si="262"/>
        <v>2169</v>
      </c>
      <c r="AG719" s="768">
        <f t="shared" si="263"/>
        <v>2169</v>
      </c>
      <c r="AH719" s="768">
        <f t="shared" si="264"/>
        <v>2169</v>
      </c>
      <c r="AI719" s="768">
        <f t="shared" si="265"/>
        <v>2169</v>
      </c>
      <c r="AJ719" s="768">
        <f t="shared" si="266"/>
        <v>2169</v>
      </c>
      <c r="AK719" s="768">
        <f t="shared" si="267"/>
        <v>2169</v>
      </c>
      <c r="AL719" s="768">
        <f t="shared" si="268"/>
        <v>2169</v>
      </c>
      <c r="AM719" s="768">
        <f t="shared" si="269"/>
        <v>2169</v>
      </c>
      <c r="AN719" s="284"/>
      <c r="AO719" s="284"/>
      <c r="AP719" s="284"/>
      <c r="AQ719" s="279"/>
      <c r="AR719" s="266"/>
      <c r="AS719" s="254"/>
      <c r="AT719" s="254"/>
      <c r="AU719" s="254"/>
    </row>
    <row r="720" spans="1:47" outlineLevel="3" x14ac:dyDescent="0.35">
      <c r="A720" s="254"/>
      <c r="B720" s="263"/>
      <c r="C720" s="256">
        <f t="shared" si="276"/>
        <v>4</v>
      </c>
      <c r="D720" s="279"/>
      <c r="E720" s="334"/>
      <c r="F720" s="334"/>
      <c r="G720" s="279"/>
      <c r="H720" s="284"/>
      <c r="I720" s="300"/>
      <c r="J720" s="300" t="s">
        <v>614</v>
      </c>
      <c r="K720" s="284"/>
      <c r="L720" s="284"/>
      <c r="M720" s="284"/>
      <c r="N720" s="284"/>
      <c r="O720" s="284"/>
      <c r="P720" s="284"/>
      <c r="Q720" s="284"/>
      <c r="R720" s="370">
        <f t="shared" ref="R720:U720" si="279">DATE(YEAR(R717)+1,MONTH(R717),DAY(R717))</f>
        <v>45641</v>
      </c>
      <c r="S720" s="370">
        <f t="shared" si="279"/>
        <v>45641</v>
      </c>
      <c r="T720" s="370">
        <f t="shared" si="279"/>
        <v>45641</v>
      </c>
      <c r="U720" s="370">
        <f t="shared" si="279"/>
        <v>45641</v>
      </c>
      <c r="V720" s="284"/>
      <c r="W720" s="284"/>
      <c r="X720" s="284"/>
      <c r="Y720" s="284"/>
      <c r="Z720" s="284"/>
      <c r="AA720" s="284"/>
      <c r="AB720" s="284"/>
      <c r="AC720" s="768">
        <f t="shared" si="259"/>
        <v>-43317</v>
      </c>
      <c r="AD720" s="768">
        <f t="shared" si="260"/>
        <v>-43317</v>
      </c>
      <c r="AE720" s="768">
        <f t="shared" si="261"/>
        <v>-43317</v>
      </c>
      <c r="AF720" s="768">
        <f t="shared" si="262"/>
        <v>-43317</v>
      </c>
      <c r="AG720" s="768">
        <f t="shared" si="263"/>
        <v>-43317</v>
      </c>
      <c r="AH720" s="768">
        <f t="shared" si="264"/>
        <v>-43317</v>
      </c>
      <c r="AI720" s="768">
        <f t="shared" si="265"/>
        <v>-43317</v>
      </c>
      <c r="AJ720" s="768">
        <f t="shared" si="266"/>
        <v>2169</v>
      </c>
      <c r="AK720" s="768">
        <f t="shared" si="267"/>
        <v>2169</v>
      </c>
      <c r="AL720" s="768">
        <f t="shared" si="268"/>
        <v>2169</v>
      </c>
      <c r="AM720" s="768">
        <f t="shared" si="269"/>
        <v>2169</v>
      </c>
      <c r="AN720" s="284"/>
      <c r="AO720" s="284"/>
      <c r="AP720" s="284"/>
      <c r="AQ720" s="279"/>
      <c r="AR720" s="266"/>
      <c r="AS720" s="254"/>
      <c r="AT720" s="254"/>
      <c r="AU720" s="254"/>
    </row>
    <row r="721" spans="1:47" outlineLevel="3" x14ac:dyDescent="0.35">
      <c r="A721" s="254"/>
      <c r="B721" s="263"/>
      <c r="C721" s="256">
        <f t="shared" si="276"/>
        <v>4</v>
      </c>
      <c r="D721" s="279"/>
      <c r="E721" s="334"/>
      <c r="F721" s="334"/>
      <c r="G721" s="279"/>
      <c r="H721" s="284"/>
      <c r="I721" s="300">
        <v>6</v>
      </c>
      <c r="J721" s="300" t="s">
        <v>623</v>
      </c>
      <c r="K721" s="370">
        <f>DATE(YEAR(K718)+1,MONTH(K718),DAY(K718))</f>
        <v>46006</v>
      </c>
      <c r="L721" s="370">
        <f>DATE(YEAR(L718)+1,MONTH(L718),DAY(L718))</f>
        <v>46006</v>
      </c>
      <c r="M721" s="370">
        <f>DATE(YEAR(M718)+1,MONTH(M718),DAY(M718))</f>
        <v>46006</v>
      </c>
      <c r="N721" s="284"/>
      <c r="O721" s="284"/>
      <c r="P721" s="284"/>
      <c r="Q721" s="284"/>
      <c r="R721" s="370">
        <f t="shared" ref="R721:U721" si="280">DATE(YEAR(R718)+1,MONTH(R718),DAY(R718))</f>
        <v>46006</v>
      </c>
      <c r="S721" s="370">
        <f t="shared" si="280"/>
        <v>46006</v>
      </c>
      <c r="T721" s="370">
        <f t="shared" si="280"/>
        <v>46006</v>
      </c>
      <c r="U721" s="370">
        <f t="shared" si="280"/>
        <v>46006</v>
      </c>
      <c r="V721" s="284"/>
      <c r="W721" s="284"/>
      <c r="X721" s="284"/>
      <c r="Y721" s="284"/>
      <c r="Z721" s="284"/>
      <c r="AA721" s="284"/>
      <c r="AB721" s="284"/>
      <c r="AC721" s="768">
        <f t="shared" si="259"/>
        <v>2532</v>
      </c>
      <c r="AD721" s="768">
        <f t="shared" si="260"/>
        <v>2532</v>
      </c>
      <c r="AE721" s="768">
        <f t="shared" si="261"/>
        <v>2532</v>
      </c>
      <c r="AF721" s="768">
        <f t="shared" si="262"/>
        <v>-43317</v>
      </c>
      <c r="AG721" s="768">
        <f t="shared" si="263"/>
        <v>-43317</v>
      </c>
      <c r="AH721" s="768">
        <f t="shared" si="264"/>
        <v>-43317</v>
      </c>
      <c r="AI721" s="768">
        <f t="shared" si="265"/>
        <v>-43317</v>
      </c>
      <c r="AJ721" s="768">
        <f t="shared" si="266"/>
        <v>2532</v>
      </c>
      <c r="AK721" s="768">
        <f t="shared" si="267"/>
        <v>2532</v>
      </c>
      <c r="AL721" s="768">
        <f t="shared" si="268"/>
        <v>2532</v>
      </c>
      <c r="AM721" s="768">
        <f t="shared" si="269"/>
        <v>2532</v>
      </c>
      <c r="AN721" s="284"/>
      <c r="AO721" s="284"/>
      <c r="AP721" s="284"/>
      <c r="AQ721" s="279"/>
      <c r="AR721" s="266"/>
      <c r="AS721" s="254"/>
      <c r="AT721" s="254"/>
      <c r="AU721" s="254"/>
    </row>
    <row r="722" spans="1:47" outlineLevel="3" x14ac:dyDescent="0.35">
      <c r="A722" s="254"/>
      <c r="B722" s="263"/>
      <c r="C722" s="256">
        <f t="shared" si="276"/>
        <v>4</v>
      </c>
      <c r="D722" s="279"/>
      <c r="E722" s="334"/>
      <c r="F722" s="334"/>
      <c r="G722" s="279"/>
      <c r="H722" s="284"/>
      <c r="I722" s="300"/>
      <c r="J722" s="300" t="s">
        <v>613</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81">DATE(YEAR(R719)+1,MONTH(R719),DAY(R719))</f>
        <v>46006</v>
      </c>
      <c r="S722" s="370">
        <f t="shared" si="281"/>
        <v>46006</v>
      </c>
      <c r="T722" s="370">
        <f t="shared" si="281"/>
        <v>46006</v>
      </c>
      <c r="U722" s="370">
        <f t="shared" si="281"/>
        <v>46006</v>
      </c>
      <c r="V722" s="284"/>
      <c r="W722" s="284"/>
      <c r="X722" s="284"/>
      <c r="Y722" s="284"/>
      <c r="Z722" s="284"/>
      <c r="AA722" s="284"/>
      <c r="AB722" s="284"/>
      <c r="AC722" s="768">
        <f t="shared" si="259"/>
        <v>-43317</v>
      </c>
      <c r="AD722" s="768">
        <f t="shared" si="260"/>
        <v>-43317</v>
      </c>
      <c r="AE722" s="768">
        <f t="shared" si="261"/>
        <v>-43317</v>
      </c>
      <c r="AF722" s="768">
        <f t="shared" si="262"/>
        <v>2532</v>
      </c>
      <c r="AG722" s="768">
        <f t="shared" si="263"/>
        <v>2532</v>
      </c>
      <c r="AH722" s="768">
        <f t="shared" si="264"/>
        <v>2532</v>
      </c>
      <c r="AI722" s="768">
        <f t="shared" si="265"/>
        <v>2532</v>
      </c>
      <c r="AJ722" s="768">
        <f t="shared" si="266"/>
        <v>2532</v>
      </c>
      <c r="AK722" s="768">
        <f t="shared" si="267"/>
        <v>2532</v>
      </c>
      <c r="AL722" s="768">
        <f t="shared" si="268"/>
        <v>2532</v>
      </c>
      <c r="AM722" s="768">
        <f t="shared" si="269"/>
        <v>2532</v>
      </c>
      <c r="AN722" s="284"/>
      <c r="AO722" s="284"/>
      <c r="AP722" s="284"/>
      <c r="AQ722" s="279"/>
      <c r="AR722" s="266"/>
      <c r="AS722" s="254"/>
      <c r="AT722" s="254"/>
      <c r="AU722" s="254"/>
    </row>
    <row r="723" spans="1:47" outlineLevel="3" x14ac:dyDescent="0.35">
      <c r="A723" s="254"/>
      <c r="B723" s="263"/>
      <c r="C723" s="256">
        <f t="shared" si="276"/>
        <v>4</v>
      </c>
      <c r="D723" s="279"/>
      <c r="E723" s="334"/>
      <c r="F723" s="334"/>
      <c r="G723" s="279"/>
      <c r="H723" s="284"/>
      <c r="I723" s="300"/>
      <c r="J723" s="300" t="s">
        <v>614</v>
      </c>
      <c r="K723" s="284"/>
      <c r="L723" s="284"/>
      <c r="M723" s="284"/>
      <c r="N723" s="284"/>
      <c r="O723" s="284"/>
      <c r="P723" s="284"/>
      <c r="Q723" s="284"/>
      <c r="R723" s="370">
        <f t="shared" ref="R723:U723" si="282">DATE(YEAR(R720)+1,MONTH(R720),DAY(R720))</f>
        <v>46006</v>
      </c>
      <c r="S723" s="370">
        <f t="shared" si="282"/>
        <v>46006</v>
      </c>
      <c r="T723" s="370">
        <f t="shared" si="282"/>
        <v>46006</v>
      </c>
      <c r="U723" s="370">
        <f t="shared" si="282"/>
        <v>46006</v>
      </c>
      <c r="V723" s="284"/>
      <c r="W723" s="284"/>
      <c r="X723" s="284"/>
      <c r="Y723" s="284"/>
      <c r="Z723" s="284"/>
      <c r="AA723" s="284"/>
      <c r="AB723" s="284"/>
      <c r="AC723" s="768">
        <f t="shared" si="259"/>
        <v>-43317</v>
      </c>
      <c r="AD723" s="768">
        <f t="shared" si="260"/>
        <v>-43317</v>
      </c>
      <c r="AE723" s="768">
        <f t="shared" si="261"/>
        <v>-43317</v>
      </c>
      <c r="AF723" s="768">
        <f t="shared" si="262"/>
        <v>-43317</v>
      </c>
      <c r="AG723" s="768">
        <f t="shared" si="263"/>
        <v>-43317</v>
      </c>
      <c r="AH723" s="768">
        <f t="shared" si="264"/>
        <v>-43317</v>
      </c>
      <c r="AI723" s="768">
        <f t="shared" si="265"/>
        <v>-43317</v>
      </c>
      <c r="AJ723" s="768">
        <f t="shared" si="266"/>
        <v>2532</v>
      </c>
      <c r="AK723" s="768">
        <f t="shared" si="267"/>
        <v>2532</v>
      </c>
      <c r="AL723" s="768">
        <f t="shared" si="268"/>
        <v>2532</v>
      </c>
      <c r="AM723" s="768">
        <f t="shared" si="269"/>
        <v>2532</v>
      </c>
      <c r="AN723" s="284"/>
      <c r="AO723" s="284"/>
      <c r="AP723" s="284"/>
      <c r="AQ723" s="279"/>
      <c r="AR723" s="266"/>
      <c r="AS723" s="254"/>
      <c r="AT723" s="254"/>
      <c r="AU723" s="254"/>
    </row>
    <row r="724" spans="1:47" outlineLevel="3" x14ac:dyDescent="0.35">
      <c r="A724" s="254"/>
      <c r="B724" s="263"/>
      <c r="C724" s="256">
        <f t="shared" si="276"/>
        <v>4</v>
      </c>
      <c r="D724" s="279"/>
      <c r="E724" s="334"/>
      <c r="F724" s="334"/>
      <c r="G724" s="279"/>
      <c r="H724" s="284"/>
      <c r="I724" s="300">
        <v>7</v>
      </c>
      <c r="J724" s="300" t="s">
        <v>623</v>
      </c>
      <c r="K724" s="370">
        <f>DATE(YEAR(K721)+1,MONTH(K721),DAY(K721))</f>
        <v>46371</v>
      </c>
      <c r="L724" s="370">
        <f>DATE(YEAR(L721)+1,MONTH(L721),DAY(L721))</f>
        <v>46371</v>
      </c>
      <c r="M724" s="370">
        <f>DATE(YEAR(M721)+1,MONTH(M721),DAY(M721))</f>
        <v>46371</v>
      </c>
      <c r="N724" s="284"/>
      <c r="O724" s="284"/>
      <c r="P724" s="284"/>
      <c r="Q724" s="284"/>
      <c r="R724" s="370">
        <f t="shared" ref="R724:U724" si="283">DATE(YEAR(R721)+1,MONTH(R721),DAY(R721))</f>
        <v>46371</v>
      </c>
      <c r="S724" s="370">
        <f t="shared" si="283"/>
        <v>46371</v>
      </c>
      <c r="T724" s="370">
        <f t="shared" si="283"/>
        <v>46371</v>
      </c>
      <c r="U724" s="370">
        <f t="shared" si="283"/>
        <v>46371</v>
      </c>
      <c r="V724" s="284"/>
      <c r="W724" s="284"/>
      <c r="X724" s="284"/>
      <c r="Y724" s="284"/>
      <c r="Z724" s="284"/>
      <c r="AA724" s="284"/>
      <c r="AB724" s="284"/>
      <c r="AC724" s="768">
        <f t="shared" si="259"/>
        <v>2896</v>
      </c>
      <c r="AD724" s="768">
        <f t="shared" si="260"/>
        <v>2896</v>
      </c>
      <c r="AE724" s="768">
        <f t="shared" si="261"/>
        <v>2896</v>
      </c>
      <c r="AF724" s="768">
        <f t="shared" si="262"/>
        <v>-43317</v>
      </c>
      <c r="AG724" s="768">
        <f t="shared" si="263"/>
        <v>-43317</v>
      </c>
      <c r="AH724" s="768">
        <f t="shared" si="264"/>
        <v>-43317</v>
      </c>
      <c r="AI724" s="768">
        <f t="shared" si="265"/>
        <v>-43317</v>
      </c>
      <c r="AJ724" s="768">
        <f t="shared" si="266"/>
        <v>2896</v>
      </c>
      <c r="AK724" s="768">
        <f t="shared" si="267"/>
        <v>2896</v>
      </c>
      <c r="AL724" s="768">
        <f t="shared" si="268"/>
        <v>2896</v>
      </c>
      <c r="AM724" s="768">
        <f t="shared" si="269"/>
        <v>2896</v>
      </c>
      <c r="AN724" s="284"/>
      <c r="AO724" s="284"/>
      <c r="AP724" s="284"/>
      <c r="AQ724" s="279"/>
      <c r="AR724" s="266"/>
      <c r="AS724" s="254"/>
      <c r="AT724" s="254"/>
      <c r="AU724" s="254"/>
    </row>
    <row r="725" spans="1:47" outlineLevel="3" x14ac:dyDescent="0.35">
      <c r="A725" s="254"/>
      <c r="B725" s="263"/>
      <c r="C725" s="256">
        <f t="shared" si="276"/>
        <v>4</v>
      </c>
      <c r="D725" s="279"/>
      <c r="E725" s="334"/>
      <c r="F725" s="334"/>
      <c r="G725" s="279"/>
      <c r="H725" s="284"/>
      <c r="I725" s="300"/>
      <c r="J725" s="300" t="s">
        <v>613</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84">DATE(YEAR(R722)+1,MONTH(R722),DAY(R722))</f>
        <v>46371</v>
      </c>
      <c r="S725" s="370">
        <f t="shared" si="284"/>
        <v>46371</v>
      </c>
      <c r="T725" s="370">
        <f t="shared" si="284"/>
        <v>46371</v>
      </c>
      <c r="U725" s="370">
        <f t="shared" si="284"/>
        <v>46371</v>
      </c>
      <c r="V725" s="284"/>
      <c r="W725" s="284"/>
      <c r="X725" s="284"/>
      <c r="Y725" s="284"/>
      <c r="Z725" s="284"/>
      <c r="AA725" s="284"/>
      <c r="AB725" s="284"/>
      <c r="AC725" s="768">
        <f t="shared" si="259"/>
        <v>-43317</v>
      </c>
      <c r="AD725" s="768">
        <f t="shared" si="260"/>
        <v>-43317</v>
      </c>
      <c r="AE725" s="768">
        <f t="shared" si="261"/>
        <v>-43317</v>
      </c>
      <c r="AF725" s="768">
        <f t="shared" si="262"/>
        <v>2896</v>
      </c>
      <c r="AG725" s="768">
        <f t="shared" si="263"/>
        <v>2896</v>
      </c>
      <c r="AH725" s="768">
        <f t="shared" si="264"/>
        <v>2896</v>
      </c>
      <c r="AI725" s="768">
        <f t="shared" si="265"/>
        <v>2896</v>
      </c>
      <c r="AJ725" s="768">
        <f t="shared" si="266"/>
        <v>2896</v>
      </c>
      <c r="AK725" s="768">
        <f t="shared" si="267"/>
        <v>2896</v>
      </c>
      <c r="AL725" s="768">
        <f t="shared" si="268"/>
        <v>2896</v>
      </c>
      <c r="AM725" s="768">
        <f t="shared" si="269"/>
        <v>2896</v>
      </c>
      <c r="AN725" s="284"/>
      <c r="AO725" s="284"/>
      <c r="AP725" s="284"/>
      <c r="AQ725" s="279"/>
      <c r="AR725" s="266"/>
      <c r="AS725" s="254"/>
      <c r="AT725" s="254"/>
      <c r="AU725" s="254"/>
    </row>
    <row r="726" spans="1:47" outlineLevel="3" x14ac:dyDescent="0.35">
      <c r="A726" s="254"/>
      <c r="B726" s="263"/>
      <c r="C726" s="256">
        <f t="shared" si="276"/>
        <v>4</v>
      </c>
      <c r="D726" s="279"/>
      <c r="E726" s="334"/>
      <c r="F726" s="334"/>
      <c r="G726" s="279"/>
      <c r="H726" s="284"/>
      <c r="I726" s="300"/>
      <c r="J726" s="300" t="s">
        <v>614</v>
      </c>
      <c r="K726" s="284"/>
      <c r="L726" s="284"/>
      <c r="M726" s="284"/>
      <c r="N726" s="284"/>
      <c r="O726" s="284"/>
      <c r="P726" s="284"/>
      <c r="Q726" s="284"/>
      <c r="R726" s="370">
        <f t="shared" ref="R726:U726" si="285">DATE(YEAR(R723)+1,MONTH(R723),DAY(R723))</f>
        <v>46371</v>
      </c>
      <c r="S726" s="370">
        <f t="shared" si="285"/>
        <v>46371</v>
      </c>
      <c r="T726" s="370">
        <f t="shared" si="285"/>
        <v>46371</v>
      </c>
      <c r="U726" s="370">
        <f t="shared" si="285"/>
        <v>46371</v>
      </c>
      <c r="V726" s="284"/>
      <c r="W726" s="284"/>
      <c r="X726" s="284"/>
      <c r="Y726" s="284"/>
      <c r="Z726" s="284"/>
      <c r="AA726" s="284"/>
      <c r="AB726" s="284"/>
      <c r="AC726" s="768">
        <f t="shared" si="259"/>
        <v>-43317</v>
      </c>
      <c r="AD726" s="768">
        <f t="shared" si="260"/>
        <v>-43317</v>
      </c>
      <c r="AE726" s="768">
        <f t="shared" si="261"/>
        <v>-43317</v>
      </c>
      <c r="AF726" s="768">
        <f t="shared" si="262"/>
        <v>-43317</v>
      </c>
      <c r="AG726" s="768">
        <f t="shared" si="263"/>
        <v>-43317</v>
      </c>
      <c r="AH726" s="768">
        <f t="shared" si="264"/>
        <v>-43317</v>
      </c>
      <c r="AI726" s="768">
        <f t="shared" si="265"/>
        <v>-43317</v>
      </c>
      <c r="AJ726" s="768">
        <f t="shared" si="266"/>
        <v>2896</v>
      </c>
      <c r="AK726" s="768">
        <f t="shared" si="267"/>
        <v>2896</v>
      </c>
      <c r="AL726" s="768">
        <f t="shared" si="268"/>
        <v>2896</v>
      </c>
      <c r="AM726" s="768">
        <f t="shared" si="269"/>
        <v>2896</v>
      </c>
      <c r="AN726" s="284"/>
      <c r="AO726" s="284"/>
      <c r="AP726" s="284"/>
      <c r="AQ726" s="279"/>
      <c r="AR726" s="266"/>
      <c r="AS726" s="254"/>
      <c r="AT726" s="254"/>
      <c r="AU726" s="254"/>
    </row>
    <row r="727" spans="1:47" outlineLevel="3" x14ac:dyDescent="0.35">
      <c r="A727" s="254"/>
      <c r="B727" s="263"/>
      <c r="C727" s="256">
        <f t="shared" si="251"/>
        <v>4</v>
      </c>
      <c r="D727" s="279"/>
      <c r="E727" s="334"/>
      <c r="F727" s="334"/>
      <c r="G727" s="279"/>
      <c r="H727" s="300" t="str">
        <f>H$253</f>
        <v>Spr</v>
      </c>
      <c r="I727" s="300">
        <v>0</v>
      </c>
      <c r="J727" s="300" t="s">
        <v>623</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86">R727&lt;(MAX(R$273:R$280)+MAX($I$354*R$354,$I$355*R$355,$I$356*R$356))</f>
        <v>0</v>
      </c>
      <c r="Y727" s="284" t="b">
        <f t="shared" si="286"/>
        <v>0</v>
      </c>
      <c r="Z727" s="284" t="b">
        <f t="shared" si="286"/>
        <v>0</v>
      </c>
      <c r="AA727" s="284" t="b">
        <f t="shared" si="286"/>
        <v>0</v>
      </c>
      <c r="AB727" s="284"/>
      <c r="AC727" s="768">
        <f t="shared" si="259"/>
        <v>378</v>
      </c>
      <c r="AD727" s="768">
        <f t="shared" si="260"/>
        <v>378</v>
      </c>
      <c r="AE727" s="768">
        <f t="shared" si="261"/>
        <v>378</v>
      </c>
      <c r="AF727" s="768">
        <f t="shared" si="262"/>
        <v>-43317</v>
      </c>
      <c r="AG727" s="768">
        <f t="shared" si="263"/>
        <v>-43317</v>
      </c>
      <c r="AH727" s="768">
        <f t="shared" si="264"/>
        <v>-43317</v>
      </c>
      <c r="AI727" s="768">
        <f t="shared" si="265"/>
        <v>-43317</v>
      </c>
      <c r="AJ727" s="768">
        <f t="shared" si="266"/>
        <v>378</v>
      </c>
      <c r="AK727" s="768">
        <f t="shared" si="267"/>
        <v>378</v>
      </c>
      <c r="AL727" s="768">
        <f t="shared" si="268"/>
        <v>378</v>
      </c>
      <c r="AM727" s="768">
        <f t="shared" si="269"/>
        <v>378</v>
      </c>
      <c r="AN727" s="284"/>
      <c r="AO727" s="284"/>
      <c r="AP727" s="284"/>
      <c r="AQ727" s="279"/>
      <c r="AR727" s="266"/>
      <c r="AS727" s="254"/>
      <c r="AT727" s="254"/>
      <c r="AU727" s="254"/>
    </row>
    <row r="728" spans="1:47" outlineLevel="3" x14ac:dyDescent="0.35">
      <c r="A728" s="254"/>
      <c r="B728" s="263"/>
      <c r="C728" s="256">
        <f t="shared" si="251"/>
        <v>4</v>
      </c>
      <c r="D728" s="279"/>
      <c r="E728" s="334"/>
      <c r="F728" s="334"/>
      <c r="G728" s="279"/>
      <c r="H728" s="300"/>
      <c r="I728" s="300"/>
      <c r="J728" s="300" t="s">
        <v>613</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86"/>
        <v>0</v>
      </c>
      <c r="Y728" s="284" t="b">
        <f t="shared" si="286"/>
        <v>0</v>
      </c>
      <c r="Z728" s="284" t="b">
        <f t="shared" si="286"/>
        <v>0</v>
      </c>
      <c r="AA728" s="284" t="b">
        <f t="shared" si="286"/>
        <v>0</v>
      </c>
      <c r="AB728" s="284"/>
      <c r="AC728" s="768">
        <f t="shared" si="259"/>
        <v>-43317</v>
      </c>
      <c r="AD728" s="768">
        <f t="shared" si="260"/>
        <v>-43317</v>
      </c>
      <c r="AE728" s="768">
        <f t="shared" si="261"/>
        <v>-43317</v>
      </c>
      <c r="AF728" s="768">
        <f t="shared" si="262"/>
        <v>378</v>
      </c>
      <c r="AG728" s="768">
        <f t="shared" si="263"/>
        <v>378</v>
      </c>
      <c r="AH728" s="768">
        <f t="shared" si="264"/>
        <v>378</v>
      </c>
      <c r="AI728" s="768">
        <f t="shared" si="265"/>
        <v>378</v>
      </c>
      <c r="AJ728" s="768">
        <f t="shared" si="266"/>
        <v>378</v>
      </c>
      <c r="AK728" s="768">
        <f t="shared" si="267"/>
        <v>378</v>
      </c>
      <c r="AL728" s="768">
        <f t="shared" si="268"/>
        <v>378</v>
      </c>
      <c r="AM728" s="768">
        <f t="shared" si="269"/>
        <v>378</v>
      </c>
      <c r="AN728" s="284"/>
      <c r="AO728" s="284"/>
      <c r="AP728" s="284"/>
      <c r="AQ728" s="279"/>
      <c r="AR728" s="266"/>
      <c r="AS728" s="254"/>
      <c r="AT728" s="254"/>
      <c r="AU728" s="254"/>
    </row>
    <row r="729" spans="1:47" outlineLevel="3" x14ac:dyDescent="0.35">
      <c r="A729" s="254"/>
      <c r="B729" s="263"/>
      <c r="C729" s="256">
        <f t="shared" si="251"/>
        <v>4</v>
      </c>
      <c r="D729" s="279"/>
      <c r="E729" s="334"/>
      <c r="F729" s="334"/>
      <c r="G729" s="279"/>
      <c r="H729" s="300"/>
      <c r="I729" s="300"/>
      <c r="J729" s="300" t="s">
        <v>614</v>
      </c>
      <c r="K729" s="284"/>
      <c r="L729" s="284"/>
      <c r="M729" s="284"/>
      <c r="N729" s="284"/>
      <c r="O729" s="284"/>
      <c r="P729" s="284"/>
      <c r="Q729" s="284"/>
      <c r="R729" s="405">
        <v>43845</v>
      </c>
      <c r="S729" s="405">
        <v>43845</v>
      </c>
      <c r="T729" s="405">
        <v>43845</v>
      </c>
      <c r="U729" s="405">
        <v>43845</v>
      </c>
      <c r="V729" s="284"/>
      <c r="W729" s="284"/>
      <c r="X729" s="284" t="b">
        <f t="shared" si="286"/>
        <v>0</v>
      </c>
      <c r="Y729" s="284" t="b">
        <f t="shared" si="286"/>
        <v>0</v>
      </c>
      <c r="Z729" s="284" t="b">
        <f t="shared" si="286"/>
        <v>0</v>
      </c>
      <c r="AA729" s="284" t="b">
        <f t="shared" si="286"/>
        <v>0</v>
      </c>
      <c r="AB729" s="284"/>
      <c r="AC729" s="768">
        <f t="shared" si="259"/>
        <v>-43317</v>
      </c>
      <c r="AD729" s="768">
        <f t="shared" si="260"/>
        <v>-43317</v>
      </c>
      <c r="AE729" s="768">
        <f t="shared" si="261"/>
        <v>-43317</v>
      </c>
      <c r="AF729" s="768">
        <f t="shared" si="262"/>
        <v>-43317</v>
      </c>
      <c r="AG729" s="768">
        <f t="shared" si="263"/>
        <v>-43317</v>
      </c>
      <c r="AH729" s="768">
        <f t="shared" si="264"/>
        <v>-43317</v>
      </c>
      <c r="AI729" s="768">
        <f t="shared" si="265"/>
        <v>-43317</v>
      </c>
      <c r="AJ729" s="768">
        <f t="shared" si="266"/>
        <v>378</v>
      </c>
      <c r="AK729" s="768">
        <f t="shared" si="267"/>
        <v>378</v>
      </c>
      <c r="AL729" s="768">
        <f t="shared" si="268"/>
        <v>378</v>
      </c>
      <c r="AM729" s="768">
        <f t="shared" si="269"/>
        <v>378</v>
      </c>
      <c r="AN729" s="284"/>
      <c r="AO729" s="284"/>
      <c r="AP729" s="284"/>
      <c r="AQ729" s="279"/>
      <c r="AR729" s="266"/>
      <c r="AS729" s="254"/>
      <c r="AT729" s="254"/>
      <c r="AU729" s="254"/>
    </row>
    <row r="730" spans="1:47" outlineLevel="3" x14ac:dyDescent="0.35">
      <c r="A730" s="254"/>
      <c r="B730" s="263"/>
      <c r="C730" s="256">
        <f t="shared" si="251"/>
        <v>4</v>
      </c>
      <c r="D730" s="279"/>
      <c r="E730" s="334"/>
      <c r="F730" s="334"/>
      <c r="G730" s="279"/>
      <c r="H730" s="284"/>
      <c r="I730" s="300">
        <v>1</v>
      </c>
      <c r="J730" s="300" t="s">
        <v>623</v>
      </c>
      <c r="K730" s="370">
        <f>DATE(YEAR(K727)+1,MONTH(K727),DAY(K727))</f>
        <v>44211</v>
      </c>
      <c r="L730" s="370">
        <f>DATE(YEAR(L727)+1,MONTH(L727),DAY(L727))</f>
        <v>44211</v>
      </c>
      <c r="M730" s="370">
        <f>DATE(YEAR(M727)+1,MONTH(M727),DAY(M727))</f>
        <v>44211</v>
      </c>
      <c r="N730" s="284"/>
      <c r="O730" s="284"/>
      <c r="P730" s="284"/>
      <c r="Q730" s="284"/>
      <c r="R730" s="370">
        <f t="shared" ref="R730:U750" si="287">DATE(YEAR(R727)+1,MONTH(R727),DAY(R727))</f>
        <v>44211</v>
      </c>
      <c r="S730" s="370">
        <f t="shared" si="287"/>
        <v>44211</v>
      </c>
      <c r="T730" s="370">
        <f t="shared" si="287"/>
        <v>44211</v>
      </c>
      <c r="U730" s="370">
        <f t="shared" si="287"/>
        <v>44211</v>
      </c>
      <c r="V730" s="284"/>
      <c r="W730" s="284"/>
      <c r="X730" s="284"/>
      <c r="Y730" s="284"/>
      <c r="Z730" s="284"/>
      <c r="AA730" s="284"/>
      <c r="AB730" s="284"/>
      <c r="AC730" s="768">
        <f t="shared" si="259"/>
        <v>742</v>
      </c>
      <c r="AD730" s="768">
        <f t="shared" si="260"/>
        <v>742</v>
      </c>
      <c r="AE730" s="768">
        <f t="shared" si="261"/>
        <v>742</v>
      </c>
      <c r="AF730" s="768">
        <f t="shared" si="262"/>
        <v>-43317</v>
      </c>
      <c r="AG730" s="768">
        <f t="shared" si="263"/>
        <v>-43317</v>
      </c>
      <c r="AH730" s="768">
        <f t="shared" si="264"/>
        <v>-43317</v>
      </c>
      <c r="AI730" s="768">
        <f t="shared" si="265"/>
        <v>-43317</v>
      </c>
      <c r="AJ730" s="768">
        <f t="shared" si="266"/>
        <v>742</v>
      </c>
      <c r="AK730" s="768">
        <f t="shared" si="267"/>
        <v>742</v>
      </c>
      <c r="AL730" s="768">
        <f t="shared" si="268"/>
        <v>742</v>
      </c>
      <c r="AM730" s="768">
        <f t="shared" si="269"/>
        <v>742</v>
      </c>
      <c r="AN730" s="284"/>
      <c r="AO730" s="284"/>
      <c r="AP730" s="284"/>
      <c r="AQ730" s="279"/>
      <c r="AR730" s="266"/>
      <c r="AS730" s="254"/>
      <c r="AT730" s="254"/>
      <c r="AU730" s="254"/>
    </row>
    <row r="731" spans="1:47" outlineLevel="3" x14ac:dyDescent="0.35">
      <c r="A731" s="254"/>
      <c r="B731" s="263"/>
      <c r="C731" s="256">
        <f t="shared" si="251"/>
        <v>4</v>
      </c>
      <c r="D731" s="279"/>
      <c r="E731" s="334"/>
      <c r="F731" s="334"/>
      <c r="G731" s="279"/>
      <c r="H731" s="284"/>
      <c r="I731" s="300"/>
      <c r="J731" s="300" t="s">
        <v>613</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87"/>
        <v>44211</v>
      </c>
      <c r="S731" s="370">
        <f t="shared" si="287"/>
        <v>44211</v>
      </c>
      <c r="T731" s="370">
        <f t="shared" si="287"/>
        <v>44211</v>
      </c>
      <c r="U731" s="370">
        <f t="shared" si="287"/>
        <v>44211</v>
      </c>
      <c r="V731" s="284"/>
      <c r="W731" s="284"/>
      <c r="X731" s="284"/>
      <c r="Y731" s="284"/>
      <c r="Z731" s="284"/>
      <c r="AA731" s="284"/>
      <c r="AB731" s="284"/>
      <c r="AC731" s="768">
        <f t="shared" si="259"/>
        <v>-43317</v>
      </c>
      <c r="AD731" s="768">
        <f t="shared" si="260"/>
        <v>-43317</v>
      </c>
      <c r="AE731" s="768">
        <f t="shared" si="261"/>
        <v>-43317</v>
      </c>
      <c r="AF731" s="768">
        <f t="shared" si="262"/>
        <v>742</v>
      </c>
      <c r="AG731" s="768">
        <f t="shared" si="263"/>
        <v>742</v>
      </c>
      <c r="AH731" s="768">
        <f t="shared" si="264"/>
        <v>742</v>
      </c>
      <c r="AI731" s="768">
        <f t="shared" si="265"/>
        <v>742</v>
      </c>
      <c r="AJ731" s="768">
        <f t="shared" si="266"/>
        <v>742</v>
      </c>
      <c r="AK731" s="768">
        <f t="shared" si="267"/>
        <v>742</v>
      </c>
      <c r="AL731" s="768">
        <f t="shared" si="268"/>
        <v>742</v>
      </c>
      <c r="AM731" s="768">
        <f t="shared" si="269"/>
        <v>742</v>
      </c>
      <c r="AN731" s="284"/>
      <c r="AO731" s="284"/>
      <c r="AP731" s="284"/>
      <c r="AQ731" s="279"/>
      <c r="AR731" s="266"/>
      <c r="AS731" s="254"/>
      <c r="AT731" s="254"/>
      <c r="AU731" s="254"/>
    </row>
    <row r="732" spans="1:47" outlineLevel="3" x14ac:dyDescent="0.35">
      <c r="A732" s="254"/>
      <c r="B732" s="263"/>
      <c r="C732" s="256">
        <f t="shared" si="251"/>
        <v>4</v>
      </c>
      <c r="D732" s="279"/>
      <c r="E732" s="334"/>
      <c r="F732" s="334"/>
      <c r="G732" s="279"/>
      <c r="H732" s="284"/>
      <c r="I732" s="300"/>
      <c r="J732" s="300" t="s">
        <v>614</v>
      </c>
      <c r="K732" s="284"/>
      <c r="L732" s="284"/>
      <c r="M732" s="284"/>
      <c r="N732" s="284"/>
      <c r="O732" s="284"/>
      <c r="P732" s="284"/>
      <c r="Q732" s="284"/>
      <c r="R732" s="370">
        <f t="shared" si="287"/>
        <v>44211</v>
      </c>
      <c r="S732" s="370">
        <f t="shared" si="287"/>
        <v>44211</v>
      </c>
      <c r="T732" s="370">
        <f t="shared" si="287"/>
        <v>44211</v>
      </c>
      <c r="U732" s="370">
        <f t="shared" si="287"/>
        <v>44211</v>
      </c>
      <c r="V732" s="284"/>
      <c r="W732" s="284"/>
      <c r="X732" s="284"/>
      <c r="Y732" s="284"/>
      <c r="Z732" s="284"/>
      <c r="AA732" s="284"/>
      <c r="AB732" s="284"/>
      <c r="AC732" s="768">
        <f t="shared" si="259"/>
        <v>-43317</v>
      </c>
      <c r="AD732" s="768">
        <f t="shared" si="260"/>
        <v>-43317</v>
      </c>
      <c r="AE732" s="768">
        <f t="shared" si="261"/>
        <v>-43317</v>
      </c>
      <c r="AF732" s="768">
        <f t="shared" si="262"/>
        <v>-43317</v>
      </c>
      <c r="AG732" s="768">
        <f t="shared" si="263"/>
        <v>-43317</v>
      </c>
      <c r="AH732" s="768">
        <f t="shared" si="264"/>
        <v>-43317</v>
      </c>
      <c r="AI732" s="768">
        <f t="shared" si="265"/>
        <v>-43317</v>
      </c>
      <c r="AJ732" s="768">
        <f t="shared" si="266"/>
        <v>742</v>
      </c>
      <c r="AK732" s="768">
        <f t="shared" si="267"/>
        <v>742</v>
      </c>
      <c r="AL732" s="768">
        <f t="shared" si="268"/>
        <v>742</v>
      </c>
      <c r="AM732" s="768">
        <f t="shared" si="269"/>
        <v>742</v>
      </c>
      <c r="AN732" s="284"/>
      <c r="AO732" s="284"/>
      <c r="AP732" s="284"/>
      <c r="AQ732" s="279"/>
      <c r="AR732" s="266"/>
      <c r="AS732" s="254"/>
      <c r="AT732" s="254"/>
      <c r="AU732" s="254"/>
    </row>
    <row r="733" spans="1:47" outlineLevel="3" x14ac:dyDescent="0.35">
      <c r="A733" s="254"/>
      <c r="B733" s="263"/>
      <c r="C733" s="256">
        <f t="shared" si="251"/>
        <v>4</v>
      </c>
      <c r="D733" s="279"/>
      <c r="E733" s="334"/>
      <c r="F733" s="334"/>
      <c r="G733" s="279"/>
      <c r="H733" s="284"/>
      <c r="I733" s="300">
        <v>2</v>
      </c>
      <c r="J733" s="300" t="s">
        <v>623</v>
      </c>
      <c r="K733" s="370">
        <f>DATE(YEAR(K730)+1,MONTH(K730),DAY(K730))</f>
        <v>44576</v>
      </c>
      <c r="L733" s="370">
        <f>DATE(YEAR(L730)+1,MONTH(L730),DAY(L730))</f>
        <v>44576</v>
      </c>
      <c r="M733" s="370">
        <f>DATE(YEAR(M730)+1,MONTH(M730),DAY(M730))</f>
        <v>44576</v>
      </c>
      <c r="N733" s="284"/>
      <c r="O733" s="284"/>
      <c r="P733" s="284"/>
      <c r="Q733" s="284"/>
      <c r="R733" s="370">
        <f t="shared" si="287"/>
        <v>44576</v>
      </c>
      <c r="S733" s="370">
        <f t="shared" si="287"/>
        <v>44576</v>
      </c>
      <c r="T733" s="370">
        <f t="shared" si="287"/>
        <v>44576</v>
      </c>
      <c r="U733" s="370">
        <f t="shared" si="287"/>
        <v>44576</v>
      </c>
      <c r="V733" s="284"/>
      <c r="W733" s="284"/>
      <c r="X733" s="284"/>
      <c r="Y733" s="284"/>
      <c r="Z733" s="284"/>
      <c r="AA733" s="284"/>
      <c r="AB733" s="284"/>
      <c r="AC733" s="768">
        <f t="shared" si="259"/>
        <v>1106</v>
      </c>
      <c r="AD733" s="768">
        <f t="shared" si="260"/>
        <v>1106</v>
      </c>
      <c r="AE733" s="768">
        <f t="shared" si="261"/>
        <v>1106</v>
      </c>
      <c r="AF733" s="768">
        <f t="shared" si="262"/>
        <v>-43317</v>
      </c>
      <c r="AG733" s="768">
        <f t="shared" si="263"/>
        <v>-43317</v>
      </c>
      <c r="AH733" s="768">
        <f t="shared" si="264"/>
        <v>-43317</v>
      </c>
      <c r="AI733" s="768">
        <f t="shared" si="265"/>
        <v>-43317</v>
      </c>
      <c r="AJ733" s="768">
        <f t="shared" si="266"/>
        <v>1106</v>
      </c>
      <c r="AK733" s="768">
        <f t="shared" si="267"/>
        <v>1106</v>
      </c>
      <c r="AL733" s="768">
        <f t="shared" si="268"/>
        <v>1106</v>
      </c>
      <c r="AM733" s="768">
        <f t="shared" si="269"/>
        <v>1106</v>
      </c>
      <c r="AN733" s="284"/>
      <c r="AO733" s="284"/>
      <c r="AP733" s="284"/>
      <c r="AQ733" s="279"/>
      <c r="AR733" s="266"/>
      <c r="AS733" s="254"/>
      <c r="AT733" s="254"/>
      <c r="AU733" s="254"/>
    </row>
    <row r="734" spans="1:47" outlineLevel="3" x14ac:dyDescent="0.35">
      <c r="A734" s="254"/>
      <c r="B734" s="263"/>
      <c r="C734" s="256">
        <f t="shared" si="251"/>
        <v>4</v>
      </c>
      <c r="D734" s="279"/>
      <c r="E734" s="334"/>
      <c r="F734" s="334"/>
      <c r="G734" s="279"/>
      <c r="H734" s="284"/>
      <c r="I734" s="300"/>
      <c r="J734" s="300" t="s">
        <v>613</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87"/>
        <v>44576</v>
      </c>
      <c r="S734" s="370">
        <f t="shared" si="287"/>
        <v>44576</v>
      </c>
      <c r="T734" s="370">
        <f t="shared" si="287"/>
        <v>44576</v>
      </c>
      <c r="U734" s="370">
        <f t="shared" si="287"/>
        <v>44576</v>
      </c>
      <c r="V734" s="284"/>
      <c r="W734" s="284"/>
      <c r="X734" s="284"/>
      <c r="Y734" s="284"/>
      <c r="Z734" s="284"/>
      <c r="AA734" s="284"/>
      <c r="AB734" s="284"/>
      <c r="AC734" s="768">
        <f t="shared" si="259"/>
        <v>-43317</v>
      </c>
      <c r="AD734" s="768">
        <f t="shared" si="260"/>
        <v>-43317</v>
      </c>
      <c r="AE734" s="768">
        <f t="shared" si="261"/>
        <v>-43317</v>
      </c>
      <c r="AF734" s="768">
        <f t="shared" si="262"/>
        <v>1106</v>
      </c>
      <c r="AG734" s="768">
        <f t="shared" si="263"/>
        <v>1106</v>
      </c>
      <c r="AH734" s="768">
        <f t="shared" si="264"/>
        <v>1106</v>
      </c>
      <c r="AI734" s="768">
        <f t="shared" si="265"/>
        <v>1106</v>
      </c>
      <c r="AJ734" s="768">
        <f t="shared" si="266"/>
        <v>1106</v>
      </c>
      <c r="AK734" s="768">
        <f t="shared" si="267"/>
        <v>1106</v>
      </c>
      <c r="AL734" s="768">
        <f t="shared" si="268"/>
        <v>1106</v>
      </c>
      <c r="AM734" s="768">
        <f t="shared" si="269"/>
        <v>1106</v>
      </c>
      <c r="AN734" s="284"/>
      <c r="AO734" s="284"/>
      <c r="AP734" s="284"/>
      <c r="AQ734" s="279"/>
      <c r="AR734" s="266"/>
      <c r="AS734" s="254"/>
      <c r="AT734" s="254"/>
      <c r="AU734" s="254"/>
    </row>
    <row r="735" spans="1:47" outlineLevel="3" x14ac:dyDescent="0.35">
      <c r="A735" s="254"/>
      <c r="B735" s="263"/>
      <c r="C735" s="256">
        <f t="shared" si="251"/>
        <v>4</v>
      </c>
      <c r="D735" s="279"/>
      <c r="E735" s="334"/>
      <c r="F735" s="334"/>
      <c r="G735" s="279"/>
      <c r="H735" s="284"/>
      <c r="I735" s="300"/>
      <c r="J735" s="300" t="s">
        <v>614</v>
      </c>
      <c r="K735" s="284"/>
      <c r="L735" s="284"/>
      <c r="M735" s="284"/>
      <c r="N735" s="284"/>
      <c r="O735" s="284"/>
      <c r="P735" s="284"/>
      <c r="Q735" s="284"/>
      <c r="R735" s="370">
        <f t="shared" si="287"/>
        <v>44576</v>
      </c>
      <c r="S735" s="370">
        <f t="shared" si="287"/>
        <v>44576</v>
      </c>
      <c r="T735" s="370">
        <f t="shared" si="287"/>
        <v>44576</v>
      </c>
      <c r="U735" s="370">
        <f t="shared" si="287"/>
        <v>44576</v>
      </c>
      <c r="V735" s="284"/>
      <c r="W735" s="284"/>
      <c r="X735" s="284"/>
      <c r="Y735" s="284"/>
      <c r="Z735" s="284"/>
      <c r="AA735" s="284"/>
      <c r="AB735" s="284"/>
      <c r="AC735" s="768">
        <f t="shared" si="259"/>
        <v>-43317</v>
      </c>
      <c r="AD735" s="768">
        <f t="shared" si="260"/>
        <v>-43317</v>
      </c>
      <c r="AE735" s="768">
        <f t="shared" si="261"/>
        <v>-43317</v>
      </c>
      <c r="AF735" s="768">
        <f t="shared" si="262"/>
        <v>-43317</v>
      </c>
      <c r="AG735" s="768">
        <f t="shared" si="263"/>
        <v>-43317</v>
      </c>
      <c r="AH735" s="768">
        <f t="shared" si="264"/>
        <v>-43317</v>
      </c>
      <c r="AI735" s="768">
        <f t="shared" si="265"/>
        <v>-43317</v>
      </c>
      <c r="AJ735" s="768">
        <f t="shared" si="266"/>
        <v>1106</v>
      </c>
      <c r="AK735" s="768">
        <f t="shared" si="267"/>
        <v>1106</v>
      </c>
      <c r="AL735" s="768">
        <f t="shared" si="268"/>
        <v>1106</v>
      </c>
      <c r="AM735" s="768">
        <f t="shared" si="269"/>
        <v>1106</v>
      </c>
      <c r="AN735" s="284"/>
      <c r="AO735" s="284"/>
      <c r="AP735" s="284"/>
      <c r="AQ735" s="279"/>
      <c r="AR735" s="266"/>
      <c r="AS735" s="254"/>
      <c r="AT735" s="254"/>
      <c r="AU735" s="254"/>
    </row>
    <row r="736" spans="1:47" outlineLevel="3" x14ac:dyDescent="0.35">
      <c r="A736" s="254"/>
      <c r="B736" s="263"/>
      <c r="C736" s="256">
        <f t="shared" si="251"/>
        <v>4</v>
      </c>
      <c r="D736" s="279"/>
      <c r="E736" s="334"/>
      <c r="F736" s="334"/>
      <c r="G736" s="279"/>
      <c r="H736" s="284"/>
      <c r="I736" s="300">
        <v>3</v>
      </c>
      <c r="J736" s="300" t="s">
        <v>623</v>
      </c>
      <c r="K736" s="370">
        <f>DATE(YEAR(K733)+1,MONTH(K733),DAY(K733))</f>
        <v>44941</v>
      </c>
      <c r="L736" s="370">
        <f>DATE(YEAR(L733)+1,MONTH(L733),DAY(L733))</f>
        <v>44941</v>
      </c>
      <c r="M736" s="370">
        <f>DATE(YEAR(M733)+1,MONTH(M733),DAY(M733))</f>
        <v>44941</v>
      </c>
      <c r="N736" s="284"/>
      <c r="O736" s="284"/>
      <c r="P736" s="284"/>
      <c r="Q736" s="284"/>
      <c r="R736" s="370">
        <f t="shared" si="287"/>
        <v>44941</v>
      </c>
      <c r="S736" s="370">
        <f t="shared" si="287"/>
        <v>44941</v>
      </c>
      <c r="T736" s="370">
        <f t="shared" si="287"/>
        <v>44941</v>
      </c>
      <c r="U736" s="370">
        <f t="shared" si="287"/>
        <v>44941</v>
      </c>
      <c r="V736" s="284"/>
      <c r="W736" s="284"/>
      <c r="X736" s="284"/>
      <c r="Y736" s="284"/>
      <c r="Z736" s="284"/>
      <c r="AA736" s="284"/>
      <c r="AB736" s="284"/>
      <c r="AC736" s="768">
        <f t="shared" si="259"/>
        <v>1470</v>
      </c>
      <c r="AD736" s="768">
        <f t="shared" si="260"/>
        <v>1470</v>
      </c>
      <c r="AE736" s="768">
        <f t="shared" si="261"/>
        <v>1470</v>
      </c>
      <c r="AF736" s="768">
        <f t="shared" si="262"/>
        <v>-43317</v>
      </c>
      <c r="AG736" s="768">
        <f t="shared" si="263"/>
        <v>-43317</v>
      </c>
      <c r="AH736" s="768">
        <f t="shared" si="264"/>
        <v>-43317</v>
      </c>
      <c r="AI736" s="768">
        <f t="shared" si="265"/>
        <v>-43317</v>
      </c>
      <c r="AJ736" s="768">
        <f t="shared" si="266"/>
        <v>1470</v>
      </c>
      <c r="AK736" s="768">
        <f t="shared" si="267"/>
        <v>1470</v>
      </c>
      <c r="AL736" s="768">
        <f t="shared" si="268"/>
        <v>1470</v>
      </c>
      <c r="AM736" s="768">
        <f t="shared" si="269"/>
        <v>1470</v>
      </c>
      <c r="AN736" s="284"/>
      <c r="AO736" s="284"/>
      <c r="AP736" s="284"/>
      <c r="AQ736" s="279"/>
      <c r="AR736" s="266"/>
      <c r="AS736" s="254"/>
      <c r="AT736" s="254"/>
      <c r="AU736" s="254"/>
    </row>
    <row r="737" spans="1:47" outlineLevel="3" x14ac:dyDescent="0.35">
      <c r="A737" s="254"/>
      <c r="B737" s="263"/>
      <c r="C737" s="256">
        <f t="shared" si="251"/>
        <v>4</v>
      </c>
      <c r="D737" s="279"/>
      <c r="E737" s="334"/>
      <c r="F737" s="334"/>
      <c r="G737" s="279"/>
      <c r="H737" s="284"/>
      <c r="I737" s="300"/>
      <c r="J737" s="300" t="s">
        <v>613</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87"/>
        <v>44941</v>
      </c>
      <c r="S737" s="370">
        <f t="shared" si="287"/>
        <v>44941</v>
      </c>
      <c r="T737" s="370">
        <f t="shared" si="287"/>
        <v>44941</v>
      </c>
      <c r="U737" s="370">
        <f t="shared" si="287"/>
        <v>44941</v>
      </c>
      <c r="V737" s="284"/>
      <c r="W737" s="284"/>
      <c r="X737" s="284"/>
      <c r="Y737" s="284"/>
      <c r="Z737" s="284"/>
      <c r="AA737" s="284"/>
      <c r="AB737" s="284"/>
      <c r="AC737" s="768">
        <f t="shared" si="259"/>
        <v>-43317</v>
      </c>
      <c r="AD737" s="768">
        <f t="shared" si="260"/>
        <v>-43317</v>
      </c>
      <c r="AE737" s="768">
        <f t="shared" si="261"/>
        <v>-43317</v>
      </c>
      <c r="AF737" s="768">
        <f t="shared" si="262"/>
        <v>1470</v>
      </c>
      <c r="AG737" s="768">
        <f t="shared" si="263"/>
        <v>1470</v>
      </c>
      <c r="AH737" s="768">
        <f t="shared" si="264"/>
        <v>1470</v>
      </c>
      <c r="AI737" s="768">
        <f t="shared" si="265"/>
        <v>1470</v>
      </c>
      <c r="AJ737" s="768">
        <f t="shared" si="266"/>
        <v>1470</v>
      </c>
      <c r="AK737" s="768">
        <f t="shared" si="267"/>
        <v>1470</v>
      </c>
      <c r="AL737" s="768">
        <f t="shared" si="268"/>
        <v>1470</v>
      </c>
      <c r="AM737" s="768">
        <f t="shared" si="269"/>
        <v>1470</v>
      </c>
      <c r="AN737" s="284"/>
      <c r="AO737" s="284"/>
      <c r="AP737" s="284"/>
      <c r="AQ737" s="279"/>
      <c r="AR737" s="266"/>
      <c r="AS737" s="254"/>
      <c r="AT737" s="254"/>
      <c r="AU737" s="254"/>
    </row>
    <row r="738" spans="1:47" outlineLevel="3" x14ac:dyDescent="0.35">
      <c r="A738" s="254"/>
      <c r="B738" s="263"/>
      <c r="C738" s="256">
        <f t="shared" si="251"/>
        <v>4</v>
      </c>
      <c r="D738" s="279"/>
      <c r="E738" s="334"/>
      <c r="F738" s="334"/>
      <c r="G738" s="279"/>
      <c r="H738" s="284"/>
      <c r="I738" s="300"/>
      <c r="J738" s="300" t="s">
        <v>614</v>
      </c>
      <c r="K738" s="284"/>
      <c r="L738" s="284"/>
      <c r="M738" s="284"/>
      <c r="N738" s="284"/>
      <c r="O738" s="284"/>
      <c r="P738" s="284"/>
      <c r="Q738" s="284"/>
      <c r="R738" s="370">
        <f t="shared" si="287"/>
        <v>44941</v>
      </c>
      <c r="S738" s="370">
        <f t="shared" si="287"/>
        <v>44941</v>
      </c>
      <c r="T738" s="370">
        <f t="shared" si="287"/>
        <v>44941</v>
      </c>
      <c r="U738" s="370">
        <f t="shared" si="287"/>
        <v>44941</v>
      </c>
      <c r="V738" s="284"/>
      <c r="W738" s="284"/>
      <c r="X738" s="284"/>
      <c r="Y738" s="284"/>
      <c r="Z738" s="284"/>
      <c r="AA738" s="284"/>
      <c r="AB738" s="284"/>
      <c r="AC738" s="768">
        <f t="shared" si="259"/>
        <v>-43317</v>
      </c>
      <c r="AD738" s="768">
        <f t="shared" si="260"/>
        <v>-43317</v>
      </c>
      <c r="AE738" s="768">
        <f t="shared" si="261"/>
        <v>-43317</v>
      </c>
      <c r="AF738" s="768">
        <f t="shared" si="262"/>
        <v>-43317</v>
      </c>
      <c r="AG738" s="768">
        <f t="shared" si="263"/>
        <v>-43317</v>
      </c>
      <c r="AH738" s="768">
        <f t="shared" si="264"/>
        <v>-43317</v>
      </c>
      <c r="AI738" s="768">
        <f t="shared" si="265"/>
        <v>-43317</v>
      </c>
      <c r="AJ738" s="768">
        <f t="shared" si="266"/>
        <v>1470</v>
      </c>
      <c r="AK738" s="768">
        <f t="shared" si="267"/>
        <v>1470</v>
      </c>
      <c r="AL738" s="768">
        <f t="shared" si="268"/>
        <v>1470</v>
      </c>
      <c r="AM738" s="768">
        <f t="shared" si="269"/>
        <v>1470</v>
      </c>
      <c r="AN738" s="284"/>
      <c r="AO738" s="284"/>
      <c r="AP738" s="284"/>
      <c r="AQ738" s="279"/>
      <c r="AR738" s="266"/>
      <c r="AS738" s="254"/>
      <c r="AT738" s="254"/>
      <c r="AU738" s="254"/>
    </row>
    <row r="739" spans="1:47" outlineLevel="3" x14ac:dyDescent="0.35">
      <c r="A739" s="254"/>
      <c r="B739" s="263"/>
      <c r="C739" s="256">
        <f t="shared" si="251"/>
        <v>4</v>
      </c>
      <c r="D739" s="279"/>
      <c r="E739" s="334"/>
      <c r="F739" s="334"/>
      <c r="G739" s="279"/>
      <c r="H739" s="284"/>
      <c r="I739" s="300">
        <v>4</v>
      </c>
      <c r="J739" s="300" t="s">
        <v>623</v>
      </c>
      <c r="K739" s="370">
        <f>DATE(YEAR(K736)+1,MONTH(K736),DAY(K736))</f>
        <v>45306</v>
      </c>
      <c r="L739" s="370">
        <f>DATE(YEAR(L736)+1,MONTH(L736),DAY(L736))</f>
        <v>45306</v>
      </c>
      <c r="M739" s="370">
        <f>DATE(YEAR(M736)+1,MONTH(M736),DAY(M736))</f>
        <v>45306</v>
      </c>
      <c r="N739" s="284"/>
      <c r="O739" s="284"/>
      <c r="P739" s="284"/>
      <c r="Q739" s="284"/>
      <c r="R739" s="370">
        <f t="shared" si="287"/>
        <v>45306</v>
      </c>
      <c r="S739" s="370">
        <f t="shared" si="287"/>
        <v>45306</v>
      </c>
      <c r="T739" s="370">
        <f t="shared" si="287"/>
        <v>45306</v>
      </c>
      <c r="U739" s="370">
        <f t="shared" si="287"/>
        <v>45306</v>
      </c>
      <c r="V739" s="284"/>
      <c r="W739" s="284"/>
      <c r="X739" s="284"/>
      <c r="Y739" s="284"/>
      <c r="Z739" s="284"/>
      <c r="AA739" s="284"/>
      <c r="AB739" s="284"/>
      <c r="AC739" s="768">
        <f t="shared" si="259"/>
        <v>1834</v>
      </c>
      <c r="AD739" s="768">
        <f t="shared" si="260"/>
        <v>1834</v>
      </c>
      <c r="AE739" s="768">
        <f t="shared" si="261"/>
        <v>1834</v>
      </c>
      <c r="AF739" s="768">
        <f t="shared" si="262"/>
        <v>-43317</v>
      </c>
      <c r="AG739" s="768">
        <f t="shared" si="263"/>
        <v>-43317</v>
      </c>
      <c r="AH739" s="768">
        <f t="shared" si="264"/>
        <v>-43317</v>
      </c>
      <c r="AI739" s="768">
        <f t="shared" si="265"/>
        <v>-43317</v>
      </c>
      <c r="AJ739" s="768">
        <f t="shared" si="266"/>
        <v>1834</v>
      </c>
      <c r="AK739" s="768">
        <f t="shared" si="267"/>
        <v>1834</v>
      </c>
      <c r="AL739" s="768">
        <f t="shared" si="268"/>
        <v>1834</v>
      </c>
      <c r="AM739" s="768">
        <f t="shared" si="269"/>
        <v>1834</v>
      </c>
      <c r="AN739" s="284"/>
      <c r="AO739" s="284"/>
      <c r="AP739" s="284"/>
      <c r="AQ739" s="279"/>
      <c r="AR739" s="266"/>
      <c r="AS739" s="254"/>
      <c r="AT739" s="254"/>
      <c r="AU739" s="254"/>
    </row>
    <row r="740" spans="1:47" outlineLevel="3" x14ac:dyDescent="0.35">
      <c r="A740" s="254"/>
      <c r="B740" s="263"/>
      <c r="C740" s="256">
        <f t="shared" si="251"/>
        <v>4</v>
      </c>
      <c r="D740" s="279"/>
      <c r="E740" s="334"/>
      <c r="F740" s="334"/>
      <c r="G740" s="279"/>
      <c r="H740" s="284"/>
      <c r="I740" s="300"/>
      <c r="J740" s="300" t="s">
        <v>613</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87"/>
        <v>45306</v>
      </c>
      <c r="S740" s="370">
        <f t="shared" si="287"/>
        <v>45306</v>
      </c>
      <c r="T740" s="370">
        <f t="shared" si="287"/>
        <v>45306</v>
      </c>
      <c r="U740" s="370">
        <f t="shared" si="287"/>
        <v>45306</v>
      </c>
      <c r="V740" s="284"/>
      <c r="W740" s="284"/>
      <c r="X740" s="284"/>
      <c r="Y740" s="284"/>
      <c r="Z740" s="284"/>
      <c r="AA740" s="284"/>
      <c r="AB740" s="284"/>
      <c r="AC740" s="768">
        <f t="shared" si="259"/>
        <v>-43317</v>
      </c>
      <c r="AD740" s="768">
        <f t="shared" si="260"/>
        <v>-43317</v>
      </c>
      <c r="AE740" s="768">
        <f t="shared" si="261"/>
        <v>-43317</v>
      </c>
      <c r="AF740" s="768">
        <f t="shared" si="262"/>
        <v>1834</v>
      </c>
      <c r="AG740" s="768">
        <f t="shared" si="263"/>
        <v>1834</v>
      </c>
      <c r="AH740" s="768">
        <f t="shared" si="264"/>
        <v>1834</v>
      </c>
      <c r="AI740" s="768">
        <f t="shared" si="265"/>
        <v>1834</v>
      </c>
      <c r="AJ740" s="768">
        <f t="shared" si="266"/>
        <v>1834</v>
      </c>
      <c r="AK740" s="768">
        <f t="shared" si="267"/>
        <v>1834</v>
      </c>
      <c r="AL740" s="768">
        <f t="shared" si="268"/>
        <v>1834</v>
      </c>
      <c r="AM740" s="768">
        <f t="shared" si="269"/>
        <v>1834</v>
      </c>
      <c r="AN740" s="284"/>
      <c r="AO740" s="284"/>
      <c r="AP740" s="284"/>
      <c r="AQ740" s="279"/>
      <c r="AR740" s="266"/>
      <c r="AS740" s="254"/>
      <c r="AT740" s="254"/>
      <c r="AU740" s="254"/>
    </row>
    <row r="741" spans="1:47" outlineLevel="3" x14ac:dyDescent="0.35">
      <c r="A741" s="254"/>
      <c r="B741" s="263"/>
      <c r="C741" s="256">
        <f t="shared" si="251"/>
        <v>4</v>
      </c>
      <c r="D741" s="279"/>
      <c r="E741" s="334"/>
      <c r="F741" s="334"/>
      <c r="G741" s="279"/>
      <c r="H741" s="284"/>
      <c r="I741" s="300"/>
      <c r="J741" s="300" t="s">
        <v>614</v>
      </c>
      <c r="K741" s="284"/>
      <c r="L741" s="284"/>
      <c r="M741" s="284"/>
      <c r="N741" s="284"/>
      <c r="O741" s="284"/>
      <c r="P741" s="284"/>
      <c r="Q741" s="284"/>
      <c r="R741" s="370">
        <f t="shared" si="287"/>
        <v>45306</v>
      </c>
      <c r="S741" s="370">
        <f t="shared" si="287"/>
        <v>45306</v>
      </c>
      <c r="T741" s="370">
        <f t="shared" si="287"/>
        <v>45306</v>
      </c>
      <c r="U741" s="370">
        <f t="shared" si="287"/>
        <v>45306</v>
      </c>
      <c r="V741" s="284"/>
      <c r="W741" s="284"/>
      <c r="X741" s="284"/>
      <c r="Y741" s="284"/>
      <c r="Z741" s="284"/>
      <c r="AA741" s="284"/>
      <c r="AB741" s="284"/>
      <c r="AC741" s="768">
        <f t="shared" si="259"/>
        <v>-43317</v>
      </c>
      <c r="AD741" s="768">
        <f t="shared" si="260"/>
        <v>-43317</v>
      </c>
      <c r="AE741" s="768">
        <f t="shared" si="261"/>
        <v>-43317</v>
      </c>
      <c r="AF741" s="768">
        <f t="shared" si="262"/>
        <v>-43317</v>
      </c>
      <c r="AG741" s="768">
        <f t="shared" si="263"/>
        <v>-43317</v>
      </c>
      <c r="AH741" s="768">
        <f t="shared" si="264"/>
        <v>-43317</v>
      </c>
      <c r="AI741" s="768">
        <f t="shared" si="265"/>
        <v>-43317</v>
      </c>
      <c r="AJ741" s="768">
        <f t="shared" si="266"/>
        <v>1834</v>
      </c>
      <c r="AK741" s="768">
        <f t="shared" si="267"/>
        <v>1834</v>
      </c>
      <c r="AL741" s="768">
        <f t="shared" si="268"/>
        <v>1834</v>
      </c>
      <c r="AM741" s="768">
        <f t="shared" si="269"/>
        <v>1834</v>
      </c>
      <c r="AN741" s="284"/>
      <c r="AO741" s="284"/>
      <c r="AP741" s="284"/>
      <c r="AQ741" s="279"/>
      <c r="AR741" s="266"/>
      <c r="AS741" s="254"/>
      <c r="AT741" s="254"/>
      <c r="AU741" s="254"/>
    </row>
    <row r="742" spans="1:47" outlineLevel="3" x14ac:dyDescent="0.35">
      <c r="A742" s="254"/>
      <c r="B742" s="263"/>
      <c r="C742" s="256">
        <f t="shared" ref="C742:C750" si="288">INT($C$232)+3</f>
        <v>4</v>
      </c>
      <c r="D742" s="279"/>
      <c r="E742" s="334"/>
      <c r="F742" s="334"/>
      <c r="G742" s="279"/>
      <c r="H742" s="284"/>
      <c r="I742" s="300">
        <v>5</v>
      </c>
      <c r="J742" s="300" t="s">
        <v>623</v>
      </c>
      <c r="K742" s="370">
        <f>DATE(YEAR(K739)+1,MONTH(K739),DAY(K739))</f>
        <v>45672</v>
      </c>
      <c r="L742" s="370">
        <f>DATE(YEAR(L739)+1,MONTH(L739),DAY(L739))</f>
        <v>45672</v>
      </c>
      <c r="M742" s="370">
        <f>DATE(YEAR(M739)+1,MONTH(M739),DAY(M739))</f>
        <v>45672</v>
      </c>
      <c r="N742" s="284"/>
      <c r="O742" s="284"/>
      <c r="P742" s="284"/>
      <c r="Q742" s="284"/>
      <c r="R742" s="370">
        <f t="shared" si="287"/>
        <v>45672</v>
      </c>
      <c r="S742" s="370">
        <f t="shared" si="287"/>
        <v>45672</v>
      </c>
      <c r="T742" s="370">
        <f t="shared" si="287"/>
        <v>45672</v>
      </c>
      <c r="U742" s="370">
        <f t="shared" si="287"/>
        <v>45672</v>
      </c>
      <c r="V742" s="284"/>
      <c r="W742" s="284"/>
      <c r="X742" s="284"/>
      <c r="Y742" s="284"/>
      <c r="Z742" s="284"/>
      <c r="AA742" s="284"/>
      <c r="AB742" s="284"/>
      <c r="AC742" s="768">
        <f t="shared" si="259"/>
        <v>2198</v>
      </c>
      <c r="AD742" s="768">
        <f t="shared" si="260"/>
        <v>2198</v>
      </c>
      <c r="AE742" s="768">
        <f t="shared" si="261"/>
        <v>2198</v>
      </c>
      <c r="AF742" s="768">
        <f t="shared" si="262"/>
        <v>-43317</v>
      </c>
      <c r="AG742" s="768">
        <f t="shared" si="263"/>
        <v>-43317</v>
      </c>
      <c r="AH742" s="768">
        <f t="shared" si="264"/>
        <v>-43317</v>
      </c>
      <c r="AI742" s="768">
        <f t="shared" si="265"/>
        <v>-43317</v>
      </c>
      <c r="AJ742" s="768">
        <f t="shared" si="266"/>
        <v>2198</v>
      </c>
      <c r="AK742" s="768">
        <f t="shared" si="267"/>
        <v>2198</v>
      </c>
      <c r="AL742" s="768">
        <f t="shared" si="268"/>
        <v>2198</v>
      </c>
      <c r="AM742" s="768">
        <f t="shared" si="269"/>
        <v>2198</v>
      </c>
      <c r="AN742" s="284"/>
      <c r="AO742" s="284"/>
      <c r="AP742" s="284"/>
      <c r="AQ742" s="279"/>
      <c r="AR742" s="266"/>
      <c r="AS742" s="254"/>
      <c r="AT742" s="254"/>
      <c r="AU742" s="254"/>
    </row>
    <row r="743" spans="1:47" outlineLevel="3" x14ac:dyDescent="0.35">
      <c r="A743" s="254"/>
      <c r="B743" s="263"/>
      <c r="C743" s="256">
        <f t="shared" si="288"/>
        <v>4</v>
      </c>
      <c r="D743" s="279"/>
      <c r="E743" s="334"/>
      <c r="F743" s="334"/>
      <c r="G743" s="279"/>
      <c r="H743" s="284"/>
      <c r="I743" s="300"/>
      <c r="J743" s="300" t="s">
        <v>613</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87"/>
        <v>45672</v>
      </c>
      <c r="S743" s="370">
        <f t="shared" si="287"/>
        <v>45672</v>
      </c>
      <c r="T743" s="370">
        <f t="shared" si="287"/>
        <v>45672</v>
      </c>
      <c r="U743" s="370">
        <f t="shared" si="287"/>
        <v>45672</v>
      </c>
      <c r="V743" s="284"/>
      <c r="W743" s="284"/>
      <c r="X743" s="284"/>
      <c r="Y743" s="284"/>
      <c r="Z743" s="284"/>
      <c r="AA743" s="284"/>
      <c r="AB743" s="284"/>
      <c r="AC743" s="768">
        <f t="shared" ref="AC743:AC750" si="289">MIN(363,INT((K743 - DATE(YEAR(K743),1,1))))+364*(YEAR(K743)-i_startyear)</f>
        <v>-43317</v>
      </c>
      <c r="AD743" s="768">
        <f t="shared" ref="AD743:AD750" si="290">MIN(363,INT((L743 - DATE(YEAR(L743),1,1))))+364*(YEAR(L743)-i_startyear)</f>
        <v>-43317</v>
      </c>
      <c r="AE743" s="768">
        <f t="shared" ref="AE743:AE750" si="291">MIN(363,INT((M743 - DATE(YEAR(M743),1,1))))+364*(YEAR(M743)-i_startyear)</f>
        <v>-43317</v>
      </c>
      <c r="AF743" s="768">
        <f t="shared" ref="AF743:AF750" si="292">MIN(363,INT((N743 - DATE(YEAR(N743),1,1))))+364*(YEAR(N743)-i_startyear)</f>
        <v>2198</v>
      </c>
      <c r="AG743" s="768">
        <f t="shared" ref="AG743:AG750" si="293">MIN(363,INT((O743 - DATE(YEAR(O743),1,1))))+364*(YEAR(O743)-i_startyear)</f>
        <v>2198</v>
      </c>
      <c r="AH743" s="768">
        <f t="shared" ref="AH743:AH750" si="294">MIN(363,INT((P743 - DATE(YEAR(P743),1,1))))+364*(YEAR(P743)-i_startyear)</f>
        <v>2198</v>
      </c>
      <c r="AI743" s="768">
        <f t="shared" ref="AI743:AI750" si="295">MIN(363,INT((Q743 - DATE(YEAR(Q743),1,1))))+364*(YEAR(Q743)-i_startyear)</f>
        <v>2198</v>
      </c>
      <c r="AJ743" s="768">
        <f t="shared" ref="AJ743:AJ750" si="296">MIN(363,INT((R743 - DATE(YEAR(R743),1,1))))+364*(YEAR(R743)-i_startyear)</f>
        <v>2198</v>
      </c>
      <c r="AK743" s="768">
        <f t="shared" ref="AK743:AK750" si="297">MIN(363,INT((S743 - DATE(YEAR(S743),1,1))))+364*(YEAR(S743)-i_startyear)</f>
        <v>2198</v>
      </c>
      <c r="AL743" s="768">
        <f t="shared" ref="AL743:AL750" si="298">MIN(363,INT((T743 - DATE(YEAR(T743),1,1))))+364*(YEAR(T743)-i_startyear)</f>
        <v>2198</v>
      </c>
      <c r="AM743" s="768">
        <f t="shared" ref="AM743:AM750" si="299">MIN(363,INT((U743 - DATE(YEAR(U743),1,1))))+364*(YEAR(U743)-i_startyear)</f>
        <v>2198</v>
      </c>
      <c r="AN743" s="284"/>
      <c r="AO743" s="284"/>
      <c r="AP743" s="284"/>
      <c r="AQ743" s="279"/>
      <c r="AR743" s="266"/>
      <c r="AS743" s="254"/>
      <c r="AT743" s="254"/>
      <c r="AU743" s="254"/>
    </row>
    <row r="744" spans="1:47" outlineLevel="3" x14ac:dyDescent="0.35">
      <c r="A744" s="254"/>
      <c r="B744" s="263"/>
      <c r="C744" s="256">
        <f t="shared" si="288"/>
        <v>4</v>
      </c>
      <c r="D744" s="279"/>
      <c r="E744" s="334"/>
      <c r="F744" s="334"/>
      <c r="G744" s="279"/>
      <c r="H744" s="284"/>
      <c r="I744" s="300"/>
      <c r="J744" s="300" t="s">
        <v>614</v>
      </c>
      <c r="K744" s="284"/>
      <c r="L744" s="284"/>
      <c r="M744" s="284"/>
      <c r="N744" s="284"/>
      <c r="O744" s="284"/>
      <c r="P744" s="284"/>
      <c r="Q744" s="284"/>
      <c r="R744" s="370">
        <f t="shared" si="287"/>
        <v>45672</v>
      </c>
      <c r="S744" s="370">
        <f t="shared" si="287"/>
        <v>45672</v>
      </c>
      <c r="T744" s="370">
        <f t="shared" si="287"/>
        <v>45672</v>
      </c>
      <c r="U744" s="370">
        <f t="shared" si="287"/>
        <v>45672</v>
      </c>
      <c r="V744" s="284"/>
      <c r="W744" s="284"/>
      <c r="X744" s="284"/>
      <c r="Y744" s="284"/>
      <c r="Z744" s="284"/>
      <c r="AA744" s="284"/>
      <c r="AB744" s="284"/>
      <c r="AC744" s="768">
        <f t="shared" si="289"/>
        <v>-43317</v>
      </c>
      <c r="AD744" s="768">
        <f t="shared" si="290"/>
        <v>-43317</v>
      </c>
      <c r="AE744" s="768">
        <f t="shared" si="291"/>
        <v>-43317</v>
      </c>
      <c r="AF744" s="768">
        <f t="shared" si="292"/>
        <v>-43317</v>
      </c>
      <c r="AG744" s="768">
        <f t="shared" si="293"/>
        <v>-43317</v>
      </c>
      <c r="AH744" s="768">
        <f t="shared" si="294"/>
        <v>-43317</v>
      </c>
      <c r="AI744" s="768">
        <f t="shared" si="295"/>
        <v>-43317</v>
      </c>
      <c r="AJ744" s="768">
        <f t="shared" si="296"/>
        <v>2198</v>
      </c>
      <c r="AK744" s="768">
        <f t="shared" si="297"/>
        <v>2198</v>
      </c>
      <c r="AL744" s="768">
        <f t="shared" si="298"/>
        <v>2198</v>
      </c>
      <c r="AM744" s="768">
        <f t="shared" si="299"/>
        <v>2198</v>
      </c>
      <c r="AN744" s="284"/>
      <c r="AO744" s="284"/>
      <c r="AP744" s="284"/>
      <c r="AQ744" s="279"/>
      <c r="AR744" s="266"/>
      <c r="AS744" s="254"/>
      <c r="AT744" s="254"/>
      <c r="AU744" s="254"/>
    </row>
    <row r="745" spans="1:47" outlineLevel="3" x14ac:dyDescent="0.35">
      <c r="A745" s="254"/>
      <c r="B745" s="263"/>
      <c r="C745" s="256">
        <f t="shared" si="288"/>
        <v>4</v>
      </c>
      <c r="D745" s="279"/>
      <c r="E745" s="334"/>
      <c r="F745" s="334"/>
      <c r="G745" s="279"/>
      <c r="H745" s="284"/>
      <c r="I745" s="300">
        <v>6</v>
      </c>
      <c r="J745" s="300" t="s">
        <v>623</v>
      </c>
      <c r="K745" s="370">
        <f>DATE(YEAR(K742)+1,MONTH(K742),DAY(K742))</f>
        <v>46037</v>
      </c>
      <c r="L745" s="370">
        <f>DATE(YEAR(L742)+1,MONTH(L742),DAY(L742))</f>
        <v>46037</v>
      </c>
      <c r="M745" s="370">
        <f>DATE(YEAR(M742)+1,MONTH(M742),DAY(M742))</f>
        <v>46037</v>
      </c>
      <c r="N745" s="284"/>
      <c r="O745" s="284"/>
      <c r="P745" s="284"/>
      <c r="Q745" s="284"/>
      <c r="R745" s="370">
        <f t="shared" si="287"/>
        <v>46037</v>
      </c>
      <c r="S745" s="370">
        <f t="shared" si="287"/>
        <v>46037</v>
      </c>
      <c r="T745" s="370">
        <f t="shared" si="287"/>
        <v>46037</v>
      </c>
      <c r="U745" s="370">
        <f t="shared" si="287"/>
        <v>46037</v>
      </c>
      <c r="V745" s="284"/>
      <c r="W745" s="284"/>
      <c r="X745" s="284"/>
      <c r="Y745" s="284"/>
      <c r="Z745" s="284"/>
      <c r="AA745" s="284"/>
      <c r="AB745" s="284"/>
      <c r="AC745" s="768">
        <f t="shared" si="289"/>
        <v>2562</v>
      </c>
      <c r="AD745" s="768">
        <f t="shared" si="290"/>
        <v>2562</v>
      </c>
      <c r="AE745" s="768">
        <f t="shared" si="291"/>
        <v>2562</v>
      </c>
      <c r="AF745" s="768">
        <f t="shared" si="292"/>
        <v>-43317</v>
      </c>
      <c r="AG745" s="768">
        <f t="shared" si="293"/>
        <v>-43317</v>
      </c>
      <c r="AH745" s="768">
        <f t="shared" si="294"/>
        <v>-43317</v>
      </c>
      <c r="AI745" s="768">
        <f t="shared" si="295"/>
        <v>-43317</v>
      </c>
      <c r="AJ745" s="768">
        <f t="shared" si="296"/>
        <v>2562</v>
      </c>
      <c r="AK745" s="768">
        <f t="shared" si="297"/>
        <v>2562</v>
      </c>
      <c r="AL745" s="768">
        <f t="shared" si="298"/>
        <v>2562</v>
      </c>
      <c r="AM745" s="768">
        <f t="shared" si="299"/>
        <v>2562</v>
      </c>
      <c r="AN745" s="284"/>
      <c r="AO745" s="284"/>
      <c r="AP745" s="284"/>
      <c r="AQ745" s="279"/>
      <c r="AR745" s="266"/>
      <c r="AS745" s="254"/>
      <c r="AT745" s="254"/>
      <c r="AU745" s="254"/>
    </row>
    <row r="746" spans="1:47" outlineLevel="3" x14ac:dyDescent="0.35">
      <c r="A746" s="254"/>
      <c r="B746" s="263"/>
      <c r="C746" s="256">
        <f t="shared" si="288"/>
        <v>4</v>
      </c>
      <c r="D746" s="279"/>
      <c r="E746" s="334"/>
      <c r="F746" s="334"/>
      <c r="G746" s="279"/>
      <c r="H746" s="284"/>
      <c r="I746" s="300"/>
      <c r="J746" s="300" t="s">
        <v>613</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87"/>
        <v>46037</v>
      </c>
      <c r="S746" s="370">
        <f t="shared" si="287"/>
        <v>46037</v>
      </c>
      <c r="T746" s="370">
        <f t="shared" si="287"/>
        <v>46037</v>
      </c>
      <c r="U746" s="370">
        <f t="shared" si="287"/>
        <v>46037</v>
      </c>
      <c r="V746" s="284"/>
      <c r="W746" s="284"/>
      <c r="X746" s="284"/>
      <c r="Y746" s="284"/>
      <c r="Z746" s="284"/>
      <c r="AA746" s="284"/>
      <c r="AB746" s="284"/>
      <c r="AC746" s="768">
        <f t="shared" si="289"/>
        <v>-43317</v>
      </c>
      <c r="AD746" s="768">
        <f t="shared" si="290"/>
        <v>-43317</v>
      </c>
      <c r="AE746" s="768">
        <f t="shared" si="291"/>
        <v>-43317</v>
      </c>
      <c r="AF746" s="768">
        <f t="shared" si="292"/>
        <v>2562</v>
      </c>
      <c r="AG746" s="768">
        <f t="shared" si="293"/>
        <v>2562</v>
      </c>
      <c r="AH746" s="768">
        <f t="shared" si="294"/>
        <v>2562</v>
      </c>
      <c r="AI746" s="768">
        <f t="shared" si="295"/>
        <v>2562</v>
      </c>
      <c r="AJ746" s="768">
        <f t="shared" si="296"/>
        <v>2562</v>
      </c>
      <c r="AK746" s="768">
        <f t="shared" si="297"/>
        <v>2562</v>
      </c>
      <c r="AL746" s="768">
        <f t="shared" si="298"/>
        <v>2562</v>
      </c>
      <c r="AM746" s="768">
        <f t="shared" si="299"/>
        <v>2562</v>
      </c>
      <c r="AN746" s="284"/>
      <c r="AO746" s="284"/>
      <c r="AP746" s="284"/>
      <c r="AQ746" s="279"/>
      <c r="AR746" s="266"/>
      <c r="AS746" s="254"/>
      <c r="AT746" s="254"/>
      <c r="AU746" s="254"/>
    </row>
    <row r="747" spans="1:47" outlineLevel="3" x14ac:dyDescent="0.35">
      <c r="A747" s="254"/>
      <c r="B747" s="263"/>
      <c r="C747" s="256">
        <f t="shared" si="288"/>
        <v>4</v>
      </c>
      <c r="D747" s="279"/>
      <c r="E747" s="334"/>
      <c r="F747" s="334"/>
      <c r="G747" s="279"/>
      <c r="H747" s="284"/>
      <c r="I747" s="300"/>
      <c r="J747" s="300" t="s">
        <v>614</v>
      </c>
      <c r="K747" s="284"/>
      <c r="L747" s="284"/>
      <c r="M747" s="284"/>
      <c r="N747" s="284"/>
      <c r="O747" s="284"/>
      <c r="P747" s="284"/>
      <c r="Q747" s="284"/>
      <c r="R747" s="370">
        <f t="shared" si="287"/>
        <v>46037</v>
      </c>
      <c r="S747" s="370">
        <f t="shared" si="287"/>
        <v>46037</v>
      </c>
      <c r="T747" s="370">
        <f t="shared" si="287"/>
        <v>46037</v>
      </c>
      <c r="U747" s="370">
        <f t="shared" si="287"/>
        <v>46037</v>
      </c>
      <c r="V747" s="284"/>
      <c r="W747" s="284"/>
      <c r="X747" s="284"/>
      <c r="Y747" s="284"/>
      <c r="Z747" s="284"/>
      <c r="AA747" s="284"/>
      <c r="AB747" s="284"/>
      <c r="AC747" s="768">
        <f t="shared" si="289"/>
        <v>-43317</v>
      </c>
      <c r="AD747" s="768">
        <f t="shared" si="290"/>
        <v>-43317</v>
      </c>
      <c r="AE747" s="768">
        <f t="shared" si="291"/>
        <v>-43317</v>
      </c>
      <c r="AF747" s="768">
        <f t="shared" si="292"/>
        <v>-43317</v>
      </c>
      <c r="AG747" s="768">
        <f t="shared" si="293"/>
        <v>-43317</v>
      </c>
      <c r="AH747" s="768">
        <f t="shared" si="294"/>
        <v>-43317</v>
      </c>
      <c r="AI747" s="768">
        <f t="shared" si="295"/>
        <v>-43317</v>
      </c>
      <c r="AJ747" s="768">
        <f t="shared" si="296"/>
        <v>2562</v>
      </c>
      <c r="AK747" s="768">
        <f t="shared" si="297"/>
        <v>2562</v>
      </c>
      <c r="AL747" s="768">
        <f t="shared" si="298"/>
        <v>2562</v>
      </c>
      <c r="AM747" s="768">
        <f t="shared" si="299"/>
        <v>2562</v>
      </c>
      <c r="AN747" s="284"/>
      <c r="AO747" s="284"/>
      <c r="AP747" s="284"/>
      <c r="AQ747" s="279"/>
      <c r="AR747" s="266"/>
      <c r="AS747" s="254"/>
      <c r="AT747" s="254"/>
      <c r="AU747" s="254"/>
    </row>
    <row r="748" spans="1:47" outlineLevel="3" x14ac:dyDescent="0.35">
      <c r="A748" s="254"/>
      <c r="B748" s="263"/>
      <c r="C748" s="256">
        <f t="shared" si="288"/>
        <v>4</v>
      </c>
      <c r="D748" s="279"/>
      <c r="E748" s="334"/>
      <c r="F748" s="334"/>
      <c r="G748" s="279"/>
      <c r="H748" s="284"/>
      <c r="I748" s="300">
        <v>7</v>
      </c>
      <c r="J748" s="300" t="s">
        <v>623</v>
      </c>
      <c r="K748" s="370">
        <f>DATE(YEAR(K745)+1,MONTH(K745),DAY(K745))</f>
        <v>46402</v>
      </c>
      <c r="L748" s="370">
        <f>DATE(YEAR(L745)+1,MONTH(L745),DAY(L745))</f>
        <v>46402</v>
      </c>
      <c r="M748" s="370">
        <f>DATE(YEAR(M745)+1,MONTH(M745),DAY(M745))</f>
        <v>46402</v>
      </c>
      <c r="N748" s="284"/>
      <c r="O748" s="284"/>
      <c r="P748" s="284"/>
      <c r="Q748" s="284"/>
      <c r="R748" s="370">
        <f t="shared" si="287"/>
        <v>46402</v>
      </c>
      <c r="S748" s="370">
        <f t="shared" si="287"/>
        <v>46402</v>
      </c>
      <c r="T748" s="370">
        <f t="shared" si="287"/>
        <v>46402</v>
      </c>
      <c r="U748" s="370">
        <f t="shared" si="287"/>
        <v>46402</v>
      </c>
      <c r="V748" s="284"/>
      <c r="W748" s="284"/>
      <c r="X748" s="284"/>
      <c r="Y748" s="284"/>
      <c r="Z748" s="284"/>
      <c r="AA748" s="284"/>
      <c r="AB748" s="284"/>
      <c r="AC748" s="768">
        <f t="shared" si="289"/>
        <v>2926</v>
      </c>
      <c r="AD748" s="768">
        <f t="shared" si="290"/>
        <v>2926</v>
      </c>
      <c r="AE748" s="768">
        <f t="shared" si="291"/>
        <v>2926</v>
      </c>
      <c r="AF748" s="768">
        <f t="shared" si="292"/>
        <v>-43317</v>
      </c>
      <c r="AG748" s="768">
        <f t="shared" si="293"/>
        <v>-43317</v>
      </c>
      <c r="AH748" s="768">
        <f t="shared" si="294"/>
        <v>-43317</v>
      </c>
      <c r="AI748" s="768">
        <f t="shared" si="295"/>
        <v>-43317</v>
      </c>
      <c r="AJ748" s="768">
        <f t="shared" si="296"/>
        <v>2926</v>
      </c>
      <c r="AK748" s="768">
        <f t="shared" si="297"/>
        <v>2926</v>
      </c>
      <c r="AL748" s="768">
        <f t="shared" si="298"/>
        <v>2926</v>
      </c>
      <c r="AM748" s="768">
        <f t="shared" si="299"/>
        <v>2926</v>
      </c>
      <c r="AN748" s="284"/>
      <c r="AO748" s="284"/>
      <c r="AP748" s="284"/>
      <c r="AQ748" s="279"/>
      <c r="AR748" s="266"/>
      <c r="AS748" s="254"/>
      <c r="AT748" s="254"/>
      <c r="AU748" s="254"/>
    </row>
    <row r="749" spans="1:47" outlineLevel="3" x14ac:dyDescent="0.35">
      <c r="A749" s="254"/>
      <c r="B749" s="263"/>
      <c r="C749" s="256">
        <f t="shared" si="288"/>
        <v>4</v>
      </c>
      <c r="D749" s="279"/>
      <c r="E749" s="334"/>
      <c r="F749" s="334"/>
      <c r="G749" s="279"/>
      <c r="H749" s="284"/>
      <c r="I749" s="300"/>
      <c r="J749" s="300" t="s">
        <v>613</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87"/>
        <v>46402</v>
      </c>
      <c r="S749" s="370">
        <f t="shared" si="287"/>
        <v>46402</v>
      </c>
      <c r="T749" s="370">
        <f t="shared" si="287"/>
        <v>46402</v>
      </c>
      <c r="U749" s="370">
        <f t="shared" si="287"/>
        <v>46402</v>
      </c>
      <c r="V749" s="284"/>
      <c r="W749" s="284"/>
      <c r="X749" s="284"/>
      <c r="Y749" s="284"/>
      <c r="Z749" s="284"/>
      <c r="AA749" s="284"/>
      <c r="AB749" s="284"/>
      <c r="AC749" s="768">
        <f t="shared" si="289"/>
        <v>-43317</v>
      </c>
      <c r="AD749" s="768">
        <f t="shared" si="290"/>
        <v>-43317</v>
      </c>
      <c r="AE749" s="768">
        <f t="shared" si="291"/>
        <v>-43317</v>
      </c>
      <c r="AF749" s="768">
        <f t="shared" si="292"/>
        <v>2926</v>
      </c>
      <c r="AG749" s="768">
        <f t="shared" si="293"/>
        <v>2926</v>
      </c>
      <c r="AH749" s="768">
        <f t="shared" si="294"/>
        <v>2926</v>
      </c>
      <c r="AI749" s="768">
        <f t="shared" si="295"/>
        <v>2926</v>
      </c>
      <c r="AJ749" s="768">
        <f t="shared" si="296"/>
        <v>2926</v>
      </c>
      <c r="AK749" s="768">
        <f t="shared" si="297"/>
        <v>2926</v>
      </c>
      <c r="AL749" s="768">
        <f t="shared" si="298"/>
        <v>2926</v>
      </c>
      <c r="AM749" s="768">
        <f t="shared" si="299"/>
        <v>2926</v>
      </c>
      <c r="AN749" s="284"/>
      <c r="AO749" s="284"/>
      <c r="AP749" s="284"/>
      <c r="AQ749" s="279"/>
      <c r="AR749" s="266"/>
      <c r="AS749" s="254"/>
      <c r="AT749" s="254"/>
      <c r="AU749" s="254"/>
    </row>
    <row r="750" spans="1:47" outlineLevel="3" x14ac:dyDescent="0.35">
      <c r="A750" s="254"/>
      <c r="B750" s="263"/>
      <c r="C750" s="256">
        <f t="shared" si="288"/>
        <v>4</v>
      </c>
      <c r="D750" s="279"/>
      <c r="E750" s="334"/>
      <c r="F750" s="334"/>
      <c r="G750" s="279"/>
      <c r="H750" s="284"/>
      <c r="I750" s="300"/>
      <c r="J750" s="300" t="s">
        <v>614</v>
      </c>
      <c r="K750" s="284"/>
      <c r="L750" s="284"/>
      <c r="M750" s="284"/>
      <c r="N750" s="284"/>
      <c r="O750" s="284"/>
      <c r="P750" s="284"/>
      <c r="Q750" s="284"/>
      <c r="R750" s="370">
        <f t="shared" si="287"/>
        <v>46402</v>
      </c>
      <c r="S750" s="370">
        <f t="shared" si="287"/>
        <v>46402</v>
      </c>
      <c r="T750" s="370">
        <f t="shared" si="287"/>
        <v>46402</v>
      </c>
      <c r="U750" s="370">
        <f t="shared" si="287"/>
        <v>46402</v>
      </c>
      <c r="V750" s="284"/>
      <c r="W750" s="284"/>
      <c r="X750" s="284"/>
      <c r="Y750" s="284"/>
      <c r="Z750" s="284"/>
      <c r="AA750" s="284"/>
      <c r="AB750" s="284"/>
      <c r="AC750" s="768">
        <f t="shared" si="289"/>
        <v>-43317</v>
      </c>
      <c r="AD750" s="768">
        <f t="shared" si="290"/>
        <v>-43317</v>
      </c>
      <c r="AE750" s="768">
        <f t="shared" si="291"/>
        <v>-43317</v>
      </c>
      <c r="AF750" s="768">
        <f t="shared" si="292"/>
        <v>-43317</v>
      </c>
      <c r="AG750" s="768">
        <f t="shared" si="293"/>
        <v>-43317</v>
      </c>
      <c r="AH750" s="768">
        <f t="shared" si="294"/>
        <v>-43317</v>
      </c>
      <c r="AI750" s="768">
        <f t="shared" si="295"/>
        <v>-43317</v>
      </c>
      <c r="AJ750" s="768">
        <f t="shared" si="296"/>
        <v>2926</v>
      </c>
      <c r="AK750" s="768">
        <f t="shared" si="297"/>
        <v>2926</v>
      </c>
      <c r="AL750" s="768">
        <f t="shared" si="298"/>
        <v>2926</v>
      </c>
      <c r="AM750" s="768">
        <f t="shared" si="299"/>
        <v>2926</v>
      </c>
      <c r="AN750" s="284"/>
      <c r="AO750" s="284"/>
      <c r="AP750" s="284"/>
      <c r="AQ750" s="279"/>
      <c r="AR750" s="266"/>
      <c r="AS750" s="254"/>
      <c r="AT750" s="254"/>
      <c r="AU750" s="254"/>
    </row>
    <row r="751" spans="1:47" ht="5.15" customHeight="1" outlineLevel="2" x14ac:dyDescent="0.35">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418</v>
      </c>
      <c r="AR751" s="266"/>
      <c r="AS751" s="254"/>
      <c r="AT751" s="254"/>
      <c r="AU751" s="254"/>
    </row>
    <row r="752" spans="1:47" outlineLevel="2" collapsed="1" x14ac:dyDescent="0.35">
      <c r="A752" s="254"/>
      <c r="B752" s="263"/>
      <c r="C752" s="256">
        <f>INT($C$232)+2</f>
        <v>3</v>
      </c>
      <c r="D752" s="279"/>
      <c r="E752" s="334"/>
      <c r="F752" s="334"/>
      <c r="G752" s="279"/>
      <c r="H752" s="571" t="s">
        <v>1112</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5">
      <c r="A753" s="254"/>
      <c r="B753" s="263"/>
      <c r="C753" s="256">
        <f t="shared" ref="C753" si="300">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15" customHeight="1" outlineLevel="2" x14ac:dyDescent="0.35">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418</v>
      </c>
      <c r="AR754" s="266"/>
      <c r="AS754" s="254"/>
      <c r="AT754" s="254"/>
      <c r="AU754" s="254"/>
    </row>
    <row r="755" spans="1:47" outlineLevel="2" collapsed="1" x14ac:dyDescent="0.35">
      <c r="A755" s="254"/>
      <c r="B755" s="263"/>
      <c r="C755" s="256">
        <f>INT($C$232)+2</f>
        <v>3</v>
      </c>
      <c r="D755" s="279"/>
      <c r="E755" s="334"/>
      <c r="F755" s="334"/>
      <c r="G755" s="279"/>
      <c r="H755" s="571" t="s">
        <v>624</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5">
      <c r="A756" s="254"/>
      <c r="B756" s="263"/>
      <c r="C756" s="256">
        <f t="shared" ref="C756:C763" si="301">INT($C$232)+3</f>
        <v>4</v>
      </c>
      <c r="D756" s="279"/>
      <c r="E756" s="334"/>
      <c r="F756" s="334"/>
      <c r="G756" s="279"/>
      <c r="H756" s="307" t="s">
        <v>618</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5">
      <c r="A757" s="254"/>
      <c r="B757" s="263"/>
      <c r="C757" s="256">
        <f t="shared" si="301"/>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5">
      <c r="A758" s="254"/>
      <c r="B758" s="263"/>
      <c r="C758" s="256">
        <f t="shared" si="301"/>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5">
      <c r="A759" s="254"/>
      <c r="B759" s="263"/>
      <c r="C759" s="256">
        <f t="shared" si="301"/>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5">
      <c r="A760" s="254"/>
      <c r="B760" s="263"/>
      <c r="C760" s="256">
        <f t="shared" si="301"/>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5">
      <c r="A761" s="254"/>
      <c r="B761" s="263"/>
      <c r="C761" s="256">
        <f t="shared" si="301"/>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5">
      <c r="A762" s="254"/>
      <c r="B762" s="263"/>
      <c r="C762" s="256">
        <f t="shared" si="301"/>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5">
      <c r="A763" s="254"/>
      <c r="B763" s="263"/>
      <c r="C763" s="256">
        <f t="shared" si="301"/>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15" customHeight="1" outlineLevel="2" x14ac:dyDescent="0.35">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418</v>
      </c>
      <c r="AR764" s="266"/>
      <c r="AS764" s="254"/>
      <c r="AT764" s="254"/>
      <c r="AU764" s="254"/>
    </row>
    <row r="765" spans="1:47" ht="5.15" customHeight="1" outlineLevel="2" x14ac:dyDescent="0.35">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15" customHeight="1" outlineLevel="1" x14ac:dyDescent="0.35">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123</v>
      </c>
      <c r="AS766" s="254"/>
      <c r="AT766" s="254"/>
      <c r="AU766" s="254"/>
    </row>
    <row r="767" spans="1:47" ht="5.15" customHeight="1" x14ac:dyDescent="0.35">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5">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5">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15" customHeight="1" thickBot="1" x14ac:dyDescent="0.4">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15" customHeight="1" outlineLevel="1" collapsed="1" x14ac:dyDescent="0.35">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5">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49999999999999" customHeight="1" x14ac:dyDescent="0.35">
      <c r="A773" s="254"/>
      <c r="B773" s="263"/>
      <c r="C773" s="256">
        <v>1.02</v>
      </c>
      <c r="D773" s="267"/>
      <c r="E773" s="327" t="s">
        <v>406</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5">
      <c r="A774" s="254"/>
      <c r="B774" s="263"/>
      <c r="C774" s="256">
        <f>INT($C$773)+1.02</f>
        <v>2.02</v>
      </c>
      <c r="D774" s="267"/>
      <c r="E774" s="327" t="s">
        <v>408</v>
      </c>
      <c r="F774" s="331">
        <v>1</v>
      </c>
      <c r="G774" s="272"/>
      <c r="H774" s="273" t="s">
        <v>625</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15" customHeight="1" outlineLevel="2" x14ac:dyDescent="0.35">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5">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5">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5">
      <c r="A778" s="254"/>
      <c r="B778" s="263"/>
      <c r="C778" s="256">
        <f>INT($C$773)+2</f>
        <v>3</v>
      </c>
      <c r="D778" s="264"/>
      <c r="E778" s="334"/>
      <c r="F778" s="334"/>
      <c r="G778" s="264"/>
      <c r="H778" s="278"/>
      <c r="I778" s="278"/>
      <c r="J778" s="278"/>
      <c r="K778" s="335" t="s">
        <v>448</v>
      </c>
      <c r="L778" s="335"/>
      <c r="M778" s="335"/>
      <c r="N778" s="335" t="s">
        <v>449</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5">
      <c r="A779" s="254"/>
      <c r="B779" s="263"/>
      <c r="C779" s="256">
        <f>INT($C$773)+2</f>
        <v>3</v>
      </c>
      <c r="D779" s="264"/>
      <c r="E779" s="334"/>
      <c r="F779" s="334"/>
      <c r="G779" s="264"/>
      <c r="H779" s="278"/>
      <c r="I779" s="278"/>
      <c r="J779" s="278"/>
      <c r="K779" s="324" t="s">
        <v>14</v>
      </c>
      <c r="L779" s="324" t="s">
        <v>516</v>
      </c>
      <c r="M779" s="324" t="s">
        <v>4</v>
      </c>
      <c r="N779" s="324" t="s">
        <v>537</v>
      </c>
      <c r="O779" s="324" t="s">
        <v>538</v>
      </c>
      <c r="P779" s="324" t="s">
        <v>539</v>
      </c>
      <c r="Q779" s="324" t="s">
        <v>540</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75" customHeight="1" outlineLevel="2" collapsed="1" x14ac:dyDescent="0.35">
      <c r="A780" s="254"/>
      <c r="B780" s="263" t="s">
        <v>411</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5">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5">
      <c r="A782" s="254"/>
      <c r="B782" s="263" t="s">
        <v>412</v>
      </c>
      <c r="C782" s="256">
        <f>INT(MAX($C$784:$C$808))+1</f>
        <v>5</v>
      </c>
      <c r="D782" s="279" t="s">
        <v>413</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5">
      <c r="A783" s="254"/>
      <c r="B783" s="263"/>
      <c r="C783" s="256">
        <f>INT($C$773)+1</f>
        <v>2</v>
      </c>
      <c r="D783" s="279"/>
      <c r="E783" s="334"/>
      <c r="F783" s="334"/>
      <c r="G783" s="279"/>
      <c r="H783" s="337" t="s">
        <v>626</v>
      </c>
      <c r="I783" s="297" t="s">
        <v>627</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15" hidden="1" customHeight="1" outlineLevel="3" x14ac:dyDescent="0.35">
      <c r="A784" s="254"/>
      <c r="B784" s="263"/>
      <c r="C784" s="256">
        <f>INT($C$773)+3.005</f>
        <v>4.0049999999999999</v>
      </c>
      <c r="D784" s="279" t="s">
        <v>414</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5">
      <c r="A785" s="254"/>
      <c r="B785" s="263"/>
      <c r="C785" s="256">
        <f>INT($C$773)+2</f>
        <v>3</v>
      </c>
      <c r="D785" s="279"/>
      <c r="E785" s="334"/>
      <c r="F785" s="334"/>
      <c r="G785" s="279"/>
      <c r="H785" s="300" t="s">
        <v>628</v>
      </c>
      <c r="I785" s="286"/>
      <c r="J785" s="284"/>
      <c r="K785" s="571" t="s">
        <v>448</v>
      </c>
      <c r="L785" s="306"/>
      <c r="M785" s="306"/>
      <c r="N785" s="286" t="s">
        <v>449</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15" customHeight="1" outlineLevel="2" x14ac:dyDescent="0.35">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418</v>
      </c>
      <c r="AR786" s="266"/>
      <c r="AS786" s="254"/>
      <c r="AT786" s="254"/>
      <c r="AU786" s="254"/>
    </row>
    <row r="787" spans="1:47" outlineLevel="1" x14ac:dyDescent="0.35">
      <c r="A787" s="254"/>
      <c r="B787" s="263"/>
      <c r="C787" s="256">
        <f>INT($C$773)+1</f>
        <v>2</v>
      </c>
      <c r="D787" s="279"/>
      <c r="E787" s="334"/>
      <c r="F787" s="334"/>
      <c r="G787" s="279"/>
      <c r="H787" s="337" t="s">
        <v>629</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15" hidden="1" customHeight="1" outlineLevel="3" x14ac:dyDescent="0.35">
      <c r="A788" s="254"/>
      <c r="B788" s="263"/>
      <c r="C788" s="256">
        <f>INT($C$773)+3.005</f>
        <v>4.0049999999999999</v>
      </c>
      <c r="D788" s="279" t="s">
        <v>414</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5">
      <c r="A789" s="254"/>
      <c r="B789" s="263"/>
      <c r="C789" s="256">
        <f>INT($C$773)+2</f>
        <v>3</v>
      </c>
      <c r="D789" s="279"/>
      <c r="E789" s="334"/>
      <c r="F789" s="334"/>
      <c r="G789" s="279"/>
      <c r="H789" s="347" t="s">
        <v>592</v>
      </c>
      <c r="I789" s="307" t="s">
        <v>630</v>
      </c>
      <c r="J789" s="307"/>
      <c r="K789" s="307" t="s">
        <v>631</v>
      </c>
      <c r="L789" s="307"/>
      <c r="M789" s="307"/>
      <c r="N789" s="398"/>
      <c r="O789" s="398" t="s">
        <v>1132</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5">
      <c r="A790" s="254"/>
      <c r="B790" s="263"/>
      <c r="C790" s="256">
        <f t="shared" ref="C790:C807" si="302">INT($C$773)+3</f>
        <v>4</v>
      </c>
      <c r="D790" s="279"/>
      <c r="E790" s="334">
        <v>0</v>
      </c>
      <c r="F790" s="334"/>
      <c r="G790" s="279"/>
      <c r="H790" s="300" t="str">
        <f>H$251</f>
        <v>Aut</v>
      </c>
      <c r="I790" s="411">
        <v>2</v>
      </c>
      <c r="J790" s="411"/>
      <c r="K790" s="370">
        <f t="shared" ref="K790:M792" si="303">INDEX($K$679:$M$750,($E790*i_s_len+$I790)*i_x_len+1,0)</f>
        <v>44515</v>
      </c>
      <c r="L790" s="370">
        <f t="shared" si="303"/>
        <v>44515</v>
      </c>
      <c r="M790" s="370">
        <f t="shared" si="303"/>
        <v>44515</v>
      </c>
      <c r="N790" s="398"/>
      <c r="O790" s="768">
        <f t="shared" ref="O790:Q792" si="304">MIN(363,INT((K790 - DATE(YEAR(K790),1,1))))+364*(YEAR(K790)-i_startyear)</f>
        <v>1046</v>
      </c>
      <c r="P790" s="768">
        <f t="shared" si="304"/>
        <v>1046</v>
      </c>
      <c r="Q790" s="768">
        <f t="shared" si="304"/>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5">
      <c r="A791" s="254"/>
      <c r="B791" s="263"/>
      <c r="C791" s="256">
        <f t="shared" si="302"/>
        <v>4</v>
      </c>
      <c r="D791" s="279"/>
      <c r="E791" s="334">
        <v>1</v>
      </c>
      <c r="F791" s="334"/>
      <c r="G791" s="279"/>
      <c r="H791" s="300" t="str">
        <f>H$252</f>
        <v>Win</v>
      </c>
      <c r="I791" s="411">
        <v>2</v>
      </c>
      <c r="J791" s="411"/>
      <c r="K791" s="370">
        <f t="shared" si="303"/>
        <v>44545</v>
      </c>
      <c r="L791" s="370">
        <f t="shared" si="303"/>
        <v>44545</v>
      </c>
      <c r="M791" s="370">
        <f t="shared" si="303"/>
        <v>44545</v>
      </c>
      <c r="N791" s="284"/>
      <c r="O791" s="768">
        <f t="shared" si="304"/>
        <v>1076</v>
      </c>
      <c r="P791" s="768">
        <f t="shared" si="304"/>
        <v>1076</v>
      </c>
      <c r="Q791" s="768">
        <f t="shared" si="304"/>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5">
      <c r="A792" s="254"/>
      <c r="B792" s="263"/>
      <c r="C792" s="256">
        <f t="shared" si="302"/>
        <v>4</v>
      </c>
      <c r="D792" s="279"/>
      <c r="E792" s="334">
        <v>2</v>
      </c>
      <c r="F792" s="334"/>
      <c r="G792" s="279"/>
      <c r="H792" s="300" t="str">
        <f>H$253</f>
        <v>Spr</v>
      </c>
      <c r="I792" s="411">
        <v>2</v>
      </c>
      <c r="J792" s="411"/>
      <c r="K792" s="370">
        <f t="shared" si="303"/>
        <v>44576</v>
      </c>
      <c r="L792" s="370">
        <f t="shared" si="303"/>
        <v>44576</v>
      </c>
      <c r="M792" s="370">
        <f t="shared" si="303"/>
        <v>44576</v>
      </c>
      <c r="N792" s="284"/>
      <c r="O792" s="768">
        <f t="shared" si="304"/>
        <v>1106</v>
      </c>
      <c r="P792" s="768">
        <f t="shared" si="304"/>
        <v>1106</v>
      </c>
      <c r="Q792" s="768">
        <f t="shared" si="304"/>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5">
      <c r="A793" s="254"/>
      <c r="B793" s="263"/>
      <c r="C793" s="256">
        <f t="shared" si="302"/>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5">
      <c r="A794" s="254"/>
      <c r="B794" s="263"/>
      <c r="C794" s="256">
        <f t="shared" si="302"/>
        <v>4</v>
      </c>
      <c r="D794" s="279"/>
      <c r="E794" s="334"/>
      <c r="F794" s="334"/>
      <c r="G794" s="279"/>
      <c r="H794" s="284"/>
      <c r="I794" s="307" t="s">
        <v>632</v>
      </c>
      <c r="J794" s="306"/>
      <c r="K794" s="307" t="s">
        <v>633</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5">
      <c r="A795" s="254"/>
      <c r="B795" s="263"/>
      <c r="C795" s="256">
        <f t="shared" si="302"/>
        <v>4</v>
      </c>
      <c r="D795" s="279"/>
      <c r="E795" s="334">
        <v>0</v>
      </c>
      <c r="F795" s="334"/>
      <c r="G795" s="279"/>
      <c r="H795" s="300" t="str">
        <f>H$251</f>
        <v>Aut</v>
      </c>
      <c r="I795" s="411">
        <v>5</v>
      </c>
      <c r="J795" s="411"/>
      <c r="K795" s="370">
        <f t="shared" ref="K795:M797" si="305">INDEX($K$679:$M$750,($E795*i_s_len+$I795)*i_x_len+1,0)</f>
        <v>45611</v>
      </c>
      <c r="L795" s="370">
        <f t="shared" si="305"/>
        <v>45611</v>
      </c>
      <c r="M795" s="370">
        <f t="shared" si="305"/>
        <v>45611</v>
      </c>
      <c r="N795" s="284"/>
      <c r="O795" s="768">
        <f t="shared" ref="O795:Q797" si="306">MIN(363,INT((K795 - DATE(YEAR(K795),1,1))))+364*(YEAR(K795)-i_startyear)</f>
        <v>2139</v>
      </c>
      <c r="P795" s="768">
        <f t="shared" si="306"/>
        <v>2139</v>
      </c>
      <c r="Q795" s="768">
        <f t="shared" si="306"/>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5">
      <c r="A796" s="254"/>
      <c r="B796" s="263"/>
      <c r="C796" s="256">
        <f t="shared" si="302"/>
        <v>4</v>
      </c>
      <c r="D796" s="279"/>
      <c r="E796" s="334">
        <v>1</v>
      </c>
      <c r="F796" s="334"/>
      <c r="G796" s="279"/>
      <c r="H796" s="300" t="str">
        <f>H$252</f>
        <v>Win</v>
      </c>
      <c r="I796" s="411">
        <v>5</v>
      </c>
      <c r="J796" s="411"/>
      <c r="K796" s="370">
        <f t="shared" si="305"/>
        <v>45641</v>
      </c>
      <c r="L796" s="370">
        <f t="shared" si="305"/>
        <v>45641</v>
      </c>
      <c r="M796" s="370">
        <f t="shared" si="305"/>
        <v>45641</v>
      </c>
      <c r="N796" s="284"/>
      <c r="O796" s="768">
        <f t="shared" si="306"/>
        <v>2169</v>
      </c>
      <c r="P796" s="768">
        <f t="shared" si="306"/>
        <v>2169</v>
      </c>
      <c r="Q796" s="768">
        <f t="shared" si="306"/>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5">
      <c r="A797" s="254"/>
      <c r="B797" s="263"/>
      <c r="C797" s="256">
        <f t="shared" si="302"/>
        <v>4</v>
      </c>
      <c r="D797" s="279"/>
      <c r="E797" s="334">
        <v>2</v>
      </c>
      <c r="F797" s="334"/>
      <c r="G797" s="279"/>
      <c r="H797" s="300" t="str">
        <f>H$253</f>
        <v>Spr</v>
      </c>
      <c r="I797" s="411">
        <v>5</v>
      </c>
      <c r="J797" s="411"/>
      <c r="K797" s="370">
        <f t="shared" si="305"/>
        <v>45672</v>
      </c>
      <c r="L797" s="370">
        <f t="shared" si="305"/>
        <v>45672</v>
      </c>
      <c r="M797" s="370">
        <f t="shared" si="305"/>
        <v>45672</v>
      </c>
      <c r="N797" s="284"/>
      <c r="O797" s="768">
        <f t="shared" si="306"/>
        <v>2198</v>
      </c>
      <c r="P797" s="768">
        <f t="shared" si="306"/>
        <v>2198</v>
      </c>
      <c r="Q797" s="768">
        <f t="shared" si="306"/>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5">
      <c r="A798" s="254"/>
      <c r="B798" s="263"/>
      <c r="C798" s="256">
        <f t="shared" si="302"/>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5">
      <c r="A799" s="254"/>
      <c r="B799" s="263"/>
      <c r="C799" s="256">
        <f t="shared" si="302"/>
        <v>4</v>
      </c>
      <c r="D799" s="279"/>
      <c r="E799" s="334"/>
      <c r="F799" s="334"/>
      <c r="G799" s="279"/>
      <c r="H799" s="284"/>
      <c r="I799" s="284"/>
      <c r="J799" s="284"/>
      <c r="K799" s="307" t="s">
        <v>746</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5">
      <c r="A800" s="254"/>
      <c r="B800" s="263"/>
      <c r="C800" s="256">
        <f t="shared" si="302"/>
        <v>4</v>
      </c>
      <c r="D800" s="279"/>
      <c r="E800" s="334"/>
      <c r="F800" s="334"/>
      <c r="G800" s="279"/>
      <c r="H800" s="300" t="str">
        <f>H$251</f>
        <v>Aut</v>
      </c>
      <c r="I800" s="284"/>
      <c r="J800" s="284"/>
      <c r="K800" s="470">
        <v>1550</v>
      </c>
      <c r="L800" s="470">
        <v>1550</v>
      </c>
      <c r="M800" s="470">
        <v>1550</v>
      </c>
      <c r="N800" s="284"/>
      <c r="O800" s="284" t="s">
        <v>756</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5">
      <c r="A801" s="254"/>
      <c r="B801" s="263"/>
      <c r="C801" s="256">
        <f t="shared" si="302"/>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5">
      <c r="A802" s="254"/>
      <c r="B802" s="263"/>
      <c r="C802" s="256">
        <f t="shared" si="302"/>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5">
      <c r="A803" s="254"/>
      <c r="B803" s="263"/>
      <c r="C803" s="256">
        <f t="shared" si="302"/>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5">
      <c r="A804" s="254"/>
      <c r="B804" s="263"/>
      <c r="C804" s="256">
        <f t="shared" si="302"/>
        <v>4</v>
      </c>
      <c r="D804" s="279"/>
      <c r="E804" s="334"/>
      <c r="F804" s="334"/>
      <c r="G804" s="279"/>
      <c r="H804" s="284"/>
      <c r="I804" s="284"/>
      <c r="J804" s="284"/>
      <c r="K804" s="307" t="s">
        <v>634</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5">
      <c r="A805" s="254"/>
      <c r="B805" s="263"/>
      <c r="C805" s="256">
        <f t="shared" si="302"/>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5">
      <c r="A806" s="254"/>
      <c r="B806" s="263"/>
      <c r="C806" s="256">
        <f t="shared" si="302"/>
        <v>4</v>
      </c>
      <c r="D806" s="279"/>
      <c r="E806" s="334"/>
      <c r="F806" s="334"/>
      <c r="G806" s="279"/>
      <c r="H806" s="300" t="str">
        <f>H$252</f>
        <v>Win</v>
      </c>
      <c r="I806" s="284"/>
      <c r="J806" s="284"/>
      <c r="K806" s="412">
        <f t="shared" ref="K806:M807" si="307">(K796-K791)/30.5</f>
        <v>35.934426229508198</v>
      </c>
      <c r="L806" s="412">
        <f t="shared" si="307"/>
        <v>35.934426229508198</v>
      </c>
      <c r="M806" s="412">
        <f t="shared" si="307"/>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5">
      <c r="A807" s="254"/>
      <c r="B807" s="263"/>
      <c r="C807" s="256">
        <f t="shared" si="302"/>
        <v>4</v>
      </c>
      <c r="D807" s="279"/>
      <c r="E807" s="334"/>
      <c r="F807" s="334"/>
      <c r="G807" s="279"/>
      <c r="H807" s="300" t="str">
        <f>H$253</f>
        <v>Spr</v>
      </c>
      <c r="I807" s="284"/>
      <c r="J807" s="284"/>
      <c r="K807" s="412">
        <f t="shared" si="307"/>
        <v>35.934426229508198</v>
      </c>
      <c r="L807" s="412">
        <f t="shared" si="307"/>
        <v>35.934426229508198</v>
      </c>
      <c r="M807" s="412">
        <f t="shared" si="307"/>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15" customHeight="1" outlineLevel="2" x14ac:dyDescent="0.35">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418</v>
      </c>
      <c r="AR808" s="266"/>
      <c r="AS808" s="254"/>
      <c r="AT808" s="254"/>
      <c r="AU808" s="254"/>
    </row>
    <row r="809" spans="1:47" ht="5.15" customHeight="1" outlineLevel="2" x14ac:dyDescent="0.35">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15" customHeight="1" outlineLevel="1" x14ac:dyDescent="0.35">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123</v>
      </c>
      <c r="AS810" s="254"/>
      <c r="AT810" s="254"/>
      <c r="AU810" s="254"/>
    </row>
    <row r="811" spans="1:47" ht="5.15" customHeight="1" x14ac:dyDescent="0.35">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5">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5">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15" customHeight="1" thickBot="1" x14ac:dyDescent="0.4">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15" customHeight="1" outlineLevel="1" collapsed="1" x14ac:dyDescent="0.35">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5">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49999999999999" customHeight="1" x14ac:dyDescent="0.35">
      <c r="A817" s="254"/>
      <c r="B817" s="263"/>
      <c r="C817" s="256">
        <v>1.02</v>
      </c>
      <c r="D817" s="267"/>
      <c r="E817" s="327" t="s">
        <v>406</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5">
      <c r="A818" s="254"/>
      <c r="B818" s="263"/>
      <c r="C818" s="256">
        <f>INT($C$817)+1.02</f>
        <v>2.02</v>
      </c>
      <c r="D818" s="267"/>
      <c r="E818" s="327" t="s">
        <v>408</v>
      </c>
      <c r="F818" s="331">
        <v>1</v>
      </c>
      <c r="G818" s="272"/>
      <c r="H818" s="413" t="s">
        <v>635</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15" customHeight="1" outlineLevel="2" x14ac:dyDescent="0.35">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5">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5">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5">
      <c r="A822" s="254"/>
      <c r="B822" s="263"/>
      <c r="C822" s="256">
        <f>INT($C$817)+2</f>
        <v>3</v>
      </c>
      <c r="D822" s="264"/>
      <c r="E822" s="334"/>
      <c r="F822" s="334"/>
      <c r="G822" s="264"/>
      <c r="H822" s="278"/>
      <c r="I822" s="278"/>
      <c r="J822" s="278"/>
      <c r="K822" s="335" t="s">
        <v>451</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5">
      <c r="A823" s="254"/>
      <c r="B823" s="263"/>
      <c r="C823" s="256">
        <f>INT($C$817)+2</f>
        <v>3</v>
      </c>
      <c r="D823" s="264"/>
      <c r="E823" s="334"/>
      <c r="F823" s="334"/>
      <c r="G823" s="264"/>
      <c r="H823" s="278"/>
      <c r="I823" s="278"/>
      <c r="J823" s="278"/>
      <c r="K823" s="324" t="s">
        <v>517</v>
      </c>
      <c r="L823" s="324" t="s">
        <v>518</v>
      </c>
      <c r="M823" s="324" t="s">
        <v>519</v>
      </c>
      <c r="N823" s="324" t="s">
        <v>520</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308">L823</f>
        <v>BBM</v>
      </c>
      <c r="AA823" s="278" t="str">
        <f t="shared" si="308"/>
        <v>BBT</v>
      </c>
      <c r="AB823" s="278" t="str">
        <f t="shared" si="308"/>
        <v>BMT</v>
      </c>
      <c r="AC823" s="278" t="str">
        <f t="shared" si="308"/>
        <v>BBB</v>
      </c>
      <c r="AD823" s="278" t="str">
        <f t="shared" si="308"/>
        <v>BBM</v>
      </c>
      <c r="AE823" s="278" t="str">
        <f t="shared" si="308"/>
        <v>BBT</v>
      </c>
      <c r="AF823" s="278" t="str">
        <f t="shared" si="308"/>
        <v>BMT</v>
      </c>
      <c r="AG823" s="278"/>
      <c r="AH823" s="278"/>
      <c r="AI823" s="278"/>
      <c r="AJ823" s="278"/>
      <c r="AK823" s="278"/>
      <c r="AL823" s="278"/>
      <c r="AM823" s="278"/>
      <c r="AN823" s="278"/>
      <c r="AO823" s="278"/>
      <c r="AP823" s="278"/>
      <c r="AQ823" s="264"/>
      <c r="AR823" s="266"/>
      <c r="AS823" s="254"/>
      <c r="AT823" s="254"/>
      <c r="AU823" s="254"/>
    </row>
    <row r="824" spans="1:47" ht="11.75" customHeight="1" outlineLevel="2" collapsed="1" x14ac:dyDescent="0.35">
      <c r="A824" s="254"/>
      <c r="B824" s="263" t="s">
        <v>411</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5">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5">
      <c r="A826" s="254"/>
      <c r="B826" s="263" t="s">
        <v>412</v>
      </c>
      <c r="C826" s="256">
        <f>INT(MAX($C$836:$C$866))+1</f>
        <v>6</v>
      </c>
      <c r="D826" s="279" t="s">
        <v>413</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5">
      <c r="A827" s="254"/>
      <c r="B827" s="263"/>
      <c r="C827" s="256">
        <f>INT($C$817)+1</f>
        <v>2</v>
      </c>
      <c r="D827" s="279"/>
      <c r="E827" s="334"/>
      <c r="F827" s="334"/>
      <c r="G827" s="279"/>
      <c r="H827" s="337" t="s">
        <v>636</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15" hidden="1" customHeight="1" outlineLevel="3" x14ac:dyDescent="0.35">
      <c r="A828" s="254"/>
      <c r="B828" s="263"/>
      <c r="C828" s="256">
        <f>INT($C$817)+3.005</f>
        <v>4.0049999999999999</v>
      </c>
      <c r="D828" s="279" t="s">
        <v>414</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5">
      <c r="A829" s="254"/>
      <c r="B829" s="263"/>
      <c r="C829" s="256">
        <f>INT($C$817)+2</f>
        <v>3</v>
      </c>
      <c r="D829" s="279"/>
      <c r="E829" s="334"/>
      <c r="F829" s="334"/>
      <c r="G829" s="279"/>
      <c r="H829" s="571" t="s">
        <v>1116</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5">
      <c r="A830" s="254"/>
      <c r="B830" s="263"/>
      <c r="C830" s="256">
        <f>INT($C$817)+2</f>
        <v>3</v>
      </c>
      <c r="D830" s="279"/>
      <c r="E830" s="334"/>
      <c r="F830" s="334"/>
      <c r="G830" s="279"/>
      <c r="H830" s="380"/>
      <c r="I830" s="415" t="s">
        <v>638</v>
      </c>
      <c r="J830" s="380" t="s">
        <v>639</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5">
      <c r="A831" s="254"/>
      <c r="B831" s="263"/>
      <c r="C831" s="256">
        <f>INT($C$817)+4</f>
        <v>5</v>
      </c>
      <c r="D831" s="279"/>
      <c r="E831" s="334"/>
      <c r="F831" s="334"/>
      <c r="G831" s="279"/>
      <c r="H831" s="416"/>
      <c r="I831" s="417">
        <v>0</v>
      </c>
      <c r="J831" s="417" t="s">
        <v>641</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5">
      <c r="A832" s="254"/>
      <c r="B832" s="263"/>
      <c r="C832" s="256">
        <f>INT($C$817)+4</f>
        <v>5</v>
      </c>
      <c r="D832" s="279"/>
      <c r="E832" s="334"/>
      <c r="F832" s="334"/>
      <c r="G832" s="279"/>
      <c r="H832" s="300"/>
      <c r="I832" s="306">
        <v>1</v>
      </c>
      <c r="J832" s="300" t="s">
        <v>642</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5">
      <c r="A833" s="254"/>
      <c r="B833" s="263"/>
      <c r="C833" s="256">
        <f>INT($C$817)+4</f>
        <v>5</v>
      </c>
      <c r="D833" s="279"/>
      <c r="E833" s="334"/>
      <c r="F833" s="334"/>
      <c r="G833" s="279"/>
      <c r="H833" s="300"/>
      <c r="I833" s="306">
        <v>2</v>
      </c>
      <c r="J833" s="300" t="s">
        <v>643</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15" customHeight="1" outlineLevel="2" x14ac:dyDescent="0.35">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418</v>
      </c>
      <c r="AR834" s="266"/>
      <c r="AS834" s="254"/>
      <c r="AT834" s="254"/>
      <c r="AU834" s="254"/>
    </row>
    <row r="835" spans="1:47" outlineLevel="1" x14ac:dyDescent="0.35">
      <c r="A835" s="254"/>
      <c r="B835" s="263"/>
      <c r="C835" s="256">
        <f>INT($C$817)+1</f>
        <v>2</v>
      </c>
      <c r="D835" s="279"/>
      <c r="E835" s="334"/>
      <c r="F835" s="334"/>
      <c r="G835" s="279"/>
      <c r="H835" s="337" t="s">
        <v>644</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15" hidden="1" customHeight="1" outlineLevel="3" x14ac:dyDescent="0.35">
      <c r="A836" s="254"/>
      <c r="B836" s="263"/>
      <c r="C836" s="256">
        <f>INT($C$817)+3.005</f>
        <v>4.0049999999999999</v>
      </c>
      <c r="D836" s="279" t="s">
        <v>414</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5">
      <c r="A837" s="254"/>
      <c r="B837" s="263"/>
      <c r="C837" s="256">
        <f>INT($C$817)+2</f>
        <v>3</v>
      </c>
      <c r="D837" s="279"/>
      <c r="E837" s="334"/>
      <c r="F837" s="334"/>
      <c r="G837" s="279"/>
      <c r="H837" s="571" t="s">
        <v>1115</v>
      </c>
      <c r="I837" s="284"/>
      <c r="J837" s="284"/>
      <c r="K837" s="300">
        <f>i_s_len</f>
        <v>8</v>
      </c>
      <c r="L837" s="287">
        <v>3</v>
      </c>
      <c r="M837" s="284"/>
      <c r="N837" s="285" t="s">
        <v>645</v>
      </c>
      <c r="O837" s="284"/>
      <c r="P837" s="284"/>
      <c r="Q837" s="284"/>
      <c r="R837" s="284"/>
      <c r="S837" s="284"/>
      <c r="T837" s="284"/>
      <c r="U837" s="284"/>
      <c r="V837" s="284"/>
      <c r="W837" s="284"/>
      <c r="X837" s="284"/>
      <c r="Y837" s="414" t="s">
        <v>637</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5">
      <c r="A838" s="254"/>
      <c r="B838" s="263"/>
      <c r="C838" s="256">
        <f>INT($C$817)+2</f>
        <v>3</v>
      </c>
      <c r="D838" s="279"/>
      <c r="E838" s="334"/>
      <c r="F838" s="334"/>
      <c r="G838" s="279"/>
      <c r="H838" s="380" t="s">
        <v>646</v>
      </c>
      <c r="I838" s="380" t="s">
        <v>638</v>
      </c>
      <c r="J838" s="380" t="s">
        <v>639</v>
      </c>
      <c r="K838" s="348" t="s">
        <v>1206</v>
      </c>
      <c r="L838" s="348"/>
      <c r="M838" s="348"/>
      <c r="N838" s="348"/>
      <c r="O838" s="348" t="s">
        <v>640</v>
      </c>
      <c r="P838" s="348"/>
      <c r="Q838" s="348"/>
      <c r="R838" s="348"/>
      <c r="S838" s="284"/>
      <c r="T838" s="284"/>
      <c r="U838" s="284"/>
      <c r="V838" s="284"/>
      <c r="W838" s="284"/>
      <c r="X838" s="284"/>
      <c r="Y838" s="419" t="s">
        <v>1206</v>
      </c>
      <c r="Z838" s="419"/>
      <c r="AA838" s="419"/>
      <c r="AB838" s="419"/>
      <c r="AC838" s="419" t="s">
        <v>640</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5">
      <c r="A839" s="254"/>
      <c r="B839" s="263"/>
      <c r="C839" s="256">
        <f t="shared" ref="C839:C847" si="309">INT($C$817)+4</f>
        <v>5</v>
      </c>
      <c r="D839" s="279"/>
      <c r="E839" s="334"/>
      <c r="F839" s="334"/>
      <c r="G839" s="279"/>
      <c r="H839" s="416" t="s">
        <v>647</v>
      </c>
      <c r="I839" s="417">
        <v>0</v>
      </c>
      <c r="J839" s="417" t="s">
        <v>648</v>
      </c>
      <c r="K839" s="420"/>
      <c r="L839" s="420"/>
      <c r="M839" s="420"/>
      <c r="N839" s="420"/>
      <c r="O839" s="421"/>
      <c r="P839" s="421"/>
      <c r="Q839" s="421"/>
      <c r="R839" s="421"/>
      <c r="S839" s="737" t="s">
        <v>1113</v>
      </c>
      <c r="T839" s="284"/>
      <c r="U839" s="284"/>
      <c r="V839" s="284"/>
      <c r="W839" s="284"/>
      <c r="X839" s="284"/>
      <c r="Y839" s="422">
        <f>364*10</f>
        <v>3640</v>
      </c>
      <c r="Z839" s="422">
        <f t="shared" ref="Z839:AB847" si="310">364*10</f>
        <v>3640</v>
      </c>
      <c r="AA839" s="422">
        <f t="shared" si="310"/>
        <v>3640</v>
      </c>
      <c r="AB839" s="422">
        <f t="shared" si="310"/>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35">
      <c r="A840" s="254"/>
      <c r="B840" s="263"/>
      <c r="C840" s="256">
        <f t="shared" si="309"/>
        <v>5</v>
      </c>
      <c r="D840" s="279"/>
      <c r="E840" s="334"/>
      <c r="F840" s="334"/>
      <c r="G840" s="279"/>
      <c r="H840" s="300" t="s">
        <v>649</v>
      </c>
      <c r="I840" s="306"/>
      <c r="J840" s="300" t="s">
        <v>650</v>
      </c>
      <c r="K840" s="410"/>
      <c r="L840" s="410"/>
      <c r="M840" s="410"/>
      <c r="N840" s="410"/>
      <c r="O840" s="410"/>
      <c r="P840" s="410"/>
      <c r="Q840" s="410"/>
      <c r="R840" s="410"/>
      <c r="S840" s="284"/>
      <c r="T840" s="284"/>
      <c r="U840" s="284"/>
      <c r="V840" s="284"/>
      <c r="W840" s="284"/>
      <c r="X840" s="284"/>
      <c r="Y840" s="422">
        <f t="shared" ref="Y840:Y847" si="311">364*10</f>
        <v>3640</v>
      </c>
      <c r="Z840" s="422">
        <f t="shared" si="310"/>
        <v>3640</v>
      </c>
      <c r="AA840" s="422">
        <f t="shared" si="310"/>
        <v>3640</v>
      </c>
      <c r="AB840" s="422">
        <f t="shared" si="310"/>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5">
      <c r="A841" s="254"/>
      <c r="B841" s="263"/>
      <c r="C841" s="256">
        <f t="shared" si="309"/>
        <v>5</v>
      </c>
      <c r="D841" s="279"/>
      <c r="E841" s="334"/>
      <c r="F841" s="334"/>
      <c r="G841" s="279"/>
      <c r="H841" s="300" t="s">
        <v>651</v>
      </c>
      <c r="I841" s="306"/>
      <c r="J841" s="300" t="s">
        <v>650</v>
      </c>
      <c r="K841" s="410"/>
      <c r="L841" s="410"/>
      <c r="M841" s="410"/>
      <c r="N841" s="410"/>
      <c r="O841" s="410"/>
      <c r="P841" s="410"/>
      <c r="Q841" s="410"/>
      <c r="R841" s="410"/>
      <c r="S841" s="284"/>
      <c r="T841" s="284"/>
      <c r="U841" s="284"/>
      <c r="V841" s="284"/>
      <c r="W841" s="284"/>
      <c r="X841" s="284"/>
      <c r="Y841" s="422">
        <f t="shared" si="311"/>
        <v>3640</v>
      </c>
      <c r="Z841" s="422">
        <f t="shared" si="310"/>
        <v>3640</v>
      </c>
      <c r="AA841" s="422">
        <f t="shared" si="310"/>
        <v>3640</v>
      </c>
      <c r="AB841" s="422">
        <f t="shared" si="310"/>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5">
      <c r="A842" s="254"/>
      <c r="B842" s="263"/>
      <c r="C842" s="256">
        <f t="shared" si="309"/>
        <v>5</v>
      </c>
      <c r="D842" s="279"/>
      <c r="E842" s="334"/>
      <c r="F842" s="334"/>
      <c r="G842" s="279"/>
      <c r="H842" s="300">
        <v>3</v>
      </c>
      <c r="I842" s="306"/>
      <c r="J842" s="300" t="s">
        <v>650</v>
      </c>
      <c r="K842" s="410"/>
      <c r="L842" s="410"/>
      <c r="M842" s="410"/>
      <c r="N842" s="410"/>
      <c r="O842" s="410"/>
      <c r="P842" s="410"/>
      <c r="Q842" s="410"/>
      <c r="R842" s="410"/>
      <c r="S842" s="284"/>
      <c r="T842" s="284"/>
      <c r="U842" s="284"/>
      <c r="V842" s="284"/>
      <c r="W842" s="284"/>
      <c r="X842" s="284"/>
      <c r="Y842" s="422">
        <f t="shared" si="311"/>
        <v>3640</v>
      </c>
      <c r="Z842" s="422">
        <f t="shared" si="310"/>
        <v>3640</v>
      </c>
      <c r="AA842" s="422">
        <f t="shared" si="310"/>
        <v>3640</v>
      </c>
      <c r="AB842" s="422">
        <f t="shared" si="310"/>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5">
      <c r="A843" s="254"/>
      <c r="B843" s="263"/>
      <c r="C843" s="256">
        <f t="shared" si="309"/>
        <v>5</v>
      </c>
      <c r="D843" s="279"/>
      <c r="E843" s="334"/>
      <c r="F843" s="334"/>
      <c r="G843" s="279"/>
      <c r="H843" s="300">
        <v>4</v>
      </c>
      <c r="I843" s="306"/>
      <c r="J843" s="300" t="s">
        <v>650</v>
      </c>
      <c r="K843" s="410"/>
      <c r="L843" s="410"/>
      <c r="M843" s="410"/>
      <c r="N843" s="410"/>
      <c r="O843" s="410"/>
      <c r="P843" s="410"/>
      <c r="Q843" s="410"/>
      <c r="R843" s="410"/>
      <c r="S843" s="284"/>
      <c r="T843" s="284"/>
      <c r="U843" s="284"/>
      <c r="V843" s="284"/>
      <c r="W843" s="284"/>
      <c r="X843" s="284"/>
      <c r="Y843" s="422">
        <f t="shared" si="311"/>
        <v>3640</v>
      </c>
      <c r="Z843" s="422">
        <f t="shared" si="310"/>
        <v>3640</v>
      </c>
      <c r="AA843" s="422">
        <f t="shared" si="310"/>
        <v>3640</v>
      </c>
      <c r="AB843" s="422">
        <f t="shared" si="310"/>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5">
      <c r="A844" s="254"/>
      <c r="B844" s="263"/>
      <c r="C844" s="256">
        <f t="shared" si="309"/>
        <v>5</v>
      </c>
      <c r="D844" s="279"/>
      <c r="E844" s="334"/>
      <c r="F844" s="334"/>
      <c r="G844" s="279"/>
      <c r="H844" s="300">
        <v>5</v>
      </c>
      <c r="I844" s="306"/>
      <c r="J844" s="300" t="s">
        <v>650</v>
      </c>
      <c r="K844" s="410"/>
      <c r="L844" s="410"/>
      <c r="M844" s="410"/>
      <c r="N844" s="410"/>
      <c r="O844" s="410"/>
      <c r="P844" s="410"/>
      <c r="Q844" s="410"/>
      <c r="R844" s="410"/>
      <c r="S844" s="284"/>
      <c r="T844" s="284"/>
      <c r="U844" s="284"/>
      <c r="V844" s="284"/>
      <c r="W844" s="284"/>
      <c r="X844" s="284"/>
      <c r="Y844" s="422">
        <f t="shared" si="311"/>
        <v>3640</v>
      </c>
      <c r="Z844" s="422">
        <f t="shared" si="310"/>
        <v>3640</v>
      </c>
      <c r="AA844" s="422">
        <f t="shared" si="310"/>
        <v>3640</v>
      </c>
      <c r="AB844" s="422">
        <f t="shared" si="310"/>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5">
      <c r="A845" s="254"/>
      <c r="B845" s="263"/>
      <c r="C845" s="256">
        <f t="shared" si="309"/>
        <v>5</v>
      </c>
      <c r="D845" s="279"/>
      <c r="E845" s="334"/>
      <c r="F845" s="334"/>
      <c r="G845" s="279"/>
      <c r="H845" s="300">
        <v>6</v>
      </c>
      <c r="I845" s="306"/>
      <c r="J845" s="300" t="s">
        <v>650</v>
      </c>
      <c r="K845" s="410"/>
      <c r="L845" s="410"/>
      <c r="M845" s="410"/>
      <c r="N845" s="410"/>
      <c r="O845" s="410"/>
      <c r="P845" s="410"/>
      <c r="Q845" s="410"/>
      <c r="R845" s="410"/>
      <c r="S845" s="284"/>
      <c r="T845" s="284"/>
      <c r="U845" s="284"/>
      <c r="V845" s="284"/>
      <c r="W845" s="284"/>
      <c r="X845" s="284"/>
      <c r="Y845" s="422">
        <f t="shared" si="311"/>
        <v>3640</v>
      </c>
      <c r="Z845" s="422">
        <f t="shared" si="310"/>
        <v>3640</v>
      </c>
      <c r="AA845" s="422">
        <f t="shared" si="310"/>
        <v>3640</v>
      </c>
      <c r="AB845" s="422">
        <f t="shared" si="310"/>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5">
      <c r="A846" s="254"/>
      <c r="B846" s="263"/>
      <c r="C846" s="256">
        <f t="shared" si="309"/>
        <v>5</v>
      </c>
      <c r="D846" s="279"/>
      <c r="E846" s="334"/>
      <c r="F846" s="334"/>
      <c r="G846" s="279"/>
      <c r="H846" s="300">
        <v>7</v>
      </c>
      <c r="I846" s="306"/>
      <c r="J846" s="300" t="s">
        <v>650</v>
      </c>
      <c r="K846" s="410"/>
      <c r="L846" s="410"/>
      <c r="M846" s="410"/>
      <c r="N846" s="410"/>
      <c r="O846" s="410"/>
      <c r="P846" s="410"/>
      <c r="Q846" s="410"/>
      <c r="R846" s="410"/>
      <c r="S846" s="284"/>
      <c r="T846" s="284"/>
      <c r="U846" s="284"/>
      <c r="V846" s="284"/>
      <c r="W846" s="284"/>
      <c r="X846" s="284"/>
      <c r="Y846" s="422">
        <f t="shared" si="311"/>
        <v>3640</v>
      </c>
      <c r="Z846" s="422">
        <f t="shared" si="310"/>
        <v>3640</v>
      </c>
      <c r="AA846" s="422">
        <f t="shared" si="310"/>
        <v>3640</v>
      </c>
      <c r="AB846" s="422">
        <f t="shared" si="310"/>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5">
      <c r="A847" s="254"/>
      <c r="B847" s="263"/>
      <c r="C847" s="256">
        <f t="shared" si="309"/>
        <v>5</v>
      </c>
      <c r="D847" s="279"/>
      <c r="E847" s="334"/>
      <c r="F847" s="334"/>
      <c r="G847" s="279"/>
      <c r="H847" s="424">
        <v>8</v>
      </c>
      <c r="I847" s="425"/>
      <c r="J847" s="424" t="s">
        <v>650</v>
      </c>
      <c r="K847" s="426"/>
      <c r="L847" s="426"/>
      <c r="M847" s="426"/>
      <c r="N847" s="426"/>
      <c r="O847" s="427"/>
      <c r="P847" s="427"/>
      <c r="Q847" s="427"/>
      <c r="R847" s="427"/>
      <c r="S847" s="284"/>
      <c r="T847" s="284"/>
      <c r="U847" s="284"/>
      <c r="V847" s="284"/>
      <c r="W847" s="284"/>
      <c r="X847" s="284"/>
      <c r="Y847" s="422">
        <f t="shared" si="311"/>
        <v>3640</v>
      </c>
      <c r="Z847" s="422">
        <f t="shared" si="310"/>
        <v>3640</v>
      </c>
      <c r="AA847" s="422">
        <f t="shared" si="310"/>
        <v>3640</v>
      </c>
      <c r="AB847" s="422">
        <f t="shared" si="310"/>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35">
      <c r="A848" s="254"/>
      <c r="B848" s="263"/>
      <c r="C848" s="256">
        <f t="shared" ref="C848:C865" si="312">INT($C$817)+3</f>
        <v>4</v>
      </c>
      <c r="D848" s="279"/>
      <c r="E848" s="334"/>
      <c r="F848" s="334"/>
      <c r="G848" s="279"/>
      <c r="H848" s="416" t="s">
        <v>647</v>
      </c>
      <c r="I848" s="417">
        <v>1</v>
      </c>
      <c r="J848" s="306" t="s">
        <v>652</v>
      </c>
      <c r="K848" s="423">
        <f>INT(4*30.4)</f>
        <v>121</v>
      </c>
      <c r="L848" s="423">
        <v>121</v>
      </c>
      <c r="M848" s="423">
        <v>121</v>
      </c>
      <c r="N848" s="423">
        <v>121</v>
      </c>
      <c r="O848" s="423"/>
      <c r="P848" s="423"/>
      <c r="Q848" s="423"/>
      <c r="R848" s="423"/>
      <c r="S848" s="934" t="s">
        <v>1236</v>
      </c>
      <c r="T848" s="935"/>
      <c r="U848" s="935"/>
      <c r="V848" s="935"/>
      <c r="W848" s="936"/>
      <c r="X848" s="284"/>
      <c r="Y848" s="429">
        <f t="shared" ref="Y848" si="313">IF(K848="",10*364,K848)</f>
        <v>121</v>
      </c>
      <c r="Z848" s="429">
        <f t="shared" ref="Z848" si="314">IF(L848="",10*364,L848)</f>
        <v>121</v>
      </c>
      <c r="AA848" s="429">
        <f t="shared" ref="AA848" si="315">IF(M848="",10*364,M848)</f>
        <v>121</v>
      </c>
      <c r="AB848" s="429">
        <f t="shared" ref="AB848" si="316">IF(N848="",10*364,N848)</f>
        <v>121</v>
      </c>
      <c r="AC848" s="738">
        <f>IF(O848="",10000,O848)</f>
        <v>10000</v>
      </c>
      <c r="AD848" s="738">
        <f t="shared" ref="AD848:AD865" si="317">IF(P848="",10000,P848)</f>
        <v>10000</v>
      </c>
      <c r="AE848" s="738">
        <f t="shared" ref="AE848:AE865" si="318">IF(Q848="",10000,Q848)</f>
        <v>10000</v>
      </c>
      <c r="AF848" s="738">
        <f t="shared" ref="AF848:AF865" si="319">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35">
      <c r="A849" s="254"/>
      <c r="B849" s="263"/>
      <c r="C849" s="256">
        <f t="shared" si="312"/>
        <v>4</v>
      </c>
      <c r="D849" s="279"/>
      <c r="E849" s="334"/>
      <c r="F849" s="334"/>
      <c r="G849" s="279"/>
      <c r="H849" s="300" t="s">
        <v>649</v>
      </c>
      <c r="I849" s="306"/>
      <c r="J849" s="300" t="s">
        <v>650</v>
      </c>
      <c r="K849" s="423">
        <v>364</v>
      </c>
      <c r="L849" s="423">
        <v>364</v>
      </c>
      <c r="M849" s="423">
        <v>364</v>
      </c>
      <c r="N849" s="423">
        <v>364</v>
      </c>
      <c r="O849" s="423"/>
      <c r="P849" s="423"/>
      <c r="Q849" s="423"/>
      <c r="R849" s="423"/>
      <c r="S849" s="937"/>
      <c r="T849" s="938"/>
      <c r="U849" s="938"/>
      <c r="V849" s="938"/>
      <c r="W849" s="939"/>
      <c r="X849" s="284"/>
      <c r="Y849" s="429">
        <f t="shared" ref="Y849:Y856" si="320">IF(K849="",10*364,K849)</f>
        <v>364</v>
      </c>
      <c r="Z849" s="429">
        <f t="shared" ref="Z849:Z856" si="321">IF(L849="",10*364,L849)</f>
        <v>364</v>
      </c>
      <c r="AA849" s="429">
        <f t="shared" ref="AA849:AA856" si="322">IF(M849="",10*364,M849)</f>
        <v>364</v>
      </c>
      <c r="AB849" s="429">
        <f t="shared" ref="AB849:AB856" si="323">IF(N849="",10*364,N849)</f>
        <v>364</v>
      </c>
      <c r="AC849" s="738">
        <f t="shared" ref="AC849:AC865" si="324">IF(O849="",10000,O849)</f>
        <v>10000</v>
      </c>
      <c r="AD849" s="738">
        <f t="shared" si="317"/>
        <v>10000</v>
      </c>
      <c r="AE849" s="738">
        <f t="shared" si="318"/>
        <v>10000</v>
      </c>
      <c r="AF849" s="738">
        <f t="shared" si="319"/>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5">
      <c r="A850" s="254"/>
      <c r="B850" s="263"/>
      <c r="C850" s="256">
        <f t="shared" si="312"/>
        <v>4</v>
      </c>
      <c r="D850" s="279"/>
      <c r="E850" s="334"/>
      <c r="F850" s="334"/>
      <c r="G850" s="279"/>
      <c r="H850" s="300" t="s">
        <v>651</v>
      </c>
      <c r="I850" s="306"/>
      <c r="J850" s="300" t="s">
        <v>650</v>
      </c>
      <c r="K850" s="423">
        <f t="shared" ref="K850:K856" si="325">K849+364</f>
        <v>728</v>
      </c>
      <c r="L850" s="423">
        <f t="shared" ref="L850:N850" si="326">L849+364</f>
        <v>728</v>
      </c>
      <c r="M850" s="423">
        <f t="shared" si="326"/>
        <v>728</v>
      </c>
      <c r="N850" s="423">
        <f t="shared" si="326"/>
        <v>728</v>
      </c>
      <c r="O850" s="423"/>
      <c r="P850" s="423"/>
      <c r="Q850" s="423"/>
      <c r="R850" s="423"/>
      <c r="S850" s="937"/>
      <c r="T850" s="938"/>
      <c r="U850" s="938"/>
      <c r="V850" s="938"/>
      <c r="W850" s="939"/>
      <c r="X850" s="284"/>
      <c r="Y850" s="429">
        <f t="shared" si="320"/>
        <v>728</v>
      </c>
      <c r="Z850" s="429">
        <f t="shared" si="321"/>
        <v>728</v>
      </c>
      <c r="AA850" s="429">
        <f t="shared" si="322"/>
        <v>728</v>
      </c>
      <c r="AB850" s="429">
        <f t="shared" si="323"/>
        <v>728</v>
      </c>
      <c r="AC850" s="738">
        <f t="shared" si="324"/>
        <v>10000</v>
      </c>
      <c r="AD850" s="738">
        <f t="shared" si="317"/>
        <v>10000</v>
      </c>
      <c r="AE850" s="738">
        <f t="shared" si="318"/>
        <v>10000</v>
      </c>
      <c r="AF850" s="738">
        <f t="shared" si="319"/>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5">
      <c r="A851" s="254"/>
      <c r="B851" s="263"/>
      <c r="C851" s="256">
        <f t="shared" si="312"/>
        <v>4</v>
      </c>
      <c r="D851" s="279"/>
      <c r="E851" s="334"/>
      <c r="F851" s="334"/>
      <c r="G851" s="279"/>
      <c r="H851" s="300">
        <v>3</v>
      </c>
      <c r="I851" s="306"/>
      <c r="J851" s="300" t="s">
        <v>650</v>
      </c>
      <c r="K851" s="423">
        <f t="shared" si="325"/>
        <v>1092</v>
      </c>
      <c r="L851" s="423">
        <f t="shared" ref="L851:N851" si="327">L850+364</f>
        <v>1092</v>
      </c>
      <c r="M851" s="423">
        <f t="shared" si="327"/>
        <v>1092</v>
      </c>
      <c r="N851" s="423">
        <f t="shared" si="327"/>
        <v>1092</v>
      </c>
      <c r="O851" s="423"/>
      <c r="P851" s="423"/>
      <c r="Q851" s="423"/>
      <c r="R851" s="423"/>
      <c r="S851" s="937"/>
      <c r="T851" s="938"/>
      <c r="U851" s="938"/>
      <c r="V851" s="938"/>
      <c r="W851" s="939"/>
      <c r="X851" s="284"/>
      <c r="Y851" s="429">
        <f t="shared" si="320"/>
        <v>1092</v>
      </c>
      <c r="Z851" s="429">
        <f t="shared" si="321"/>
        <v>1092</v>
      </c>
      <c r="AA851" s="429">
        <f t="shared" si="322"/>
        <v>1092</v>
      </c>
      <c r="AB851" s="429">
        <f t="shared" si="323"/>
        <v>1092</v>
      </c>
      <c r="AC851" s="738">
        <f t="shared" si="324"/>
        <v>10000</v>
      </c>
      <c r="AD851" s="738">
        <f t="shared" si="317"/>
        <v>10000</v>
      </c>
      <c r="AE851" s="738">
        <f t="shared" si="318"/>
        <v>10000</v>
      </c>
      <c r="AF851" s="738">
        <f t="shared" si="319"/>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5">
      <c r="A852" s="254"/>
      <c r="B852" s="263"/>
      <c r="C852" s="256">
        <f t="shared" si="312"/>
        <v>4</v>
      </c>
      <c r="D852" s="279"/>
      <c r="E852" s="334"/>
      <c r="F852" s="334"/>
      <c r="G852" s="279"/>
      <c r="H852" s="300">
        <v>4</v>
      </c>
      <c r="I852" s="306"/>
      <c r="J852" s="300" t="s">
        <v>650</v>
      </c>
      <c r="K852" s="423">
        <f t="shared" si="325"/>
        <v>1456</v>
      </c>
      <c r="L852" s="423">
        <f t="shared" ref="L852:N852" si="328">L851+364</f>
        <v>1456</v>
      </c>
      <c r="M852" s="423">
        <f t="shared" si="328"/>
        <v>1456</v>
      </c>
      <c r="N852" s="423">
        <f t="shared" si="328"/>
        <v>1456</v>
      </c>
      <c r="O852" s="423"/>
      <c r="P852" s="423"/>
      <c r="Q852" s="423"/>
      <c r="R852" s="423"/>
      <c r="S852" s="937"/>
      <c r="T852" s="938"/>
      <c r="U852" s="938"/>
      <c r="V852" s="938"/>
      <c r="W852" s="939"/>
      <c r="X852" s="284"/>
      <c r="Y852" s="429">
        <f t="shared" si="320"/>
        <v>1456</v>
      </c>
      <c r="Z852" s="429">
        <f t="shared" si="321"/>
        <v>1456</v>
      </c>
      <c r="AA852" s="429">
        <f t="shared" si="322"/>
        <v>1456</v>
      </c>
      <c r="AB852" s="429">
        <f t="shared" si="323"/>
        <v>1456</v>
      </c>
      <c r="AC852" s="738">
        <f t="shared" si="324"/>
        <v>10000</v>
      </c>
      <c r="AD852" s="738">
        <f t="shared" si="317"/>
        <v>10000</v>
      </c>
      <c r="AE852" s="738">
        <f t="shared" si="318"/>
        <v>10000</v>
      </c>
      <c r="AF852" s="738">
        <f t="shared" si="319"/>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5">
      <c r="A853" s="254"/>
      <c r="B853" s="263"/>
      <c r="C853" s="256">
        <f t="shared" si="312"/>
        <v>4</v>
      </c>
      <c r="D853" s="279"/>
      <c r="E853" s="334"/>
      <c r="F853" s="334"/>
      <c r="G853" s="279"/>
      <c r="H853" s="300">
        <v>5</v>
      </c>
      <c r="I853" s="306"/>
      <c r="J853" s="300" t="s">
        <v>650</v>
      </c>
      <c r="K853" s="423">
        <f t="shared" si="325"/>
        <v>1820</v>
      </c>
      <c r="L853" s="423">
        <f t="shared" ref="L853:N853" si="329">L852+364</f>
        <v>1820</v>
      </c>
      <c r="M853" s="423">
        <f t="shared" si="329"/>
        <v>1820</v>
      </c>
      <c r="N853" s="423">
        <f t="shared" si="329"/>
        <v>1820</v>
      </c>
      <c r="O853" s="423"/>
      <c r="P853" s="423"/>
      <c r="Q853" s="423"/>
      <c r="R853" s="423"/>
      <c r="S853" s="937"/>
      <c r="T853" s="938"/>
      <c r="U853" s="938"/>
      <c r="V853" s="938"/>
      <c r="W853" s="939"/>
      <c r="X853" s="284"/>
      <c r="Y853" s="429">
        <f t="shared" si="320"/>
        <v>1820</v>
      </c>
      <c r="Z853" s="429">
        <f t="shared" si="321"/>
        <v>1820</v>
      </c>
      <c r="AA853" s="429">
        <f t="shared" si="322"/>
        <v>1820</v>
      </c>
      <c r="AB853" s="429">
        <f t="shared" si="323"/>
        <v>1820</v>
      </c>
      <c r="AC853" s="738">
        <f t="shared" si="324"/>
        <v>10000</v>
      </c>
      <c r="AD853" s="738">
        <f t="shared" si="317"/>
        <v>10000</v>
      </c>
      <c r="AE853" s="738">
        <f t="shared" si="318"/>
        <v>10000</v>
      </c>
      <c r="AF853" s="738">
        <f t="shared" si="319"/>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5">
      <c r="A854" s="254"/>
      <c r="B854" s="263"/>
      <c r="C854" s="256">
        <f t="shared" si="312"/>
        <v>4</v>
      </c>
      <c r="D854" s="279"/>
      <c r="E854" s="334"/>
      <c r="F854" s="334"/>
      <c r="G854" s="279"/>
      <c r="H854" s="300">
        <v>6</v>
      </c>
      <c r="I854" s="306"/>
      <c r="J854" s="300" t="s">
        <v>650</v>
      </c>
      <c r="K854" s="423">
        <f t="shared" si="325"/>
        <v>2184</v>
      </c>
      <c r="L854" s="423">
        <f t="shared" ref="L854:N854" si="330">L853+364</f>
        <v>2184</v>
      </c>
      <c r="M854" s="423">
        <f t="shared" si="330"/>
        <v>2184</v>
      </c>
      <c r="N854" s="423">
        <f t="shared" si="330"/>
        <v>2184</v>
      </c>
      <c r="O854" s="423"/>
      <c r="P854" s="423"/>
      <c r="Q854" s="423"/>
      <c r="R854" s="423"/>
      <c r="S854" s="937"/>
      <c r="T854" s="938"/>
      <c r="U854" s="938"/>
      <c r="V854" s="938"/>
      <c r="W854" s="939"/>
      <c r="X854" s="284"/>
      <c r="Y854" s="429">
        <f t="shared" si="320"/>
        <v>2184</v>
      </c>
      <c r="Z854" s="429">
        <f t="shared" si="321"/>
        <v>2184</v>
      </c>
      <c r="AA854" s="429">
        <f t="shared" si="322"/>
        <v>2184</v>
      </c>
      <c r="AB854" s="429">
        <f t="shared" si="323"/>
        <v>2184</v>
      </c>
      <c r="AC854" s="738">
        <f t="shared" si="324"/>
        <v>10000</v>
      </c>
      <c r="AD854" s="738">
        <f t="shared" si="317"/>
        <v>10000</v>
      </c>
      <c r="AE854" s="738">
        <f t="shared" si="318"/>
        <v>10000</v>
      </c>
      <c r="AF854" s="738">
        <f t="shared" si="319"/>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5">
      <c r="A855" s="254"/>
      <c r="B855" s="263"/>
      <c r="C855" s="256">
        <f t="shared" si="312"/>
        <v>4</v>
      </c>
      <c r="D855" s="279"/>
      <c r="E855" s="334"/>
      <c r="F855" s="334"/>
      <c r="G855" s="279"/>
      <c r="H855" s="300">
        <v>7</v>
      </c>
      <c r="I855" s="306"/>
      <c r="J855" s="300" t="s">
        <v>650</v>
      </c>
      <c r="K855" s="423">
        <f t="shared" si="325"/>
        <v>2548</v>
      </c>
      <c r="L855" s="423">
        <f t="shared" ref="L855:N855" si="331">L854+364</f>
        <v>2548</v>
      </c>
      <c r="M855" s="423">
        <f t="shared" si="331"/>
        <v>2548</v>
      </c>
      <c r="N855" s="423">
        <f t="shared" si="331"/>
        <v>2548</v>
      </c>
      <c r="O855" s="423"/>
      <c r="P855" s="423"/>
      <c r="Q855" s="423"/>
      <c r="R855" s="423"/>
      <c r="S855" s="937"/>
      <c r="T855" s="938"/>
      <c r="U855" s="938"/>
      <c r="V855" s="938"/>
      <c r="W855" s="939"/>
      <c r="X855" s="284"/>
      <c r="Y855" s="429">
        <f t="shared" si="320"/>
        <v>2548</v>
      </c>
      <c r="Z855" s="429">
        <f t="shared" si="321"/>
        <v>2548</v>
      </c>
      <c r="AA855" s="429">
        <f t="shared" si="322"/>
        <v>2548</v>
      </c>
      <c r="AB855" s="429">
        <f t="shared" si="323"/>
        <v>2548</v>
      </c>
      <c r="AC855" s="738">
        <f t="shared" si="324"/>
        <v>10000</v>
      </c>
      <c r="AD855" s="738">
        <f t="shared" si="317"/>
        <v>10000</v>
      </c>
      <c r="AE855" s="738">
        <f t="shared" si="318"/>
        <v>10000</v>
      </c>
      <c r="AF855" s="738">
        <f t="shared" si="319"/>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5">
      <c r="A856" s="254"/>
      <c r="B856" s="263"/>
      <c r="C856" s="256">
        <f t="shared" si="312"/>
        <v>4</v>
      </c>
      <c r="D856" s="279"/>
      <c r="E856" s="334"/>
      <c r="F856" s="334"/>
      <c r="G856" s="279"/>
      <c r="H856" s="424">
        <v>8</v>
      </c>
      <c r="I856" s="425"/>
      <c r="J856" s="424" t="s">
        <v>650</v>
      </c>
      <c r="K856" s="423">
        <f t="shared" si="325"/>
        <v>2912</v>
      </c>
      <c r="L856" s="423">
        <f t="shared" ref="L856:N856" si="332">L855+364</f>
        <v>2912</v>
      </c>
      <c r="M856" s="423">
        <f t="shared" si="332"/>
        <v>2912</v>
      </c>
      <c r="N856" s="423">
        <f t="shared" si="332"/>
        <v>2912</v>
      </c>
      <c r="O856" s="423"/>
      <c r="P856" s="423"/>
      <c r="Q856" s="423"/>
      <c r="R856" s="423"/>
      <c r="S856" s="937"/>
      <c r="T856" s="938"/>
      <c r="U856" s="938"/>
      <c r="V856" s="938"/>
      <c r="W856" s="939"/>
      <c r="X856" s="284"/>
      <c r="Y856" s="429">
        <f t="shared" si="320"/>
        <v>2912</v>
      </c>
      <c r="Z856" s="429">
        <f t="shared" si="321"/>
        <v>2912</v>
      </c>
      <c r="AA856" s="429">
        <f t="shared" si="322"/>
        <v>2912</v>
      </c>
      <c r="AB856" s="429">
        <f t="shared" si="323"/>
        <v>2912</v>
      </c>
      <c r="AC856" s="738">
        <f t="shared" si="324"/>
        <v>10000</v>
      </c>
      <c r="AD856" s="738">
        <f t="shared" si="317"/>
        <v>10000</v>
      </c>
      <c r="AE856" s="738">
        <f t="shared" si="318"/>
        <v>10000</v>
      </c>
      <c r="AF856" s="738">
        <f t="shared" si="319"/>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35">
      <c r="A857" s="254"/>
      <c r="B857" s="263"/>
      <c r="C857" s="256">
        <f t="shared" si="312"/>
        <v>4</v>
      </c>
      <c r="D857" s="279"/>
      <c r="E857" s="334"/>
      <c r="F857" s="334"/>
      <c r="G857" s="279"/>
      <c r="H857" s="416" t="s">
        <v>647</v>
      </c>
      <c r="I857" s="417">
        <v>2</v>
      </c>
      <c r="J857" s="417" t="s">
        <v>653</v>
      </c>
      <c r="K857" s="423"/>
      <c r="L857" s="423"/>
      <c r="M857" s="423"/>
      <c r="N857" s="423"/>
      <c r="O857" s="423">
        <v>45</v>
      </c>
      <c r="P857" s="423">
        <v>45</v>
      </c>
      <c r="Q857" s="423">
        <v>45</v>
      </c>
      <c r="R857" s="423">
        <v>47</v>
      </c>
      <c r="S857" s="937"/>
      <c r="T857" s="938"/>
      <c r="U857" s="938"/>
      <c r="V857" s="938"/>
      <c r="W857" s="939"/>
      <c r="X857" s="284"/>
      <c r="Y857" s="429">
        <f t="shared" ref="Y857:Y865" si="333">IF(K857="",10*364,K857)</f>
        <v>3640</v>
      </c>
      <c r="Z857" s="429">
        <f t="shared" ref="Z857:Z865" si="334">IF(L857="",10*364,L857)</f>
        <v>3640</v>
      </c>
      <c r="AA857" s="429">
        <f t="shared" ref="AA857:AA865" si="335">IF(M857="",10*364,M857)</f>
        <v>3640</v>
      </c>
      <c r="AB857" s="429">
        <f t="shared" ref="AB857:AB865" si="336">IF(N857="",10*364,N857)</f>
        <v>3640</v>
      </c>
      <c r="AC857" s="738">
        <f t="shared" si="324"/>
        <v>45</v>
      </c>
      <c r="AD857" s="738">
        <f t="shared" si="317"/>
        <v>45</v>
      </c>
      <c r="AE857" s="738">
        <f t="shared" si="318"/>
        <v>45</v>
      </c>
      <c r="AF857" s="738">
        <f t="shared" si="319"/>
        <v>47</v>
      </c>
      <c r="AG857" s="422"/>
      <c r="AH857" s="422"/>
      <c r="AI857" s="422"/>
      <c r="AJ857" s="422"/>
      <c r="AK857" s="422"/>
      <c r="AL857" s="422"/>
      <c r="AM857" s="422"/>
      <c r="AN857" s="422"/>
      <c r="AO857" s="809"/>
      <c r="AP857" s="809"/>
      <c r="AQ857" s="279"/>
      <c r="AR857" s="266"/>
      <c r="AS857" s="254"/>
      <c r="AT857" s="254"/>
      <c r="AU857" s="254"/>
    </row>
    <row r="858" spans="1:47" hidden="1" outlineLevel="3" x14ac:dyDescent="0.35">
      <c r="A858" s="254"/>
      <c r="B858" s="263"/>
      <c r="C858" s="256">
        <f t="shared" si="312"/>
        <v>4</v>
      </c>
      <c r="D858" s="279"/>
      <c r="E858" s="334"/>
      <c r="F858" s="334"/>
      <c r="G858" s="279"/>
      <c r="H858" s="300" t="s">
        <v>649</v>
      </c>
      <c r="I858" s="306"/>
      <c r="J858" s="306" t="s">
        <v>653</v>
      </c>
      <c r="K858" s="423">
        <f>INT(15*30.4)-7</f>
        <v>449</v>
      </c>
      <c r="L858" s="423">
        <f t="shared" ref="L858:N858" si="337">INT(15*30.4)-7</f>
        <v>449</v>
      </c>
      <c r="M858" s="423">
        <f t="shared" si="337"/>
        <v>449</v>
      </c>
      <c r="N858" s="423">
        <f t="shared" si="337"/>
        <v>449</v>
      </c>
      <c r="O858" s="423">
        <v>45</v>
      </c>
      <c r="P858" s="423">
        <v>45</v>
      </c>
      <c r="Q858" s="423">
        <v>45</v>
      </c>
      <c r="R858" s="423">
        <v>47</v>
      </c>
      <c r="S858" s="937"/>
      <c r="T858" s="938"/>
      <c r="U858" s="938"/>
      <c r="V858" s="938"/>
      <c r="W858" s="939"/>
      <c r="X858" s="284"/>
      <c r="Y858" s="429">
        <f t="shared" si="333"/>
        <v>449</v>
      </c>
      <c r="Z858" s="429">
        <f t="shared" si="334"/>
        <v>449</v>
      </c>
      <c r="AA858" s="429">
        <f t="shared" si="335"/>
        <v>449</v>
      </c>
      <c r="AB858" s="429">
        <f t="shared" si="336"/>
        <v>449</v>
      </c>
      <c r="AC858" s="738">
        <f t="shared" si="324"/>
        <v>45</v>
      </c>
      <c r="AD858" s="738">
        <f t="shared" si="317"/>
        <v>45</v>
      </c>
      <c r="AE858" s="738">
        <f t="shared" si="318"/>
        <v>45</v>
      </c>
      <c r="AF858" s="738">
        <f t="shared" si="319"/>
        <v>47</v>
      </c>
      <c r="AG858" s="418"/>
      <c r="AH858" s="418"/>
      <c r="AI858" s="418"/>
      <c r="AJ858" s="418"/>
      <c r="AK858" s="418"/>
      <c r="AL858" s="418"/>
      <c r="AM858" s="418"/>
      <c r="AN858" s="418"/>
      <c r="AO858" s="418"/>
      <c r="AP858" s="418"/>
      <c r="AQ858" s="279"/>
      <c r="AR858" s="266"/>
      <c r="AS858" s="254"/>
      <c r="AT858" s="254"/>
      <c r="AU858" s="254"/>
    </row>
    <row r="859" spans="1:47" hidden="1" outlineLevel="3" x14ac:dyDescent="0.35">
      <c r="A859" s="254"/>
      <c r="B859" s="263"/>
      <c r="C859" s="256">
        <f t="shared" si="312"/>
        <v>4</v>
      </c>
      <c r="D859" s="279"/>
      <c r="E859" s="334"/>
      <c r="F859" s="334"/>
      <c r="G859" s="279"/>
      <c r="H859" s="300" t="s">
        <v>651</v>
      </c>
      <c r="I859" s="306"/>
      <c r="J859" s="306" t="s">
        <v>1111</v>
      </c>
      <c r="K859" s="423"/>
      <c r="L859" s="423"/>
      <c r="M859" s="423"/>
      <c r="N859" s="423"/>
      <c r="O859" s="423"/>
      <c r="P859" s="423"/>
      <c r="Q859" s="423"/>
      <c r="R859" s="423"/>
      <c r="S859" s="937"/>
      <c r="T859" s="938"/>
      <c r="U859" s="938"/>
      <c r="V859" s="938"/>
      <c r="W859" s="939"/>
      <c r="X859" s="284"/>
      <c r="Y859" s="429">
        <f t="shared" si="333"/>
        <v>3640</v>
      </c>
      <c r="Z859" s="429">
        <f t="shared" si="334"/>
        <v>3640</v>
      </c>
      <c r="AA859" s="429">
        <f t="shared" si="335"/>
        <v>3640</v>
      </c>
      <c r="AB859" s="429">
        <f t="shared" si="336"/>
        <v>3640</v>
      </c>
      <c r="AC859" s="738">
        <f t="shared" si="324"/>
        <v>10000</v>
      </c>
      <c r="AD859" s="738">
        <f t="shared" si="317"/>
        <v>10000</v>
      </c>
      <c r="AE859" s="738">
        <f t="shared" si="318"/>
        <v>10000</v>
      </c>
      <c r="AF859" s="738">
        <f t="shared" si="319"/>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5">
      <c r="A860" s="254"/>
      <c r="B860" s="263"/>
      <c r="C860" s="256">
        <f t="shared" si="312"/>
        <v>4</v>
      </c>
      <c r="D860" s="279"/>
      <c r="E860" s="334"/>
      <c r="F860" s="334"/>
      <c r="G860" s="279"/>
      <c r="H860" s="300">
        <v>3</v>
      </c>
      <c r="I860" s="306"/>
      <c r="J860" s="300" t="s">
        <v>650</v>
      </c>
      <c r="K860" s="423"/>
      <c r="L860" s="423"/>
      <c r="M860" s="423"/>
      <c r="N860" s="423"/>
      <c r="O860" s="423"/>
      <c r="P860" s="423"/>
      <c r="Q860" s="423"/>
      <c r="R860" s="423"/>
      <c r="S860" s="937"/>
      <c r="T860" s="938"/>
      <c r="U860" s="938"/>
      <c r="V860" s="938"/>
      <c r="W860" s="939"/>
      <c r="X860" s="284"/>
      <c r="Y860" s="429">
        <f t="shared" si="333"/>
        <v>3640</v>
      </c>
      <c r="Z860" s="429">
        <f t="shared" si="334"/>
        <v>3640</v>
      </c>
      <c r="AA860" s="429">
        <f t="shared" si="335"/>
        <v>3640</v>
      </c>
      <c r="AB860" s="429">
        <f t="shared" si="336"/>
        <v>3640</v>
      </c>
      <c r="AC860" s="738">
        <f t="shared" si="324"/>
        <v>10000</v>
      </c>
      <c r="AD860" s="738">
        <f t="shared" si="317"/>
        <v>10000</v>
      </c>
      <c r="AE860" s="738">
        <f t="shared" si="318"/>
        <v>10000</v>
      </c>
      <c r="AF860" s="738">
        <f t="shared" si="319"/>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5">
      <c r="A861" s="254"/>
      <c r="B861" s="263"/>
      <c r="C861" s="256">
        <f t="shared" si="312"/>
        <v>4</v>
      </c>
      <c r="D861" s="279"/>
      <c r="E861" s="334"/>
      <c r="F861" s="334"/>
      <c r="G861" s="279"/>
      <c r="H861" s="300">
        <v>4</v>
      </c>
      <c r="I861" s="306"/>
      <c r="J861" s="300" t="s">
        <v>650</v>
      </c>
      <c r="K861" s="423"/>
      <c r="L861" s="423"/>
      <c r="M861" s="423"/>
      <c r="N861" s="423"/>
      <c r="O861" s="423"/>
      <c r="P861" s="423"/>
      <c r="Q861" s="423"/>
      <c r="R861" s="423"/>
      <c r="S861" s="937"/>
      <c r="T861" s="938"/>
      <c r="U861" s="938"/>
      <c r="V861" s="938"/>
      <c r="W861" s="939"/>
      <c r="X861" s="284"/>
      <c r="Y861" s="429">
        <f t="shared" si="333"/>
        <v>3640</v>
      </c>
      <c r="Z861" s="429">
        <f t="shared" si="334"/>
        <v>3640</v>
      </c>
      <c r="AA861" s="429">
        <f t="shared" si="335"/>
        <v>3640</v>
      </c>
      <c r="AB861" s="429">
        <f t="shared" si="336"/>
        <v>3640</v>
      </c>
      <c r="AC861" s="738">
        <f t="shared" si="324"/>
        <v>10000</v>
      </c>
      <c r="AD861" s="738">
        <f t="shared" si="317"/>
        <v>10000</v>
      </c>
      <c r="AE861" s="738">
        <f t="shared" si="318"/>
        <v>10000</v>
      </c>
      <c r="AF861" s="738">
        <f t="shared" si="319"/>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5">
      <c r="A862" s="254"/>
      <c r="B862" s="263"/>
      <c r="C862" s="256">
        <f t="shared" si="312"/>
        <v>4</v>
      </c>
      <c r="D862" s="279"/>
      <c r="E862" s="334"/>
      <c r="F862" s="334"/>
      <c r="G862" s="279"/>
      <c r="H862" s="300">
        <v>5</v>
      </c>
      <c r="I862" s="306"/>
      <c r="J862" s="300" t="s">
        <v>650</v>
      </c>
      <c r="K862" s="423"/>
      <c r="L862" s="423"/>
      <c r="M862" s="423"/>
      <c r="N862" s="423"/>
      <c r="O862" s="423"/>
      <c r="P862" s="423"/>
      <c r="Q862" s="423"/>
      <c r="R862" s="423"/>
      <c r="S862" s="937"/>
      <c r="T862" s="938"/>
      <c r="U862" s="938"/>
      <c r="V862" s="938"/>
      <c r="W862" s="939"/>
      <c r="X862" s="284"/>
      <c r="Y862" s="429">
        <f t="shared" si="333"/>
        <v>3640</v>
      </c>
      <c r="Z862" s="429">
        <f t="shared" si="334"/>
        <v>3640</v>
      </c>
      <c r="AA862" s="429">
        <f t="shared" si="335"/>
        <v>3640</v>
      </c>
      <c r="AB862" s="429">
        <f t="shared" si="336"/>
        <v>3640</v>
      </c>
      <c r="AC862" s="738">
        <f t="shared" si="324"/>
        <v>10000</v>
      </c>
      <c r="AD862" s="738">
        <f t="shared" si="317"/>
        <v>10000</v>
      </c>
      <c r="AE862" s="738">
        <f t="shared" si="318"/>
        <v>10000</v>
      </c>
      <c r="AF862" s="738">
        <f t="shared" si="319"/>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5">
      <c r="A863" s="254"/>
      <c r="B863" s="263"/>
      <c r="C863" s="256">
        <f t="shared" si="312"/>
        <v>4</v>
      </c>
      <c r="D863" s="279"/>
      <c r="E863" s="334"/>
      <c r="F863" s="334"/>
      <c r="G863" s="279"/>
      <c r="H863" s="300">
        <v>6</v>
      </c>
      <c r="I863" s="306"/>
      <c r="J863" s="300" t="s">
        <v>650</v>
      </c>
      <c r="K863" s="423"/>
      <c r="L863" s="423"/>
      <c r="M863" s="423"/>
      <c r="N863" s="423"/>
      <c r="O863" s="423"/>
      <c r="P863" s="423"/>
      <c r="Q863" s="423"/>
      <c r="R863" s="423"/>
      <c r="S863" s="937"/>
      <c r="T863" s="938"/>
      <c r="U863" s="938"/>
      <c r="V863" s="938"/>
      <c r="W863" s="939"/>
      <c r="X863" s="284"/>
      <c r="Y863" s="429">
        <f t="shared" si="333"/>
        <v>3640</v>
      </c>
      <c r="Z863" s="429">
        <f t="shared" si="334"/>
        <v>3640</v>
      </c>
      <c r="AA863" s="429">
        <f t="shared" si="335"/>
        <v>3640</v>
      </c>
      <c r="AB863" s="429">
        <f t="shared" si="336"/>
        <v>3640</v>
      </c>
      <c r="AC863" s="738">
        <f t="shared" si="324"/>
        <v>10000</v>
      </c>
      <c r="AD863" s="738">
        <f t="shared" si="317"/>
        <v>10000</v>
      </c>
      <c r="AE863" s="738">
        <f t="shared" si="318"/>
        <v>10000</v>
      </c>
      <c r="AF863" s="738">
        <f t="shared" si="319"/>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5">
      <c r="A864" s="254"/>
      <c r="B864" s="263"/>
      <c r="C864" s="256">
        <f t="shared" si="312"/>
        <v>4</v>
      </c>
      <c r="D864" s="279"/>
      <c r="E864" s="334"/>
      <c r="F864" s="334"/>
      <c r="G864" s="279"/>
      <c r="H864" s="300">
        <v>7</v>
      </c>
      <c r="I864" s="306"/>
      <c r="J864" s="300" t="s">
        <v>650</v>
      </c>
      <c r="K864" s="423"/>
      <c r="L864" s="423"/>
      <c r="M864" s="423"/>
      <c r="N864" s="423"/>
      <c r="O864" s="423"/>
      <c r="P864" s="423"/>
      <c r="Q864" s="423"/>
      <c r="R864" s="423"/>
      <c r="S864" s="937"/>
      <c r="T864" s="938"/>
      <c r="U864" s="938"/>
      <c r="V864" s="938"/>
      <c r="W864" s="939"/>
      <c r="X864" s="284"/>
      <c r="Y864" s="429">
        <f t="shared" si="333"/>
        <v>3640</v>
      </c>
      <c r="Z864" s="429">
        <f t="shared" si="334"/>
        <v>3640</v>
      </c>
      <c r="AA864" s="429">
        <f t="shared" si="335"/>
        <v>3640</v>
      </c>
      <c r="AB864" s="429">
        <f t="shared" si="336"/>
        <v>3640</v>
      </c>
      <c r="AC864" s="738">
        <f t="shared" si="324"/>
        <v>10000</v>
      </c>
      <c r="AD864" s="738">
        <f t="shared" si="317"/>
        <v>10000</v>
      </c>
      <c r="AE864" s="738">
        <f t="shared" si="318"/>
        <v>10000</v>
      </c>
      <c r="AF864" s="738">
        <f t="shared" si="319"/>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5">
      <c r="A865" s="254"/>
      <c r="B865" s="263"/>
      <c r="C865" s="256">
        <f t="shared" si="312"/>
        <v>4</v>
      </c>
      <c r="D865" s="279"/>
      <c r="E865" s="334"/>
      <c r="F865" s="334"/>
      <c r="G865" s="279"/>
      <c r="H865" s="424">
        <v>8</v>
      </c>
      <c r="I865" s="425"/>
      <c r="J865" s="424" t="s">
        <v>650</v>
      </c>
      <c r="K865" s="423"/>
      <c r="L865" s="423"/>
      <c r="M865" s="423"/>
      <c r="N865" s="423"/>
      <c r="O865" s="423"/>
      <c r="P865" s="423"/>
      <c r="Q865" s="423"/>
      <c r="R865" s="423"/>
      <c r="S865" s="940"/>
      <c r="T865" s="941"/>
      <c r="U865" s="941"/>
      <c r="V865" s="941"/>
      <c r="W865" s="942"/>
      <c r="X865" s="284"/>
      <c r="Y865" s="429">
        <f t="shared" si="333"/>
        <v>3640</v>
      </c>
      <c r="Z865" s="429">
        <f t="shared" si="334"/>
        <v>3640</v>
      </c>
      <c r="AA865" s="429">
        <f t="shared" si="335"/>
        <v>3640</v>
      </c>
      <c r="AB865" s="429">
        <f t="shared" si="336"/>
        <v>3640</v>
      </c>
      <c r="AC865" s="738">
        <f t="shared" si="324"/>
        <v>10000</v>
      </c>
      <c r="AD865" s="738">
        <f t="shared" si="317"/>
        <v>10000</v>
      </c>
      <c r="AE865" s="738">
        <f t="shared" si="318"/>
        <v>10000</v>
      </c>
      <c r="AF865" s="738">
        <f t="shared" si="319"/>
        <v>10000</v>
      </c>
      <c r="AG865" s="428"/>
      <c r="AH865" s="428"/>
      <c r="AI865" s="428"/>
      <c r="AJ865" s="428"/>
      <c r="AK865" s="428"/>
      <c r="AL865" s="428"/>
      <c r="AM865" s="428"/>
      <c r="AN865" s="428"/>
      <c r="AO865" s="809"/>
      <c r="AP865" s="809"/>
      <c r="AQ865" s="279"/>
      <c r="AR865" s="266"/>
      <c r="AS865" s="254"/>
      <c r="AT865" s="254"/>
      <c r="AU865" s="254"/>
    </row>
    <row r="866" spans="1:47" ht="5.15" customHeight="1" outlineLevel="2" x14ac:dyDescent="0.35">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418</v>
      </c>
      <c r="AR866" s="266"/>
      <c r="AS866" s="254"/>
      <c r="AT866" s="254"/>
      <c r="AU866" s="254"/>
    </row>
    <row r="867" spans="1:47" ht="5.15" customHeight="1" outlineLevel="2" x14ac:dyDescent="0.35">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15" customHeight="1" outlineLevel="1" x14ac:dyDescent="0.35">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123</v>
      </c>
      <c r="AS868" s="254"/>
      <c r="AT868" s="254"/>
      <c r="AU868" s="254"/>
    </row>
    <row r="869" spans="1:47" ht="5.15" customHeight="1" x14ac:dyDescent="0.35">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5">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5">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15" customHeight="1" thickBot="1" x14ac:dyDescent="0.4">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15" customHeight="1" outlineLevel="1" collapsed="1" x14ac:dyDescent="0.35">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5">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49999999999999" customHeight="1" x14ac:dyDescent="0.35">
      <c r="A875" s="254"/>
      <c r="B875" s="263"/>
      <c r="C875" s="256">
        <v>1.02</v>
      </c>
      <c r="D875" s="267"/>
      <c r="E875" s="327" t="s">
        <v>406</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49999999999999" customHeight="1" outlineLevel="1" x14ac:dyDescent="0.35">
      <c r="A876" s="254"/>
      <c r="B876" s="263"/>
      <c r="C876" s="256">
        <f>INT($C$875)+1.02</f>
        <v>2.02</v>
      </c>
      <c r="D876" s="267"/>
      <c r="E876" s="327" t="s">
        <v>408</v>
      </c>
      <c r="F876" s="331">
        <v>1</v>
      </c>
      <c r="G876" s="272"/>
      <c r="H876" s="273" t="s">
        <v>654</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15" customHeight="1" outlineLevel="2" x14ac:dyDescent="0.35">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5">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5">
      <c r="A879" s="254"/>
      <c r="B879" s="263"/>
      <c r="C879" s="256">
        <f>INT($C$875)+2</f>
        <v>3</v>
      </c>
      <c r="D879" s="264"/>
      <c r="E879" s="334"/>
      <c r="F879" s="334"/>
      <c r="G879" s="264"/>
      <c r="H879" s="278"/>
      <c r="I879" s="278"/>
      <c r="J879" s="278"/>
      <c r="K879" s="278"/>
      <c r="L879" s="335" t="s">
        <v>655</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5">
      <c r="A880" s="254"/>
      <c r="B880" s="263"/>
      <c r="C880" s="256">
        <f>INT($C$875)+2</f>
        <v>3</v>
      </c>
      <c r="D880" s="264"/>
      <c r="E880" s="334"/>
      <c r="F880" s="334"/>
      <c r="G880" s="264"/>
      <c r="H880" s="278"/>
      <c r="I880" s="278"/>
      <c r="J880" s="278"/>
      <c r="K880" s="278"/>
      <c r="L880" s="278"/>
      <c r="M880" s="278"/>
      <c r="N880" s="335" t="s">
        <v>656</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8" outlineLevel="2" x14ac:dyDescent="0.35">
      <c r="A881" s="254"/>
      <c r="B881" s="263"/>
      <c r="C881" s="256">
        <f>INT($C$875)+2</f>
        <v>3</v>
      </c>
      <c r="D881" s="264"/>
      <c r="E881" s="334"/>
      <c r="F881" s="334"/>
      <c r="G881" s="264"/>
      <c r="H881" s="278" t="s">
        <v>657</v>
      </c>
      <c r="I881" s="278"/>
      <c r="J881" s="278" t="s">
        <v>658</v>
      </c>
      <c r="K881" s="278" t="s">
        <v>158</v>
      </c>
      <c r="L881" s="278" t="s">
        <v>659</v>
      </c>
      <c r="M881" s="278" t="s">
        <v>660</v>
      </c>
      <c r="N881" s="278" t="s">
        <v>661</v>
      </c>
      <c r="O881" s="278" t="s">
        <v>662</v>
      </c>
      <c r="P881" s="278" t="s">
        <v>663</v>
      </c>
      <c r="Q881" s="430" t="s">
        <v>664</v>
      </c>
      <c r="R881" s="278" t="s">
        <v>665</v>
      </c>
      <c r="S881" s="278" t="s">
        <v>666</v>
      </c>
      <c r="T881" s="278" t="s">
        <v>915</v>
      </c>
      <c r="U881" s="278" t="s">
        <v>619</v>
      </c>
      <c r="V881" s="278" t="s">
        <v>667</v>
      </c>
      <c r="W881" s="278" t="s">
        <v>668</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75" customHeight="1" outlineLevel="2" collapsed="1" x14ac:dyDescent="0.35">
      <c r="A882" s="254"/>
      <c r="B882" s="263" t="s">
        <v>411</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5">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5">
      <c r="A884" s="254"/>
      <c r="B884" s="263" t="s">
        <v>412</v>
      </c>
      <c r="C884" s="256">
        <f>INT(MAX($C$885:$C$995))+1</f>
        <v>5</v>
      </c>
      <c r="D884" s="279" t="s">
        <v>413</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15" customHeight="1" outlineLevel="2" x14ac:dyDescent="0.35">
      <c r="A885" s="254"/>
      <c r="B885" s="263"/>
      <c r="C885" s="256">
        <f>INT($C$875)+2.005</f>
        <v>3.0049999999999999</v>
      </c>
      <c r="D885" s="279" t="s">
        <v>414</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5">
      <c r="A886" s="254"/>
      <c r="B886" s="263"/>
      <c r="C886" s="256">
        <f>INT($C$875)+2</f>
        <v>3</v>
      </c>
      <c r="D886" s="279"/>
      <c r="E886" s="334" t="s">
        <v>669</v>
      </c>
      <c r="F886" s="328" t="s">
        <v>670</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5">
      <c r="A887" s="254"/>
      <c r="B887" s="263"/>
      <c r="C887" s="256">
        <f>INT($C$875)+2</f>
        <v>3</v>
      </c>
      <c r="D887" s="279"/>
      <c r="E887" s="334">
        <v>0</v>
      </c>
      <c r="F887" s="328" t="b">
        <f t="shared" ref="F887:F918" si="338">COUNTIFS($L887:$W887,"-")&lt;&gt;COUNTA($L887:$W887)</f>
        <v>1</v>
      </c>
      <c r="G887" s="279"/>
      <c r="H887" s="434" t="s">
        <v>671</v>
      </c>
      <c r="I887" s="434"/>
      <c r="J887" s="416" t="s">
        <v>672</v>
      </c>
      <c r="K887" s="435" t="str">
        <f>IF(L887&lt;0,"-",IFERROR(DATE(2019,1,($L887)*7+1),"-"))</f>
        <v>-</v>
      </c>
      <c r="L887" s="436" t="s">
        <v>673</v>
      </c>
      <c r="M887" s="436" t="s">
        <v>673</v>
      </c>
      <c r="N887" s="436" t="s">
        <v>673</v>
      </c>
      <c r="O887" s="436" t="s">
        <v>673</v>
      </c>
      <c r="P887" s="436" t="s">
        <v>673</v>
      </c>
      <c r="Q887" s="436" t="s">
        <v>673</v>
      </c>
      <c r="R887" s="436" t="s">
        <v>673</v>
      </c>
      <c r="S887" s="436" t="s">
        <v>673</v>
      </c>
      <c r="T887" s="436" t="s">
        <v>673</v>
      </c>
      <c r="U887" s="436" t="s">
        <v>673</v>
      </c>
      <c r="V887" s="436" t="s">
        <v>673</v>
      </c>
      <c r="W887" s="436" t="s">
        <v>673</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5">
      <c r="A888" s="254"/>
      <c r="B888" s="263"/>
      <c r="C888" s="256">
        <f>INT($C$875)+2</f>
        <v>3</v>
      </c>
      <c r="D888" s="279"/>
      <c r="E888" s="437">
        <f>E887</f>
        <v>0</v>
      </c>
      <c r="F888" s="328" t="b">
        <f t="shared" si="338"/>
        <v>1</v>
      </c>
      <c r="G888" s="279"/>
      <c r="H888" s="900" t="s">
        <v>674</v>
      </c>
      <c r="I888" s="901"/>
      <c r="J888" s="438" t="s">
        <v>675</v>
      </c>
      <c r="K888" s="439">
        <f t="shared" ref="K888:K951" si="339">IF(L888&lt;0,"-",IFERROR(DATE(2019,1,($L888)*7+1),"-"))</f>
        <v>43802</v>
      </c>
      <c r="L888" s="324">
        <v>48</v>
      </c>
      <c r="M888" s="440" t="s">
        <v>673</v>
      </c>
      <c r="N888" s="440" t="s">
        <v>673</v>
      </c>
      <c r="O888" s="440" t="s">
        <v>673</v>
      </c>
      <c r="P888" s="440" t="s">
        <v>673</v>
      </c>
      <c r="Q888" s="440" t="s">
        <v>673</v>
      </c>
      <c r="R888" s="440" t="s">
        <v>673</v>
      </c>
      <c r="S888" s="440" t="s">
        <v>673</v>
      </c>
      <c r="T888" s="440" t="s">
        <v>673</v>
      </c>
      <c r="U888" s="440" t="s">
        <v>673</v>
      </c>
      <c r="V888" s="440" t="s">
        <v>673</v>
      </c>
      <c r="W888" s="440" t="s">
        <v>673</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5">
      <c r="A889" s="254"/>
      <c r="B889" s="263"/>
      <c r="C889" s="256">
        <f>INT($C$875)+2</f>
        <v>3</v>
      </c>
      <c r="D889" s="279"/>
      <c r="E889" s="437">
        <f>E888</f>
        <v>0</v>
      </c>
      <c r="F889" s="328" t="b">
        <f t="shared" si="338"/>
        <v>1</v>
      </c>
      <c r="G889" s="279"/>
      <c r="H889" s="902"/>
      <c r="I889" s="903"/>
      <c r="J889" s="438" t="s">
        <v>676</v>
      </c>
      <c r="K889" s="439" t="str">
        <f t="shared" si="339"/>
        <v>-</v>
      </c>
      <c r="L889" s="440" t="s">
        <v>677</v>
      </c>
      <c r="M889" s="324">
        <v>26</v>
      </c>
      <c r="N889" s="440" t="s">
        <v>677</v>
      </c>
      <c r="O889" s="440" t="s">
        <v>677</v>
      </c>
      <c r="P889" s="440" t="s">
        <v>677</v>
      </c>
      <c r="Q889" s="440" t="s">
        <v>677</v>
      </c>
      <c r="R889" s="440" t="s">
        <v>677</v>
      </c>
      <c r="S889" s="440" t="s">
        <v>677</v>
      </c>
      <c r="T889" s="440" t="s">
        <v>677</v>
      </c>
      <c r="U889" s="440" t="s">
        <v>677</v>
      </c>
      <c r="V889" s="440" t="s">
        <v>677</v>
      </c>
      <c r="W889" s="440" t="s">
        <v>677</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5">
      <c r="A890" s="254"/>
      <c r="B890" s="263"/>
      <c r="C890" s="256">
        <f>INT($C$875)+2</f>
        <v>3</v>
      </c>
      <c r="D890" s="279"/>
      <c r="E890" s="437">
        <f>E889</f>
        <v>0</v>
      </c>
      <c r="F890" s="328" t="b">
        <f t="shared" si="338"/>
        <v>1</v>
      </c>
      <c r="G890" s="279"/>
      <c r="H890" s="904"/>
      <c r="I890" s="905"/>
      <c r="J890" s="424" t="s">
        <v>678</v>
      </c>
      <c r="K890" s="441" t="str">
        <f t="shared" si="339"/>
        <v>-</v>
      </c>
      <c r="L890" s="438" t="s">
        <v>673</v>
      </c>
      <c r="M890" s="438" t="s">
        <v>673</v>
      </c>
      <c r="N890" s="438" t="s">
        <v>673</v>
      </c>
      <c r="O890" s="438" t="s">
        <v>673</v>
      </c>
      <c r="P890" s="438" t="s">
        <v>673</v>
      </c>
      <c r="Q890" s="438" t="s">
        <v>673</v>
      </c>
      <c r="R890" s="438" t="s">
        <v>673</v>
      </c>
      <c r="S890" s="438" t="s">
        <v>673</v>
      </c>
      <c r="T890" s="438" t="s">
        <v>673</v>
      </c>
      <c r="U890" s="438" t="s">
        <v>673</v>
      </c>
      <c r="V890" s="442" t="s">
        <v>673</v>
      </c>
      <c r="W890" s="442" t="s">
        <v>673</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5">
      <c r="A891" s="254"/>
      <c r="B891" s="263"/>
      <c r="C891" s="256">
        <f t="shared" ref="C891:C922" si="340">INT($C$875)+3</f>
        <v>4</v>
      </c>
      <c r="D891" s="279"/>
      <c r="E891" s="334">
        <v>1</v>
      </c>
      <c r="F891" s="328" t="b">
        <f t="shared" si="338"/>
        <v>1</v>
      </c>
      <c r="G891" s="279"/>
      <c r="H891" s="434" t="s">
        <v>679</v>
      </c>
      <c r="I891" s="434"/>
      <c r="J891" s="416" t="s">
        <v>672</v>
      </c>
      <c r="K891" s="435" t="str">
        <f t="shared" si="339"/>
        <v>-</v>
      </c>
      <c r="L891" s="436" t="s">
        <v>673</v>
      </c>
      <c r="M891" s="436" t="s">
        <v>673</v>
      </c>
      <c r="N891" s="436" t="s">
        <v>673</v>
      </c>
      <c r="O891" s="436" t="s">
        <v>673</v>
      </c>
      <c r="P891" s="436" t="s">
        <v>673</v>
      </c>
      <c r="Q891" s="436" t="s">
        <v>673</v>
      </c>
      <c r="R891" s="436" t="s">
        <v>673</v>
      </c>
      <c r="S891" s="436" t="s">
        <v>673</v>
      </c>
      <c r="T891" s="436" t="s">
        <v>673</v>
      </c>
      <c r="U891" s="436" t="s">
        <v>673</v>
      </c>
      <c r="V891" s="436" t="s">
        <v>673</v>
      </c>
      <c r="W891" s="436" t="s">
        <v>673</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5">
      <c r="A892" s="254"/>
      <c r="B892" s="263"/>
      <c r="C892" s="256">
        <f t="shared" si="340"/>
        <v>4</v>
      </c>
      <c r="D892" s="279"/>
      <c r="E892" s="437">
        <f>E891</f>
        <v>1</v>
      </c>
      <c r="F892" s="328" t="b">
        <f t="shared" si="338"/>
        <v>1</v>
      </c>
      <c r="G892" s="279"/>
      <c r="H892" s="900" t="s">
        <v>680</v>
      </c>
      <c r="I892" s="901"/>
      <c r="J892" s="438" t="s">
        <v>675</v>
      </c>
      <c r="K892" s="439">
        <f t="shared" si="339"/>
        <v>43536</v>
      </c>
      <c r="L892" s="324">
        <v>10</v>
      </c>
      <c r="M892" s="440" t="s">
        <v>673</v>
      </c>
      <c r="N892" s="440" t="s">
        <v>673</v>
      </c>
      <c r="O892" s="440" t="s">
        <v>673</v>
      </c>
      <c r="P892" s="440" t="s">
        <v>673</v>
      </c>
      <c r="Q892" s="440" t="s">
        <v>673</v>
      </c>
      <c r="R892" s="440" t="s">
        <v>673</v>
      </c>
      <c r="S892" s="324" t="b">
        <v>1</v>
      </c>
      <c r="T892" s="440" t="s">
        <v>673</v>
      </c>
      <c r="U892" s="440" t="s">
        <v>673</v>
      </c>
      <c r="V892" s="440" t="s">
        <v>673</v>
      </c>
      <c r="W892" s="440" t="s">
        <v>673</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5">
      <c r="A893" s="254"/>
      <c r="B893" s="263"/>
      <c r="C893" s="256">
        <f t="shared" si="340"/>
        <v>4</v>
      </c>
      <c r="D893" s="279"/>
      <c r="E893" s="437">
        <f>E892</f>
        <v>1</v>
      </c>
      <c r="F893" s="328" t="b">
        <f t="shared" si="338"/>
        <v>1</v>
      </c>
      <c r="G893" s="279"/>
      <c r="H893" s="902"/>
      <c r="I893" s="903"/>
      <c r="J893" s="438" t="s">
        <v>676</v>
      </c>
      <c r="K893" s="439" t="str">
        <f t="shared" si="339"/>
        <v>-</v>
      </c>
      <c r="L893" s="440" t="s">
        <v>677</v>
      </c>
      <c r="M893" s="440" t="s">
        <v>677</v>
      </c>
      <c r="N893" s="440" t="s">
        <v>677</v>
      </c>
      <c r="O893" s="440" t="s">
        <v>677</v>
      </c>
      <c r="P893" s="440" t="s">
        <v>677</v>
      </c>
      <c r="Q893" s="440" t="s">
        <v>677</v>
      </c>
      <c r="R893" s="440" t="s">
        <v>677</v>
      </c>
      <c r="S893" s="440" t="s">
        <v>677</v>
      </c>
      <c r="T893" s="440" t="s">
        <v>677</v>
      </c>
      <c r="U893" s="440" t="s">
        <v>677</v>
      </c>
      <c r="V893" s="440" t="s">
        <v>677</v>
      </c>
      <c r="W893" s="440" t="s">
        <v>677</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5">
      <c r="A894" s="254"/>
      <c r="B894" s="263"/>
      <c r="C894" s="256">
        <f t="shared" si="340"/>
        <v>4</v>
      </c>
      <c r="D894" s="279"/>
      <c r="E894" s="437">
        <f>E893</f>
        <v>1</v>
      </c>
      <c r="F894" s="328" t="b">
        <f t="shared" si="338"/>
        <v>1</v>
      </c>
      <c r="G894" s="279"/>
      <c r="H894" s="904"/>
      <c r="I894" s="905"/>
      <c r="J894" s="424" t="s">
        <v>678</v>
      </c>
      <c r="K894" s="441" t="str">
        <f t="shared" si="339"/>
        <v>-</v>
      </c>
      <c r="L894" s="438" t="s">
        <v>673</v>
      </c>
      <c r="M894" s="438" t="s">
        <v>673</v>
      </c>
      <c r="N894" s="438" t="s">
        <v>673</v>
      </c>
      <c r="O894" s="438" t="s">
        <v>673</v>
      </c>
      <c r="P894" s="438" t="s">
        <v>673</v>
      </c>
      <c r="Q894" s="438" t="s">
        <v>673</v>
      </c>
      <c r="R894" s="438" t="s">
        <v>673</v>
      </c>
      <c r="S894" s="438" t="s">
        <v>673</v>
      </c>
      <c r="T894" s="438" t="s">
        <v>673</v>
      </c>
      <c r="U894" s="438" t="s">
        <v>673</v>
      </c>
      <c r="V894" s="442" t="s">
        <v>673</v>
      </c>
      <c r="W894" s="442" t="s">
        <v>673</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5">
      <c r="A895" s="254"/>
      <c r="B895" s="263"/>
      <c r="C895" s="256">
        <f t="shared" si="340"/>
        <v>4</v>
      </c>
      <c r="D895" s="279"/>
      <c r="E895" s="334">
        <v>2</v>
      </c>
      <c r="F895" s="328" t="b">
        <f t="shared" si="338"/>
        <v>1</v>
      </c>
      <c r="G895" s="279"/>
      <c r="H895" s="434" t="s">
        <v>681</v>
      </c>
      <c r="I895" s="434"/>
      <c r="J895" s="416" t="s">
        <v>672</v>
      </c>
      <c r="K895" s="435" t="str">
        <f t="shared" si="339"/>
        <v>-</v>
      </c>
      <c r="L895" s="436" t="s">
        <v>673</v>
      </c>
      <c r="M895" s="443">
        <v>42</v>
      </c>
      <c r="N895" s="436" t="s">
        <v>673</v>
      </c>
      <c r="O895" s="436" t="s">
        <v>673</v>
      </c>
      <c r="P895" s="436" t="s">
        <v>673</v>
      </c>
      <c r="Q895" s="436" t="s">
        <v>673</v>
      </c>
      <c r="R895" s="436" t="s">
        <v>673</v>
      </c>
      <c r="S895" s="436" t="s">
        <v>673</v>
      </c>
      <c r="T895" s="436" t="s">
        <v>673</v>
      </c>
      <c r="U895" s="436" t="s">
        <v>673</v>
      </c>
      <c r="V895" s="436" t="s">
        <v>673</v>
      </c>
      <c r="W895" s="436" t="s">
        <v>673</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5">
      <c r="A896" s="254"/>
      <c r="B896" s="263"/>
      <c r="C896" s="256">
        <f t="shared" si="340"/>
        <v>4</v>
      </c>
      <c r="D896" s="279"/>
      <c r="E896" s="437">
        <f>E895</f>
        <v>2</v>
      </c>
      <c r="F896" s="328" t="b">
        <f t="shared" si="338"/>
        <v>1</v>
      </c>
      <c r="G896" s="279"/>
      <c r="H896" s="900" t="s">
        <v>682</v>
      </c>
      <c r="I896" s="901"/>
      <c r="J896" s="438" t="s">
        <v>675</v>
      </c>
      <c r="K896" s="439">
        <f t="shared" si="339"/>
        <v>43536</v>
      </c>
      <c r="L896" s="324">
        <v>10</v>
      </c>
      <c r="M896" s="440" t="s">
        <v>673</v>
      </c>
      <c r="N896" s="440" t="s">
        <v>673</v>
      </c>
      <c r="O896" s="440" t="s">
        <v>673</v>
      </c>
      <c r="P896" s="440" t="s">
        <v>673</v>
      </c>
      <c r="Q896" s="440" t="s">
        <v>673</v>
      </c>
      <c r="R896" s="440" t="s">
        <v>673</v>
      </c>
      <c r="S896" s="440" t="s">
        <v>673</v>
      </c>
      <c r="T896" s="440" t="s">
        <v>673</v>
      </c>
      <c r="U896" s="440" t="s">
        <v>673</v>
      </c>
      <c r="V896" s="440" t="s">
        <v>673</v>
      </c>
      <c r="W896" s="440" t="s">
        <v>673</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5">
      <c r="A897" s="254"/>
      <c r="B897" s="263"/>
      <c r="C897" s="256">
        <f t="shared" si="340"/>
        <v>4</v>
      </c>
      <c r="D897" s="279"/>
      <c r="E897" s="437">
        <f>E896</f>
        <v>2</v>
      </c>
      <c r="F897" s="328" t="b">
        <f t="shared" si="338"/>
        <v>1</v>
      </c>
      <c r="G897" s="279"/>
      <c r="H897" s="902"/>
      <c r="I897" s="903"/>
      <c r="J897" s="438" t="s">
        <v>676</v>
      </c>
      <c r="K897" s="439" t="str">
        <f t="shared" si="339"/>
        <v>-</v>
      </c>
      <c r="L897" s="440" t="s">
        <v>677</v>
      </c>
      <c r="M897" s="440" t="s">
        <v>677</v>
      </c>
      <c r="N897" s="440" t="s">
        <v>677</v>
      </c>
      <c r="O897" s="440" t="s">
        <v>677</v>
      </c>
      <c r="P897" s="440" t="s">
        <v>677</v>
      </c>
      <c r="Q897" s="440" t="s">
        <v>677</v>
      </c>
      <c r="R897" s="440" t="s">
        <v>677</v>
      </c>
      <c r="S897" s="440" t="s">
        <v>677</v>
      </c>
      <c r="T897" s="440" t="s">
        <v>677</v>
      </c>
      <c r="U897" s="440" t="s">
        <v>677</v>
      </c>
      <c r="V897" s="440" t="s">
        <v>677</v>
      </c>
      <c r="W897" s="440" t="s">
        <v>677</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5">
      <c r="A898" s="254"/>
      <c r="B898" s="263"/>
      <c r="C898" s="256">
        <f t="shared" si="340"/>
        <v>4</v>
      </c>
      <c r="D898" s="279"/>
      <c r="E898" s="437">
        <f>E897</f>
        <v>2</v>
      </c>
      <c r="F898" s="328" t="b">
        <f t="shared" si="338"/>
        <v>1</v>
      </c>
      <c r="G898" s="279"/>
      <c r="H898" s="904"/>
      <c r="I898" s="905"/>
      <c r="J898" s="424" t="s">
        <v>678</v>
      </c>
      <c r="K898" s="441" t="str">
        <f t="shared" si="339"/>
        <v>-</v>
      </c>
      <c r="L898" s="438" t="s">
        <v>673</v>
      </c>
      <c r="M898" s="438" t="s">
        <v>673</v>
      </c>
      <c r="N898" s="438" t="s">
        <v>673</v>
      </c>
      <c r="O898" s="438" t="s">
        <v>673</v>
      </c>
      <c r="P898" s="438" t="s">
        <v>673</v>
      </c>
      <c r="Q898" s="438" t="s">
        <v>673</v>
      </c>
      <c r="R898" s="438" t="s">
        <v>673</v>
      </c>
      <c r="S898" s="438" t="s">
        <v>673</v>
      </c>
      <c r="T898" s="438" t="s">
        <v>673</v>
      </c>
      <c r="U898" s="438" t="s">
        <v>673</v>
      </c>
      <c r="V898" s="442" t="s">
        <v>673</v>
      </c>
      <c r="W898" s="442" t="s">
        <v>673</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5">
      <c r="A899" s="254"/>
      <c r="B899" s="263"/>
      <c r="C899" s="256">
        <f t="shared" si="340"/>
        <v>4</v>
      </c>
      <c r="D899" s="279"/>
      <c r="E899" s="334">
        <v>3</v>
      </c>
      <c r="F899" s="328" t="b">
        <f t="shared" si="338"/>
        <v>1</v>
      </c>
      <c r="G899" s="279"/>
      <c r="H899" s="434" t="s">
        <v>683</v>
      </c>
      <c r="I899" s="434"/>
      <c r="J899" s="416" t="s">
        <v>672</v>
      </c>
      <c r="K899" s="435" t="str">
        <f t="shared" si="339"/>
        <v>-</v>
      </c>
      <c r="L899" s="436" t="s">
        <v>673</v>
      </c>
      <c r="M899" s="436" t="s">
        <v>673</v>
      </c>
      <c r="N899" s="436" t="s">
        <v>673</v>
      </c>
      <c r="O899" s="436" t="s">
        <v>673</v>
      </c>
      <c r="P899" s="436" t="s">
        <v>673</v>
      </c>
      <c r="Q899" s="436" t="s">
        <v>673</v>
      </c>
      <c r="R899" s="436" t="s">
        <v>673</v>
      </c>
      <c r="S899" s="436" t="s">
        <v>673</v>
      </c>
      <c r="T899" s="436" t="s">
        <v>673</v>
      </c>
      <c r="U899" s="436" t="s">
        <v>673</v>
      </c>
      <c r="V899" s="436" t="s">
        <v>673</v>
      </c>
      <c r="W899" s="436" t="s">
        <v>673</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5">
      <c r="A900" s="254"/>
      <c r="B900" s="263"/>
      <c r="C900" s="256">
        <f t="shared" si="340"/>
        <v>4</v>
      </c>
      <c r="D900" s="279"/>
      <c r="E900" s="437">
        <f>E899</f>
        <v>3</v>
      </c>
      <c r="F900" s="328" t="b">
        <f t="shared" si="338"/>
        <v>1</v>
      </c>
      <c r="G900" s="279"/>
      <c r="H900" s="900" t="s">
        <v>684</v>
      </c>
      <c r="I900" s="901"/>
      <c r="J900" s="438" t="s">
        <v>675</v>
      </c>
      <c r="K900" s="439">
        <f t="shared" si="339"/>
        <v>43802</v>
      </c>
      <c r="L900" s="324">
        <v>48</v>
      </c>
      <c r="M900" s="440" t="s">
        <v>673</v>
      </c>
      <c r="N900" s="440" t="s">
        <v>673</v>
      </c>
      <c r="O900" s="440" t="s">
        <v>673</v>
      </c>
      <c r="P900" s="440" t="s">
        <v>673</v>
      </c>
      <c r="Q900" s="440" t="s">
        <v>673</v>
      </c>
      <c r="R900" s="440" t="s">
        <v>673</v>
      </c>
      <c r="S900" s="440" t="s">
        <v>673</v>
      </c>
      <c r="T900" s="440" t="s">
        <v>673</v>
      </c>
      <c r="U900" s="440" t="s">
        <v>673</v>
      </c>
      <c r="V900" s="440" t="s">
        <v>673</v>
      </c>
      <c r="W900" s="440" t="s">
        <v>673</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5">
      <c r="A901" s="254"/>
      <c r="B901" s="263"/>
      <c r="C901" s="256">
        <f t="shared" si="340"/>
        <v>4</v>
      </c>
      <c r="D901" s="279"/>
      <c r="E901" s="437">
        <f>E900</f>
        <v>3</v>
      </c>
      <c r="F901" s="328" t="b">
        <f t="shared" si="338"/>
        <v>1</v>
      </c>
      <c r="G901" s="279"/>
      <c r="H901" s="902"/>
      <c r="I901" s="903"/>
      <c r="J901" s="438" t="s">
        <v>676</v>
      </c>
      <c r="K901" s="439" t="str">
        <f t="shared" si="339"/>
        <v>-</v>
      </c>
      <c r="L901" s="440" t="s">
        <v>677</v>
      </c>
      <c r="M901" s="324">
        <v>26</v>
      </c>
      <c r="N901" s="440" t="s">
        <v>677</v>
      </c>
      <c r="O901" s="440" t="s">
        <v>677</v>
      </c>
      <c r="P901" s="440" t="s">
        <v>677</v>
      </c>
      <c r="Q901" s="440" t="s">
        <v>677</v>
      </c>
      <c r="R901" s="440" t="s">
        <v>677</v>
      </c>
      <c r="S901" s="440" t="s">
        <v>677</v>
      </c>
      <c r="T901" s="440" t="s">
        <v>677</v>
      </c>
      <c r="U901" s="440" t="s">
        <v>677</v>
      </c>
      <c r="V901" s="440" t="s">
        <v>677</v>
      </c>
      <c r="W901" s="440" t="s">
        <v>677</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5">
      <c r="A902" s="254"/>
      <c r="B902" s="263"/>
      <c r="C902" s="256">
        <f t="shared" si="340"/>
        <v>4</v>
      </c>
      <c r="D902" s="279"/>
      <c r="E902" s="437">
        <f>E901</f>
        <v>3</v>
      </c>
      <c r="F902" s="328" t="b">
        <f t="shared" si="338"/>
        <v>1</v>
      </c>
      <c r="G902" s="279"/>
      <c r="H902" s="904"/>
      <c r="I902" s="905"/>
      <c r="J902" s="424" t="s">
        <v>678</v>
      </c>
      <c r="K902" s="441" t="str">
        <f t="shared" si="339"/>
        <v>-</v>
      </c>
      <c r="L902" s="438" t="s">
        <v>673</v>
      </c>
      <c r="M902" s="438" t="s">
        <v>673</v>
      </c>
      <c r="N902" s="438" t="s">
        <v>673</v>
      </c>
      <c r="O902" s="438" t="s">
        <v>673</v>
      </c>
      <c r="P902" s="438" t="s">
        <v>673</v>
      </c>
      <c r="Q902" s="438" t="s">
        <v>673</v>
      </c>
      <c r="R902" s="438" t="s">
        <v>673</v>
      </c>
      <c r="S902" s="438" t="s">
        <v>673</v>
      </c>
      <c r="T902" s="438" t="s">
        <v>673</v>
      </c>
      <c r="U902" s="438" t="s">
        <v>673</v>
      </c>
      <c r="V902" s="442" t="s">
        <v>673</v>
      </c>
      <c r="W902" s="442" t="s">
        <v>673</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5">
      <c r="A903" s="254"/>
      <c r="B903" s="263"/>
      <c r="C903" s="256">
        <f t="shared" si="340"/>
        <v>4</v>
      </c>
      <c r="D903" s="279"/>
      <c r="E903" s="334">
        <v>4</v>
      </c>
      <c r="F903" s="328" t="b">
        <f t="shared" si="338"/>
        <v>1</v>
      </c>
      <c r="G903" s="279"/>
      <c r="H903" s="434" t="s">
        <v>685</v>
      </c>
      <c r="I903" s="434"/>
      <c r="J903" s="416" t="s">
        <v>672</v>
      </c>
      <c r="K903" s="435" t="str">
        <f t="shared" si="339"/>
        <v>-</v>
      </c>
      <c r="L903" s="436" t="s">
        <v>673</v>
      </c>
      <c r="M903" s="436" t="s">
        <v>673</v>
      </c>
      <c r="N903" s="436" t="s">
        <v>673</v>
      </c>
      <c r="O903" s="436" t="s">
        <v>673</v>
      </c>
      <c r="P903" s="436" t="s">
        <v>673</v>
      </c>
      <c r="Q903" s="436" t="s">
        <v>673</v>
      </c>
      <c r="R903" s="436" t="s">
        <v>673</v>
      </c>
      <c r="S903" s="436" t="s">
        <v>673</v>
      </c>
      <c r="T903" s="436" t="s">
        <v>673</v>
      </c>
      <c r="U903" s="436" t="s">
        <v>673</v>
      </c>
      <c r="V903" s="436" t="s">
        <v>673</v>
      </c>
      <c r="W903" s="436" t="s">
        <v>673</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5">
      <c r="A904" s="254"/>
      <c r="B904" s="263"/>
      <c r="C904" s="256">
        <f t="shared" si="340"/>
        <v>4</v>
      </c>
      <c r="D904" s="279"/>
      <c r="E904" s="437">
        <f>E903</f>
        <v>4</v>
      </c>
      <c r="F904" s="328" t="b">
        <f t="shared" si="338"/>
        <v>1</v>
      </c>
      <c r="G904" s="279"/>
      <c r="H904" s="900" t="s">
        <v>686</v>
      </c>
      <c r="I904" s="901"/>
      <c r="J904" s="438" t="s">
        <v>675</v>
      </c>
      <c r="K904" s="439">
        <f t="shared" si="339"/>
        <v>43802</v>
      </c>
      <c r="L904" s="324">
        <v>48</v>
      </c>
      <c r="M904" s="440" t="s">
        <v>673</v>
      </c>
      <c r="N904" s="440" t="s">
        <v>673</v>
      </c>
      <c r="O904" s="440" t="s">
        <v>673</v>
      </c>
      <c r="P904" s="440" t="s">
        <v>673</v>
      </c>
      <c r="Q904" s="440" t="s">
        <v>673</v>
      </c>
      <c r="R904" s="440" t="s">
        <v>673</v>
      </c>
      <c r="S904" s="440" t="s">
        <v>673</v>
      </c>
      <c r="T904" s="440" t="s">
        <v>673</v>
      </c>
      <c r="U904" s="440" t="s">
        <v>673</v>
      </c>
      <c r="V904" s="440" t="s">
        <v>673</v>
      </c>
      <c r="W904" s="440" t="s">
        <v>673</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5">
      <c r="A905" s="254"/>
      <c r="B905" s="263"/>
      <c r="C905" s="256">
        <f t="shared" si="340"/>
        <v>4</v>
      </c>
      <c r="D905" s="279"/>
      <c r="E905" s="437">
        <f>E904</f>
        <v>4</v>
      </c>
      <c r="F905" s="328" t="b">
        <f t="shared" si="338"/>
        <v>1</v>
      </c>
      <c r="G905" s="279"/>
      <c r="H905" s="902"/>
      <c r="I905" s="903"/>
      <c r="J905" s="438" t="s">
        <v>676</v>
      </c>
      <c r="K905" s="439" t="str">
        <f t="shared" si="339"/>
        <v>-</v>
      </c>
      <c r="L905" s="440" t="s">
        <v>677</v>
      </c>
      <c r="M905" s="324">
        <v>34</v>
      </c>
      <c r="N905" s="440" t="s">
        <v>677</v>
      </c>
      <c r="O905" s="440" t="s">
        <v>677</v>
      </c>
      <c r="P905" s="440" t="s">
        <v>677</v>
      </c>
      <c r="Q905" s="440" t="s">
        <v>677</v>
      </c>
      <c r="R905" s="440" t="s">
        <v>677</v>
      </c>
      <c r="S905" s="440" t="s">
        <v>677</v>
      </c>
      <c r="T905" s="440" t="s">
        <v>677</v>
      </c>
      <c r="U905" s="440" t="s">
        <v>677</v>
      </c>
      <c r="V905" s="440" t="s">
        <v>677</v>
      </c>
      <c r="W905" s="440" t="s">
        <v>677</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5">
      <c r="A906" s="254"/>
      <c r="B906" s="263"/>
      <c r="C906" s="256">
        <f t="shared" si="340"/>
        <v>4</v>
      </c>
      <c r="D906" s="279"/>
      <c r="E906" s="437">
        <f>E905</f>
        <v>4</v>
      </c>
      <c r="F906" s="328" t="b">
        <f t="shared" si="338"/>
        <v>1</v>
      </c>
      <c r="G906" s="279"/>
      <c r="H906" s="904"/>
      <c r="I906" s="905"/>
      <c r="J906" s="424" t="s">
        <v>678</v>
      </c>
      <c r="K906" s="441" t="str">
        <f t="shared" si="339"/>
        <v>-</v>
      </c>
      <c r="L906" s="438" t="s">
        <v>673</v>
      </c>
      <c r="M906" s="438" t="s">
        <v>673</v>
      </c>
      <c r="N906" s="438" t="s">
        <v>673</v>
      </c>
      <c r="O906" s="438" t="s">
        <v>673</v>
      </c>
      <c r="P906" s="438" t="s">
        <v>673</v>
      </c>
      <c r="Q906" s="438" t="s">
        <v>673</v>
      </c>
      <c r="R906" s="438" t="s">
        <v>673</v>
      </c>
      <c r="S906" s="438" t="s">
        <v>673</v>
      </c>
      <c r="T906" s="438" t="s">
        <v>673</v>
      </c>
      <c r="U906" s="438" t="s">
        <v>673</v>
      </c>
      <c r="V906" s="442" t="s">
        <v>673</v>
      </c>
      <c r="W906" s="442" t="s">
        <v>673</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5">
      <c r="A907" s="254"/>
      <c r="B907" s="263"/>
      <c r="C907" s="256">
        <f t="shared" si="340"/>
        <v>4</v>
      </c>
      <c r="D907" s="279"/>
      <c r="E907" s="334">
        <v>5</v>
      </c>
      <c r="F907" s="328" t="b">
        <f t="shared" si="338"/>
        <v>1</v>
      </c>
      <c r="G907" s="279"/>
      <c r="H907" s="434" t="s">
        <v>687</v>
      </c>
      <c r="I907" s="434"/>
      <c r="J907" s="416" t="s">
        <v>672</v>
      </c>
      <c r="K907" s="435" t="str">
        <f t="shared" si="339"/>
        <v>-</v>
      </c>
      <c r="L907" s="444">
        <v>-1</v>
      </c>
      <c r="M907" s="436" t="s">
        <v>673</v>
      </c>
      <c r="N907" s="436" t="s">
        <v>673</v>
      </c>
      <c r="O907" s="436" t="s">
        <v>673</v>
      </c>
      <c r="P907" s="436" t="s">
        <v>673</v>
      </c>
      <c r="Q907" s="436" t="s">
        <v>673</v>
      </c>
      <c r="R907" s="436" t="s">
        <v>673</v>
      </c>
      <c r="S907" s="436" t="s">
        <v>673</v>
      </c>
      <c r="T907" s="436" t="s">
        <v>673</v>
      </c>
      <c r="U907" s="436" t="s">
        <v>673</v>
      </c>
      <c r="V907" s="436" t="s">
        <v>673</v>
      </c>
      <c r="W907" s="436" t="s">
        <v>673</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5">
      <c r="A908" s="254"/>
      <c r="B908" s="263"/>
      <c r="C908" s="256">
        <f t="shared" si="340"/>
        <v>4</v>
      </c>
      <c r="D908" s="279"/>
      <c r="E908" s="437">
        <f>E907</f>
        <v>5</v>
      </c>
      <c r="F908" s="328" t="b">
        <f t="shared" si="338"/>
        <v>1</v>
      </c>
      <c r="G908" s="279"/>
      <c r="H908" s="900"/>
      <c r="I908" s="901"/>
      <c r="J908" s="438" t="s">
        <v>675</v>
      </c>
      <c r="K908" s="439" t="str">
        <f t="shared" si="339"/>
        <v>-</v>
      </c>
      <c r="L908" s="440" t="s">
        <v>673</v>
      </c>
      <c r="M908" s="440" t="s">
        <v>673</v>
      </c>
      <c r="N908" s="440" t="s">
        <v>673</v>
      </c>
      <c r="O908" s="440" t="s">
        <v>673</v>
      </c>
      <c r="P908" s="440" t="s">
        <v>673</v>
      </c>
      <c r="Q908" s="440" t="s">
        <v>673</v>
      </c>
      <c r="R908" s="440" t="s">
        <v>673</v>
      </c>
      <c r="S908" s="440" t="s">
        <v>673</v>
      </c>
      <c r="T908" s="440" t="s">
        <v>673</v>
      </c>
      <c r="U908" s="440" t="s">
        <v>673</v>
      </c>
      <c r="V908" s="440" t="s">
        <v>673</v>
      </c>
      <c r="W908" s="440" t="s">
        <v>673</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5">
      <c r="A909" s="254"/>
      <c r="B909" s="263"/>
      <c r="C909" s="256">
        <f t="shared" si="340"/>
        <v>4</v>
      </c>
      <c r="D909" s="279"/>
      <c r="E909" s="437">
        <f>E908</f>
        <v>5</v>
      </c>
      <c r="F909" s="328" t="b">
        <f t="shared" si="338"/>
        <v>1</v>
      </c>
      <c r="G909" s="279"/>
      <c r="H909" s="902"/>
      <c r="I909" s="903"/>
      <c r="J909" s="438" t="s">
        <v>676</v>
      </c>
      <c r="K909" s="439" t="str">
        <f t="shared" si="339"/>
        <v>-</v>
      </c>
      <c r="L909" s="440" t="s">
        <v>677</v>
      </c>
      <c r="M909" s="440" t="s">
        <v>677</v>
      </c>
      <c r="N909" s="440" t="s">
        <v>677</v>
      </c>
      <c r="O909" s="440" t="s">
        <v>677</v>
      </c>
      <c r="P909" s="440" t="s">
        <v>677</v>
      </c>
      <c r="Q909" s="440" t="s">
        <v>677</v>
      </c>
      <c r="R909" s="440" t="s">
        <v>677</v>
      </c>
      <c r="S909" s="440" t="s">
        <v>677</v>
      </c>
      <c r="T909" s="440" t="s">
        <v>677</v>
      </c>
      <c r="U909" s="440" t="s">
        <v>677</v>
      </c>
      <c r="V909" s="440" t="s">
        <v>677</v>
      </c>
      <c r="W909" s="440" t="s">
        <v>677</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5">
      <c r="A910" s="254"/>
      <c r="B910" s="263"/>
      <c r="C910" s="256">
        <f t="shared" si="340"/>
        <v>4</v>
      </c>
      <c r="D910" s="279"/>
      <c r="E910" s="437">
        <f>E909</f>
        <v>5</v>
      </c>
      <c r="F910" s="328" t="b">
        <f t="shared" si="338"/>
        <v>1</v>
      </c>
      <c r="G910" s="279"/>
      <c r="H910" s="904"/>
      <c r="I910" s="905"/>
      <c r="J910" s="424" t="s">
        <v>678</v>
      </c>
      <c r="K910" s="441" t="str">
        <f t="shared" si="339"/>
        <v>-</v>
      </c>
      <c r="L910" s="438" t="s">
        <v>673</v>
      </c>
      <c r="M910" s="438" t="s">
        <v>673</v>
      </c>
      <c r="N910" s="438" t="s">
        <v>673</v>
      </c>
      <c r="O910" s="438" t="s">
        <v>673</v>
      </c>
      <c r="P910" s="438" t="s">
        <v>673</v>
      </c>
      <c r="Q910" s="438" t="s">
        <v>673</v>
      </c>
      <c r="R910" s="438" t="s">
        <v>673</v>
      </c>
      <c r="S910" s="438" t="s">
        <v>673</v>
      </c>
      <c r="T910" s="438" t="s">
        <v>673</v>
      </c>
      <c r="U910" s="438" t="s">
        <v>673</v>
      </c>
      <c r="V910" s="442" t="s">
        <v>673</v>
      </c>
      <c r="W910" s="442" t="s">
        <v>673</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5">
      <c r="A911" s="254"/>
      <c r="B911" s="263"/>
      <c r="C911" s="256">
        <f t="shared" si="340"/>
        <v>4</v>
      </c>
      <c r="D911" s="279"/>
      <c r="E911" s="334">
        <v>6</v>
      </c>
      <c r="F911" s="328" t="b">
        <f t="shared" si="338"/>
        <v>1</v>
      </c>
      <c r="G911" s="279"/>
      <c r="H911" s="434" t="s">
        <v>688</v>
      </c>
      <c r="I911" s="434"/>
      <c r="J911" s="416" t="s">
        <v>672</v>
      </c>
      <c r="K911" s="435" t="str">
        <f t="shared" si="339"/>
        <v>-</v>
      </c>
      <c r="L911" s="444">
        <v>-1</v>
      </c>
      <c r="M911" s="436" t="s">
        <v>673</v>
      </c>
      <c r="N911" s="436" t="s">
        <v>673</v>
      </c>
      <c r="O911" s="436" t="s">
        <v>673</v>
      </c>
      <c r="P911" s="436" t="s">
        <v>673</v>
      </c>
      <c r="Q911" s="436" t="s">
        <v>673</v>
      </c>
      <c r="R911" s="436" t="s">
        <v>673</v>
      </c>
      <c r="S911" s="436" t="s">
        <v>673</v>
      </c>
      <c r="T911" s="436" t="s">
        <v>673</v>
      </c>
      <c r="U911" s="436" t="s">
        <v>673</v>
      </c>
      <c r="V911" s="436" t="s">
        <v>673</v>
      </c>
      <c r="W911" s="436" t="s">
        <v>673</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5">
      <c r="A912" s="254"/>
      <c r="B912" s="263"/>
      <c r="C912" s="256">
        <f t="shared" si="340"/>
        <v>4</v>
      </c>
      <c r="D912" s="279"/>
      <c r="E912" s="437">
        <f>E911</f>
        <v>6</v>
      </c>
      <c r="F912" s="328" t="b">
        <f t="shared" si="338"/>
        <v>1</v>
      </c>
      <c r="G912" s="279"/>
      <c r="H912" s="900"/>
      <c r="I912" s="901"/>
      <c r="J912" s="438" t="s">
        <v>675</v>
      </c>
      <c r="K912" s="439" t="str">
        <f t="shared" si="339"/>
        <v>-</v>
      </c>
      <c r="L912" s="440" t="s">
        <v>673</v>
      </c>
      <c r="M912" s="440" t="s">
        <v>673</v>
      </c>
      <c r="N912" s="440" t="s">
        <v>673</v>
      </c>
      <c r="O912" s="440" t="s">
        <v>673</v>
      </c>
      <c r="P912" s="440" t="s">
        <v>673</v>
      </c>
      <c r="Q912" s="440" t="s">
        <v>673</v>
      </c>
      <c r="R912" s="440" t="s">
        <v>673</v>
      </c>
      <c r="S912" s="440" t="s">
        <v>673</v>
      </c>
      <c r="T912" s="440" t="s">
        <v>673</v>
      </c>
      <c r="U912" s="440" t="s">
        <v>673</v>
      </c>
      <c r="V912" s="440" t="s">
        <v>673</v>
      </c>
      <c r="W912" s="440" t="s">
        <v>673</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5">
      <c r="A913" s="254"/>
      <c r="B913" s="263"/>
      <c r="C913" s="256">
        <f t="shared" si="340"/>
        <v>4</v>
      </c>
      <c r="D913" s="279"/>
      <c r="E913" s="437">
        <f>E912</f>
        <v>6</v>
      </c>
      <c r="F913" s="328" t="b">
        <f t="shared" si="338"/>
        <v>1</v>
      </c>
      <c r="G913" s="279"/>
      <c r="H913" s="902"/>
      <c r="I913" s="903"/>
      <c r="J913" s="438" t="s">
        <v>676</v>
      </c>
      <c r="K913" s="439" t="str">
        <f t="shared" si="339"/>
        <v>-</v>
      </c>
      <c r="L913" s="440" t="s">
        <v>677</v>
      </c>
      <c r="M913" s="440" t="s">
        <v>677</v>
      </c>
      <c r="N913" s="440" t="s">
        <v>677</v>
      </c>
      <c r="O913" s="440" t="s">
        <v>677</v>
      </c>
      <c r="P913" s="440" t="s">
        <v>677</v>
      </c>
      <c r="Q913" s="440" t="s">
        <v>677</v>
      </c>
      <c r="R913" s="440" t="s">
        <v>677</v>
      </c>
      <c r="S913" s="440" t="s">
        <v>677</v>
      </c>
      <c r="T913" s="440" t="s">
        <v>677</v>
      </c>
      <c r="U913" s="440" t="s">
        <v>677</v>
      </c>
      <c r="V913" s="440" t="s">
        <v>677</v>
      </c>
      <c r="W913" s="440" t="s">
        <v>677</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5">
      <c r="A914" s="254"/>
      <c r="B914" s="263"/>
      <c r="C914" s="256">
        <f t="shared" si="340"/>
        <v>4</v>
      </c>
      <c r="D914" s="279"/>
      <c r="E914" s="437">
        <f>E913</f>
        <v>6</v>
      </c>
      <c r="F914" s="328" t="b">
        <f t="shared" si="338"/>
        <v>1</v>
      </c>
      <c r="G914" s="279"/>
      <c r="H914" s="904"/>
      <c r="I914" s="905"/>
      <c r="J914" s="424" t="s">
        <v>678</v>
      </c>
      <c r="K914" s="441" t="str">
        <f t="shared" si="339"/>
        <v>-</v>
      </c>
      <c r="L914" s="438" t="s">
        <v>673</v>
      </c>
      <c r="M914" s="438" t="s">
        <v>673</v>
      </c>
      <c r="N914" s="438" t="s">
        <v>673</v>
      </c>
      <c r="O914" s="438" t="s">
        <v>673</v>
      </c>
      <c r="P914" s="438" t="s">
        <v>673</v>
      </c>
      <c r="Q914" s="438" t="s">
        <v>673</v>
      </c>
      <c r="R914" s="438" t="s">
        <v>673</v>
      </c>
      <c r="S914" s="438" t="s">
        <v>673</v>
      </c>
      <c r="T914" s="438" t="s">
        <v>673</v>
      </c>
      <c r="U914" s="438" t="s">
        <v>673</v>
      </c>
      <c r="V914" s="442" t="s">
        <v>673</v>
      </c>
      <c r="W914" s="442" t="s">
        <v>673</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5">
      <c r="A915" s="254"/>
      <c r="B915" s="263"/>
      <c r="C915" s="256">
        <f t="shared" si="340"/>
        <v>4</v>
      </c>
      <c r="D915" s="279"/>
      <c r="E915" s="334">
        <v>7</v>
      </c>
      <c r="F915" s="328" t="b">
        <f t="shared" si="338"/>
        <v>1</v>
      </c>
      <c r="G915" s="279"/>
      <c r="H915" s="434" t="s">
        <v>689</v>
      </c>
      <c r="I915" s="434"/>
      <c r="J915" s="416" t="s">
        <v>672</v>
      </c>
      <c r="K915" s="435" t="str">
        <f t="shared" si="339"/>
        <v>-</v>
      </c>
      <c r="L915" s="444">
        <v>-1</v>
      </c>
      <c r="M915" s="436" t="s">
        <v>673</v>
      </c>
      <c r="N915" s="436" t="s">
        <v>673</v>
      </c>
      <c r="O915" s="436" t="s">
        <v>673</v>
      </c>
      <c r="P915" s="436" t="s">
        <v>673</v>
      </c>
      <c r="Q915" s="436" t="s">
        <v>673</v>
      </c>
      <c r="R915" s="436" t="s">
        <v>673</v>
      </c>
      <c r="S915" s="436" t="s">
        <v>673</v>
      </c>
      <c r="T915" s="436" t="s">
        <v>673</v>
      </c>
      <c r="U915" s="436" t="s">
        <v>673</v>
      </c>
      <c r="V915" s="436" t="s">
        <v>673</v>
      </c>
      <c r="W915" s="436" t="s">
        <v>673</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5">
      <c r="A916" s="254"/>
      <c r="B916" s="263"/>
      <c r="C916" s="256">
        <f t="shared" si="340"/>
        <v>4</v>
      </c>
      <c r="D916" s="279"/>
      <c r="E916" s="437">
        <f>E915</f>
        <v>7</v>
      </c>
      <c r="F916" s="328" t="b">
        <f t="shared" si="338"/>
        <v>1</v>
      </c>
      <c r="G916" s="279"/>
      <c r="H916" s="900"/>
      <c r="I916" s="901"/>
      <c r="J916" s="438" t="s">
        <v>675</v>
      </c>
      <c r="K916" s="439" t="str">
        <f t="shared" si="339"/>
        <v>-</v>
      </c>
      <c r="L916" s="440" t="s">
        <v>673</v>
      </c>
      <c r="M916" s="440" t="s">
        <v>673</v>
      </c>
      <c r="N916" s="440" t="s">
        <v>673</v>
      </c>
      <c r="O916" s="440" t="s">
        <v>673</v>
      </c>
      <c r="P916" s="440" t="s">
        <v>673</v>
      </c>
      <c r="Q916" s="440" t="s">
        <v>673</v>
      </c>
      <c r="R916" s="440" t="s">
        <v>673</v>
      </c>
      <c r="S916" s="440" t="s">
        <v>673</v>
      </c>
      <c r="T916" s="440" t="s">
        <v>673</v>
      </c>
      <c r="U916" s="440" t="s">
        <v>673</v>
      </c>
      <c r="V916" s="440" t="s">
        <v>673</v>
      </c>
      <c r="W916" s="440" t="s">
        <v>673</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5">
      <c r="A917" s="254"/>
      <c r="B917" s="263"/>
      <c r="C917" s="256">
        <f t="shared" si="340"/>
        <v>4</v>
      </c>
      <c r="D917" s="279"/>
      <c r="E917" s="437">
        <f>E916</f>
        <v>7</v>
      </c>
      <c r="F917" s="328" t="b">
        <f t="shared" si="338"/>
        <v>1</v>
      </c>
      <c r="G917" s="279"/>
      <c r="H917" s="902"/>
      <c r="I917" s="903"/>
      <c r="J917" s="438" t="s">
        <v>676</v>
      </c>
      <c r="K917" s="439" t="str">
        <f t="shared" si="339"/>
        <v>-</v>
      </c>
      <c r="L917" s="440" t="s">
        <v>677</v>
      </c>
      <c r="M917" s="440" t="s">
        <v>677</v>
      </c>
      <c r="N917" s="440" t="s">
        <v>677</v>
      </c>
      <c r="O917" s="440" t="s">
        <v>677</v>
      </c>
      <c r="P917" s="440" t="s">
        <v>677</v>
      </c>
      <c r="Q917" s="440" t="s">
        <v>677</v>
      </c>
      <c r="R917" s="440" t="s">
        <v>677</v>
      </c>
      <c r="S917" s="440" t="s">
        <v>677</v>
      </c>
      <c r="T917" s="440" t="s">
        <v>677</v>
      </c>
      <c r="U917" s="440" t="s">
        <v>677</v>
      </c>
      <c r="V917" s="440" t="s">
        <v>677</v>
      </c>
      <c r="W917" s="440" t="s">
        <v>677</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5">
      <c r="A918" s="254"/>
      <c r="B918" s="263"/>
      <c r="C918" s="256">
        <f t="shared" si="340"/>
        <v>4</v>
      </c>
      <c r="D918" s="279"/>
      <c r="E918" s="437">
        <f>E917</f>
        <v>7</v>
      </c>
      <c r="F918" s="328" t="b">
        <f t="shared" si="338"/>
        <v>1</v>
      </c>
      <c r="G918" s="279"/>
      <c r="H918" s="904"/>
      <c r="I918" s="905"/>
      <c r="J918" s="424" t="s">
        <v>678</v>
      </c>
      <c r="K918" s="441" t="str">
        <f t="shared" si="339"/>
        <v>-</v>
      </c>
      <c r="L918" s="438" t="s">
        <v>673</v>
      </c>
      <c r="M918" s="438" t="s">
        <v>673</v>
      </c>
      <c r="N918" s="438" t="s">
        <v>673</v>
      </c>
      <c r="O918" s="438" t="s">
        <v>673</v>
      </c>
      <c r="P918" s="438" t="s">
        <v>673</v>
      </c>
      <c r="Q918" s="438" t="s">
        <v>673</v>
      </c>
      <c r="R918" s="438" t="s">
        <v>673</v>
      </c>
      <c r="S918" s="438" t="s">
        <v>673</v>
      </c>
      <c r="T918" s="438" t="s">
        <v>673</v>
      </c>
      <c r="U918" s="438" t="s">
        <v>673</v>
      </c>
      <c r="V918" s="442" t="s">
        <v>673</v>
      </c>
      <c r="W918" s="442" t="s">
        <v>673</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5">
      <c r="A919" s="254"/>
      <c r="B919" s="263"/>
      <c r="C919" s="256">
        <f t="shared" si="340"/>
        <v>4</v>
      </c>
      <c r="D919" s="279"/>
      <c r="E919" s="334">
        <v>8</v>
      </c>
      <c r="F919" s="328" t="b">
        <f t="shared" ref="F919:F950" si="341">COUNTIFS($L919:$W919,"-")&lt;&gt;COUNTA($L919:$W919)</f>
        <v>1</v>
      </c>
      <c r="G919" s="279"/>
      <c r="H919" s="434" t="s">
        <v>1063</v>
      </c>
      <c r="I919" s="434"/>
      <c r="J919" s="416" t="s">
        <v>672</v>
      </c>
      <c r="K919" s="435" t="str">
        <f t="shared" si="339"/>
        <v>-</v>
      </c>
      <c r="L919" s="436" t="s">
        <v>673</v>
      </c>
      <c r="M919" s="436" t="s">
        <v>673</v>
      </c>
      <c r="N919" s="436" t="s">
        <v>673</v>
      </c>
      <c r="O919" s="436" t="s">
        <v>673</v>
      </c>
      <c r="P919" s="436" t="s">
        <v>673</v>
      </c>
      <c r="Q919" s="436" t="s">
        <v>673</v>
      </c>
      <c r="R919" s="436" t="s">
        <v>673</v>
      </c>
      <c r="S919" s="436" t="s">
        <v>673</v>
      </c>
      <c r="T919" s="436" t="s">
        <v>673</v>
      </c>
      <c r="U919" s="436" t="s">
        <v>673</v>
      </c>
      <c r="V919" s="436" t="s">
        <v>673</v>
      </c>
      <c r="W919" s="436" t="s">
        <v>673</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5">
      <c r="A920" s="254"/>
      <c r="B920" s="263"/>
      <c r="C920" s="256">
        <f t="shared" si="340"/>
        <v>4</v>
      </c>
      <c r="D920" s="279"/>
      <c r="E920" s="437">
        <f>E919</f>
        <v>8</v>
      </c>
      <c r="F920" s="328" t="b">
        <f t="shared" si="341"/>
        <v>1</v>
      </c>
      <c r="G920" s="279"/>
      <c r="H920" s="900" t="s">
        <v>1064</v>
      </c>
      <c r="I920" s="901"/>
      <c r="J920" s="438" t="s">
        <v>675</v>
      </c>
      <c r="K920" s="439" t="str">
        <f t="shared" si="339"/>
        <v>-</v>
      </c>
      <c r="L920" s="440" t="s">
        <v>673</v>
      </c>
      <c r="M920" s="440" t="s">
        <v>673</v>
      </c>
      <c r="N920" s="440" t="s">
        <v>673</v>
      </c>
      <c r="O920" s="440" t="s">
        <v>673</v>
      </c>
      <c r="P920" s="440" t="s">
        <v>673</v>
      </c>
      <c r="Q920" s="324">
        <v>0</v>
      </c>
      <c r="R920" s="440" t="s">
        <v>673</v>
      </c>
      <c r="S920" s="324" t="b">
        <v>1</v>
      </c>
      <c r="T920" s="440" t="s">
        <v>673</v>
      </c>
      <c r="U920" s="440" t="s">
        <v>673</v>
      </c>
      <c r="V920" s="440" t="s">
        <v>673</v>
      </c>
      <c r="W920" s="440" t="s">
        <v>673</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5">
      <c r="A921" s="254"/>
      <c r="B921" s="263"/>
      <c r="C921" s="256">
        <f t="shared" si="340"/>
        <v>4</v>
      </c>
      <c r="D921" s="279"/>
      <c r="E921" s="437">
        <f>E920</f>
        <v>8</v>
      </c>
      <c r="F921" s="328" t="b">
        <f t="shared" si="341"/>
        <v>1</v>
      </c>
      <c r="G921" s="279"/>
      <c r="H921" s="902"/>
      <c r="I921" s="903"/>
      <c r="J921" s="438" t="s">
        <v>676</v>
      </c>
      <c r="K921" s="439" t="str">
        <f t="shared" si="339"/>
        <v>-</v>
      </c>
      <c r="L921" s="440" t="s">
        <v>677</v>
      </c>
      <c r="M921" s="440" t="s">
        <v>677</v>
      </c>
      <c r="N921" s="440" t="s">
        <v>677</v>
      </c>
      <c r="O921" s="440" t="s">
        <v>677</v>
      </c>
      <c r="P921" s="440" t="s">
        <v>677</v>
      </c>
      <c r="Q921" s="440" t="s">
        <v>677</v>
      </c>
      <c r="R921" s="440" t="s">
        <v>677</v>
      </c>
      <c r="S921" s="440" t="s">
        <v>677</v>
      </c>
      <c r="T921" s="440" t="s">
        <v>677</v>
      </c>
      <c r="U921" s="440" t="s">
        <v>677</v>
      </c>
      <c r="V921" s="440" t="s">
        <v>677</v>
      </c>
      <c r="W921" s="440" t="s">
        <v>677</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5">
      <c r="A922" s="254"/>
      <c r="B922" s="263"/>
      <c r="C922" s="256">
        <f t="shared" si="340"/>
        <v>4</v>
      </c>
      <c r="D922" s="279"/>
      <c r="E922" s="437">
        <f>E921</f>
        <v>8</v>
      </c>
      <c r="F922" s="328" t="b">
        <f t="shared" si="341"/>
        <v>1</v>
      </c>
      <c r="G922" s="279"/>
      <c r="H922" s="904"/>
      <c r="I922" s="905"/>
      <c r="J922" s="424" t="s">
        <v>678</v>
      </c>
      <c r="K922" s="441" t="str">
        <f t="shared" si="339"/>
        <v>-</v>
      </c>
      <c r="L922" s="438" t="s">
        <v>673</v>
      </c>
      <c r="M922" s="438" t="s">
        <v>673</v>
      </c>
      <c r="N922" s="438" t="s">
        <v>673</v>
      </c>
      <c r="O922" s="438" t="s">
        <v>673</v>
      </c>
      <c r="P922" s="438" t="s">
        <v>673</v>
      </c>
      <c r="Q922" s="438" t="s">
        <v>673</v>
      </c>
      <c r="R922" s="438" t="s">
        <v>673</v>
      </c>
      <c r="S922" s="438" t="s">
        <v>673</v>
      </c>
      <c r="T922" s="438" t="s">
        <v>673</v>
      </c>
      <c r="U922" s="438" t="s">
        <v>673</v>
      </c>
      <c r="V922" s="442" t="s">
        <v>673</v>
      </c>
      <c r="W922" s="442" t="s">
        <v>673</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5">
      <c r="A923" s="254"/>
      <c r="B923" s="263"/>
      <c r="C923" s="256">
        <f t="shared" ref="C923:C954" si="342">INT($C$875)+3</f>
        <v>4</v>
      </c>
      <c r="D923" s="279"/>
      <c r="E923" s="334">
        <v>9</v>
      </c>
      <c r="F923" s="328" t="b">
        <f t="shared" si="341"/>
        <v>1</v>
      </c>
      <c r="G923" s="279"/>
      <c r="H923" s="434" t="s">
        <v>690</v>
      </c>
      <c r="I923" s="434"/>
      <c r="J923" s="416" t="s">
        <v>672</v>
      </c>
      <c r="K923" s="435" t="str">
        <f t="shared" si="339"/>
        <v>-</v>
      </c>
      <c r="L923" s="436" t="s">
        <v>673</v>
      </c>
      <c r="M923" s="436" t="s">
        <v>673</v>
      </c>
      <c r="N923" s="436" t="s">
        <v>673</v>
      </c>
      <c r="O923" s="436" t="s">
        <v>673</v>
      </c>
      <c r="P923" s="436" t="s">
        <v>673</v>
      </c>
      <c r="Q923" s="436" t="s">
        <v>673</v>
      </c>
      <c r="R923" s="436" t="s">
        <v>673</v>
      </c>
      <c r="S923" s="436" t="s">
        <v>673</v>
      </c>
      <c r="T923" s="436" t="s">
        <v>673</v>
      </c>
      <c r="U923" s="436" t="s">
        <v>673</v>
      </c>
      <c r="V923" s="436" t="s">
        <v>673</v>
      </c>
      <c r="W923" s="436" t="s">
        <v>673</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5">
      <c r="A924" s="254"/>
      <c r="B924" s="263"/>
      <c r="C924" s="256">
        <f t="shared" si="342"/>
        <v>4</v>
      </c>
      <c r="D924" s="279"/>
      <c r="E924" s="437">
        <f>E923</f>
        <v>9</v>
      </c>
      <c r="F924" s="328" t="b">
        <f t="shared" si="341"/>
        <v>1</v>
      </c>
      <c r="G924" s="279"/>
      <c r="H924" s="900" t="s">
        <v>1065</v>
      </c>
      <c r="I924" s="901"/>
      <c r="J924" s="438" t="s">
        <v>675</v>
      </c>
      <c r="K924" s="439" t="str">
        <f t="shared" si="339"/>
        <v>-</v>
      </c>
      <c r="L924" s="440" t="s">
        <v>673</v>
      </c>
      <c r="M924" s="440" t="s">
        <v>673</v>
      </c>
      <c r="N924" s="440" t="s">
        <v>673</v>
      </c>
      <c r="O924" s="440" t="s">
        <v>673</v>
      </c>
      <c r="P924" s="440" t="s">
        <v>673</v>
      </c>
      <c r="Q924" s="762">
        <f>INT($I$392/7)+2</f>
        <v>7</v>
      </c>
      <c r="R924" s="440" t="s">
        <v>673</v>
      </c>
      <c r="S924" s="324" t="b">
        <v>1</v>
      </c>
      <c r="T924" s="440">
        <v>1</v>
      </c>
      <c r="U924" s="440" t="s">
        <v>673</v>
      </c>
      <c r="V924" s="440" t="s">
        <v>673</v>
      </c>
      <c r="W924" s="440" t="s">
        <v>673</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5">
      <c r="A925" s="254"/>
      <c r="B925" s="263"/>
      <c r="C925" s="256">
        <f t="shared" si="342"/>
        <v>4</v>
      </c>
      <c r="D925" s="279"/>
      <c r="E925" s="437">
        <f>E924</f>
        <v>9</v>
      </c>
      <c r="F925" s="328" t="b">
        <f t="shared" si="341"/>
        <v>1</v>
      </c>
      <c r="G925" s="279"/>
      <c r="H925" s="902"/>
      <c r="I925" s="903"/>
      <c r="J925" s="438" t="s">
        <v>676</v>
      </c>
      <c r="K925" s="439" t="str">
        <f t="shared" si="339"/>
        <v>-</v>
      </c>
      <c r="L925" s="440" t="s">
        <v>677</v>
      </c>
      <c r="M925" s="440" t="s">
        <v>677</v>
      </c>
      <c r="N925" s="440" t="s">
        <v>677</v>
      </c>
      <c r="O925" s="440" t="s">
        <v>677</v>
      </c>
      <c r="P925" s="440" t="s">
        <v>677</v>
      </c>
      <c r="Q925" s="440" t="s">
        <v>677</v>
      </c>
      <c r="R925" s="440" t="s">
        <v>677</v>
      </c>
      <c r="S925" s="440" t="s">
        <v>677</v>
      </c>
      <c r="T925" s="440" t="s">
        <v>677</v>
      </c>
      <c r="U925" s="440" t="s">
        <v>677</v>
      </c>
      <c r="V925" s="440" t="s">
        <v>677</v>
      </c>
      <c r="W925" s="440" t="s">
        <v>677</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5">
      <c r="A926" s="254"/>
      <c r="B926" s="263"/>
      <c r="C926" s="256">
        <f t="shared" si="342"/>
        <v>4</v>
      </c>
      <c r="D926" s="279"/>
      <c r="E926" s="437">
        <f>E925</f>
        <v>9</v>
      </c>
      <c r="F926" s="328" t="b">
        <f t="shared" si="341"/>
        <v>1</v>
      </c>
      <c r="G926" s="279"/>
      <c r="H926" s="904"/>
      <c r="I926" s="905"/>
      <c r="J926" s="424" t="s">
        <v>678</v>
      </c>
      <c r="K926" s="441" t="str">
        <f t="shared" si="339"/>
        <v>-</v>
      </c>
      <c r="L926" s="438" t="s">
        <v>673</v>
      </c>
      <c r="M926" s="438" t="s">
        <v>673</v>
      </c>
      <c r="N926" s="438" t="s">
        <v>673</v>
      </c>
      <c r="O926" s="438" t="s">
        <v>673</v>
      </c>
      <c r="P926" s="438" t="s">
        <v>673</v>
      </c>
      <c r="Q926" s="438" t="s">
        <v>673</v>
      </c>
      <c r="R926" s="438" t="s">
        <v>673</v>
      </c>
      <c r="S926" s="438" t="s">
        <v>673</v>
      </c>
      <c r="T926" s="438" t="s">
        <v>673</v>
      </c>
      <c r="U926" s="438" t="s">
        <v>673</v>
      </c>
      <c r="V926" s="442" t="s">
        <v>673</v>
      </c>
      <c r="W926" s="442" t="s">
        <v>673</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5">
      <c r="A927" s="254"/>
      <c r="B927" s="263"/>
      <c r="C927" s="256">
        <f t="shared" si="342"/>
        <v>4</v>
      </c>
      <c r="D927" s="279"/>
      <c r="E927" s="334">
        <v>10</v>
      </c>
      <c r="F927" s="328" t="b">
        <f t="shared" si="341"/>
        <v>1</v>
      </c>
      <c r="G927" s="279"/>
      <c r="H927" s="434" t="s">
        <v>691</v>
      </c>
      <c r="I927" s="434"/>
      <c r="J927" s="416" t="s">
        <v>672</v>
      </c>
      <c r="K927" s="435" t="str">
        <f t="shared" si="339"/>
        <v>-</v>
      </c>
      <c r="L927" s="436" t="s">
        <v>673</v>
      </c>
      <c r="M927" s="436" t="s">
        <v>673</v>
      </c>
      <c r="N927" s="436" t="s">
        <v>673</v>
      </c>
      <c r="O927" s="436" t="s">
        <v>673</v>
      </c>
      <c r="P927" s="436" t="s">
        <v>673</v>
      </c>
      <c r="Q927" s="436" t="s">
        <v>673</v>
      </c>
      <c r="R927" s="436" t="s">
        <v>673</v>
      </c>
      <c r="S927" s="436" t="s">
        <v>673</v>
      </c>
      <c r="T927" s="436" t="s">
        <v>673</v>
      </c>
      <c r="U927" s="436" t="s">
        <v>673</v>
      </c>
      <c r="V927" s="436" t="s">
        <v>673</v>
      </c>
      <c r="W927" s="436" t="s">
        <v>673</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5">
      <c r="A928" s="254"/>
      <c r="B928" s="263"/>
      <c r="C928" s="256">
        <f t="shared" si="342"/>
        <v>4</v>
      </c>
      <c r="D928" s="279"/>
      <c r="E928" s="437">
        <f>E927</f>
        <v>10</v>
      </c>
      <c r="F928" s="328" t="b">
        <f t="shared" si="341"/>
        <v>1</v>
      </c>
      <c r="G928" s="279"/>
      <c r="H928" s="900" t="s">
        <v>1066</v>
      </c>
      <c r="I928" s="901"/>
      <c r="J928" s="438" t="s">
        <v>675</v>
      </c>
      <c r="K928" s="439" t="str">
        <f t="shared" si="339"/>
        <v>-</v>
      </c>
      <c r="L928" s="440" t="s">
        <v>673</v>
      </c>
      <c r="M928" s="440" t="s">
        <v>673</v>
      </c>
      <c r="N928" s="440" t="s">
        <v>673</v>
      </c>
      <c r="O928" s="440" t="s">
        <v>673</v>
      </c>
      <c r="P928" s="440" t="s">
        <v>673</v>
      </c>
      <c r="Q928" s="762">
        <f>INT($I$393/7)+2</f>
        <v>9</v>
      </c>
      <c r="R928" s="440" t="s">
        <v>673</v>
      </c>
      <c r="S928" s="324" t="b">
        <v>1</v>
      </c>
      <c r="T928" s="440">
        <v>2</v>
      </c>
      <c r="U928" s="440" t="s">
        <v>673</v>
      </c>
      <c r="V928" s="440" t="s">
        <v>673</v>
      </c>
      <c r="W928" s="440" t="s">
        <v>673</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5">
      <c r="A929" s="254"/>
      <c r="B929" s="263"/>
      <c r="C929" s="256">
        <f t="shared" si="342"/>
        <v>4</v>
      </c>
      <c r="D929" s="279"/>
      <c r="E929" s="437">
        <f>E928</f>
        <v>10</v>
      </c>
      <c r="F929" s="328" t="b">
        <f t="shared" si="341"/>
        <v>1</v>
      </c>
      <c r="G929" s="279"/>
      <c r="H929" s="902"/>
      <c r="I929" s="903"/>
      <c r="J929" s="438" t="s">
        <v>676</v>
      </c>
      <c r="K929" s="439" t="str">
        <f t="shared" si="339"/>
        <v>-</v>
      </c>
      <c r="L929" s="440" t="s">
        <v>677</v>
      </c>
      <c r="M929" s="440" t="s">
        <v>677</v>
      </c>
      <c r="N929" s="440" t="s">
        <v>677</v>
      </c>
      <c r="O929" s="440" t="s">
        <v>677</v>
      </c>
      <c r="P929" s="440" t="s">
        <v>677</v>
      </c>
      <c r="Q929" s="440" t="s">
        <v>677</v>
      </c>
      <c r="R929" s="440" t="s">
        <v>677</v>
      </c>
      <c r="S929" s="440" t="s">
        <v>677</v>
      </c>
      <c r="T929" s="440" t="s">
        <v>677</v>
      </c>
      <c r="U929" s="440" t="s">
        <v>677</v>
      </c>
      <c r="V929" s="440" t="s">
        <v>677</v>
      </c>
      <c r="W929" s="440" t="s">
        <v>677</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5">
      <c r="A930" s="254"/>
      <c r="B930" s="263"/>
      <c r="C930" s="256">
        <f t="shared" si="342"/>
        <v>4</v>
      </c>
      <c r="D930" s="279"/>
      <c r="E930" s="437">
        <f>E929</f>
        <v>10</v>
      </c>
      <c r="F930" s="328" t="b">
        <f t="shared" si="341"/>
        <v>1</v>
      </c>
      <c r="G930" s="279"/>
      <c r="H930" s="904"/>
      <c r="I930" s="905"/>
      <c r="J930" s="424" t="s">
        <v>678</v>
      </c>
      <c r="K930" s="441" t="str">
        <f t="shared" si="339"/>
        <v>-</v>
      </c>
      <c r="L930" s="438" t="s">
        <v>673</v>
      </c>
      <c r="M930" s="438" t="s">
        <v>673</v>
      </c>
      <c r="N930" s="438" t="s">
        <v>673</v>
      </c>
      <c r="O930" s="438" t="s">
        <v>673</v>
      </c>
      <c r="P930" s="438" t="s">
        <v>673</v>
      </c>
      <c r="Q930" s="438" t="s">
        <v>673</v>
      </c>
      <c r="R930" s="438" t="s">
        <v>673</v>
      </c>
      <c r="S930" s="438" t="s">
        <v>673</v>
      </c>
      <c r="T930" s="438" t="s">
        <v>673</v>
      </c>
      <c r="U930" s="438" t="s">
        <v>673</v>
      </c>
      <c r="V930" s="442" t="s">
        <v>673</v>
      </c>
      <c r="W930" s="442" t="s">
        <v>673</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5">
      <c r="A931" s="254"/>
      <c r="B931" s="263"/>
      <c r="C931" s="256">
        <f t="shared" si="342"/>
        <v>4</v>
      </c>
      <c r="D931" s="279"/>
      <c r="E931" s="334">
        <v>11</v>
      </c>
      <c r="F931" s="328" t="b">
        <f t="shared" si="341"/>
        <v>1</v>
      </c>
      <c r="G931" s="279"/>
      <c r="H931" s="434" t="s">
        <v>692</v>
      </c>
      <c r="I931" s="434"/>
      <c r="J931" s="416" t="s">
        <v>672</v>
      </c>
      <c r="K931" s="435" t="str">
        <f t="shared" si="339"/>
        <v>-</v>
      </c>
      <c r="L931" s="436" t="s">
        <v>673</v>
      </c>
      <c r="M931" s="436" t="s">
        <v>673</v>
      </c>
      <c r="N931" s="436" t="s">
        <v>673</v>
      </c>
      <c r="O931" s="436" t="s">
        <v>673</v>
      </c>
      <c r="P931" s="436" t="s">
        <v>673</v>
      </c>
      <c r="Q931" s="436" t="s">
        <v>673</v>
      </c>
      <c r="R931" s="436" t="s">
        <v>673</v>
      </c>
      <c r="S931" s="436" t="s">
        <v>673</v>
      </c>
      <c r="T931" s="436" t="s">
        <v>673</v>
      </c>
      <c r="U931" s="436" t="s">
        <v>673</v>
      </c>
      <c r="V931" s="436" t="s">
        <v>673</v>
      </c>
      <c r="W931" s="436" t="s">
        <v>673</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5">
      <c r="A932" s="254"/>
      <c r="B932" s="263"/>
      <c r="C932" s="256">
        <f t="shared" si="342"/>
        <v>4</v>
      </c>
      <c r="D932" s="279"/>
      <c r="E932" s="437">
        <f>E931</f>
        <v>11</v>
      </c>
      <c r="F932" s="328" t="b">
        <f t="shared" si="341"/>
        <v>1</v>
      </c>
      <c r="G932" s="279"/>
      <c r="H932" s="900" t="s">
        <v>1066</v>
      </c>
      <c r="I932" s="901"/>
      <c r="J932" s="438" t="s">
        <v>675</v>
      </c>
      <c r="K932" s="439" t="str">
        <f t="shared" si="339"/>
        <v>-</v>
      </c>
      <c r="L932" s="440" t="s">
        <v>673</v>
      </c>
      <c r="M932" s="440" t="s">
        <v>673</v>
      </c>
      <c r="N932" s="440" t="s">
        <v>673</v>
      </c>
      <c r="O932" s="440" t="s">
        <v>673</v>
      </c>
      <c r="P932" s="440" t="s">
        <v>673</v>
      </c>
      <c r="Q932" s="762">
        <f>INT($I$394/7)+2</f>
        <v>9</v>
      </c>
      <c r="R932" s="440" t="s">
        <v>673</v>
      </c>
      <c r="S932" s="324" t="b">
        <v>1</v>
      </c>
      <c r="T932" s="440">
        <v>3</v>
      </c>
      <c r="U932" s="440" t="s">
        <v>673</v>
      </c>
      <c r="V932" s="440" t="s">
        <v>673</v>
      </c>
      <c r="W932" s="440" t="s">
        <v>673</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5">
      <c r="A933" s="254"/>
      <c r="B933" s="263"/>
      <c r="C933" s="256">
        <f t="shared" si="342"/>
        <v>4</v>
      </c>
      <c r="D933" s="279"/>
      <c r="E933" s="437">
        <f>E932</f>
        <v>11</v>
      </c>
      <c r="F933" s="328" t="b">
        <f t="shared" si="341"/>
        <v>1</v>
      </c>
      <c r="G933" s="279"/>
      <c r="H933" s="902"/>
      <c r="I933" s="903"/>
      <c r="J933" s="438" t="s">
        <v>676</v>
      </c>
      <c r="K933" s="439" t="str">
        <f t="shared" si="339"/>
        <v>-</v>
      </c>
      <c r="L933" s="440" t="s">
        <v>677</v>
      </c>
      <c r="M933" s="440" t="s">
        <v>677</v>
      </c>
      <c r="N933" s="440" t="s">
        <v>677</v>
      </c>
      <c r="O933" s="440" t="s">
        <v>677</v>
      </c>
      <c r="P933" s="440" t="s">
        <v>677</v>
      </c>
      <c r="Q933" s="440" t="s">
        <v>677</v>
      </c>
      <c r="R933" s="440" t="s">
        <v>677</v>
      </c>
      <c r="S933" s="440" t="s">
        <v>677</v>
      </c>
      <c r="T933" s="440" t="s">
        <v>677</v>
      </c>
      <c r="U933" s="440" t="s">
        <v>677</v>
      </c>
      <c r="V933" s="440" t="s">
        <v>677</v>
      </c>
      <c r="W933" s="440" t="s">
        <v>677</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5">
      <c r="A934" s="254"/>
      <c r="B934" s="263"/>
      <c r="C934" s="256">
        <f t="shared" si="342"/>
        <v>4</v>
      </c>
      <c r="D934" s="279"/>
      <c r="E934" s="437">
        <f>E933</f>
        <v>11</v>
      </c>
      <c r="F934" s="328" t="b">
        <f t="shared" si="341"/>
        <v>1</v>
      </c>
      <c r="G934" s="279"/>
      <c r="H934" s="904"/>
      <c r="I934" s="905"/>
      <c r="J934" s="424" t="s">
        <v>678</v>
      </c>
      <c r="K934" s="441" t="str">
        <f t="shared" si="339"/>
        <v>-</v>
      </c>
      <c r="L934" s="438" t="s">
        <v>673</v>
      </c>
      <c r="M934" s="438" t="s">
        <v>673</v>
      </c>
      <c r="N934" s="438" t="s">
        <v>673</v>
      </c>
      <c r="O934" s="438" t="s">
        <v>673</v>
      </c>
      <c r="P934" s="438" t="s">
        <v>673</v>
      </c>
      <c r="Q934" s="438" t="s">
        <v>673</v>
      </c>
      <c r="R934" s="438" t="s">
        <v>673</v>
      </c>
      <c r="S934" s="438" t="s">
        <v>673</v>
      </c>
      <c r="T934" s="438" t="s">
        <v>673</v>
      </c>
      <c r="U934" s="438" t="s">
        <v>673</v>
      </c>
      <c r="V934" s="442" t="s">
        <v>673</v>
      </c>
      <c r="W934" s="442" t="s">
        <v>673</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5">
      <c r="A935" s="254"/>
      <c r="B935" s="263"/>
      <c r="C935" s="256">
        <f t="shared" si="342"/>
        <v>4</v>
      </c>
      <c r="D935" s="279"/>
      <c r="E935" s="334">
        <v>12</v>
      </c>
      <c r="F935" s="328" t="b">
        <f t="shared" si="341"/>
        <v>1</v>
      </c>
      <c r="G935" s="279"/>
      <c r="H935" s="434" t="s">
        <v>693</v>
      </c>
      <c r="I935" s="434"/>
      <c r="J935" s="416" t="s">
        <v>672</v>
      </c>
      <c r="K935" s="435" t="str">
        <f t="shared" si="339"/>
        <v>-</v>
      </c>
      <c r="L935" s="436" t="s">
        <v>673</v>
      </c>
      <c r="M935" s="436" t="s">
        <v>673</v>
      </c>
      <c r="N935" s="436" t="s">
        <v>673</v>
      </c>
      <c r="O935" s="436" t="s">
        <v>673</v>
      </c>
      <c r="P935" s="436" t="s">
        <v>673</v>
      </c>
      <c r="Q935" s="436" t="s">
        <v>673</v>
      </c>
      <c r="R935" s="436" t="s">
        <v>673</v>
      </c>
      <c r="S935" s="436" t="s">
        <v>673</v>
      </c>
      <c r="T935" s="436" t="s">
        <v>673</v>
      </c>
      <c r="U935" s="436" t="s">
        <v>673</v>
      </c>
      <c r="V935" s="436" t="s">
        <v>673</v>
      </c>
      <c r="W935" s="436" t="s">
        <v>673</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5">
      <c r="A936" s="254"/>
      <c r="B936" s="263"/>
      <c r="C936" s="256">
        <f t="shared" si="342"/>
        <v>4</v>
      </c>
      <c r="D936" s="279"/>
      <c r="E936" s="437">
        <f>E935</f>
        <v>12</v>
      </c>
      <c r="F936" s="328" t="b">
        <f t="shared" si="341"/>
        <v>1</v>
      </c>
      <c r="G936" s="279"/>
      <c r="H936" s="900" t="s">
        <v>1066</v>
      </c>
      <c r="I936" s="901"/>
      <c r="J936" s="438" t="s">
        <v>675</v>
      </c>
      <c r="K936" s="439" t="str">
        <f t="shared" si="339"/>
        <v>-</v>
      </c>
      <c r="L936" s="440" t="s">
        <v>673</v>
      </c>
      <c r="M936" s="440" t="s">
        <v>673</v>
      </c>
      <c r="N936" s="440" t="s">
        <v>673</v>
      </c>
      <c r="O936" s="440" t="s">
        <v>673</v>
      </c>
      <c r="P936" s="440" t="s">
        <v>673</v>
      </c>
      <c r="Q936" s="762">
        <f>INT($I$395/7)+2</f>
        <v>9</v>
      </c>
      <c r="R936" s="440" t="s">
        <v>673</v>
      </c>
      <c r="S936" s="324" t="b">
        <v>1</v>
      </c>
      <c r="T936" s="440">
        <v>4</v>
      </c>
      <c r="U936" s="440" t="s">
        <v>673</v>
      </c>
      <c r="V936" s="440" t="s">
        <v>673</v>
      </c>
      <c r="W936" s="440" t="s">
        <v>673</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5">
      <c r="A937" s="254"/>
      <c r="B937" s="263"/>
      <c r="C937" s="256">
        <f t="shared" si="342"/>
        <v>4</v>
      </c>
      <c r="D937" s="279"/>
      <c r="E937" s="437">
        <f>E936</f>
        <v>12</v>
      </c>
      <c r="F937" s="328" t="b">
        <f t="shared" si="341"/>
        <v>1</v>
      </c>
      <c r="G937" s="279"/>
      <c r="H937" s="902"/>
      <c r="I937" s="903"/>
      <c r="J937" s="438" t="s">
        <v>676</v>
      </c>
      <c r="K937" s="439" t="str">
        <f t="shared" si="339"/>
        <v>-</v>
      </c>
      <c r="L937" s="440" t="s">
        <v>677</v>
      </c>
      <c r="M937" s="440" t="s">
        <v>677</v>
      </c>
      <c r="N937" s="440" t="s">
        <v>677</v>
      </c>
      <c r="O937" s="440" t="s">
        <v>677</v>
      </c>
      <c r="P937" s="440" t="s">
        <v>677</v>
      </c>
      <c r="Q937" s="440" t="s">
        <v>677</v>
      </c>
      <c r="R937" s="440" t="s">
        <v>677</v>
      </c>
      <c r="S937" s="440" t="s">
        <v>677</v>
      </c>
      <c r="T937" s="440" t="s">
        <v>677</v>
      </c>
      <c r="U937" s="440" t="s">
        <v>677</v>
      </c>
      <c r="V937" s="440" t="s">
        <v>677</v>
      </c>
      <c r="W937" s="440" t="s">
        <v>677</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5">
      <c r="A938" s="254"/>
      <c r="B938" s="263"/>
      <c r="C938" s="256">
        <f t="shared" si="342"/>
        <v>4</v>
      </c>
      <c r="D938" s="279"/>
      <c r="E938" s="437">
        <f>E937</f>
        <v>12</v>
      </c>
      <c r="F938" s="328" t="b">
        <f t="shared" si="341"/>
        <v>1</v>
      </c>
      <c r="G938" s="279"/>
      <c r="H938" s="904"/>
      <c r="I938" s="905"/>
      <c r="J938" s="424" t="s">
        <v>678</v>
      </c>
      <c r="K938" s="441" t="str">
        <f t="shared" si="339"/>
        <v>-</v>
      </c>
      <c r="L938" s="438" t="s">
        <v>673</v>
      </c>
      <c r="M938" s="438" t="s">
        <v>673</v>
      </c>
      <c r="N938" s="438" t="s">
        <v>673</v>
      </c>
      <c r="O938" s="438" t="s">
        <v>673</v>
      </c>
      <c r="P938" s="438" t="s">
        <v>673</v>
      </c>
      <c r="Q938" s="438" t="s">
        <v>673</v>
      </c>
      <c r="R938" s="438" t="s">
        <v>673</v>
      </c>
      <c r="S938" s="438" t="s">
        <v>673</v>
      </c>
      <c r="T938" s="438" t="s">
        <v>673</v>
      </c>
      <c r="U938" s="438" t="s">
        <v>673</v>
      </c>
      <c r="V938" s="442" t="s">
        <v>673</v>
      </c>
      <c r="W938" s="442" t="s">
        <v>673</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5">
      <c r="A939" s="254"/>
      <c r="B939" s="263"/>
      <c r="C939" s="256">
        <f t="shared" si="342"/>
        <v>4</v>
      </c>
      <c r="D939" s="279"/>
      <c r="E939" s="334">
        <v>13</v>
      </c>
      <c r="F939" s="328" t="b">
        <f t="shared" si="341"/>
        <v>1</v>
      </c>
      <c r="G939" s="279"/>
      <c r="H939" s="434" t="s">
        <v>694</v>
      </c>
      <c r="I939" s="434"/>
      <c r="J939" s="416" t="s">
        <v>672</v>
      </c>
      <c r="K939" s="435" t="str">
        <f t="shared" si="339"/>
        <v>-</v>
      </c>
      <c r="L939" s="444">
        <v>-1</v>
      </c>
      <c r="M939" s="436" t="s">
        <v>673</v>
      </c>
      <c r="N939" s="436" t="s">
        <v>673</v>
      </c>
      <c r="O939" s="436" t="s">
        <v>673</v>
      </c>
      <c r="P939" s="436" t="s">
        <v>673</v>
      </c>
      <c r="Q939" s="436" t="s">
        <v>673</v>
      </c>
      <c r="R939" s="436" t="s">
        <v>673</v>
      </c>
      <c r="S939" s="436" t="s">
        <v>673</v>
      </c>
      <c r="T939" s="436" t="s">
        <v>673</v>
      </c>
      <c r="U939" s="436" t="s">
        <v>673</v>
      </c>
      <c r="V939" s="436" t="s">
        <v>673</v>
      </c>
      <c r="W939" s="436" t="s">
        <v>673</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5">
      <c r="A940" s="254"/>
      <c r="B940" s="263"/>
      <c r="C940" s="256">
        <f t="shared" si="342"/>
        <v>4</v>
      </c>
      <c r="D940" s="279"/>
      <c r="E940" s="437">
        <f>E939</f>
        <v>13</v>
      </c>
      <c r="F940" s="328" t="b">
        <f t="shared" si="341"/>
        <v>1</v>
      </c>
      <c r="G940" s="279"/>
      <c r="H940" s="900" t="s">
        <v>695</v>
      </c>
      <c r="I940" s="901"/>
      <c r="J940" s="438" t="s">
        <v>675</v>
      </c>
      <c r="K940" s="439" t="str">
        <f t="shared" si="339"/>
        <v>-</v>
      </c>
      <c r="L940" s="440" t="s">
        <v>673</v>
      </c>
      <c r="M940" s="440" t="s">
        <v>673</v>
      </c>
      <c r="N940" s="440" t="s">
        <v>673</v>
      </c>
      <c r="O940" s="440" t="s">
        <v>673</v>
      </c>
      <c r="P940" s="440" t="s">
        <v>673</v>
      </c>
      <c r="Q940" s="324">
        <f>INT(150/7)+2</f>
        <v>23</v>
      </c>
      <c r="R940" s="440" t="s">
        <v>673</v>
      </c>
      <c r="S940" s="324" t="b">
        <v>1</v>
      </c>
      <c r="T940" s="440" t="s">
        <v>673</v>
      </c>
      <c r="U940" s="440" t="s">
        <v>673</v>
      </c>
      <c r="V940" s="440" t="s">
        <v>673</v>
      </c>
      <c r="W940" s="440" t="s">
        <v>673</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5">
      <c r="A941" s="254"/>
      <c r="B941" s="263"/>
      <c r="C941" s="256">
        <f t="shared" si="342"/>
        <v>4</v>
      </c>
      <c r="D941" s="279"/>
      <c r="E941" s="437">
        <f>E940</f>
        <v>13</v>
      </c>
      <c r="F941" s="328" t="b">
        <f t="shared" si="341"/>
        <v>1</v>
      </c>
      <c r="G941" s="279"/>
      <c r="H941" s="902"/>
      <c r="I941" s="903"/>
      <c r="J941" s="438" t="s">
        <v>676</v>
      </c>
      <c r="K941" s="439" t="str">
        <f t="shared" si="339"/>
        <v>-</v>
      </c>
      <c r="L941" s="440" t="s">
        <v>677</v>
      </c>
      <c r="M941" s="440" t="s">
        <v>677</v>
      </c>
      <c r="N941" s="440" t="s">
        <v>677</v>
      </c>
      <c r="O941" s="440" t="s">
        <v>677</v>
      </c>
      <c r="P941" s="440" t="s">
        <v>677</v>
      </c>
      <c r="Q941" s="440" t="s">
        <v>677</v>
      </c>
      <c r="R941" s="440" t="s">
        <v>677</v>
      </c>
      <c r="S941" s="440" t="s">
        <v>677</v>
      </c>
      <c r="T941" s="440" t="s">
        <v>677</v>
      </c>
      <c r="U941" s="440" t="s">
        <v>677</v>
      </c>
      <c r="V941" s="440" t="s">
        <v>677</v>
      </c>
      <c r="W941" s="440" t="s">
        <v>677</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5">
      <c r="A942" s="254"/>
      <c r="B942" s="263"/>
      <c r="C942" s="256">
        <f t="shared" si="342"/>
        <v>4</v>
      </c>
      <c r="D942" s="279"/>
      <c r="E942" s="437">
        <f>E941</f>
        <v>13</v>
      </c>
      <c r="F942" s="328" t="b">
        <f t="shared" si="341"/>
        <v>1</v>
      </c>
      <c r="G942" s="279"/>
      <c r="H942" s="904"/>
      <c r="I942" s="905"/>
      <c r="J942" s="424" t="s">
        <v>678</v>
      </c>
      <c r="K942" s="441" t="str">
        <f t="shared" si="339"/>
        <v>-</v>
      </c>
      <c r="L942" s="438" t="s">
        <v>673</v>
      </c>
      <c r="M942" s="438" t="s">
        <v>673</v>
      </c>
      <c r="N942" s="438" t="s">
        <v>673</v>
      </c>
      <c r="O942" s="438" t="s">
        <v>673</v>
      </c>
      <c r="P942" s="438" t="s">
        <v>673</v>
      </c>
      <c r="Q942" s="438" t="s">
        <v>673</v>
      </c>
      <c r="R942" s="438" t="s">
        <v>673</v>
      </c>
      <c r="S942" s="438" t="s">
        <v>673</v>
      </c>
      <c r="T942" s="438" t="s">
        <v>673</v>
      </c>
      <c r="U942" s="438" t="s">
        <v>673</v>
      </c>
      <c r="V942" s="442" t="s">
        <v>673</v>
      </c>
      <c r="W942" s="442" t="s">
        <v>673</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5">
      <c r="A943" s="254"/>
      <c r="B943" s="263"/>
      <c r="C943" s="256">
        <f t="shared" si="342"/>
        <v>4</v>
      </c>
      <c r="D943" s="279"/>
      <c r="E943" s="334">
        <v>14</v>
      </c>
      <c r="F943" s="328" t="b">
        <f t="shared" si="341"/>
        <v>1</v>
      </c>
      <c r="G943" s="279"/>
      <c r="H943" s="434" t="s">
        <v>696</v>
      </c>
      <c r="I943" s="434"/>
      <c r="J943" s="416" t="s">
        <v>672</v>
      </c>
      <c r="K943" s="435" t="str">
        <f t="shared" si="339"/>
        <v>-</v>
      </c>
      <c r="L943" s="436" t="s">
        <v>673</v>
      </c>
      <c r="M943" s="436" t="s">
        <v>673</v>
      </c>
      <c r="N943" s="436" t="s">
        <v>673</v>
      </c>
      <c r="O943" s="436" t="s">
        <v>673</v>
      </c>
      <c r="P943" s="436" t="s">
        <v>673</v>
      </c>
      <c r="Q943" s="436" t="s">
        <v>673</v>
      </c>
      <c r="R943" s="436" t="s">
        <v>673</v>
      </c>
      <c r="S943" s="436" t="s">
        <v>673</v>
      </c>
      <c r="T943" s="436" t="s">
        <v>673</v>
      </c>
      <c r="U943" s="436" t="s">
        <v>673</v>
      </c>
      <c r="V943" s="436" t="s">
        <v>673</v>
      </c>
      <c r="W943" s="436" t="s">
        <v>673</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5">
      <c r="A944" s="254"/>
      <c r="B944" s="263"/>
      <c r="C944" s="256">
        <f t="shared" si="342"/>
        <v>4</v>
      </c>
      <c r="D944" s="279"/>
      <c r="E944" s="437">
        <f>E943</f>
        <v>14</v>
      </c>
      <c r="F944" s="328" t="b">
        <f t="shared" si="341"/>
        <v>1</v>
      </c>
      <c r="G944" s="279"/>
      <c r="H944" s="900" t="s">
        <v>697</v>
      </c>
      <c r="I944" s="901"/>
      <c r="J944" s="438" t="s">
        <v>675</v>
      </c>
      <c r="K944" s="439" t="str">
        <f t="shared" si="339"/>
        <v>-</v>
      </c>
      <c r="L944" s="440" t="s">
        <v>673</v>
      </c>
      <c r="M944" s="440" t="s">
        <v>673</v>
      </c>
      <c r="N944" s="440" t="s">
        <v>673</v>
      </c>
      <c r="O944" s="440" t="s">
        <v>673</v>
      </c>
      <c r="P944" s="440" t="s">
        <v>673</v>
      </c>
      <c r="Q944" s="324">
        <f>INT(150/7)+2</f>
        <v>23</v>
      </c>
      <c r="R944" s="440" t="s">
        <v>673</v>
      </c>
      <c r="S944" s="324" t="b">
        <v>1</v>
      </c>
      <c r="T944" s="440" t="s">
        <v>673</v>
      </c>
      <c r="U944" s="440" t="s">
        <v>673</v>
      </c>
      <c r="V944" s="440" t="s">
        <v>673</v>
      </c>
      <c r="W944" s="440" t="s">
        <v>673</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5">
      <c r="A945" s="254"/>
      <c r="B945" s="263"/>
      <c r="C945" s="256">
        <f t="shared" si="342"/>
        <v>4</v>
      </c>
      <c r="D945" s="279"/>
      <c r="E945" s="437">
        <f>E944</f>
        <v>14</v>
      </c>
      <c r="F945" s="328" t="b">
        <f t="shared" si="341"/>
        <v>1</v>
      </c>
      <c r="G945" s="279"/>
      <c r="H945" s="902"/>
      <c r="I945" s="903"/>
      <c r="J945" s="438" t="s">
        <v>676</v>
      </c>
      <c r="K945" s="439" t="str">
        <f t="shared" si="339"/>
        <v>-</v>
      </c>
      <c r="L945" s="440" t="s">
        <v>677</v>
      </c>
      <c r="M945" s="440" t="s">
        <v>677</v>
      </c>
      <c r="N945" s="440" t="s">
        <v>677</v>
      </c>
      <c r="O945" s="440" t="s">
        <v>677</v>
      </c>
      <c r="P945" s="440" t="s">
        <v>677</v>
      </c>
      <c r="Q945" s="440" t="s">
        <v>677</v>
      </c>
      <c r="R945" s="440" t="s">
        <v>677</v>
      </c>
      <c r="S945" s="440" t="s">
        <v>677</v>
      </c>
      <c r="T945" s="440" t="s">
        <v>677</v>
      </c>
      <c r="U945" s="440" t="s">
        <v>677</v>
      </c>
      <c r="V945" s="440" t="s">
        <v>677</v>
      </c>
      <c r="W945" s="440" t="s">
        <v>677</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5">
      <c r="A946" s="254"/>
      <c r="B946" s="263"/>
      <c r="C946" s="256">
        <f t="shared" si="342"/>
        <v>4</v>
      </c>
      <c r="D946" s="279"/>
      <c r="E946" s="437">
        <f>E945</f>
        <v>14</v>
      </c>
      <c r="F946" s="328" t="b">
        <f t="shared" si="341"/>
        <v>1</v>
      </c>
      <c r="G946" s="279"/>
      <c r="H946" s="904"/>
      <c r="I946" s="905"/>
      <c r="J946" s="424" t="s">
        <v>678</v>
      </c>
      <c r="K946" s="441" t="str">
        <f t="shared" si="339"/>
        <v>-</v>
      </c>
      <c r="L946" s="438" t="s">
        <v>673</v>
      </c>
      <c r="M946" s="438" t="s">
        <v>673</v>
      </c>
      <c r="N946" s="438" t="s">
        <v>673</v>
      </c>
      <c r="O946" s="438" t="s">
        <v>673</v>
      </c>
      <c r="P946" s="438" t="s">
        <v>673</v>
      </c>
      <c r="Q946" s="438" t="s">
        <v>673</v>
      </c>
      <c r="R946" s="438" t="s">
        <v>673</v>
      </c>
      <c r="S946" s="438" t="s">
        <v>673</v>
      </c>
      <c r="T946" s="438" t="s">
        <v>673</v>
      </c>
      <c r="U946" s="438" t="s">
        <v>673</v>
      </c>
      <c r="V946" s="442" t="s">
        <v>673</v>
      </c>
      <c r="W946" s="442" t="s">
        <v>673</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5">
      <c r="A947" s="254"/>
      <c r="B947" s="263"/>
      <c r="C947" s="256">
        <f t="shared" si="342"/>
        <v>4</v>
      </c>
      <c r="D947" s="279"/>
      <c r="E947" s="334">
        <v>15</v>
      </c>
      <c r="F947" s="328" t="b">
        <f t="shared" si="341"/>
        <v>1</v>
      </c>
      <c r="G947" s="279"/>
      <c r="H947" s="434" t="s">
        <v>698</v>
      </c>
      <c r="I947" s="434"/>
      <c r="J947" s="416" t="s">
        <v>672</v>
      </c>
      <c r="K947" s="435" t="str">
        <f t="shared" si="339"/>
        <v>-</v>
      </c>
      <c r="L947" s="436" t="s">
        <v>673</v>
      </c>
      <c r="M947" s="436" t="s">
        <v>673</v>
      </c>
      <c r="N947" s="436" t="s">
        <v>673</v>
      </c>
      <c r="O947" s="436" t="s">
        <v>673</v>
      </c>
      <c r="P947" s="436" t="s">
        <v>673</v>
      </c>
      <c r="Q947" s="436" t="s">
        <v>673</v>
      </c>
      <c r="R947" s="436" t="s">
        <v>673</v>
      </c>
      <c r="S947" s="436" t="s">
        <v>673</v>
      </c>
      <c r="T947" s="436" t="s">
        <v>673</v>
      </c>
      <c r="U947" s="436" t="s">
        <v>673</v>
      </c>
      <c r="V947" s="436" t="s">
        <v>673</v>
      </c>
      <c r="W947" s="436" t="s">
        <v>673</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5">
      <c r="A948" s="254"/>
      <c r="B948" s="263"/>
      <c r="C948" s="256">
        <f t="shared" si="342"/>
        <v>4</v>
      </c>
      <c r="D948" s="279"/>
      <c r="E948" s="437">
        <f>E947</f>
        <v>15</v>
      </c>
      <c r="F948" s="328" t="b">
        <f t="shared" si="341"/>
        <v>1</v>
      </c>
      <c r="G948" s="279"/>
      <c r="H948" s="900" t="s">
        <v>699</v>
      </c>
      <c r="I948" s="901"/>
      <c r="J948" s="438" t="s">
        <v>675</v>
      </c>
      <c r="K948" s="439" t="str">
        <f t="shared" si="339"/>
        <v>-</v>
      </c>
      <c r="L948" s="440" t="s">
        <v>673</v>
      </c>
      <c r="M948" s="440" t="s">
        <v>673</v>
      </c>
      <c r="N948" s="440" t="s">
        <v>673</v>
      </c>
      <c r="O948" s="440" t="s">
        <v>673</v>
      </c>
      <c r="P948" s="440" t="s">
        <v>673</v>
      </c>
      <c r="Q948" s="324">
        <f>INT(150/7)+2</f>
        <v>23</v>
      </c>
      <c r="R948" s="440" t="s">
        <v>673</v>
      </c>
      <c r="S948" s="324" t="b">
        <v>1</v>
      </c>
      <c r="T948" s="440" t="s">
        <v>673</v>
      </c>
      <c r="U948" s="440" t="s">
        <v>673</v>
      </c>
      <c r="V948" s="440" t="s">
        <v>673</v>
      </c>
      <c r="W948" s="440" t="s">
        <v>673</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5">
      <c r="A949" s="254"/>
      <c r="B949" s="263"/>
      <c r="C949" s="256">
        <f t="shared" si="342"/>
        <v>4</v>
      </c>
      <c r="D949" s="279"/>
      <c r="E949" s="437">
        <f>E948</f>
        <v>15</v>
      </c>
      <c r="F949" s="328" t="b">
        <f t="shared" si="341"/>
        <v>1</v>
      </c>
      <c r="G949" s="279"/>
      <c r="H949" s="902"/>
      <c r="I949" s="903"/>
      <c r="J949" s="438" t="s">
        <v>676</v>
      </c>
      <c r="K949" s="439" t="str">
        <f t="shared" si="339"/>
        <v>-</v>
      </c>
      <c r="L949" s="440" t="s">
        <v>677</v>
      </c>
      <c r="M949" s="440" t="s">
        <v>677</v>
      </c>
      <c r="N949" s="440" t="s">
        <v>677</v>
      </c>
      <c r="O949" s="440" t="s">
        <v>677</v>
      </c>
      <c r="P949" s="440" t="s">
        <v>677</v>
      </c>
      <c r="Q949" s="440" t="s">
        <v>677</v>
      </c>
      <c r="R949" s="440" t="s">
        <v>677</v>
      </c>
      <c r="S949" s="440" t="s">
        <v>677</v>
      </c>
      <c r="T949" s="440" t="s">
        <v>677</v>
      </c>
      <c r="U949" s="440" t="s">
        <v>677</v>
      </c>
      <c r="V949" s="440" t="s">
        <v>677</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5">
      <c r="A950" s="254"/>
      <c r="B950" s="263"/>
      <c r="C950" s="256">
        <f t="shared" si="342"/>
        <v>4</v>
      </c>
      <c r="D950" s="279"/>
      <c r="E950" s="437">
        <f>E949</f>
        <v>15</v>
      </c>
      <c r="F950" s="328" t="b">
        <f t="shared" si="341"/>
        <v>1</v>
      </c>
      <c r="G950" s="279"/>
      <c r="H950" s="904"/>
      <c r="I950" s="905"/>
      <c r="J950" s="424" t="s">
        <v>678</v>
      </c>
      <c r="K950" s="441" t="str">
        <f t="shared" si="339"/>
        <v>-</v>
      </c>
      <c r="L950" s="438" t="s">
        <v>673</v>
      </c>
      <c r="M950" s="438" t="s">
        <v>673</v>
      </c>
      <c r="N950" s="438" t="s">
        <v>673</v>
      </c>
      <c r="O950" s="438" t="s">
        <v>673</v>
      </c>
      <c r="P950" s="438" t="s">
        <v>673</v>
      </c>
      <c r="Q950" s="438" t="s">
        <v>673</v>
      </c>
      <c r="R950" s="438" t="s">
        <v>673</v>
      </c>
      <c r="S950" s="438" t="s">
        <v>673</v>
      </c>
      <c r="T950" s="438" t="s">
        <v>673</v>
      </c>
      <c r="U950" s="438" t="s">
        <v>673</v>
      </c>
      <c r="V950" s="442" t="s">
        <v>673</v>
      </c>
      <c r="W950" s="442" t="s">
        <v>673</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5">
      <c r="A951" s="254"/>
      <c r="B951" s="263"/>
      <c r="C951" s="256">
        <f t="shared" si="342"/>
        <v>4</v>
      </c>
      <c r="D951" s="279"/>
      <c r="E951" s="334">
        <v>16</v>
      </c>
      <c r="F951" s="328" t="b">
        <f t="shared" ref="F951:F982" si="343">COUNTIFS($L951:$W951,"-")&lt;&gt;COUNTA($L951:$W951)</f>
        <v>1</v>
      </c>
      <c r="G951" s="279"/>
      <c r="H951" s="434" t="s">
        <v>700</v>
      </c>
      <c r="I951" s="434"/>
      <c r="J951" s="416" t="s">
        <v>672</v>
      </c>
      <c r="K951" s="435" t="str">
        <f t="shared" si="339"/>
        <v>-</v>
      </c>
      <c r="L951" s="436" t="s">
        <v>673</v>
      </c>
      <c r="M951" s="436" t="s">
        <v>673</v>
      </c>
      <c r="N951" s="436" t="s">
        <v>673</v>
      </c>
      <c r="O951" s="436" t="s">
        <v>673</v>
      </c>
      <c r="P951" s="436" t="s">
        <v>673</v>
      </c>
      <c r="Q951" s="436" t="s">
        <v>673</v>
      </c>
      <c r="R951" s="436" t="s">
        <v>673</v>
      </c>
      <c r="S951" s="436" t="s">
        <v>673</v>
      </c>
      <c r="T951" s="436" t="s">
        <v>673</v>
      </c>
      <c r="U951" s="436" t="s">
        <v>673</v>
      </c>
      <c r="V951" s="436" t="s">
        <v>673</v>
      </c>
      <c r="W951" s="436" t="s">
        <v>673</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5">
      <c r="A952" s="254"/>
      <c r="B952" s="263"/>
      <c r="C952" s="256">
        <f t="shared" si="342"/>
        <v>4</v>
      </c>
      <c r="D952" s="279"/>
      <c r="E952" s="437">
        <f>E951</f>
        <v>16</v>
      </c>
      <c r="F952" s="328" t="b">
        <f t="shared" si="343"/>
        <v>1</v>
      </c>
      <c r="G952" s="279"/>
      <c r="H952" s="900"/>
      <c r="I952" s="901"/>
      <c r="J952" s="438" t="s">
        <v>675</v>
      </c>
      <c r="K952" s="439" t="str">
        <f t="shared" ref="K952:K994" si="344">IF(L952&lt;0,"-",IFERROR(DATE(2019,1,($L952)*7+1),"-"))</f>
        <v>-</v>
      </c>
      <c r="L952" s="440" t="s">
        <v>673</v>
      </c>
      <c r="M952" s="440" t="s">
        <v>673</v>
      </c>
      <c r="N952" s="440" t="s">
        <v>673</v>
      </c>
      <c r="O952" s="440" t="s">
        <v>673</v>
      </c>
      <c r="P952" s="440" t="s">
        <v>673</v>
      </c>
      <c r="Q952" s="440" t="s">
        <v>673</v>
      </c>
      <c r="R952" s="324">
        <v>0</v>
      </c>
      <c r="S952" s="324" t="b">
        <v>1</v>
      </c>
      <c r="T952" s="440" t="s">
        <v>673</v>
      </c>
      <c r="U952" s="440" t="s">
        <v>673</v>
      </c>
      <c r="V952" s="440" t="s">
        <v>673</v>
      </c>
      <c r="W952" s="440" t="s">
        <v>673</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5">
      <c r="A953" s="254"/>
      <c r="B953" s="263"/>
      <c r="C953" s="256">
        <f t="shared" si="342"/>
        <v>4</v>
      </c>
      <c r="D953" s="279"/>
      <c r="E953" s="437">
        <f>E952</f>
        <v>16</v>
      </c>
      <c r="F953" s="328" t="b">
        <f t="shared" si="343"/>
        <v>1</v>
      </c>
      <c r="G953" s="279"/>
      <c r="H953" s="902"/>
      <c r="I953" s="903"/>
      <c r="J953" s="438" t="s">
        <v>676</v>
      </c>
      <c r="K953" s="439" t="str">
        <f t="shared" si="344"/>
        <v>-</v>
      </c>
      <c r="L953" s="440" t="s">
        <v>677</v>
      </c>
      <c r="M953" s="440" t="s">
        <v>677</v>
      </c>
      <c r="N953" s="440" t="s">
        <v>677</v>
      </c>
      <c r="O953" s="440" t="s">
        <v>677</v>
      </c>
      <c r="P953" s="440" t="s">
        <v>677</v>
      </c>
      <c r="Q953" s="440" t="s">
        <v>677</v>
      </c>
      <c r="R953" s="440" t="s">
        <v>677</v>
      </c>
      <c r="S953" s="440" t="s">
        <v>677</v>
      </c>
      <c r="T953" s="440" t="s">
        <v>677</v>
      </c>
      <c r="U953" s="440" t="s">
        <v>677</v>
      </c>
      <c r="V953" s="440" t="s">
        <v>677</v>
      </c>
      <c r="W953" s="440" t="s">
        <v>677</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5">
      <c r="A954" s="254"/>
      <c r="B954" s="263"/>
      <c r="C954" s="256">
        <f t="shared" si="342"/>
        <v>4</v>
      </c>
      <c r="D954" s="279"/>
      <c r="E954" s="437">
        <f>E953</f>
        <v>16</v>
      </c>
      <c r="F954" s="328" t="b">
        <f t="shared" si="343"/>
        <v>1</v>
      </c>
      <c r="G954" s="279"/>
      <c r="H954" s="904"/>
      <c r="I954" s="905"/>
      <c r="J954" s="424" t="s">
        <v>678</v>
      </c>
      <c r="K954" s="441" t="str">
        <f t="shared" si="344"/>
        <v>-</v>
      </c>
      <c r="L954" s="438" t="s">
        <v>673</v>
      </c>
      <c r="M954" s="438" t="s">
        <v>673</v>
      </c>
      <c r="N954" s="438" t="s">
        <v>673</v>
      </c>
      <c r="O954" s="438" t="s">
        <v>673</v>
      </c>
      <c r="P954" s="438" t="s">
        <v>673</v>
      </c>
      <c r="Q954" s="438" t="s">
        <v>673</v>
      </c>
      <c r="R954" s="438" t="s">
        <v>673</v>
      </c>
      <c r="S954" s="438" t="s">
        <v>673</v>
      </c>
      <c r="T954" s="438" t="s">
        <v>673</v>
      </c>
      <c r="U954" s="438" t="s">
        <v>673</v>
      </c>
      <c r="V954" s="442" t="s">
        <v>673</v>
      </c>
      <c r="W954" s="442" t="s">
        <v>673</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5">
      <c r="A955" s="254"/>
      <c r="B955" s="263"/>
      <c r="C955" s="256">
        <f t="shared" ref="C955:C986" si="345">INT($C$875)+3</f>
        <v>4</v>
      </c>
      <c r="D955" s="279"/>
      <c r="E955" s="334">
        <v>17</v>
      </c>
      <c r="F955" s="328" t="b">
        <f t="shared" si="343"/>
        <v>1</v>
      </c>
      <c r="G955" s="279"/>
      <c r="H955" s="434" t="s">
        <v>701</v>
      </c>
      <c r="I955" s="434"/>
      <c r="J955" s="416" t="s">
        <v>672</v>
      </c>
      <c r="K955" s="435" t="str">
        <f t="shared" si="344"/>
        <v>-</v>
      </c>
      <c r="L955" s="436" t="s">
        <v>673</v>
      </c>
      <c r="M955" s="443">
        <v>42</v>
      </c>
      <c r="N955" s="436" t="s">
        <v>673</v>
      </c>
      <c r="O955" s="436" t="s">
        <v>673</v>
      </c>
      <c r="P955" s="436" t="s">
        <v>673</v>
      </c>
      <c r="Q955" s="436" t="s">
        <v>673</v>
      </c>
      <c r="R955" s="436" t="s">
        <v>673</v>
      </c>
      <c r="S955" s="436" t="s">
        <v>673</v>
      </c>
      <c r="T955" s="436" t="s">
        <v>673</v>
      </c>
      <c r="U955" s="436" t="s">
        <v>673</v>
      </c>
      <c r="V955" s="436" t="s">
        <v>673</v>
      </c>
      <c r="W955" s="436" t="s">
        <v>673</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5">
      <c r="A956" s="254"/>
      <c r="B956" s="263"/>
      <c r="C956" s="256">
        <f t="shared" si="345"/>
        <v>4</v>
      </c>
      <c r="D956" s="279"/>
      <c r="E956" s="437">
        <f>E955</f>
        <v>17</v>
      </c>
      <c r="F956" s="328" t="b">
        <f t="shared" si="343"/>
        <v>1</v>
      </c>
      <c r="G956" s="279"/>
      <c r="H956" s="900" t="s">
        <v>702</v>
      </c>
      <c r="I956" s="901"/>
      <c r="J956" s="438" t="s">
        <v>675</v>
      </c>
      <c r="K956" s="439" t="str">
        <f t="shared" si="344"/>
        <v>-</v>
      </c>
      <c r="L956" s="440" t="s">
        <v>673</v>
      </c>
      <c r="M956" s="440" t="s">
        <v>673</v>
      </c>
      <c r="N956" s="440" t="s">
        <v>673</v>
      </c>
      <c r="O956" s="440" t="s">
        <v>673</v>
      </c>
      <c r="P956" s="440" t="s">
        <v>673</v>
      </c>
      <c r="Q956" s="440" t="s">
        <v>673</v>
      </c>
      <c r="R956" s="324">
        <v>0</v>
      </c>
      <c r="S956" s="440" t="s">
        <v>673</v>
      </c>
      <c r="T956" s="440" t="s">
        <v>673</v>
      </c>
      <c r="U956" s="440" t="s">
        <v>673</v>
      </c>
      <c r="V956" s="440" t="s">
        <v>673</v>
      </c>
      <c r="W956" s="440" t="s">
        <v>673</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5">
      <c r="A957" s="254"/>
      <c r="B957" s="263"/>
      <c r="C957" s="256">
        <f t="shared" si="345"/>
        <v>4</v>
      </c>
      <c r="D957" s="279"/>
      <c r="E957" s="437">
        <f>E956</f>
        <v>17</v>
      </c>
      <c r="F957" s="328" t="b">
        <f t="shared" si="343"/>
        <v>1</v>
      </c>
      <c r="G957" s="279"/>
      <c r="H957" s="902"/>
      <c r="I957" s="903"/>
      <c r="J957" s="438" t="s">
        <v>676</v>
      </c>
      <c r="K957" s="439" t="str">
        <f t="shared" si="344"/>
        <v>-</v>
      </c>
      <c r="L957" s="440" t="s">
        <v>677</v>
      </c>
      <c r="M957" s="440" t="s">
        <v>677</v>
      </c>
      <c r="N957" s="440" t="s">
        <v>677</v>
      </c>
      <c r="O957" s="440" t="s">
        <v>677</v>
      </c>
      <c r="P957" s="440" t="s">
        <v>677</v>
      </c>
      <c r="Q957" s="440" t="s">
        <v>677</v>
      </c>
      <c r="R957" s="440" t="s">
        <v>677</v>
      </c>
      <c r="S957" s="440" t="s">
        <v>677</v>
      </c>
      <c r="T957" s="440" t="s">
        <v>677</v>
      </c>
      <c r="U957" s="440" t="s">
        <v>677</v>
      </c>
      <c r="V957" s="440" t="s">
        <v>677</v>
      </c>
      <c r="W957" s="440" t="s">
        <v>677</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5">
      <c r="A958" s="254"/>
      <c r="B958" s="263"/>
      <c r="C958" s="256">
        <f t="shared" si="345"/>
        <v>4</v>
      </c>
      <c r="D958" s="279"/>
      <c r="E958" s="437">
        <f>E957</f>
        <v>17</v>
      </c>
      <c r="F958" s="328" t="b">
        <f t="shared" si="343"/>
        <v>1</v>
      </c>
      <c r="G958" s="279"/>
      <c r="H958" s="904"/>
      <c r="I958" s="905"/>
      <c r="J958" s="424" t="s">
        <v>678</v>
      </c>
      <c r="K958" s="441" t="str">
        <f t="shared" si="344"/>
        <v>-</v>
      </c>
      <c r="L958" s="438" t="s">
        <v>673</v>
      </c>
      <c r="M958" s="438" t="s">
        <v>673</v>
      </c>
      <c r="N958" s="438" t="s">
        <v>673</v>
      </c>
      <c r="O958" s="438" t="s">
        <v>673</v>
      </c>
      <c r="P958" s="438" t="s">
        <v>673</v>
      </c>
      <c r="Q958" s="438" t="s">
        <v>673</v>
      </c>
      <c r="R958" s="438" t="s">
        <v>673</v>
      </c>
      <c r="S958" s="438" t="s">
        <v>673</v>
      </c>
      <c r="T958" s="438" t="s">
        <v>673</v>
      </c>
      <c r="U958" s="438" t="s">
        <v>673</v>
      </c>
      <c r="V958" s="442" t="s">
        <v>673</v>
      </c>
      <c r="W958" s="442" t="s">
        <v>673</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5">
      <c r="A959" s="254"/>
      <c r="B959" s="263"/>
      <c r="C959" s="256">
        <f t="shared" si="345"/>
        <v>4</v>
      </c>
      <c r="D959" s="279"/>
      <c r="E959" s="334">
        <v>18</v>
      </c>
      <c r="F959" s="328" t="b">
        <f t="shared" si="343"/>
        <v>1</v>
      </c>
      <c r="G959" s="279"/>
      <c r="H959" s="434" t="s">
        <v>703</v>
      </c>
      <c r="I959" s="434"/>
      <c r="J959" s="416" t="s">
        <v>672</v>
      </c>
      <c r="K959" s="435" t="str">
        <f t="shared" si="344"/>
        <v>-</v>
      </c>
      <c r="L959" s="436" t="s">
        <v>673</v>
      </c>
      <c r="M959" s="436" t="s">
        <v>673</v>
      </c>
      <c r="N959" s="436" t="s">
        <v>673</v>
      </c>
      <c r="O959" s="436" t="s">
        <v>673</v>
      </c>
      <c r="P959" s="436" t="s">
        <v>673</v>
      </c>
      <c r="Q959" s="436" t="s">
        <v>673</v>
      </c>
      <c r="R959" s="436" t="s">
        <v>673</v>
      </c>
      <c r="S959" s="436" t="s">
        <v>673</v>
      </c>
      <c r="T959" s="436" t="s">
        <v>673</v>
      </c>
      <c r="U959" s="436" t="s">
        <v>673</v>
      </c>
      <c r="V959" s="436" t="s">
        <v>673</v>
      </c>
      <c r="W959" s="436" t="s">
        <v>673</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5">
      <c r="A960" s="254"/>
      <c r="B960" s="263"/>
      <c r="C960" s="256">
        <f t="shared" si="345"/>
        <v>4</v>
      </c>
      <c r="D960" s="279"/>
      <c r="E960" s="437">
        <f>E959</f>
        <v>18</v>
      </c>
      <c r="F960" s="328" t="b">
        <f t="shared" si="343"/>
        <v>1</v>
      </c>
      <c r="G960" s="279"/>
      <c r="H960" s="900" t="s">
        <v>704</v>
      </c>
      <c r="I960" s="901"/>
      <c r="J960" s="438" t="s">
        <v>675</v>
      </c>
      <c r="K960" s="439" t="str">
        <f t="shared" si="344"/>
        <v>-</v>
      </c>
      <c r="L960" s="440" t="s">
        <v>673</v>
      </c>
      <c r="M960" s="440" t="s">
        <v>673</v>
      </c>
      <c r="N960" s="440" t="s">
        <v>673</v>
      </c>
      <c r="O960" s="324">
        <v>1</v>
      </c>
      <c r="P960" s="440" t="s">
        <v>673</v>
      </c>
      <c r="Q960" s="440" t="s">
        <v>673</v>
      </c>
      <c r="R960" s="440" t="s">
        <v>673</v>
      </c>
      <c r="S960" s="440" t="s">
        <v>673</v>
      </c>
      <c r="T960" s="440" t="s">
        <v>673</v>
      </c>
      <c r="U960" s="440" t="s">
        <v>673</v>
      </c>
      <c r="V960" s="440" t="s">
        <v>673</v>
      </c>
      <c r="W960" s="440" t="s">
        <v>673</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5">
      <c r="A961" s="254"/>
      <c r="B961" s="263"/>
      <c r="C961" s="256">
        <f t="shared" si="345"/>
        <v>4</v>
      </c>
      <c r="D961" s="279"/>
      <c r="E961" s="437">
        <f>E960</f>
        <v>18</v>
      </c>
      <c r="F961" s="328" t="b">
        <f t="shared" si="343"/>
        <v>1</v>
      </c>
      <c r="G961" s="279"/>
      <c r="H961" s="902"/>
      <c r="I961" s="903"/>
      <c r="J961" s="438" t="s">
        <v>676</v>
      </c>
      <c r="K961" s="439" t="str">
        <f t="shared" si="344"/>
        <v>-</v>
      </c>
      <c r="L961" s="440" t="s">
        <v>677</v>
      </c>
      <c r="M961" s="324">
        <v>38</v>
      </c>
      <c r="N961" s="440" t="s">
        <v>677</v>
      </c>
      <c r="O961" s="440" t="s">
        <v>677</v>
      </c>
      <c r="P961" s="440" t="s">
        <v>677</v>
      </c>
      <c r="Q961" s="440" t="s">
        <v>677</v>
      </c>
      <c r="R961" s="440" t="s">
        <v>677</v>
      </c>
      <c r="S961" s="440" t="s">
        <v>677</v>
      </c>
      <c r="T961" s="440" t="s">
        <v>677</v>
      </c>
      <c r="U961" s="440" t="s">
        <v>677</v>
      </c>
      <c r="V961" s="440" t="s">
        <v>677</v>
      </c>
      <c r="W961" s="440" t="s">
        <v>677</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5">
      <c r="A962" s="254"/>
      <c r="B962" s="263"/>
      <c r="C962" s="256">
        <f t="shared" si="345"/>
        <v>4</v>
      </c>
      <c r="D962" s="279"/>
      <c r="E962" s="437">
        <f>E961</f>
        <v>18</v>
      </c>
      <c r="F962" s="328" t="b">
        <f t="shared" si="343"/>
        <v>1</v>
      </c>
      <c r="G962" s="279"/>
      <c r="H962" s="904"/>
      <c r="I962" s="905"/>
      <c r="J962" s="424" t="s">
        <v>678</v>
      </c>
      <c r="K962" s="441" t="str">
        <f t="shared" si="344"/>
        <v>-</v>
      </c>
      <c r="L962" s="438" t="s">
        <v>673</v>
      </c>
      <c r="M962" s="438" t="s">
        <v>673</v>
      </c>
      <c r="N962" s="438" t="s">
        <v>673</v>
      </c>
      <c r="O962" s="438" t="s">
        <v>673</v>
      </c>
      <c r="P962" s="438" t="s">
        <v>673</v>
      </c>
      <c r="Q962" s="438" t="s">
        <v>673</v>
      </c>
      <c r="R962" s="438" t="s">
        <v>673</v>
      </c>
      <c r="S962" s="438" t="s">
        <v>673</v>
      </c>
      <c r="T962" s="438" t="s">
        <v>673</v>
      </c>
      <c r="U962" s="438" t="s">
        <v>673</v>
      </c>
      <c r="V962" s="442" t="s">
        <v>673</v>
      </c>
      <c r="W962" s="442" t="s">
        <v>673</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5">
      <c r="A963" s="254"/>
      <c r="B963" s="263"/>
      <c r="C963" s="256">
        <f t="shared" si="345"/>
        <v>4</v>
      </c>
      <c r="D963" s="279"/>
      <c r="E963" s="334">
        <v>19</v>
      </c>
      <c r="F963" s="328" t="b">
        <f t="shared" si="343"/>
        <v>1</v>
      </c>
      <c r="G963" s="279"/>
      <c r="H963" s="434" t="s">
        <v>705</v>
      </c>
      <c r="I963" s="434"/>
      <c r="J963" s="416" t="s">
        <v>672</v>
      </c>
      <c r="K963" s="435" t="str">
        <f t="shared" si="344"/>
        <v>-</v>
      </c>
      <c r="L963" s="436" t="s">
        <v>673</v>
      </c>
      <c r="M963" s="436" t="s">
        <v>673</v>
      </c>
      <c r="N963" s="436" t="s">
        <v>673</v>
      </c>
      <c r="O963" s="436" t="s">
        <v>673</v>
      </c>
      <c r="P963" s="436" t="s">
        <v>673</v>
      </c>
      <c r="Q963" s="436" t="s">
        <v>673</v>
      </c>
      <c r="R963" s="436" t="s">
        <v>673</v>
      </c>
      <c r="S963" s="436" t="s">
        <v>673</v>
      </c>
      <c r="T963" s="436" t="s">
        <v>673</v>
      </c>
      <c r="U963" s="436" t="s">
        <v>673</v>
      </c>
      <c r="V963" s="436" t="s">
        <v>673</v>
      </c>
      <c r="W963" s="436" t="s">
        <v>673</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5">
      <c r="A964" s="254"/>
      <c r="B964" s="263"/>
      <c r="C964" s="256">
        <f t="shared" si="345"/>
        <v>4</v>
      </c>
      <c r="D964" s="279"/>
      <c r="E964" s="437">
        <f>E963</f>
        <v>19</v>
      </c>
      <c r="F964" s="328" t="b">
        <f t="shared" si="343"/>
        <v>1</v>
      </c>
      <c r="G964" s="279"/>
      <c r="H964" s="900" t="s">
        <v>706</v>
      </c>
      <c r="I964" s="901"/>
      <c r="J964" s="438" t="s">
        <v>675</v>
      </c>
      <c r="K964" s="439">
        <f t="shared" si="344"/>
        <v>43543</v>
      </c>
      <c r="L964" s="324">
        <v>11</v>
      </c>
      <c r="M964" s="440" t="s">
        <v>673</v>
      </c>
      <c r="N964" s="440" t="s">
        <v>673</v>
      </c>
      <c r="O964" s="440" t="s">
        <v>673</v>
      </c>
      <c r="P964" s="440" t="s">
        <v>673</v>
      </c>
      <c r="Q964" s="440" t="s">
        <v>673</v>
      </c>
      <c r="R964" s="440" t="s">
        <v>673</v>
      </c>
      <c r="S964" s="440" t="s">
        <v>673</v>
      </c>
      <c r="T964" s="440" t="s">
        <v>673</v>
      </c>
      <c r="U964" s="440" t="s">
        <v>673</v>
      </c>
      <c r="V964" s="440" t="s">
        <v>673</v>
      </c>
      <c r="W964" s="440" t="s">
        <v>673</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5">
      <c r="A965" s="254"/>
      <c r="B965" s="263"/>
      <c r="C965" s="256">
        <f t="shared" si="345"/>
        <v>4</v>
      </c>
      <c r="D965" s="279"/>
      <c r="E965" s="437">
        <f>E964</f>
        <v>19</v>
      </c>
      <c r="F965" s="328" t="b">
        <f t="shared" si="343"/>
        <v>1</v>
      </c>
      <c r="G965" s="279"/>
      <c r="H965" s="902"/>
      <c r="I965" s="903"/>
      <c r="J965" s="438" t="s">
        <v>676</v>
      </c>
      <c r="K965" s="439" t="str">
        <f t="shared" si="344"/>
        <v>-</v>
      </c>
      <c r="L965" s="440" t="s">
        <v>677</v>
      </c>
      <c r="M965" s="440" t="s">
        <v>677</v>
      </c>
      <c r="N965" s="324">
        <v>20</v>
      </c>
      <c r="O965" s="324">
        <v>3</v>
      </c>
      <c r="P965" s="440" t="s">
        <v>677</v>
      </c>
      <c r="Q965" s="440" t="s">
        <v>677</v>
      </c>
      <c r="R965" s="440" t="s">
        <v>677</v>
      </c>
      <c r="S965" s="440" t="s">
        <v>677</v>
      </c>
      <c r="T965" s="440" t="s">
        <v>677</v>
      </c>
      <c r="U965" s="440" t="s">
        <v>677</v>
      </c>
      <c r="V965" s="440" t="s">
        <v>677</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5">
      <c r="A966" s="254"/>
      <c r="B966" s="263"/>
      <c r="C966" s="256">
        <f t="shared" si="345"/>
        <v>4</v>
      </c>
      <c r="D966" s="279"/>
      <c r="E966" s="437">
        <f>E965</f>
        <v>19</v>
      </c>
      <c r="F966" s="328" t="b">
        <f t="shared" si="343"/>
        <v>1</v>
      </c>
      <c r="G966" s="279"/>
      <c r="H966" s="904"/>
      <c r="I966" s="905"/>
      <c r="J966" s="424" t="s">
        <v>678</v>
      </c>
      <c r="K966" s="441" t="str">
        <f t="shared" si="344"/>
        <v>-</v>
      </c>
      <c r="L966" s="438" t="s">
        <v>673</v>
      </c>
      <c r="M966" s="438" t="s">
        <v>673</v>
      </c>
      <c r="N966" s="438" t="s">
        <v>673</v>
      </c>
      <c r="O966" s="438" t="s">
        <v>673</v>
      </c>
      <c r="P966" s="438" t="s">
        <v>673</v>
      </c>
      <c r="Q966" s="438" t="s">
        <v>673</v>
      </c>
      <c r="R966" s="438" t="s">
        <v>673</v>
      </c>
      <c r="S966" s="438" t="s">
        <v>673</v>
      </c>
      <c r="T966" s="438" t="s">
        <v>673</v>
      </c>
      <c r="U966" s="438" t="s">
        <v>673</v>
      </c>
      <c r="V966" s="442" t="s">
        <v>673</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5">
      <c r="A967" s="254"/>
      <c r="B967" s="263"/>
      <c r="C967" s="256">
        <f t="shared" si="345"/>
        <v>4</v>
      </c>
      <c r="D967" s="279"/>
      <c r="E967" s="334">
        <v>20</v>
      </c>
      <c r="F967" s="328" t="b">
        <f t="shared" si="343"/>
        <v>1</v>
      </c>
      <c r="G967" s="279"/>
      <c r="H967" s="434" t="s">
        <v>707</v>
      </c>
      <c r="I967" s="434"/>
      <c r="J967" s="416" t="s">
        <v>672</v>
      </c>
      <c r="K967" s="435" t="str">
        <f t="shared" si="344"/>
        <v>-</v>
      </c>
      <c r="L967" s="436" t="s">
        <v>673</v>
      </c>
      <c r="M967" s="436" t="s">
        <v>673</v>
      </c>
      <c r="N967" s="436" t="s">
        <v>673</v>
      </c>
      <c r="O967" s="436" t="s">
        <v>673</v>
      </c>
      <c r="P967" s="436" t="s">
        <v>673</v>
      </c>
      <c r="Q967" s="436" t="s">
        <v>673</v>
      </c>
      <c r="R967" s="436" t="s">
        <v>673</v>
      </c>
      <c r="S967" s="436" t="s">
        <v>673</v>
      </c>
      <c r="T967" s="436" t="s">
        <v>673</v>
      </c>
      <c r="U967" s="436" t="s">
        <v>673</v>
      </c>
      <c r="V967" s="436" t="s">
        <v>673</v>
      </c>
      <c r="W967" s="436" t="s">
        <v>673</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5">
      <c r="A968" s="254"/>
      <c r="B968" s="263"/>
      <c r="C968" s="256">
        <f t="shared" si="345"/>
        <v>4</v>
      </c>
      <c r="D968" s="279"/>
      <c r="E968" s="437">
        <f>E967</f>
        <v>20</v>
      </c>
      <c r="F968" s="328" t="b">
        <f t="shared" si="343"/>
        <v>1</v>
      </c>
      <c r="G968" s="279"/>
      <c r="H968" s="900" t="s">
        <v>708</v>
      </c>
      <c r="I968" s="901"/>
      <c r="J968" s="438" t="s">
        <v>675</v>
      </c>
      <c r="K968" s="439">
        <f t="shared" si="344"/>
        <v>43718</v>
      </c>
      <c r="L968" s="324">
        <v>36</v>
      </c>
      <c r="M968" s="440" t="s">
        <v>673</v>
      </c>
      <c r="N968" s="440" t="s">
        <v>673</v>
      </c>
      <c r="O968" s="440" t="s">
        <v>673</v>
      </c>
      <c r="P968" s="440" t="s">
        <v>673</v>
      </c>
      <c r="Q968" s="440" t="s">
        <v>673</v>
      </c>
      <c r="R968" s="440" t="s">
        <v>673</v>
      </c>
      <c r="S968" s="440" t="s">
        <v>673</v>
      </c>
      <c r="T968" s="440" t="s">
        <v>673</v>
      </c>
      <c r="U968" s="440" t="s">
        <v>673</v>
      </c>
      <c r="V968" s="440" t="s">
        <v>673</v>
      </c>
      <c r="W968" s="440" t="s">
        <v>673</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5">
      <c r="A969" s="254"/>
      <c r="B969" s="263"/>
      <c r="C969" s="256">
        <f t="shared" si="345"/>
        <v>4</v>
      </c>
      <c r="D969" s="279"/>
      <c r="E969" s="437">
        <f>E968</f>
        <v>20</v>
      </c>
      <c r="F969" s="328" t="b">
        <f t="shared" si="343"/>
        <v>1</v>
      </c>
      <c r="G969" s="279"/>
      <c r="H969" s="902"/>
      <c r="I969" s="903"/>
      <c r="J969" s="438" t="s">
        <v>676</v>
      </c>
      <c r="K969" s="439" t="str">
        <f t="shared" si="344"/>
        <v>-</v>
      </c>
      <c r="L969" s="440" t="s">
        <v>677</v>
      </c>
      <c r="M969" s="440" t="s">
        <v>677</v>
      </c>
      <c r="N969" s="324">
        <v>20</v>
      </c>
      <c r="O969" s="324">
        <v>6</v>
      </c>
      <c r="P969" s="440" t="s">
        <v>677</v>
      </c>
      <c r="Q969" s="440" t="s">
        <v>677</v>
      </c>
      <c r="R969" s="440" t="s">
        <v>677</v>
      </c>
      <c r="S969" s="440" t="s">
        <v>677</v>
      </c>
      <c r="T969" s="440" t="s">
        <v>677</v>
      </c>
      <c r="U969" s="440" t="s">
        <v>677</v>
      </c>
      <c r="V969" s="440" t="s">
        <v>677</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5">
      <c r="A970" s="254"/>
      <c r="B970" s="263"/>
      <c r="C970" s="256">
        <f t="shared" si="345"/>
        <v>4</v>
      </c>
      <c r="D970" s="279"/>
      <c r="E970" s="437">
        <f>E969</f>
        <v>20</v>
      </c>
      <c r="F970" s="328" t="b">
        <f t="shared" si="343"/>
        <v>1</v>
      </c>
      <c r="G970" s="279"/>
      <c r="H970" s="904"/>
      <c r="I970" s="905"/>
      <c r="J970" s="424" t="s">
        <v>678</v>
      </c>
      <c r="K970" s="441" t="str">
        <f t="shared" si="344"/>
        <v>-</v>
      </c>
      <c r="L970" s="438" t="s">
        <v>673</v>
      </c>
      <c r="M970" s="438" t="s">
        <v>673</v>
      </c>
      <c r="N970" s="438" t="s">
        <v>673</v>
      </c>
      <c r="O970" s="438" t="s">
        <v>673</v>
      </c>
      <c r="P970" s="438" t="s">
        <v>673</v>
      </c>
      <c r="Q970" s="438" t="s">
        <v>673</v>
      </c>
      <c r="R970" s="438" t="s">
        <v>673</v>
      </c>
      <c r="S970" s="438" t="s">
        <v>673</v>
      </c>
      <c r="T970" s="438" t="s">
        <v>673</v>
      </c>
      <c r="U970" s="438" t="s">
        <v>673</v>
      </c>
      <c r="V970" s="442" t="s">
        <v>673</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5">
      <c r="A971" s="254"/>
      <c r="B971" s="263"/>
      <c r="C971" s="256">
        <f t="shared" si="345"/>
        <v>4</v>
      </c>
      <c r="D971" s="279"/>
      <c r="E971" s="334">
        <v>21</v>
      </c>
      <c r="F971" s="328" t="b">
        <f t="shared" si="343"/>
        <v>1</v>
      </c>
      <c r="G971" s="279"/>
      <c r="H971" s="434" t="s">
        <v>709</v>
      </c>
      <c r="I971" s="434"/>
      <c r="J971" s="416" t="s">
        <v>672</v>
      </c>
      <c r="K971" s="435" t="str">
        <f t="shared" si="344"/>
        <v>-</v>
      </c>
      <c r="L971" s="436" t="s">
        <v>673</v>
      </c>
      <c r="M971" s="436" t="s">
        <v>673</v>
      </c>
      <c r="N971" s="436" t="s">
        <v>673</v>
      </c>
      <c r="O971" s="436" t="s">
        <v>673</v>
      </c>
      <c r="P971" s="436" t="s">
        <v>673</v>
      </c>
      <c r="Q971" s="436" t="s">
        <v>673</v>
      </c>
      <c r="R971" s="436" t="s">
        <v>673</v>
      </c>
      <c r="S971" s="436" t="s">
        <v>673</v>
      </c>
      <c r="T971" s="436" t="s">
        <v>673</v>
      </c>
      <c r="U971" s="436" t="s">
        <v>673</v>
      </c>
      <c r="V971" s="436" t="s">
        <v>673</v>
      </c>
      <c r="W971" s="436" t="s">
        <v>673</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5">
      <c r="A972" s="254"/>
      <c r="B972" s="263"/>
      <c r="C972" s="256">
        <f t="shared" si="345"/>
        <v>4</v>
      </c>
      <c r="D972" s="279"/>
      <c r="E972" s="437">
        <f>E971</f>
        <v>21</v>
      </c>
      <c r="F972" s="328" t="b">
        <f t="shared" si="343"/>
        <v>1</v>
      </c>
      <c r="G972" s="279"/>
      <c r="H972" s="900" t="s">
        <v>710</v>
      </c>
      <c r="I972" s="901"/>
      <c r="J972" s="438" t="s">
        <v>675</v>
      </c>
      <c r="K972" s="439">
        <f t="shared" si="344"/>
        <v>43760</v>
      </c>
      <c r="L972" s="324">
        <v>42</v>
      </c>
      <c r="M972" s="440" t="s">
        <v>673</v>
      </c>
      <c r="N972" s="440" t="s">
        <v>673</v>
      </c>
      <c r="O972" s="440" t="s">
        <v>673</v>
      </c>
      <c r="P972" s="440" t="s">
        <v>673</v>
      </c>
      <c r="Q972" s="440" t="s">
        <v>673</v>
      </c>
      <c r="R972" s="440" t="s">
        <v>673</v>
      </c>
      <c r="S972" s="440" t="s">
        <v>673</v>
      </c>
      <c r="T972" s="440" t="s">
        <v>673</v>
      </c>
      <c r="U972" s="440" t="s">
        <v>673</v>
      </c>
      <c r="V972" s="440" t="s">
        <v>673</v>
      </c>
      <c r="W972" s="440" t="s">
        <v>673</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5">
      <c r="A973" s="254"/>
      <c r="B973" s="263"/>
      <c r="C973" s="256">
        <f t="shared" si="345"/>
        <v>4</v>
      </c>
      <c r="D973" s="279"/>
      <c r="E973" s="437">
        <f>E972</f>
        <v>21</v>
      </c>
      <c r="F973" s="328" t="b">
        <f t="shared" si="343"/>
        <v>1</v>
      </c>
      <c r="G973" s="279"/>
      <c r="H973" s="902"/>
      <c r="I973" s="903"/>
      <c r="J973" s="438" t="s">
        <v>676</v>
      </c>
      <c r="K973" s="439" t="str">
        <f t="shared" si="344"/>
        <v>-</v>
      </c>
      <c r="L973" s="440" t="s">
        <v>677</v>
      </c>
      <c r="M973" s="440" t="s">
        <v>677</v>
      </c>
      <c r="N973" s="324">
        <v>28</v>
      </c>
      <c r="O973" s="324">
        <v>3</v>
      </c>
      <c r="P973" s="440" t="s">
        <v>677</v>
      </c>
      <c r="Q973" s="440" t="s">
        <v>677</v>
      </c>
      <c r="R973" s="440" t="s">
        <v>677</v>
      </c>
      <c r="S973" s="440" t="s">
        <v>677</v>
      </c>
      <c r="T973" s="440" t="s">
        <v>677</v>
      </c>
      <c r="U973" s="440" t="s">
        <v>677</v>
      </c>
      <c r="V973" s="440" t="s">
        <v>677</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5">
      <c r="A974" s="254"/>
      <c r="B974" s="263"/>
      <c r="C974" s="256">
        <f t="shared" si="345"/>
        <v>4</v>
      </c>
      <c r="D974" s="279"/>
      <c r="E974" s="437">
        <f>E973</f>
        <v>21</v>
      </c>
      <c r="F974" s="328" t="b">
        <f t="shared" si="343"/>
        <v>1</v>
      </c>
      <c r="G974" s="279"/>
      <c r="H974" s="904"/>
      <c r="I974" s="905"/>
      <c r="J974" s="424" t="s">
        <v>678</v>
      </c>
      <c r="K974" s="441" t="str">
        <f t="shared" si="344"/>
        <v>-</v>
      </c>
      <c r="L974" s="438" t="s">
        <v>673</v>
      </c>
      <c r="M974" s="438" t="s">
        <v>673</v>
      </c>
      <c r="N974" s="438" t="s">
        <v>673</v>
      </c>
      <c r="O974" s="438" t="s">
        <v>673</v>
      </c>
      <c r="P974" s="438" t="s">
        <v>673</v>
      </c>
      <c r="Q974" s="438" t="s">
        <v>673</v>
      </c>
      <c r="R974" s="438" t="s">
        <v>673</v>
      </c>
      <c r="S974" s="438" t="s">
        <v>673</v>
      </c>
      <c r="T974" s="438" t="s">
        <v>673</v>
      </c>
      <c r="U974" s="438" t="s">
        <v>673</v>
      </c>
      <c r="V974" s="442" t="s">
        <v>673</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5">
      <c r="A975" s="254"/>
      <c r="B975" s="263"/>
      <c r="C975" s="256">
        <f t="shared" si="345"/>
        <v>4</v>
      </c>
      <c r="D975" s="279"/>
      <c r="E975" s="334">
        <v>22</v>
      </c>
      <c r="F975" s="328" t="b">
        <f t="shared" si="343"/>
        <v>1</v>
      </c>
      <c r="G975" s="279"/>
      <c r="H975" s="434" t="s">
        <v>711</v>
      </c>
      <c r="I975" s="434"/>
      <c r="J975" s="416" t="s">
        <v>672</v>
      </c>
      <c r="K975" s="435" t="str">
        <f t="shared" si="344"/>
        <v>-</v>
      </c>
      <c r="L975" s="436" t="s">
        <v>673</v>
      </c>
      <c r="M975" s="436" t="s">
        <v>673</v>
      </c>
      <c r="N975" s="436" t="s">
        <v>673</v>
      </c>
      <c r="O975" s="436" t="s">
        <v>673</v>
      </c>
      <c r="P975" s="436" t="s">
        <v>673</v>
      </c>
      <c r="Q975" s="436" t="s">
        <v>673</v>
      </c>
      <c r="R975" s="436" t="s">
        <v>673</v>
      </c>
      <c r="S975" s="436" t="s">
        <v>673</v>
      </c>
      <c r="T975" s="436" t="s">
        <v>673</v>
      </c>
      <c r="U975" s="436" t="s">
        <v>673</v>
      </c>
      <c r="V975" s="436" t="s">
        <v>673</v>
      </c>
      <c r="W975" s="436" t="s">
        <v>673</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5">
      <c r="A976" s="254"/>
      <c r="B976" s="263"/>
      <c r="C976" s="256">
        <f t="shared" si="345"/>
        <v>4</v>
      </c>
      <c r="D976" s="279"/>
      <c r="E976" s="437">
        <f>E975</f>
        <v>22</v>
      </c>
      <c r="F976" s="328" t="b">
        <f t="shared" si="343"/>
        <v>1</v>
      </c>
      <c r="G976" s="279"/>
      <c r="H976" s="900" t="s">
        <v>712</v>
      </c>
      <c r="I976" s="901"/>
      <c r="J976" s="438" t="s">
        <v>675</v>
      </c>
      <c r="K976" s="439" t="str">
        <f t="shared" si="344"/>
        <v>-</v>
      </c>
      <c r="L976" s="440" t="s">
        <v>673</v>
      </c>
      <c r="M976" s="440" t="s">
        <v>673</v>
      </c>
      <c r="N976" s="324">
        <v>0</v>
      </c>
      <c r="O976" s="440" t="s">
        <v>673</v>
      </c>
      <c r="P976" s="440" t="s">
        <v>673</v>
      </c>
      <c r="Q976" s="440" t="s">
        <v>673</v>
      </c>
      <c r="R976" s="440" t="s">
        <v>673</v>
      </c>
      <c r="S976" s="440" t="s">
        <v>673</v>
      </c>
      <c r="T976" s="440" t="s">
        <v>673</v>
      </c>
      <c r="U976" s="440" t="s">
        <v>673</v>
      </c>
      <c r="V976" s="440" t="s">
        <v>673</v>
      </c>
      <c r="W976" s="440" t="s">
        <v>673</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5">
      <c r="A977" s="254"/>
      <c r="B977" s="263"/>
      <c r="C977" s="256">
        <f t="shared" si="345"/>
        <v>4</v>
      </c>
      <c r="D977" s="279"/>
      <c r="E977" s="437">
        <f>E976</f>
        <v>22</v>
      </c>
      <c r="F977" s="328" t="b">
        <f t="shared" si="343"/>
        <v>1</v>
      </c>
      <c r="G977" s="279"/>
      <c r="H977" s="902"/>
      <c r="I977" s="903"/>
      <c r="J977" s="438" t="s">
        <v>676</v>
      </c>
      <c r="K977" s="439" t="str">
        <f t="shared" si="344"/>
        <v>-</v>
      </c>
      <c r="L977" s="440" t="s">
        <v>677</v>
      </c>
      <c r="M977" s="440" t="s">
        <v>677</v>
      </c>
      <c r="N977" s="440" t="s">
        <v>677</v>
      </c>
      <c r="O977" s="440" t="s">
        <v>677</v>
      </c>
      <c r="P977" s="440" t="s">
        <v>677</v>
      </c>
      <c r="Q977" s="440" t="s">
        <v>677</v>
      </c>
      <c r="R977" s="440" t="s">
        <v>677</v>
      </c>
      <c r="S977" s="440" t="s">
        <v>677</v>
      </c>
      <c r="T977" s="440" t="s">
        <v>677</v>
      </c>
      <c r="U977" s="440" t="s">
        <v>677</v>
      </c>
      <c r="V977" s="440" t="s">
        <v>677</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5">
      <c r="A978" s="254"/>
      <c r="B978" s="263"/>
      <c r="C978" s="256">
        <f t="shared" si="345"/>
        <v>4</v>
      </c>
      <c r="D978" s="279"/>
      <c r="E978" s="437">
        <f>E977</f>
        <v>22</v>
      </c>
      <c r="F978" s="328" t="b">
        <f t="shared" si="343"/>
        <v>1</v>
      </c>
      <c r="G978" s="279"/>
      <c r="H978" s="904"/>
      <c r="I978" s="905"/>
      <c r="J978" s="424" t="s">
        <v>678</v>
      </c>
      <c r="K978" s="441" t="str">
        <f t="shared" si="344"/>
        <v>-</v>
      </c>
      <c r="L978" s="438" t="s">
        <v>673</v>
      </c>
      <c r="M978" s="438" t="s">
        <v>673</v>
      </c>
      <c r="N978" s="438" t="s">
        <v>673</v>
      </c>
      <c r="O978" s="438" t="s">
        <v>673</v>
      </c>
      <c r="P978" s="438" t="s">
        <v>673</v>
      </c>
      <c r="Q978" s="438" t="s">
        <v>673</v>
      </c>
      <c r="R978" s="438" t="s">
        <v>673</v>
      </c>
      <c r="S978" s="438" t="s">
        <v>673</v>
      </c>
      <c r="T978" s="438" t="s">
        <v>673</v>
      </c>
      <c r="U978" s="438" t="s">
        <v>673</v>
      </c>
      <c r="V978" s="442" t="s">
        <v>673</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5">
      <c r="A979" s="254"/>
      <c r="B979" s="263"/>
      <c r="C979" s="256">
        <f t="shared" si="345"/>
        <v>4</v>
      </c>
      <c r="D979" s="279"/>
      <c r="E979" s="334">
        <v>23</v>
      </c>
      <c r="F979" s="328" t="b">
        <f t="shared" si="343"/>
        <v>1</v>
      </c>
      <c r="G979" s="279"/>
      <c r="H979" s="434" t="s">
        <v>713</v>
      </c>
      <c r="I979" s="434"/>
      <c r="J979" s="416" t="s">
        <v>672</v>
      </c>
      <c r="K979" s="435" t="str">
        <f t="shared" si="344"/>
        <v>-</v>
      </c>
      <c r="L979" s="436" t="s">
        <v>673</v>
      </c>
      <c r="M979" s="436" t="s">
        <v>673</v>
      </c>
      <c r="N979" s="436" t="s">
        <v>673</v>
      </c>
      <c r="O979" s="436" t="s">
        <v>673</v>
      </c>
      <c r="P979" s="436" t="s">
        <v>673</v>
      </c>
      <c r="Q979" s="436" t="s">
        <v>673</v>
      </c>
      <c r="R979" s="436" t="s">
        <v>673</v>
      </c>
      <c r="S979" s="436" t="s">
        <v>673</v>
      </c>
      <c r="T979" s="436" t="s">
        <v>673</v>
      </c>
      <c r="U979" s="436" t="s">
        <v>673</v>
      </c>
      <c r="V979" s="436" t="s">
        <v>673</v>
      </c>
      <c r="W979" s="436" t="s">
        <v>673</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5">
      <c r="A980" s="254"/>
      <c r="B980" s="263"/>
      <c r="C980" s="256">
        <f t="shared" si="345"/>
        <v>4</v>
      </c>
      <c r="D980" s="279"/>
      <c r="E980" s="437">
        <f>E979</f>
        <v>23</v>
      </c>
      <c r="F980" s="328" t="b">
        <f t="shared" si="343"/>
        <v>1</v>
      </c>
      <c r="G980" s="279"/>
      <c r="H980" s="900" t="s">
        <v>714</v>
      </c>
      <c r="I980" s="901"/>
      <c r="J980" s="438" t="s">
        <v>675</v>
      </c>
      <c r="K980" s="439" t="str">
        <f t="shared" si="344"/>
        <v>-</v>
      </c>
      <c r="L980" s="440" t="s">
        <v>673</v>
      </c>
      <c r="M980" s="440" t="s">
        <v>673</v>
      </c>
      <c r="N980" s="324">
        <v>0</v>
      </c>
      <c r="O980" s="440" t="s">
        <v>673</v>
      </c>
      <c r="P980" s="440" t="s">
        <v>673</v>
      </c>
      <c r="Q980" s="440" t="s">
        <v>673</v>
      </c>
      <c r="R980" s="440" t="s">
        <v>673</v>
      </c>
      <c r="S980" s="440" t="s">
        <v>673</v>
      </c>
      <c r="T980" s="440" t="s">
        <v>673</v>
      </c>
      <c r="U980" s="440" t="s">
        <v>673</v>
      </c>
      <c r="V980" s="440" t="s">
        <v>673</v>
      </c>
      <c r="W980" s="440" t="s">
        <v>673</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5">
      <c r="A981" s="254"/>
      <c r="B981" s="263"/>
      <c r="C981" s="256">
        <f t="shared" si="345"/>
        <v>4</v>
      </c>
      <c r="D981" s="279"/>
      <c r="E981" s="437">
        <f>E980</f>
        <v>23</v>
      </c>
      <c r="F981" s="328" t="b">
        <f t="shared" si="343"/>
        <v>1</v>
      </c>
      <c r="G981" s="279"/>
      <c r="H981" s="902"/>
      <c r="I981" s="903"/>
      <c r="J981" s="438" t="s">
        <v>676</v>
      </c>
      <c r="K981" s="439" t="str">
        <f t="shared" si="344"/>
        <v>-</v>
      </c>
      <c r="L981" s="440" t="s">
        <v>677</v>
      </c>
      <c r="M981" s="440" t="s">
        <v>677</v>
      </c>
      <c r="N981" s="440" t="s">
        <v>677</v>
      </c>
      <c r="O981" s="440" t="s">
        <v>677</v>
      </c>
      <c r="P981" s="440" t="s">
        <v>677</v>
      </c>
      <c r="Q981" s="440" t="s">
        <v>677</v>
      </c>
      <c r="R981" s="440" t="s">
        <v>677</v>
      </c>
      <c r="S981" s="440" t="s">
        <v>677</v>
      </c>
      <c r="T981" s="440" t="s">
        <v>677</v>
      </c>
      <c r="U981" s="440" t="s">
        <v>677</v>
      </c>
      <c r="V981" s="440" t="s">
        <v>677</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5">
      <c r="A982" s="254"/>
      <c r="B982" s="263"/>
      <c r="C982" s="256">
        <f t="shared" si="345"/>
        <v>4</v>
      </c>
      <c r="D982" s="279"/>
      <c r="E982" s="437">
        <f>E981</f>
        <v>23</v>
      </c>
      <c r="F982" s="328" t="b">
        <f t="shared" si="343"/>
        <v>1</v>
      </c>
      <c r="G982" s="279"/>
      <c r="H982" s="904"/>
      <c r="I982" s="905"/>
      <c r="J982" s="424" t="s">
        <v>678</v>
      </c>
      <c r="K982" s="441" t="str">
        <f t="shared" si="344"/>
        <v>-</v>
      </c>
      <c r="L982" s="438" t="s">
        <v>673</v>
      </c>
      <c r="M982" s="438" t="s">
        <v>673</v>
      </c>
      <c r="N982" s="438" t="s">
        <v>673</v>
      </c>
      <c r="O982" s="438" t="s">
        <v>673</v>
      </c>
      <c r="P982" s="438" t="s">
        <v>673</v>
      </c>
      <c r="Q982" s="438" t="s">
        <v>673</v>
      </c>
      <c r="R982" s="438" t="s">
        <v>673</v>
      </c>
      <c r="S982" s="438" t="s">
        <v>673</v>
      </c>
      <c r="T982" s="438" t="s">
        <v>673</v>
      </c>
      <c r="U982" s="438" t="s">
        <v>673</v>
      </c>
      <c r="V982" s="442" t="s">
        <v>673</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5">
      <c r="A983" s="254"/>
      <c r="B983" s="263"/>
      <c r="C983" s="256">
        <f t="shared" si="345"/>
        <v>4</v>
      </c>
      <c r="D983" s="279"/>
      <c r="E983" s="334">
        <v>24</v>
      </c>
      <c r="F983" s="328" t="b">
        <f t="shared" ref="F983:F994" si="346">COUNTIFS($L983:$W983,"-")&lt;&gt;COUNTA($L983:$W983)</f>
        <v>1</v>
      </c>
      <c r="G983" s="279"/>
      <c r="H983" s="434" t="s">
        <v>715</v>
      </c>
      <c r="I983" s="434"/>
      <c r="J983" s="416" t="s">
        <v>672</v>
      </c>
      <c r="K983" s="435" t="str">
        <f t="shared" si="344"/>
        <v>-</v>
      </c>
      <c r="L983" s="436" t="s">
        <v>673</v>
      </c>
      <c r="M983" s="436" t="s">
        <v>673</v>
      </c>
      <c r="N983" s="436" t="s">
        <v>673</v>
      </c>
      <c r="O983" s="436" t="s">
        <v>673</v>
      </c>
      <c r="P983" s="436" t="s">
        <v>673</v>
      </c>
      <c r="Q983" s="436" t="s">
        <v>673</v>
      </c>
      <c r="R983" s="436" t="s">
        <v>673</v>
      </c>
      <c r="S983" s="436" t="s">
        <v>673</v>
      </c>
      <c r="T983" s="436" t="s">
        <v>673</v>
      </c>
      <c r="U983" s="436" t="s">
        <v>673</v>
      </c>
      <c r="V983" s="436" t="s">
        <v>673</v>
      </c>
      <c r="W983" s="436" t="s">
        <v>673</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5">
      <c r="A984" s="254"/>
      <c r="B984" s="263"/>
      <c r="C984" s="256">
        <f t="shared" si="345"/>
        <v>4</v>
      </c>
      <c r="D984" s="279"/>
      <c r="E984" s="437">
        <f>E983</f>
        <v>24</v>
      </c>
      <c r="F984" s="328" t="b">
        <f t="shared" si="346"/>
        <v>1</v>
      </c>
      <c r="G984" s="279"/>
      <c r="H984" s="900" t="s">
        <v>716</v>
      </c>
      <c r="I984" s="901"/>
      <c r="J984" s="438" t="s">
        <v>675</v>
      </c>
      <c r="K984" s="439" t="str">
        <f t="shared" si="344"/>
        <v>-</v>
      </c>
      <c r="L984" s="440" t="s">
        <v>673</v>
      </c>
      <c r="M984" s="440" t="s">
        <v>673</v>
      </c>
      <c r="N984" s="440" t="s">
        <v>673</v>
      </c>
      <c r="O984" s="440" t="s">
        <v>673</v>
      </c>
      <c r="P984" s="440" t="s">
        <v>673</v>
      </c>
      <c r="Q984" s="440" t="s">
        <v>673</v>
      </c>
      <c r="R984" s="440" t="s">
        <v>673</v>
      </c>
      <c r="S984" s="440" t="s">
        <v>673</v>
      </c>
      <c r="T984" s="440" t="s">
        <v>673</v>
      </c>
      <c r="U984" s="440" t="s">
        <v>673</v>
      </c>
      <c r="V984" s="440" t="s">
        <v>673</v>
      </c>
      <c r="W984" s="440" t="s">
        <v>673</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5">
      <c r="A985" s="254"/>
      <c r="B985" s="263"/>
      <c r="C985" s="256">
        <f t="shared" si="345"/>
        <v>4</v>
      </c>
      <c r="D985" s="279"/>
      <c r="E985" s="437">
        <f>E984</f>
        <v>24</v>
      </c>
      <c r="F985" s="328" t="b">
        <f t="shared" si="346"/>
        <v>1</v>
      </c>
      <c r="G985" s="279"/>
      <c r="H985" s="902"/>
      <c r="I985" s="903"/>
      <c r="J985" s="438" t="s">
        <v>676</v>
      </c>
      <c r="K985" s="439" t="str">
        <f t="shared" si="344"/>
        <v>-</v>
      </c>
      <c r="L985" s="440" t="s">
        <v>677</v>
      </c>
      <c r="M985" s="440" t="s">
        <v>677</v>
      </c>
      <c r="N985" s="440" t="s">
        <v>677</v>
      </c>
      <c r="O985" s="440" t="s">
        <v>677</v>
      </c>
      <c r="P985" s="440" t="s">
        <v>677</v>
      </c>
      <c r="Q985" s="440" t="s">
        <v>677</v>
      </c>
      <c r="R985" s="440" t="s">
        <v>677</v>
      </c>
      <c r="S985" s="440" t="s">
        <v>677</v>
      </c>
      <c r="T985" s="440" t="s">
        <v>677</v>
      </c>
      <c r="U985" s="440" t="s">
        <v>677</v>
      </c>
      <c r="V985" s="440" t="s">
        <v>677</v>
      </c>
      <c r="W985" s="440" t="s">
        <v>677</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5">
      <c r="A986" s="254"/>
      <c r="B986" s="263"/>
      <c r="C986" s="256">
        <f t="shared" si="345"/>
        <v>4</v>
      </c>
      <c r="D986" s="279"/>
      <c r="E986" s="437">
        <f>E985</f>
        <v>24</v>
      </c>
      <c r="F986" s="328" t="b">
        <f t="shared" si="346"/>
        <v>1</v>
      </c>
      <c r="G986" s="279"/>
      <c r="H986" s="904"/>
      <c r="I986" s="905"/>
      <c r="J986" s="424" t="s">
        <v>678</v>
      </c>
      <c r="K986" s="441" t="str">
        <f t="shared" si="344"/>
        <v>-</v>
      </c>
      <c r="L986" s="438" t="s">
        <v>673</v>
      </c>
      <c r="M986" s="438" t="s">
        <v>673</v>
      </c>
      <c r="N986" s="438" t="s">
        <v>673</v>
      </c>
      <c r="O986" s="438" t="s">
        <v>673</v>
      </c>
      <c r="P986" s="438" t="s">
        <v>673</v>
      </c>
      <c r="Q986" s="438" t="s">
        <v>673</v>
      </c>
      <c r="R986" s="438" t="s">
        <v>673</v>
      </c>
      <c r="S986" s="438" t="s">
        <v>673</v>
      </c>
      <c r="T986" s="438" t="s">
        <v>673</v>
      </c>
      <c r="U986" s="438" t="s">
        <v>673</v>
      </c>
      <c r="V986" s="442" t="s">
        <v>673</v>
      </c>
      <c r="W986" s="442" t="s">
        <v>673</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5">
      <c r="A987" s="254"/>
      <c r="B987" s="263"/>
      <c r="C987" s="256">
        <f t="shared" ref="C987:C994" si="347">INT($C$875)+3</f>
        <v>4</v>
      </c>
      <c r="D987" s="279"/>
      <c r="E987" s="334">
        <v>25</v>
      </c>
      <c r="F987" s="328" t="b">
        <f t="shared" si="346"/>
        <v>1</v>
      </c>
      <c r="G987" s="279"/>
      <c r="H987" s="434" t="s">
        <v>1059</v>
      </c>
      <c r="I987" s="434"/>
      <c r="J987" s="416" t="s">
        <v>672</v>
      </c>
      <c r="K987" s="435" t="str">
        <f t="shared" si="344"/>
        <v>-</v>
      </c>
      <c r="L987" s="436" t="s">
        <v>673</v>
      </c>
      <c r="M987" s="436" t="s">
        <v>673</v>
      </c>
      <c r="N987" s="436" t="s">
        <v>673</v>
      </c>
      <c r="O987" s="436" t="s">
        <v>673</v>
      </c>
      <c r="P987" s="436" t="s">
        <v>673</v>
      </c>
      <c r="Q987" s="443">
        <v>21</v>
      </c>
      <c r="R987" s="436" t="s">
        <v>673</v>
      </c>
      <c r="S987" s="436" t="s">
        <v>673</v>
      </c>
      <c r="T987" s="436" t="s">
        <v>673</v>
      </c>
      <c r="U987" s="436" t="s">
        <v>673</v>
      </c>
      <c r="V987" s="436" t="s">
        <v>673</v>
      </c>
      <c r="W987" s="436" t="s">
        <v>673</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5">
      <c r="A988" s="254"/>
      <c r="B988" s="263"/>
      <c r="C988" s="256">
        <f t="shared" si="347"/>
        <v>4</v>
      </c>
      <c r="D988" s="279"/>
      <c r="E988" s="437">
        <f>E987</f>
        <v>25</v>
      </c>
      <c r="F988" s="328" t="b">
        <f t="shared" si="346"/>
        <v>1</v>
      </c>
      <c r="G988" s="279"/>
      <c r="H988" s="900" t="s">
        <v>1060</v>
      </c>
      <c r="I988" s="901"/>
      <c r="J988" s="438" t="s">
        <v>675</v>
      </c>
      <c r="K988" s="439" t="str">
        <f t="shared" si="344"/>
        <v>-</v>
      </c>
      <c r="L988" s="440" t="s">
        <v>673</v>
      </c>
      <c r="M988" s="440" t="s">
        <v>673</v>
      </c>
      <c r="N988" s="440" t="s">
        <v>673</v>
      </c>
      <c r="O988" s="440" t="s">
        <v>673</v>
      </c>
      <c r="P988" s="440" t="s">
        <v>673</v>
      </c>
      <c r="Q988" s="440" t="s">
        <v>673</v>
      </c>
      <c r="R988" s="440" t="s">
        <v>673</v>
      </c>
      <c r="S988" s="324" t="b">
        <v>1</v>
      </c>
      <c r="T988" s="440" t="s">
        <v>673</v>
      </c>
      <c r="U988" s="440" t="s">
        <v>673</v>
      </c>
      <c r="V988" s="440" t="s">
        <v>673</v>
      </c>
      <c r="W988" s="440" t="s">
        <v>673</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5">
      <c r="A989" s="254"/>
      <c r="B989" s="263"/>
      <c r="C989" s="256">
        <f t="shared" si="347"/>
        <v>4</v>
      </c>
      <c r="D989" s="279"/>
      <c r="E989" s="437">
        <f>E988</f>
        <v>25</v>
      </c>
      <c r="F989" s="328" t="b">
        <f t="shared" si="346"/>
        <v>1</v>
      </c>
      <c r="G989" s="279"/>
      <c r="H989" s="902"/>
      <c r="I989" s="903"/>
      <c r="J989" s="438" t="s">
        <v>676</v>
      </c>
      <c r="K989" s="439" t="str">
        <f t="shared" si="344"/>
        <v>-</v>
      </c>
      <c r="L989" s="440" t="s">
        <v>677</v>
      </c>
      <c r="M989" s="440" t="s">
        <v>677</v>
      </c>
      <c r="N989" s="440" t="s">
        <v>677</v>
      </c>
      <c r="O989" s="440" t="s">
        <v>677</v>
      </c>
      <c r="P989" s="324">
        <v>21</v>
      </c>
      <c r="Q989" s="440" t="s">
        <v>677</v>
      </c>
      <c r="R989" s="440" t="s">
        <v>677</v>
      </c>
      <c r="S989" s="440" t="s">
        <v>677</v>
      </c>
      <c r="T989" s="440" t="s">
        <v>677</v>
      </c>
      <c r="U989" s="440" t="s">
        <v>677</v>
      </c>
      <c r="V989" s="440" t="s">
        <v>677</v>
      </c>
      <c r="W989" s="440" t="s">
        <v>677</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5">
      <c r="A990" s="254"/>
      <c r="B990" s="263"/>
      <c r="C990" s="256">
        <f t="shared" si="347"/>
        <v>4</v>
      </c>
      <c r="D990" s="279"/>
      <c r="E990" s="437">
        <f>E989</f>
        <v>25</v>
      </c>
      <c r="F990" s="328" t="b">
        <f t="shared" si="346"/>
        <v>1</v>
      </c>
      <c r="G990" s="279"/>
      <c r="H990" s="904"/>
      <c r="I990" s="905"/>
      <c r="J990" s="424" t="s">
        <v>678</v>
      </c>
      <c r="K990" s="441" t="str">
        <f t="shared" si="344"/>
        <v>-</v>
      </c>
      <c r="L990" s="438" t="s">
        <v>673</v>
      </c>
      <c r="M990" s="438" t="s">
        <v>673</v>
      </c>
      <c r="N990" s="438" t="s">
        <v>673</v>
      </c>
      <c r="O990" s="438" t="s">
        <v>673</v>
      </c>
      <c r="P990" s="438" t="s">
        <v>673</v>
      </c>
      <c r="Q990" s="438" t="s">
        <v>673</v>
      </c>
      <c r="R990" s="438" t="s">
        <v>673</v>
      </c>
      <c r="S990" s="438" t="s">
        <v>673</v>
      </c>
      <c r="T990" s="438" t="s">
        <v>673</v>
      </c>
      <c r="U990" s="438" t="s">
        <v>673</v>
      </c>
      <c r="V990" s="442" t="s">
        <v>673</v>
      </c>
      <c r="W990" s="442" t="s">
        <v>673</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5">
      <c r="A991" s="254"/>
      <c r="B991" s="263"/>
      <c r="C991" s="256">
        <f t="shared" si="347"/>
        <v>4</v>
      </c>
      <c r="D991" s="279"/>
      <c r="E991" s="334">
        <v>26</v>
      </c>
      <c r="F991" s="328" t="b">
        <f t="shared" si="346"/>
        <v>1</v>
      </c>
      <c r="G991" s="279"/>
      <c r="H991" s="434" t="s">
        <v>717</v>
      </c>
      <c r="I991" s="434"/>
      <c r="J991" s="416" t="s">
        <v>672</v>
      </c>
      <c r="K991" s="435" t="str">
        <f t="shared" si="344"/>
        <v>-</v>
      </c>
      <c r="L991" s="444">
        <v>-1</v>
      </c>
      <c r="M991" s="436" t="s">
        <v>673</v>
      </c>
      <c r="N991" s="436" t="s">
        <v>673</v>
      </c>
      <c r="O991" s="436" t="s">
        <v>673</v>
      </c>
      <c r="P991" s="436" t="s">
        <v>673</v>
      </c>
      <c r="Q991" s="436" t="s">
        <v>673</v>
      </c>
      <c r="R991" s="436" t="s">
        <v>673</v>
      </c>
      <c r="S991" s="436" t="s">
        <v>673</v>
      </c>
      <c r="T991" s="436" t="s">
        <v>673</v>
      </c>
      <c r="U991" s="436" t="s">
        <v>673</v>
      </c>
      <c r="V991" s="443">
        <v>0.05</v>
      </c>
      <c r="W991" s="436" t="s">
        <v>673</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5">
      <c r="A992" s="254"/>
      <c r="B992" s="263"/>
      <c r="C992" s="256">
        <f t="shared" si="347"/>
        <v>4</v>
      </c>
      <c r="D992" s="279"/>
      <c r="E992" s="437">
        <f>E991</f>
        <v>26</v>
      </c>
      <c r="F992" s="328" t="b">
        <f t="shared" si="346"/>
        <v>1</v>
      </c>
      <c r="G992" s="279"/>
      <c r="H992" s="900" t="s">
        <v>718</v>
      </c>
      <c r="I992" s="901"/>
      <c r="J992" s="438" t="s">
        <v>675</v>
      </c>
      <c r="K992" s="439" t="str">
        <f t="shared" si="344"/>
        <v>-</v>
      </c>
      <c r="L992" s="440" t="s">
        <v>673</v>
      </c>
      <c r="M992" s="440" t="s">
        <v>673</v>
      </c>
      <c r="N992" s="440" t="s">
        <v>673</v>
      </c>
      <c r="O992" s="440" t="s">
        <v>673</v>
      </c>
      <c r="P992" s="440" t="s">
        <v>673</v>
      </c>
      <c r="Q992" s="440" t="s">
        <v>673</v>
      </c>
      <c r="R992" s="440" t="s">
        <v>673</v>
      </c>
      <c r="S992" s="440" t="s">
        <v>673</v>
      </c>
      <c r="T992" s="440" t="s">
        <v>673</v>
      </c>
      <c r="U992" s="440" t="s">
        <v>673</v>
      </c>
      <c r="V992" s="440" t="s">
        <v>673</v>
      </c>
      <c r="W992" s="440" t="s">
        <v>673</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5">
      <c r="A993" s="254"/>
      <c r="B993" s="263"/>
      <c r="C993" s="256">
        <f t="shared" si="347"/>
        <v>4</v>
      </c>
      <c r="D993" s="279"/>
      <c r="E993" s="437">
        <f>E992</f>
        <v>26</v>
      </c>
      <c r="F993" s="328" t="b">
        <f t="shared" si="346"/>
        <v>1</v>
      </c>
      <c r="G993" s="279"/>
      <c r="H993" s="902"/>
      <c r="I993" s="903"/>
      <c r="J993" s="438" t="s">
        <v>676</v>
      </c>
      <c r="K993" s="439" t="str">
        <f t="shared" si="344"/>
        <v>-</v>
      </c>
      <c r="L993" s="440" t="s">
        <v>677</v>
      </c>
      <c r="M993" s="440" t="s">
        <v>677</v>
      </c>
      <c r="N993" s="440" t="s">
        <v>677</v>
      </c>
      <c r="O993" s="440" t="s">
        <v>677</v>
      </c>
      <c r="P993" s="440" t="s">
        <v>677</v>
      </c>
      <c r="Q993" s="440" t="s">
        <v>677</v>
      </c>
      <c r="R993" s="440" t="s">
        <v>677</v>
      </c>
      <c r="S993" s="440" t="s">
        <v>677</v>
      </c>
      <c r="T993" s="440" t="s">
        <v>677</v>
      </c>
      <c r="U993" s="440" t="s">
        <v>677</v>
      </c>
      <c r="V993" s="440" t="s">
        <v>677</v>
      </c>
      <c r="W993" s="440" t="s">
        <v>677</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5">
      <c r="A994" s="254"/>
      <c r="B994" s="263"/>
      <c r="C994" s="256">
        <f t="shared" si="347"/>
        <v>4</v>
      </c>
      <c r="D994" s="279"/>
      <c r="E994" s="437">
        <f>E993</f>
        <v>26</v>
      </c>
      <c r="F994" s="328" t="b">
        <f t="shared" si="346"/>
        <v>1</v>
      </c>
      <c r="G994" s="279"/>
      <c r="H994" s="904"/>
      <c r="I994" s="905"/>
      <c r="J994" s="424" t="s">
        <v>678</v>
      </c>
      <c r="K994" s="441" t="str">
        <f t="shared" si="344"/>
        <v>-</v>
      </c>
      <c r="L994" s="446" t="s">
        <v>673</v>
      </c>
      <c r="M994" s="446" t="s">
        <v>673</v>
      </c>
      <c r="N994" s="446" t="s">
        <v>673</v>
      </c>
      <c r="O994" s="446" t="s">
        <v>673</v>
      </c>
      <c r="P994" s="446" t="s">
        <v>673</v>
      </c>
      <c r="Q994" s="446" t="s">
        <v>673</v>
      </c>
      <c r="R994" s="446" t="s">
        <v>673</v>
      </c>
      <c r="S994" s="446" t="s">
        <v>673</v>
      </c>
      <c r="T994" s="446" t="s">
        <v>673</v>
      </c>
      <c r="U994" s="446" t="s">
        <v>673</v>
      </c>
      <c r="V994" s="445">
        <v>-0.05</v>
      </c>
      <c r="W994" s="442" t="s">
        <v>673</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15" hidden="1" customHeight="1" outlineLevel="3" x14ac:dyDescent="0.35">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418</v>
      </c>
      <c r="AR995" s="266"/>
      <c r="AS995" s="254"/>
      <c r="AT995" s="254"/>
      <c r="AU995" s="254"/>
    </row>
    <row r="996" spans="1:47" ht="5.15" customHeight="1" outlineLevel="2" x14ac:dyDescent="0.35">
      <c r="A996" s="254"/>
      <c r="B996" s="263"/>
      <c r="C996" s="256">
        <f>INT($C$875)+2.005</f>
        <v>3.0049999999999999</v>
      </c>
      <c r="D996" s="279" t="s">
        <v>414</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5">
      <c r="A997" s="254"/>
      <c r="B997" s="263"/>
      <c r="C997" s="256">
        <f>INT($C$875)+2</f>
        <v>3</v>
      </c>
      <c r="D997" s="279"/>
      <c r="E997" s="334"/>
      <c r="F997" s="334"/>
      <c r="G997" s="279"/>
      <c r="H997" s="396" t="s">
        <v>719</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5">
      <c r="A998" s="254"/>
      <c r="B998" s="263"/>
      <c r="C998" s="256">
        <f>INT($C$875)+3</f>
        <v>4</v>
      </c>
      <c r="D998" s="279"/>
      <c r="E998" s="334"/>
      <c r="F998" s="334"/>
      <c r="G998" s="279"/>
      <c r="H998" s="284"/>
      <c r="I998" s="284"/>
      <c r="J998" s="306" t="s">
        <v>720</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5">
      <c r="A999" s="254"/>
      <c r="B999" s="263"/>
      <c r="C999" s="256">
        <v>4</v>
      </c>
      <c r="D999" s="279"/>
      <c r="E999" s="334"/>
      <c r="F999" s="334"/>
      <c r="G999" s="279"/>
      <c r="H999" s="284"/>
      <c r="I999" s="284"/>
      <c r="J999" s="325">
        <v>0.3</v>
      </c>
      <c r="K999" s="325">
        <v>0.35</v>
      </c>
      <c r="L999" s="325">
        <v>0.45</v>
      </c>
      <c r="M999" s="406">
        <v>1</v>
      </c>
      <c r="N999" s="325">
        <v>0.55000000000000004</v>
      </c>
      <c r="O999" s="284" t="s">
        <v>721</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5">
      <c r="A1000" s="254"/>
      <c r="B1000" s="263"/>
      <c r="C1000" s="256">
        <f>INT($C$875)+3</f>
        <v>4</v>
      </c>
      <c r="D1000" s="279"/>
      <c r="E1000" s="334"/>
      <c r="F1000" s="334"/>
      <c r="G1000" s="279"/>
      <c r="H1000" s="284" t="s">
        <v>722</v>
      </c>
      <c r="I1000" s="284"/>
      <c r="J1000" s="324">
        <v>0</v>
      </c>
      <c r="K1000" s="324">
        <v>0.5</v>
      </c>
      <c r="L1000" s="324">
        <v>1.25</v>
      </c>
      <c r="M1000" s="300">
        <f>FORECAST(M999,CHOOSE({1,2},L1000,N1000),CHOOSE({1,2},L999,N999))</f>
        <v>13.624999999999998</v>
      </c>
      <c r="N1000" s="324">
        <v>3.5</v>
      </c>
      <c r="O1000" s="284" t="s">
        <v>723</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15" hidden="1" customHeight="1" outlineLevel="3" x14ac:dyDescent="0.35">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418</v>
      </c>
      <c r="AR1001" s="266"/>
      <c r="AS1001" s="254"/>
      <c r="AT1001" s="254"/>
      <c r="AU1001" s="254"/>
    </row>
    <row r="1002" spans="1:47" ht="5.15" customHeight="1" outlineLevel="2" x14ac:dyDescent="0.35">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15" customHeight="1" outlineLevel="1" x14ac:dyDescent="0.35">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123</v>
      </c>
      <c r="AS1003" s="254"/>
      <c r="AT1003" s="254"/>
      <c r="AU1003" s="254"/>
    </row>
    <row r="1004" spans="1:47" ht="5.15" customHeight="1" x14ac:dyDescent="0.35">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5">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5">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5">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5">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5">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5">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5">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5">
      <c r="C1012" s="447" t="s">
        <v>724</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5">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15" customHeight="1" collapsed="1" thickBot="1" x14ac:dyDescent="0.4">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15" hidden="1" customHeight="1" outlineLevel="1" x14ac:dyDescent="0.35">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5">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49999999999999" customHeight="1" x14ac:dyDescent="0.35">
      <c r="A6" s="254"/>
      <c r="B6" s="263"/>
      <c r="C6" s="448">
        <v>1.02</v>
      </c>
      <c r="D6" s="267"/>
      <c r="E6" s="327" t="s">
        <v>406</v>
      </c>
      <c r="F6" s="328">
        <v>2</v>
      </c>
      <c r="G6" s="268"/>
      <c r="H6" s="636" t="s">
        <v>725</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49999999999999" customHeight="1" outlineLevel="1" x14ac:dyDescent="0.35">
      <c r="A7" s="254"/>
      <c r="B7" s="263"/>
      <c r="C7" s="448">
        <f>INT($C$6)+1.02</f>
        <v>2.02</v>
      </c>
      <c r="D7" s="267"/>
      <c r="E7" s="327" t="s">
        <v>408</v>
      </c>
      <c r="F7" s="331">
        <v>1</v>
      </c>
      <c r="G7" s="272"/>
      <c r="H7" s="457" t="s">
        <v>409</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15" customHeight="1" outlineLevel="2" x14ac:dyDescent="0.35">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15" customHeight="1" outlineLevel="1" x14ac:dyDescent="0.35">
      <c r="A9" s="254"/>
      <c r="B9" s="263"/>
      <c r="C9" s="448">
        <f>INT($C$6)+1.005</f>
        <v>2.0049999999999999</v>
      </c>
      <c r="D9" s="279" t="s">
        <v>414</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5">
      <c r="A10" s="254"/>
      <c r="B10" s="263"/>
      <c r="C10" s="448">
        <f>INT($C$6)+1</f>
        <v>2</v>
      </c>
      <c r="D10" s="279"/>
      <c r="E10" s="334"/>
      <c r="F10" s="334"/>
      <c r="G10" s="279"/>
      <c r="H10" s="452" t="s">
        <v>415</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5">
      <c r="A11" s="254"/>
      <c r="B11" s="263"/>
      <c r="C11" s="448">
        <f>INT($C$6)+1.045</f>
        <v>2.0449999999999999</v>
      </c>
      <c r="D11" s="279"/>
      <c r="E11" s="334"/>
      <c r="F11" s="334"/>
      <c r="G11" s="279"/>
      <c r="H11" s="284" t="s">
        <v>416</v>
      </c>
      <c r="I11" s="284"/>
      <c r="J11" s="519">
        <v>44526.325755208301</v>
      </c>
      <c r="K11" s="944" t="s">
        <v>974</v>
      </c>
      <c r="L11" s="945"/>
      <c r="M11" s="945"/>
      <c r="N11" s="945"/>
      <c r="O11" s="945"/>
      <c r="P11" s="945"/>
      <c r="Q11" s="945"/>
      <c r="R11" s="945"/>
      <c r="S11" s="945"/>
      <c r="T11" s="945"/>
      <c r="U11" s="945"/>
      <c r="V11" s="945"/>
      <c r="W11" s="945"/>
      <c r="X11" s="945"/>
      <c r="Y11" s="945"/>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5">
      <c r="A12" s="254"/>
      <c r="B12" s="263"/>
      <c r="C12" s="448">
        <f>INT($C$6)+1.045</f>
        <v>2.0449999999999999</v>
      </c>
      <c r="D12" s="279"/>
      <c r="E12" s="334"/>
      <c r="F12" s="334"/>
      <c r="G12" s="279"/>
      <c r="H12" s="284" t="s">
        <v>417</v>
      </c>
      <c r="I12" s="284"/>
      <c r="J12" s="518">
        <v>45124.547994560198</v>
      </c>
      <c r="K12" s="946" t="s">
        <v>1275</v>
      </c>
      <c r="L12" s="947"/>
      <c r="M12" s="947"/>
      <c r="N12" s="947"/>
      <c r="O12" s="947"/>
      <c r="P12" s="947"/>
      <c r="Q12" s="947"/>
      <c r="R12" s="947"/>
      <c r="S12" s="947"/>
      <c r="T12" s="947"/>
      <c r="U12" s="947"/>
      <c r="V12" s="947"/>
      <c r="W12" s="947"/>
      <c r="X12" s="947"/>
      <c r="Y12" s="948"/>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15" hidden="1" customHeight="1" outlineLevel="3" x14ac:dyDescent="0.35">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418</v>
      </c>
      <c r="SK13" s="266"/>
      <c r="SL13" s="254"/>
      <c r="SM13" s="254"/>
      <c r="SN13" s="254"/>
    </row>
    <row r="14" spans="1:508" ht="5.15" hidden="1" customHeight="1" outlineLevel="3" x14ac:dyDescent="0.35">
      <c r="A14" s="254"/>
      <c r="B14" s="263"/>
      <c r="C14" s="448">
        <f>INT($C$6)+3.005</f>
        <v>4.0049999999999999</v>
      </c>
      <c r="D14" s="279" t="s">
        <v>414</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5">
      <c r="A15" s="254"/>
      <c r="B15" s="263"/>
      <c r="C15" s="448">
        <f>INT($C$6)+3</f>
        <v>4</v>
      </c>
      <c r="D15" s="279"/>
      <c r="E15" s="334"/>
      <c r="F15" s="334"/>
      <c r="G15" s="279"/>
      <c r="H15" s="452" t="s">
        <v>419</v>
      </c>
      <c r="I15" s="452"/>
      <c r="J15" s="286" t="s">
        <v>420</v>
      </c>
      <c r="K15" s="287">
        <v>15</v>
      </c>
      <c r="L15" s="286" t="s">
        <v>421</v>
      </c>
      <c r="M15" s="287">
        <v>8.43</v>
      </c>
      <c r="N15" s="284" t="s">
        <v>422</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5">
      <c r="A16" s="254"/>
      <c r="B16" s="263"/>
      <c r="C16" s="448">
        <f>INT($C$6)+3</f>
        <v>4</v>
      </c>
      <c r="D16" s="279"/>
      <c r="E16" s="334"/>
      <c r="F16" s="334"/>
      <c r="G16" s="279"/>
      <c r="H16" s="284" t="s">
        <v>423</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5">
      <c r="A17" s="254"/>
      <c r="B17" s="263"/>
      <c r="C17" s="448">
        <f>INT($C$6)+3</f>
        <v>4</v>
      </c>
      <c r="D17" s="279"/>
      <c r="E17" s="334"/>
      <c r="F17" s="334"/>
      <c r="G17" s="279"/>
      <c r="H17" s="284" t="s">
        <v>424</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5">
      <c r="A18" s="254"/>
      <c r="B18" s="263"/>
      <c r="C18" s="448">
        <f>INT($C$6)+3</f>
        <v>4</v>
      </c>
      <c r="D18" s="279"/>
      <c r="E18" s="334"/>
      <c r="F18" s="334"/>
      <c r="G18" s="279"/>
      <c r="H18" s="284" t="s">
        <v>425</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5">
      <c r="A19" s="254"/>
      <c r="B19" s="263"/>
      <c r="C19" s="448">
        <f>INT($C$6)+3</f>
        <v>4</v>
      </c>
      <c r="D19" s="279"/>
      <c r="E19" s="334"/>
      <c r="F19" s="334"/>
      <c r="G19" s="279"/>
      <c r="H19" s="284" t="s">
        <v>426</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15" hidden="1" customHeight="1" outlineLevel="3" x14ac:dyDescent="0.35">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418</v>
      </c>
      <c r="SK20" s="266"/>
      <c r="SL20" s="254"/>
      <c r="SM20" s="254"/>
      <c r="SN20" s="254"/>
    </row>
    <row r="21" spans="1:508" ht="5.15" hidden="1" customHeight="1" outlineLevel="2" x14ac:dyDescent="0.35">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15" customHeight="1" outlineLevel="1" x14ac:dyDescent="0.35">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123</v>
      </c>
      <c r="SL22" s="254"/>
      <c r="SM22" s="254"/>
      <c r="SN22" s="254"/>
    </row>
    <row r="23" spans="1:508" ht="5.15" customHeight="1" x14ac:dyDescent="0.35">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5">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5">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15" customHeight="1" thickBot="1" x14ac:dyDescent="0.4">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15" customHeight="1" outlineLevel="1" x14ac:dyDescent="0.35">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5">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49999999999999" customHeight="1" x14ac:dyDescent="0.35">
      <c r="A29" s="254"/>
      <c r="B29" s="263"/>
      <c r="C29" s="448">
        <v>1.02</v>
      </c>
      <c r="D29" s="267"/>
      <c r="E29" s="327" t="s">
        <v>406</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49999999999999" customHeight="1" outlineLevel="1" x14ac:dyDescent="0.35">
      <c r="A30" s="254"/>
      <c r="B30" s="263"/>
      <c r="C30" s="448">
        <f>INT($C$29)+1.02</f>
        <v>2.02</v>
      </c>
      <c r="D30" s="267"/>
      <c r="E30" s="327" t="s">
        <v>408</v>
      </c>
      <c r="F30" s="331">
        <v>1</v>
      </c>
      <c r="G30" s="272"/>
      <c r="H30" s="457" t="s">
        <v>966</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15" customHeight="1" outlineLevel="2" x14ac:dyDescent="0.35">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5">
      <c r="A32" s="254"/>
      <c r="B32" s="263"/>
      <c r="C32" s="448">
        <f>INT($C$29)+2</f>
        <v>3</v>
      </c>
      <c r="D32" s="264"/>
      <c r="E32" s="334"/>
      <c r="F32" s="334"/>
      <c r="G32" s="264"/>
      <c r="H32" s="277"/>
      <c r="I32" s="277"/>
      <c r="J32" s="637" t="s">
        <v>969</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5">
      <c r="A33" s="254"/>
      <c r="B33" s="263"/>
      <c r="C33" s="448">
        <f>INT($C$29)+2</f>
        <v>3</v>
      </c>
      <c r="D33" s="264"/>
      <c r="E33" s="334"/>
      <c r="F33" s="334"/>
      <c r="G33" s="264"/>
      <c r="H33" s="278"/>
      <c r="I33" s="278"/>
      <c r="J33" s="459" t="s">
        <v>158</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5">
      <c r="A34" s="254"/>
      <c r="B34" s="263"/>
      <c r="C34" s="448">
        <f>INT($C$29)+3</f>
        <v>4</v>
      </c>
      <c r="D34" s="264"/>
      <c r="E34" s="334"/>
      <c r="F34" s="334"/>
      <c r="G34" s="264"/>
      <c r="H34" s="278"/>
      <c r="I34" s="278"/>
      <c r="J34" s="459" t="s">
        <v>726</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5">
      <c r="A35" s="254"/>
      <c r="B35" s="263"/>
      <c r="C35" s="448">
        <f>INT($C$29)+3</f>
        <v>4</v>
      </c>
      <c r="D35" s="264"/>
      <c r="E35" s="334"/>
      <c r="F35" s="334"/>
      <c r="G35" s="264"/>
      <c r="H35" s="278"/>
      <c r="I35" s="278"/>
      <c r="J35" s="459" t="s">
        <v>727</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5">
      <c r="A36" s="254"/>
      <c r="B36" s="263"/>
      <c r="C36" s="448">
        <f>INT($C$29)+2</f>
        <v>3</v>
      </c>
      <c r="D36" s="264"/>
      <c r="E36" s="334"/>
      <c r="F36" s="334"/>
      <c r="G36" s="264"/>
      <c r="H36" s="278"/>
      <c r="I36" s="278" t="s">
        <v>728</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5">
      <c r="A37" s="254"/>
      <c r="B37" s="263"/>
      <c r="C37" s="448">
        <f>INT($C$29)+3</f>
        <v>4</v>
      </c>
      <c r="D37" s="264"/>
      <c r="E37" s="334"/>
      <c r="F37" s="334"/>
      <c r="G37" s="264"/>
      <c r="H37" s="278"/>
      <c r="I37" s="278"/>
      <c r="J37" s="459" t="s">
        <v>726</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5">
      <c r="A38" s="254"/>
      <c r="B38" s="263"/>
      <c r="C38" s="448">
        <f>INT($C$29)+3</f>
        <v>4</v>
      </c>
      <c r="D38" s="264"/>
      <c r="E38" s="334"/>
      <c r="F38" s="334"/>
      <c r="G38" s="264"/>
      <c r="H38" s="278"/>
      <c r="I38" s="278"/>
      <c r="J38" s="459" t="s">
        <v>727</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5">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5">
      <c r="A40" s="254"/>
      <c r="B40" s="263"/>
      <c r="C40" s="448">
        <f>INT($C$29)+3</f>
        <v>4</v>
      </c>
      <c r="D40" s="264"/>
      <c r="E40" s="334"/>
      <c r="F40" s="334"/>
      <c r="G40" s="264"/>
      <c r="H40" s="278"/>
      <c r="I40" s="278"/>
      <c r="J40" s="459" t="s">
        <v>726</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5">
      <c r="A41" s="254"/>
      <c r="B41" s="263"/>
      <c r="C41" s="448">
        <f>INT($C$29)+3</f>
        <v>4</v>
      </c>
      <c r="D41" s="264"/>
      <c r="E41" s="334"/>
      <c r="F41" s="334"/>
      <c r="G41" s="264"/>
      <c r="H41" s="278"/>
      <c r="I41" s="278"/>
      <c r="J41" s="459" t="s">
        <v>727</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5">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75" customHeight="1" outlineLevel="2" collapsed="1" x14ac:dyDescent="0.35">
      <c r="A43" s="254"/>
      <c r="B43" s="263" t="s">
        <v>411</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5">
      <c r="A44" s="254"/>
      <c r="B44" s="263"/>
      <c r="C44" s="448">
        <f>INT(MAX($C$48:$C$112))+1</f>
        <v>5</v>
      </c>
      <c r="D44" s="279"/>
      <c r="E44" s="334"/>
      <c r="F44" s="334"/>
      <c r="G44" s="279"/>
      <c r="H44" s="334" t="s">
        <v>729</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5">
      <c r="A45" s="254"/>
      <c r="B45" s="263" t="s">
        <v>412</v>
      </c>
      <c r="C45" s="448">
        <f>INT(MAX($C$48:$C$112))+1</f>
        <v>5</v>
      </c>
      <c r="D45" s="279" t="s">
        <v>413</v>
      </c>
      <c r="E45" s="334"/>
      <c r="F45" s="334"/>
      <c r="G45" s="279"/>
      <c r="H45" s="334" t="s">
        <v>730</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5">
      <c r="A46" s="254"/>
      <c r="B46" s="263"/>
      <c r="C46" s="448">
        <f>INT($C$29)+1</f>
        <v>2</v>
      </c>
      <c r="D46" s="279"/>
      <c r="E46" s="334"/>
      <c r="F46" s="334"/>
      <c r="G46" s="279"/>
      <c r="H46" s="337" t="s">
        <v>732</v>
      </c>
      <c r="I46" s="297" t="s">
        <v>973</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5">
      <c r="A47" s="254"/>
      <c r="B47" s="263"/>
      <c r="C47" s="448">
        <f>INT($C$29)+1</f>
        <v>2</v>
      </c>
      <c r="D47" s="279"/>
      <c r="E47" s="334"/>
      <c r="F47" s="334"/>
      <c r="G47" s="279"/>
      <c r="H47" s="461" t="s">
        <v>410</v>
      </c>
      <c r="I47" s="461" t="s">
        <v>181</v>
      </c>
      <c r="J47" s="269" t="s">
        <v>816</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15" customHeight="1" outlineLevel="3" x14ac:dyDescent="0.35">
      <c r="A48" s="254"/>
      <c r="B48" s="263"/>
      <c r="C48" s="448">
        <f>INT($C$29)+3.005</f>
        <v>4.0049999999999999</v>
      </c>
      <c r="D48" s="279" t="s">
        <v>414</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5">
      <c r="A49" s="254"/>
      <c r="B49" s="263"/>
      <c r="C49" s="448">
        <f>INT($C$29)+2</f>
        <v>3</v>
      </c>
      <c r="D49" s="279"/>
      <c r="E49" s="328">
        <v>0</v>
      </c>
      <c r="F49" s="334"/>
      <c r="G49" s="279"/>
      <c r="H49" s="284" t="s">
        <v>866</v>
      </c>
      <c r="I49" s="300" t="s">
        <v>731</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5">
      <c r="A50" s="254"/>
      <c r="B50" s="263"/>
      <c r="C50" s="448">
        <f t="shared" ref="C50:C111" si="32">INT($C$29)+3</f>
        <v>4</v>
      </c>
      <c r="D50" s="279"/>
      <c r="E50" s="328"/>
      <c r="F50" s="334"/>
      <c r="G50" s="279"/>
      <c r="H50" s="286"/>
      <c r="I50" s="300" t="s">
        <v>202</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5">
      <c r="A51" s="254"/>
      <c r="B51" s="263"/>
      <c r="C51" s="448">
        <f t="shared" si="32"/>
        <v>4</v>
      </c>
      <c r="D51" s="279"/>
      <c r="E51" s="328"/>
      <c r="F51" s="334"/>
      <c r="G51" s="279"/>
      <c r="H51" s="466"/>
      <c r="I51" s="467" t="s">
        <v>203</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5">
      <c r="A52" s="254"/>
      <c r="B52" s="263"/>
      <c r="C52" s="448">
        <f>INT($C$29)+2</f>
        <v>3</v>
      </c>
      <c r="D52" s="279"/>
      <c r="E52" s="328">
        <f>E49+1</f>
        <v>1</v>
      </c>
      <c r="F52" s="334"/>
      <c r="G52" s="279"/>
      <c r="H52" s="462" t="s">
        <v>869</v>
      </c>
      <c r="I52" s="463" t="s">
        <v>731</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5">
      <c r="A53" s="254"/>
      <c r="B53" s="263"/>
      <c r="C53" s="448">
        <f t="shared" si="32"/>
        <v>4</v>
      </c>
      <c r="D53" s="279"/>
      <c r="E53" s="328"/>
      <c r="F53" s="334"/>
      <c r="G53" s="279"/>
      <c r="H53" s="286"/>
      <c r="I53" s="300" t="s">
        <v>202</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5">
      <c r="A54" s="254"/>
      <c r="B54" s="263"/>
      <c r="C54" s="448">
        <f t="shared" si="32"/>
        <v>4</v>
      </c>
      <c r="D54" s="279"/>
      <c r="E54" s="328"/>
      <c r="F54" s="334"/>
      <c r="G54" s="279"/>
      <c r="H54" s="466"/>
      <c r="I54" s="467" t="s">
        <v>203</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5">
      <c r="A55" s="254"/>
      <c r="B55" s="263"/>
      <c r="C55" s="448">
        <f>INT($C$29)+2</f>
        <v>3</v>
      </c>
      <c r="D55" s="279"/>
      <c r="E55" s="328">
        <f>E52+1</f>
        <v>2</v>
      </c>
      <c r="F55" s="334"/>
      <c r="G55" s="279"/>
      <c r="H55" s="284" t="s">
        <v>870</v>
      </c>
      <c r="I55" s="300" t="s">
        <v>731</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5">
      <c r="A56" s="254"/>
      <c r="B56" s="263"/>
      <c r="C56" s="448">
        <f t="shared" si="32"/>
        <v>4</v>
      </c>
      <c r="D56" s="279"/>
      <c r="E56" s="328"/>
      <c r="F56" s="334"/>
      <c r="G56" s="279"/>
      <c r="H56" s="286"/>
      <c r="I56" s="300" t="s">
        <v>202</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5">
      <c r="A57" s="254"/>
      <c r="B57" s="263"/>
      <c r="C57" s="448">
        <f t="shared" si="32"/>
        <v>4</v>
      </c>
      <c r="D57" s="279"/>
      <c r="E57" s="328"/>
      <c r="F57" s="334"/>
      <c r="G57" s="279"/>
      <c r="H57" s="466"/>
      <c r="I57" s="467" t="s">
        <v>203</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5">
      <c r="A58" s="254"/>
      <c r="B58" s="263"/>
      <c r="C58" s="448">
        <f>INT($C$29)+2</f>
        <v>3</v>
      </c>
      <c r="D58" s="279"/>
      <c r="E58" s="328">
        <f t="shared" ref="E58" si="34">E55+1</f>
        <v>3</v>
      </c>
      <c r="F58" s="334"/>
      <c r="G58" s="279"/>
      <c r="H58" s="284" t="s">
        <v>871</v>
      </c>
      <c r="I58" s="300" t="s">
        <v>731</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5">
      <c r="A59" s="254"/>
      <c r="B59" s="263"/>
      <c r="C59" s="448">
        <f t="shared" si="32"/>
        <v>4</v>
      </c>
      <c r="D59" s="279"/>
      <c r="E59" s="328"/>
      <c r="F59" s="334"/>
      <c r="G59" s="279"/>
      <c r="H59" s="286"/>
      <c r="I59" s="300" t="s">
        <v>202</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5">
      <c r="A60" s="254"/>
      <c r="B60" s="263"/>
      <c r="C60" s="448">
        <f t="shared" si="32"/>
        <v>4</v>
      </c>
      <c r="D60" s="279"/>
      <c r="E60" s="328"/>
      <c r="F60" s="334"/>
      <c r="G60" s="279"/>
      <c r="H60" s="466"/>
      <c r="I60" s="467" t="s">
        <v>203</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5">
      <c r="A61" s="254"/>
      <c r="B61" s="263"/>
      <c r="C61" s="448">
        <f>INT($C$29)+2</f>
        <v>3</v>
      </c>
      <c r="D61" s="279"/>
      <c r="E61" s="328">
        <f t="shared" ref="E61" si="35">E58+1</f>
        <v>4</v>
      </c>
      <c r="F61" s="334"/>
      <c r="G61" s="279"/>
      <c r="H61" s="284" t="s">
        <v>868</v>
      </c>
      <c r="I61" s="300" t="s">
        <v>731</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5">
      <c r="A62" s="254"/>
      <c r="B62" s="263"/>
      <c r="C62" s="448">
        <f t="shared" si="32"/>
        <v>4</v>
      </c>
      <c r="D62" s="279"/>
      <c r="E62" s="328"/>
      <c r="F62" s="334"/>
      <c r="G62" s="279"/>
      <c r="H62" s="286"/>
      <c r="I62" s="300" t="s">
        <v>202</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5">
      <c r="A63" s="254"/>
      <c r="B63" s="263"/>
      <c r="C63" s="448">
        <f t="shared" si="32"/>
        <v>4</v>
      </c>
      <c r="D63" s="279"/>
      <c r="E63" s="328"/>
      <c r="F63" s="334"/>
      <c r="G63" s="279"/>
      <c r="H63" s="466"/>
      <c r="I63" s="467" t="s">
        <v>203</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5">
      <c r="A64" s="254"/>
      <c r="B64" s="263"/>
      <c r="C64" s="448">
        <f t="shared" ref="C64" si="36">INT($C$29)+2</f>
        <v>3</v>
      </c>
      <c r="D64" s="279"/>
      <c r="E64" s="328">
        <f t="shared" ref="E64" si="37">E61+1</f>
        <v>5</v>
      </c>
      <c r="F64" s="334"/>
      <c r="G64" s="279"/>
      <c r="H64" s="284" t="s">
        <v>872</v>
      </c>
      <c r="I64" s="300" t="s">
        <v>731</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5">
      <c r="A65" s="254"/>
      <c r="B65" s="263"/>
      <c r="C65" s="448">
        <f t="shared" si="32"/>
        <v>4</v>
      </c>
      <c r="D65" s="279"/>
      <c r="E65" s="328"/>
      <c r="F65" s="334"/>
      <c r="G65" s="279"/>
      <c r="H65" s="286"/>
      <c r="I65" s="300" t="s">
        <v>202</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5">
      <c r="A66" s="254"/>
      <c r="B66" s="263"/>
      <c r="C66" s="448">
        <f t="shared" si="32"/>
        <v>4</v>
      </c>
      <c r="D66" s="279"/>
      <c r="E66" s="328"/>
      <c r="F66" s="334"/>
      <c r="G66" s="279"/>
      <c r="H66" s="466"/>
      <c r="I66" s="467" t="s">
        <v>203</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5">
      <c r="A67" s="254"/>
      <c r="B67" s="263"/>
      <c r="C67" s="448">
        <f t="shared" ref="C67" si="38">INT($C$29)+2</f>
        <v>3</v>
      </c>
      <c r="D67" s="279"/>
      <c r="E67" s="328">
        <f t="shared" ref="E67" si="39">E64+1</f>
        <v>6</v>
      </c>
      <c r="F67" s="334"/>
      <c r="G67" s="279"/>
      <c r="H67" s="284" t="s">
        <v>867</v>
      </c>
      <c r="I67" s="300" t="s">
        <v>731</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5">
      <c r="A68" s="254"/>
      <c r="B68" s="263"/>
      <c r="C68" s="448">
        <f t="shared" si="32"/>
        <v>4</v>
      </c>
      <c r="D68" s="279"/>
      <c r="E68" s="328"/>
      <c r="F68" s="334"/>
      <c r="G68" s="279"/>
      <c r="H68" s="286"/>
      <c r="I68" s="300" t="s">
        <v>202</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5">
      <c r="A69" s="254"/>
      <c r="B69" s="263"/>
      <c r="C69" s="448">
        <f t="shared" si="32"/>
        <v>4</v>
      </c>
      <c r="D69" s="279"/>
      <c r="E69" s="328"/>
      <c r="F69" s="334"/>
      <c r="G69" s="279"/>
      <c r="H69" s="466"/>
      <c r="I69" s="467" t="s">
        <v>203</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5">
      <c r="A70" s="254"/>
      <c r="B70" s="263"/>
      <c r="C70" s="448">
        <f>INT($C$29)+2</f>
        <v>3</v>
      </c>
      <c r="D70" s="279"/>
      <c r="E70" s="328">
        <f t="shared" ref="E70" si="40">E67+1</f>
        <v>7</v>
      </c>
      <c r="F70" s="334"/>
      <c r="G70" s="279"/>
      <c r="H70" s="462" t="s">
        <v>873</v>
      </c>
      <c r="I70" s="463" t="s">
        <v>731</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5">
      <c r="A71" s="254"/>
      <c r="B71" s="263"/>
      <c r="C71" s="448">
        <f t="shared" si="32"/>
        <v>4</v>
      </c>
      <c r="D71" s="279"/>
      <c r="E71" s="328"/>
      <c r="F71" s="334"/>
      <c r="G71" s="279"/>
      <c r="H71" s="286"/>
      <c r="I71" s="300" t="s">
        <v>202</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5">
      <c r="A72" s="254"/>
      <c r="B72" s="263"/>
      <c r="C72" s="448">
        <f t="shared" si="32"/>
        <v>4</v>
      </c>
      <c r="D72" s="279"/>
      <c r="E72" s="328"/>
      <c r="F72" s="334"/>
      <c r="G72" s="279"/>
      <c r="H72" s="466"/>
      <c r="I72" s="467" t="s">
        <v>203</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5">
      <c r="A73" s="254"/>
      <c r="B73" s="263"/>
      <c r="C73" s="448">
        <f>INT($C$29)+2</f>
        <v>3</v>
      </c>
      <c r="D73" s="279"/>
      <c r="E73" s="328">
        <f t="shared" ref="E73" si="42">E70+1</f>
        <v>8</v>
      </c>
      <c r="F73" s="334"/>
      <c r="G73" s="279"/>
      <c r="H73" s="284" t="s">
        <v>874</v>
      </c>
      <c r="I73" s="300" t="s">
        <v>731</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5">
      <c r="A74" s="254"/>
      <c r="B74" s="263"/>
      <c r="C74" s="448">
        <f t="shared" si="32"/>
        <v>4</v>
      </c>
      <c r="D74" s="279"/>
      <c r="E74" s="328"/>
      <c r="F74" s="334"/>
      <c r="G74" s="279"/>
      <c r="H74" s="286"/>
      <c r="I74" s="300" t="s">
        <v>202</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5">
      <c r="A75" s="254"/>
      <c r="B75" s="263"/>
      <c r="C75" s="448">
        <f t="shared" si="32"/>
        <v>4</v>
      </c>
      <c r="D75" s="279"/>
      <c r="E75" s="328"/>
      <c r="F75" s="334"/>
      <c r="G75" s="279"/>
      <c r="H75" s="466"/>
      <c r="I75" s="467" t="s">
        <v>203</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5">
      <c r="A76" s="254"/>
      <c r="B76" s="263"/>
      <c r="C76" s="448">
        <f>INT($C$29)+2</f>
        <v>3</v>
      </c>
      <c r="D76" s="279"/>
      <c r="E76" s="328">
        <f t="shared" ref="E76" si="43">E73+1</f>
        <v>9</v>
      </c>
      <c r="F76" s="334"/>
      <c r="G76" s="279"/>
      <c r="H76" s="284" t="s">
        <v>875</v>
      </c>
      <c r="I76" s="300" t="s">
        <v>731</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5">
      <c r="A77" s="254"/>
      <c r="B77" s="263"/>
      <c r="C77" s="448">
        <f t="shared" si="32"/>
        <v>4</v>
      </c>
      <c r="D77" s="279"/>
      <c r="E77" s="328"/>
      <c r="F77" s="334"/>
      <c r="G77" s="279"/>
      <c r="H77" s="286"/>
      <c r="I77" s="300" t="s">
        <v>202</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5">
      <c r="A78" s="254"/>
      <c r="B78" s="263"/>
      <c r="C78" s="448">
        <f t="shared" si="32"/>
        <v>4</v>
      </c>
      <c r="D78" s="279"/>
      <c r="E78" s="328"/>
      <c r="F78" s="334"/>
      <c r="G78" s="279"/>
      <c r="H78" s="466"/>
      <c r="I78" s="467" t="s">
        <v>203</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5">
      <c r="A79" s="254"/>
      <c r="B79" s="263"/>
      <c r="C79" s="448">
        <f>INT($C$29)+2</f>
        <v>3</v>
      </c>
      <c r="D79" s="279"/>
      <c r="E79" s="328">
        <f t="shared" ref="E79" si="44">E76+1</f>
        <v>10</v>
      </c>
      <c r="F79" s="334"/>
      <c r="G79" s="279"/>
      <c r="H79" s="284" t="s">
        <v>876</v>
      </c>
      <c r="I79" s="300" t="s">
        <v>731</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5">
      <c r="A80" s="254"/>
      <c r="B80" s="263"/>
      <c r="C80" s="448">
        <f t="shared" si="32"/>
        <v>4</v>
      </c>
      <c r="D80" s="279"/>
      <c r="E80" s="328"/>
      <c r="F80" s="334"/>
      <c r="G80" s="279"/>
      <c r="H80" s="286"/>
      <c r="I80" s="300" t="s">
        <v>202</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5">
      <c r="A81" s="254"/>
      <c r="B81" s="263"/>
      <c r="C81" s="448">
        <f t="shared" si="32"/>
        <v>4</v>
      </c>
      <c r="D81" s="279"/>
      <c r="E81" s="328"/>
      <c r="F81" s="334"/>
      <c r="G81" s="279"/>
      <c r="H81" s="466"/>
      <c r="I81" s="467" t="s">
        <v>203</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5">
      <c r="A82" s="254"/>
      <c r="B82" s="263"/>
      <c r="C82" s="448">
        <f t="shared" ref="C82" si="45">INT($C$29)+2</f>
        <v>3</v>
      </c>
      <c r="D82" s="279"/>
      <c r="E82" s="328">
        <f t="shared" ref="E82" si="46">E79+1</f>
        <v>11</v>
      </c>
      <c r="F82" s="334"/>
      <c r="G82" s="279"/>
      <c r="H82" s="284" t="s">
        <v>877</v>
      </c>
      <c r="I82" s="300" t="s">
        <v>731</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5">
      <c r="A83" s="254"/>
      <c r="B83" s="263"/>
      <c r="C83" s="448">
        <f t="shared" si="32"/>
        <v>4</v>
      </c>
      <c r="D83" s="279"/>
      <c r="E83" s="328"/>
      <c r="F83" s="334"/>
      <c r="G83" s="279"/>
      <c r="H83" s="286"/>
      <c r="I83" s="300" t="s">
        <v>202</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5">
      <c r="A84" s="254"/>
      <c r="B84" s="263"/>
      <c r="C84" s="448">
        <f t="shared" si="32"/>
        <v>4</v>
      </c>
      <c r="D84" s="279"/>
      <c r="E84" s="328"/>
      <c r="F84" s="334"/>
      <c r="G84" s="279"/>
      <c r="H84" s="466"/>
      <c r="I84" s="467" t="s">
        <v>203</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5">
      <c r="A85" s="254"/>
      <c r="B85" s="263"/>
      <c r="C85" s="448">
        <f t="shared" ref="C85" si="47">INT($C$29)+2</f>
        <v>3</v>
      </c>
      <c r="D85" s="279"/>
      <c r="E85" s="328">
        <f t="shared" ref="E85" si="48">E82+1</f>
        <v>12</v>
      </c>
      <c r="F85" s="334"/>
      <c r="G85" s="279"/>
      <c r="H85" s="284" t="s">
        <v>878</v>
      </c>
      <c r="I85" s="300" t="s">
        <v>731</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5">
      <c r="A86" s="254"/>
      <c r="B86" s="263"/>
      <c r="C86" s="448">
        <f t="shared" si="32"/>
        <v>4</v>
      </c>
      <c r="D86" s="279"/>
      <c r="E86" s="328"/>
      <c r="F86" s="334"/>
      <c r="G86" s="279"/>
      <c r="H86" s="286"/>
      <c r="I86" s="300" t="s">
        <v>202</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5">
      <c r="A87" s="254"/>
      <c r="B87" s="263"/>
      <c r="C87" s="448">
        <f t="shared" si="32"/>
        <v>4</v>
      </c>
      <c r="D87" s="279"/>
      <c r="E87" s="328"/>
      <c r="F87" s="334"/>
      <c r="G87" s="279"/>
      <c r="H87" s="466"/>
      <c r="I87" s="467" t="s">
        <v>203</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5">
      <c r="A88" s="254"/>
      <c r="B88" s="263"/>
      <c r="C88" s="448">
        <f>INT($C$29)+2</f>
        <v>3</v>
      </c>
      <c r="D88" s="279"/>
      <c r="E88" s="328">
        <f t="shared" ref="E88" si="49">E85+1</f>
        <v>13</v>
      </c>
      <c r="F88" s="334"/>
      <c r="G88" s="279"/>
      <c r="H88" s="462" t="s">
        <v>879</v>
      </c>
      <c r="I88" s="463" t="s">
        <v>731</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5">
      <c r="A89" s="254"/>
      <c r="B89" s="263"/>
      <c r="C89" s="448">
        <f t="shared" si="32"/>
        <v>4</v>
      </c>
      <c r="D89" s="279"/>
      <c r="E89" s="328"/>
      <c r="F89" s="334"/>
      <c r="G89" s="279"/>
      <c r="H89" s="286"/>
      <c r="I89" s="300" t="s">
        <v>202</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5">
      <c r="A90" s="254"/>
      <c r="B90" s="263"/>
      <c r="C90" s="448">
        <f t="shared" si="32"/>
        <v>4</v>
      </c>
      <c r="D90" s="279"/>
      <c r="E90" s="328"/>
      <c r="F90" s="334"/>
      <c r="G90" s="279"/>
      <c r="H90" s="466"/>
      <c r="I90" s="467" t="s">
        <v>203</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5">
      <c r="A91" s="254"/>
      <c r="B91" s="263"/>
      <c r="C91" s="448">
        <f>INT($C$29)+2</f>
        <v>3</v>
      </c>
      <c r="D91" s="279"/>
      <c r="E91" s="328">
        <f t="shared" ref="E91" si="51">E88+1</f>
        <v>14</v>
      </c>
      <c r="F91" s="334"/>
      <c r="G91" s="279"/>
      <c r="H91" s="284" t="s">
        <v>880</v>
      </c>
      <c r="I91" s="300" t="s">
        <v>731</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5">
      <c r="A92" s="254"/>
      <c r="B92" s="263"/>
      <c r="C92" s="448">
        <f t="shared" si="32"/>
        <v>4</v>
      </c>
      <c r="D92" s="279"/>
      <c r="E92" s="328"/>
      <c r="F92" s="334"/>
      <c r="G92" s="279"/>
      <c r="H92" s="286"/>
      <c r="I92" s="300" t="s">
        <v>202</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5">
      <c r="A93" s="254"/>
      <c r="B93" s="263"/>
      <c r="C93" s="448">
        <f t="shared" si="32"/>
        <v>4</v>
      </c>
      <c r="D93" s="279"/>
      <c r="E93" s="328"/>
      <c r="F93" s="334"/>
      <c r="G93" s="279"/>
      <c r="H93" s="466"/>
      <c r="I93" s="467" t="s">
        <v>203</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5">
      <c r="A94" s="254"/>
      <c r="B94" s="263"/>
      <c r="C94" s="448">
        <f>INT($C$29)+2</f>
        <v>3</v>
      </c>
      <c r="D94" s="279"/>
      <c r="E94" s="328">
        <f t="shared" ref="E94" si="52">E91+1</f>
        <v>15</v>
      </c>
      <c r="F94" s="334"/>
      <c r="G94" s="279"/>
      <c r="H94" s="284" t="s">
        <v>881</v>
      </c>
      <c r="I94" s="300" t="s">
        <v>731</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5">
      <c r="A95" s="254"/>
      <c r="B95" s="263"/>
      <c r="C95" s="448">
        <f t="shared" si="32"/>
        <v>4</v>
      </c>
      <c r="D95" s="279"/>
      <c r="E95" s="328"/>
      <c r="F95" s="334"/>
      <c r="G95" s="279"/>
      <c r="H95" s="286"/>
      <c r="I95" s="300" t="s">
        <v>202</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5">
      <c r="A96" s="254"/>
      <c r="B96" s="263"/>
      <c r="C96" s="448">
        <f t="shared" si="32"/>
        <v>4</v>
      </c>
      <c r="D96" s="279"/>
      <c r="E96" s="328"/>
      <c r="F96" s="334"/>
      <c r="G96" s="279"/>
      <c r="H96" s="466"/>
      <c r="I96" s="467" t="s">
        <v>203</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5">
      <c r="A97" s="254"/>
      <c r="B97" s="263"/>
      <c r="C97" s="448">
        <f>INT($C$29)+2</f>
        <v>3</v>
      </c>
      <c r="D97" s="279"/>
      <c r="E97" s="328">
        <f t="shared" ref="E97" si="53">E94+1</f>
        <v>16</v>
      </c>
      <c r="F97" s="334"/>
      <c r="G97" s="279"/>
      <c r="H97" s="284" t="s">
        <v>882</v>
      </c>
      <c r="I97" s="300" t="s">
        <v>731</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5">
      <c r="A98" s="254"/>
      <c r="B98" s="263"/>
      <c r="C98" s="448">
        <f t="shared" si="32"/>
        <v>4</v>
      </c>
      <c r="D98" s="279"/>
      <c r="E98" s="328"/>
      <c r="F98" s="334"/>
      <c r="G98" s="279"/>
      <c r="H98" s="286"/>
      <c r="I98" s="300" t="s">
        <v>202</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5">
      <c r="A99" s="254"/>
      <c r="B99" s="263"/>
      <c r="C99" s="448">
        <f t="shared" si="32"/>
        <v>4</v>
      </c>
      <c r="D99" s="279"/>
      <c r="E99" s="328"/>
      <c r="F99" s="334"/>
      <c r="G99" s="279"/>
      <c r="H99" s="466"/>
      <c r="I99" s="467" t="s">
        <v>203</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5">
      <c r="A100" s="254"/>
      <c r="B100" s="263"/>
      <c r="C100" s="448">
        <f t="shared" ref="C100" si="54">INT($C$29)+2</f>
        <v>3</v>
      </c>
      <c r="D100" s="279"/>
      <c r="E100" s="328">
        <f t="shared" ref="E100" si="55">E97+1</f>
        <v>17</v>
      </c>
      <c r="F100" s="334"/>
      <c r="G100" s="279"/>
      <c r="H100" s="284" t="s">
        <v>883</v>
      </c>
      <c r="I100" s="300" t="s">
        <v>731</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5">
      <c r="A101" s="254"/>
      <c r="B101" s="263"/>
      <c r="C101" s="448">
        <f t="shared" si="32"/>
        <v>4</v>
      </c>
      <c r="D101" s="279"/>
      <c r="E101" s="328"/>
      <c r="F101" s="334"/>
      <c r="G101" s="279"/>
      <c r="H101" s="286"/>
      <c r="I101" s="300" t="s">
        <v>202</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5">
      <c r="A102" s="254"/>
      <c r="B102" s="263"/>
      <c r="C102" s="448">
        <f t="shared" si="32"/>
        <v>4</v>
      </c>
      <c r="D102" s="279"/>
      <c r="E102" s="328"/>
      <c r="F102" s="334"/>
      <c r="G102" s="279"/>
      <c r="H102" s="466"/>
      <c r="I102" s="467" t="s">
        <v>203</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5">
      <c r="A103" s="254"/>
      <c r="B103" s="263"/>
      <c r="C103" s="448">
        <f t="shared" ref="C103" si="56">INT($C$29)+2</f>
        <v>3</v>
      </c>
      <c r="D103" s="279"/>
      <c r="E103" s="328">
        <f t="shared" ref="E103" si="57">E100+1</f>
        <v>18</v>
      </c>
      <c r="F103" s="334"/>
      <c r="G103" s="279"/>
      <c r="H103" s="284" t="s">
        <v>884</v>
      </c>
      <c r="I103" s="300" t="s">
        <v>731</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5">
      <c r="A104" s="254"/>
      <c r="B104" s="263"/>
      <c r="C104" s="448">
        <f t="shared" si="32"/>
        <v>4</v>
      </c>
      <c r="D104" s="279"/>
      <c r="E104" s="328"/>
      <c r="F104" s="334"/>
      <c r="G104" s="279"/>
      <c r="H104" s="286"/>
      <c r="I104" s="300" t="s">
        <v>202</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5">
      <c r="A105" s="254"/>
      <c r="B105" s="263"/>
      <c r="C105" s="448">
        <f t="shared" si="32"/>
        <v>4</v>
      </c>
      <c r="D105" s="279"/>
      <c r="E105" s="328"/>
      <c r="F105" s="334"/>
      <c r="G105" s="279"/>
      <c r="H105" s="466"/>
      <c r="I105" s="467" t="s">
        <v>203</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5">
      <c r="A106" s="254"/>
      <c r="B106" s="263"/>
      <c r="C106" s="448">
        <f t="shared" ref="C106" si="58">INT($C$29)+2</f>
        <v>3</v>
      </c>
      <c r="D106" s="279"/>
      <c r="E106" s="328">
        <f>E103+1</f>
        <v>19</v>
      </c>
      <c r="F106" s="334"/>
      <c r="G106" s="279"/>
      <c r="H106" s="284" t="s">
        <v>885</v>
      </c>
      <c r="I106" s="300" t="s">
        <v>731</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5">
      <c r="A107" s="254"/>
      <c r="B107" s="263"/>
      <c r="C107" s="448">
        <f t="shared" si="32"/>
        <v>4</v>
      </c>
      <c r="D107" s="279"/>
      <c r="E107" s="328"/>
      <c r="F107" s="334"/>
      <c r="G107" s="279"/>
      <c r="H107" s="286"/>
      <c r="I107" s="300" t="s">
        <v>202</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5">
      <c r="A108" s="254"/>
      <c r="B108" s="263"/>
      <c r="C108" s="448">
        <f t="shared" si="32"/>
        <v>4</v>
      </c>
      <c r="D108" s="279"/>
      <c r="E108" s="328"/>
      <c r="F108" s="334"/>
      <c r="G108" s="279"/>
      <c r="H108" s="466"/>
      <c r="I108" s="467" t="s">
        <v>203</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5">
      <c r="A109" s="254"/>
      <c r="B109" s="263"/>
      <c r="C109" s="448">
        <f t="shared" ref="C109" si="59">INT($C$29)+2</f>
        <v>3</v>
      </c>
      <c r="D109" s="279"/>
      <c r="E109" s="328">
        <f t="shared" ref="E109" si="60">E106+1</f>
        <v>20</v>
      </c>
      <c r="F109" s="334"/>
      <c r="G109" s="279"/>
      <c r="H109" s="284" t="s">
        <v>886</v>
      </c>
      <c r="I109" s="300" t="s">
        <v>731</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5">
      <c r="A110" s="254"/>
      <c r="B110" s="263"/>
      <c r="C110" s="448">
        <f t="shared" si="32"/>
        <v>4</v>
      </c>
      <c r="D110" s="279"/>
      <c r="E110" s="328"/>
      <c r="F110" s="334"/>
      <c r="G110" s="279"/>
      <c r="H110" s="286"/>
      <c r="I110" s="300" t="s">
        <v>202</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5">
      <c r="A111" s="254"/>
      <c r="B111" s="263"/>
      <c r="C111" s="448">
        <f t="shared" si="32"/>
        <v>4</v>
      </c>
      <c r="D111" s="279"/>
      <c r="E111" s="328"/>
      <c r="F111" s="334"/>
      <c r="G111" s="279"/>
      <c r="H111" s="466"/>
      <c r="I111" s="467" t="s">
        <v>203</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15" customHeight="1" outlineLevel="2" x14ac:dyDescent="0.35">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418</v>
      </c>
      <c r="SK112" s="266"/>
      <c r="SL112" s="254"/>
      <c r="SM112" s="254"/>
      <c r="SN112" s="254"/>
    </row>
    <row r="113" spans="1:508" outlineLevel="1" x14ac:dyDescent="0.35">
      <c r="A113" s="254"/>
      <c r="B113" s="263"/>
      <c r="C113" s="448">
        <f>INT($C$29)+1</f>
        <v>2</v>
      </c>
      <c r="D113" s="279"/>
      <c r="E113" s="334"/>
      <c r="F113" s="334"/>
      <c r="G113" s="279"/>
      <c r="H113" s="337" t="s">
        <v>968</v>
      </c>
      <c r="I113" s="639" t="s">
        <v>970</v>
      </c>
      <c r="J113" s="638" t="s">
        <v>757</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5">
      <c r="A114" s="254"/>
      <c r="B114" s="263"/>
      <c r="C114" s="448">
        <f>INT($C$29)+1</f>
        <v>2</v>
      </c>
      <c r="D114" s="279"/>
      <c r="E114" s="334"/>
      <c r="F114" s="334"/>
      <c r="G114" s="279"/>
      <c r="H114" s="461" t="s">
        <v>410</v>
      </c>
      <c r="I114" s="461" t="s">
        <v>181</v>
      </c>
      <c r="J114" s="638" t="s">
        <v>816</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15" customHeight="1" outlineLevel="3" x14ac:dyDescent="0.35">
      <c r="A115" s="254"/>
      <c r="B115" s="263"/>
      <c r="C115" s="448">
        <f>INT($C$29)+3.005</f>
        <v>4.0049999999999999</v>
      </c>
      <c r="D115" s="279" t="s">
        <v>414</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5">
      <c r="A116" s="254"/>
      <c r="B116" s="263"/>
      <c r="C116" s="448">
        <f>INT($C$29)+2</f>
        <v>3</v>
      </c>
      <c r="D116" s="279"/>
      <c r="E116" s="328">
        <v>0</v>
      </c>
      <c r="F116" s="334"/>
      <c r="G116" s="279"/>
      <c r="H116" s="284" t="s">
        <v>866</v>
      </c>
      <c r="I116" s="300" t="s">
        <v>731</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5">
      <c r="A117" s="254"/>
      <c r="B117" s="263"/>
      <c r="C117" s="448">
        <f>INT($C$29)+2</f>
        <v>3</v>
      </c>
      <c r="D117" s="279"/>
      <c r="E117" s="328">
        <f t="shared" ref="E117:E136" si="142">E116+1</f>
        <v>1</v>
      </c>
      <c r="F117" s="334"/>
      <c r="G117" s="279"/>
      <c r="H117" s="462" t="s">
        <v>869</v>
      </c>
      <c r="I117" s="463" t="s">
        <v>731</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5">
      <c r="A118" s="254"/>
      <c r="B118" s="263"/>
      <c r="C118" s="448">
        <f>INT($C$29)+2</f>
        <v>3</v>
      </c>
      <c r="D118" s="279"/>
      <c r="E118" s="328">
        <f t="shared" si="142"/>
        <v>2</v>
      </c>
      <c r="F118" s="334"/>
      <c r="G118" s="279"/>
      <c r="H118" s="284" t="s">
        <v>870</v>
      </c>
      <c r="I118" s="300" t="s">
        <v>731</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5">
      <c r="A119" s="254"/>
      <c r="B119" s="263"/>
      <c r="C119" s="448">
        <f>INT($C$29)+2</f>
        <v>3</v>
      </c>
      <c r="D119" s="279"/>
      <c r="E119" s="328">
        <f t="shared" si="142"/>
        <v>3</v>
      </c>
      <c r="F119" s="334"/>
      <c r="G119" s="279"/>
      <c r="H119" s="284" t="s">
        <v>871</v>
      </c>
      <c r="I119" s="300" t="s">
        <v>731</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5">
      <c r="A120" s="254"/>
      <c r="B120" s="263"/>
      <c r="C120" s="448">
        <f>INT($C$29)+2</f>
        <v>3</v>
      </c>
      <c r="D120" s="279"/>
      <c r="E120" s="328">
        <f t="shared" si="142"/>
        <v>4</v>
      </c>
      <c r="F120" s="334"/>
      <c r="G120" s="279"/>
      <c r="H120" s="284" t="s">
        <v>868</v>
      </c>
      <c r="I120" s="300" t="s">
        <v>731</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5">
      <c r="A121" s="254"/>
      <c r="B121" s="263"/>
      <c r="C121" s="448">
        <f t="shared" ref="C121" si="143">INT($C$29)+2</f>
        <v>3</v>
      </c>
      <c r="D121" s="279"/>
      <c r="E121" s="328">
        <f t="shared" si="142"/>
        <v>5</v>
      </c>
      <c r="F121" s="334"/>
      <c r="G121" s="279"/>
      <c r="H121" s="284" t="s">
        <v>872</v>
      </c>
      <c r="I121" s="300" t="s">
        <v>731</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5">
      <c r="A122" s="254"/>
      <c r="B122" s="263"/>
      <c r="C122" s="448">
        <f t="shared" ref="C122" si="144">INT($C$29)+2</f>
        <v>3</v>
      </c>
      <c r="D122" s="279"/>
      <c r="E122" s="328">
        <f t="shared" si="142"/>
        <v>6</v>
      </c>
      <c r="F122" s="334"/>
      <c r="G122" s="279"/>
      <c r="H122" s="284" t="s">
        <v>867</v>
      </c>
      <c r="I122" s="300" t="s">
        <v>731</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5">
      <c r="A123" s="254"/>
      <c r="B123" s="263"/>
      <c r="C123" s="448">
        <f>INT($C$29)+2</f>
        <v>3</v>
      </c>
      <c r="D123" s="279"/>
      <c r="E123" s="328">
        <f t="shared" si="142"/>
        <v>7</v>
      </c>
      <c r="F123" s="334"/>
      <c r="G123" s="279"/>
      <c r="H123" s="462" t="s">
        <v>873</v>
      </c>
      <c r="I123" s="463" t="s">
        <v>731</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5">
      <c r="A124" s="254"/>
      <c r="B124" s="263"/>
      <c r="C124" s="448">
        <f>INT($C$29)+2</f>
        <v>3</v>
      </c>
      <c r="D124" s="279"/>
      <c r="E124" s="328">
        <f t="shared" si="142"/>
        <v>8</v>
      </c>
      <c r="F124" s="334"/>
      <c r="G124" s="279"/>
      <c r="H124" s="284" t="s">
        <v>874</v>
      </c>
      <c r="I124" s="300" t="s">
        <v>731</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5">
      <c r="A125" s="254"/>
      <c r="B125" s="263"/>
      <c r="C125" s="448">
        <f>INT($C$29)+2</f>
        <v>3</v>
      </c>
      <c r="D125" s="279"/>
      <c r="E125" s="328">
        <f t="shared" si="142"/>
        <v>9</v>
      </c>
      <c r="F125" s="334"/>
      <c r="G125" s="279"/>
      <c r="H125" s="284" t="s">
        <v>875</v>
      </c>
      <c r="I125" s="300" t="s">
        <v>731</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5">
      <c r="A126" s="254"/>
      <c r="B126" s="263"/>
      <c r="C126" s="448">
        <f>INT($C$29)+2</f>
        <v>3</v>
      </c>
      <c r="D126" s="279"/>
      <c r="E126" s="328">
        <f t="shared" si="142"/>
        <v>10</v>
      </c>
      <c r="F126" s="334"/>
      <c r="G126" s="279"/>
      <c r="H126" s="284" t="s">
        <v>876</v>
      </c>
      <c r="I126" s="300" t="s">
        <v>731</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5">
      <c r="A127" s="254"/>
      <c r="B127" s="263"/>
      <c r="C127" s="448">
        <f t="shared" ref="C127" si="145">INT($C$29)+2</f>
        <v>3</v>
      </c>
      <c r="D127" s="279"/>
      <c r="E127" s="328">
        <f t="shared" si="142"/>
        <v>11</v>
      </c>
      <c r="F127" s="334"/>
      <c r="G127" s="279"/>
      <c r="H127" s="284" t="s">
        <v>877</v>
      </c>
      <c r="I127" s="300" t="s">
        <v>731</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5">
      <c r="A128" s="254"/>
      <c r="B128" s="263"/>
      <c r="C128" s="448">
        <f t="shared" ref="C128" si="146">INT($C$29)+2</f>
        <v>3</v>
      </c>
      <c r="D128" s="279"/>
      <c r="E128" s="328">
        <f t="shared" si="142"/>
        <v>12</v>
      </c>
      <c r="F128" s="334"/>
      <c r="G128" s="279"/>
      <c r="H128" s="284" t="s">
        <v>878</v>
      </c>
      <c r="I128" s="300" t="s">
        <v>731</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5">
      <c r="A129" s="254"/>
      <c r="B129" s="263"/>
      <c r="C129" s="448">
        <f>INT($C$29)+2</f>
        <v>3</v>
      </c>
      <c r="D129" s="279"/>
      <c r="E129" s="328">
        <f t="shared" si="142"/>
        <v>13</v>
      </c>
      <c r="F129" s="334"/>
      <c r="G129" s="279"/>
      <c r="H129" s="462" t="s">
        <v>879</v>
      </c>
      <c r="I129" s="463" t="s">
        <v>731</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5">
      <c r="A130" s="254"/>
      <c r="B130" s="263"/>
      <c r="C130" s="448">
        <f>INT($C$29)+2</f>
        <v>3</v>
      </c>
      <c r="D130" s="279"/>
      <c r="E130" s="328">
        <f t="shared" si="142"/>
        <v>14</v>
      </c>
      <c r="F130" s="334"/>
      <c r="G130" s="279"/>
      <c r="H130" s="284" t="s">
        <v>880</v>
      </c>
      <c r="I130" s="300" t="s">
        <v>731</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5">
      <c r="A131" s="254"/>
      <c r="B131" s="263"/>
      <c r="C131" s="448">
        <f>INT($C$29)+2</f>
        <v>3</v>
      </c>
      <c r="D131" s="279"/>
      <c r="E131" s="328">
        <f t="shared" si="142"/>
        <v>15</v>
      </c>
      <c r="F131" s="334"/>
      <c r="G131" s="279"/>
      <c r="H131" s="284" t="s">
        <v>881</v>
      </c>
      <c r="I131" s="300" t="s">
        <v>731</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5">
      <c r="A132" s="254"/>
      <c r="B132" s="263"/>
      <c r="C132" s="448">
        <f>INT($C$29)+2</f>
        <v>3</v>
      </c>
      <c r="D132" s="279"/>
      <c r="E132" s="328">
        <f t="shared" si="142"/>
        <v>16</v>
      </c>
      <c r="F132" s="334"/>
      <c r="G132" s="279"/>
      <c r="H132" s="284" t="s">
        <v>882</v>
      </c>
      <c r="I132" s="300" t="s">
        <v>731</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5">
      <c r="A133" s="254"/>
      <c r="B133" s="263"/>
      <c r="C133" s="448">
        <f t="shared" ref="C133" si="147">INT($C$29)+2</f>
        <v>3</v>
      </c>
      <c r="D133" s="279"/>
      <c r="E133" s="328">
        <f t="shared" si="142"/>
        <v>17</v>
      </c>
      <c r="F133" s="334"/>
      <c r="G133" s="279"/>
      <c r="H133" s="284" t="s">
        <v>883</v>
      </c>
      <c r="I133" s="300" t="s">
        <v>731</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5">
      <c r="A134" s="254"/>
      <c r="B134" s="263"/>
      <c r="C134" s="448">
        <f t="shared" ref="C134" si="148">INT($C$29)+2</f>
        <v>3</v>
      </c>
      <c r="D134" s="279"/>
      <c r="E134" s="328">
        <f t="shared" si="142"/>
        <v>18</v>
      </c>
      <c r="F134" s="334"/>
      <c r="G134" s="279"/>
      <c r="H134" s="284" t="s">
        <v>884</v>
      </c>
      <c r="I134" s="300" t="s">
        <v>731</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5">
      <c r="A135" s="254"/>
      <c r="B135" s="263"/>
      <c r="C135" s="448">
        <f t="shared" ref="C135" si="149">INT($C$29)+2</f>
        <v>3</v>
      </c>
      <c r="D135" s="279"/>
      <c r="E135" s="328">
        <f t="shared" si="142"/>
        <v>19</v>
      </c>
      <c r="F135" s="334"/>
      <c r="G135" s="279"/>
      <c r="H135" s="284" t="s">
        <v>885</v>
      </c>
      <c r="I135" s="300" t="s">
        <v>731</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5">
      <c r="A136" s="254"/>
      <c r="B136" s="263"/>
      <c r="C136" s="448">
        <f t="shared" ref="C136" si="150">INT($C$29)+2</f>
        <v>3</v>
      </c>
      <c r="D136" s="279"/>
      <c r="E136" s="328">
        <f t="shared" si="142"/>
        <v>20</v>
      </c>
      <c r="F136" s="334"/>
      <c r="G136" s="279"/>
      <c r="H136" s="284" t="s">
        <v>886</v>
      </c>
      <c r="I136" s="300" t="s">
        <v>731</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15" customHeight="1" outlineLevel="2" x14ac:dyDescent="0.35">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418</v>
      </c>
      <c r="SK137" s="266"/>
      <c r="SL137" s="254"/>
      <c r="SM137" s="254"/>
      <c r="SN137" s="254"/>
    </row>
    <row r="138" spans="1:508" outlineLevel="1" x14ac:dyDescent="0.35">
      <c r="A138" s="254"/>
      <c r="B138" s="263"/>
      <c r="C138" s="448">
        <f>INT($C$29)+1</f>
        <v>2</v>
      </c>
      <c r="D138" s="279"/>
      <c r="E138" s="334"/>
      <c r="F138" s="334"/>
      <c r="G138" s="279"/>
      <c r="H138" s="337" t="s">
        <v>733</v>
      </c>
      <c r="I138" s="297"/>
      <c r="J138" s="297" t="s">
        <v>742</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5">
      <c r="A139" s="254"/>
      <c r="B139" s="263"/>
      <c r="C139" s="448">
        <f>INT($C$29)+1</f>
        <v>2</v>
      </c>
      <c r="D139" s="279"/>
      <c r="E139" s="334"/>
      <c r="F139" s="334"/>
      <c r="G139" s="279"/>
      <c r="H139" s="461" t="s">
        <v>592</v>
      </c>
      <c r="I139" s="461" t="s">
        <v>734</v>
      </c>
      <c r="J139" s="269" t="s">
        <v>816</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15" customHeight="1" outlineLevel="3" x14ac:dyDescent="0.35">
      <c r="A140" s="254"/>
      <c r="B140" s="263"/>
      <c r="C140" s="448">
        <f>INT($C$29)+3.005</f>
        <v>4.0049999999999999</v>
      </c>
      <c r="D140" s="279" t="s">
        <v>414</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5">
      <c r="A141" s="254"/>
      <c r="B141" s="263"/>
      <c r="C141" s="448">
        <f>INT($C$29)+2</f>
        <v>3</v>
      </c>
      <c r="D141" s="279"/>
      <c r="E141" s="328">
        <v>0</v>
      </c>
      <c r="F141" s="334"/>
      <c r="G141" s="279"/>
      <c r="H141" s="547"/>
      <c r="I141" s="564" t="s">
        <v>910</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5">
      <c r="A142" s="254"/>
      <c r="B142" s="263"/>
      <c r="C142" s="448">
        <f>INT($C$29)+2</f>
        <v>3</v>
      </c>
      <c r="D142" s="279"/>
      <c r="E142" s="328">
        <f>E141+1</f>
        <v>1</v>
      </c>
      <c r="F142" s="334"/>
      <c r="G142" s="279"/>
      <c r="H142" s="548" t="str">
        <f>Sheep!$H$251&amp;" Merino BBB"</f>
        <v>Aut Merino BBB</v>
      </c>
      <c r="I142" s="548" t="s">
        <v>901</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5">
      <c r="A143" s="254"/>
      <c r="B143" s="263"/>
      <c r="C143" s="448">
        <f>INT($C$29)+3</f>
        <v>4</v>
      </c>
      <c r="D143" s="279"/>
      <c r="E143" s="328">
        <f t="shared" ref="E143:E206" si="152">E142+1</f>
        <v>2</v>
      </c>
      <c r="F143" s="334"/>
      <c r="G143" s="279"/>
      <c r="H143" s="550"/>
      <c r="I143" s="565" t="s">
        <v>902</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5">
      <c r="A144" s="254"/>
      <c r="B144" s="263"/>
      <c r="C144" s="448">
        <f>INT($C$29)+3</f>
        <v>4</v>
      </c>
      <c r="D144" s="279"/>
      <c r="E144" s="328">
        <f t="shared" si="152"/>
        <v>3</v>
      </c>
      <c r="F144" s="334"/>
      <c r="G144" s="279"/>
      <c r="H144" s="550"/>
      <c r="I144" s="562" t="s">
        <v>904</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5">
      <c r="A145" s="254"/>
      <c r="B145" s="263"/>
      <c r="C145" s="448">
        <f>INT($C$29)+3</f>
        <v>4</v>
      </c>
      <c r="D145" s="279"/>
      <c r="E145" s="328">
        <f t="shared" si="152"/>
        <v>4</v>
      </c>
      <c r="F145" s="334"/>
      <c r="G145" s="279"/>
      <c r="H145" s="550"/>
      <c r="I145" s="565" t="s">
        <v>903</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5">
      <c r="A146" s="254"/>
      <c r="B146" s="263"/>
      <c r="C146" s="448">
        <f t="shared" ref="C146:C149" si="153">INT($C$29)+3</f>
        <v>4</v>
      </c>
      <c r="D146" s="279"/>
      <c r="E146" s="328">
        <f t="shared" si="152"/>
        <v>5</v>
      </c>
      <c r="F146" s="334"/>
      <c r="G146" s="279"/>
      <c r="H146" s="550"/>
      <c r="I146" s="562" t="s">
        <v>905</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5">
      <c r="A147" s="254"/>
      <c r="B147" s="263"/>
      <c r="C147" s="448">
        <f t="shared" si="153"/>
        <v>4</v>
      </c>
      <c r="D147" s="279"/>
      <c r="E147" s="328">
        <f t="shared" si="152"/>
        <v>6</v>
      </c>
      <c r="F147" s="334"/>
      <c r="G147" s="279"/>
      <c r="H147" s="550"/>
      <c r="I147" s="562" t="s">
        <v>908</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5">
      <c r="A148" s="254"/>
      <c r="B148" s="263"/>
      <c r="C148" s="448">
        <f t="shared" si="153"/>
        <v>4</v>
      </c>
      <c r="D148" s="279"/>
      <c r="E148" s="328">
        <f t="shared" si="152"/>
        <v>7</v>
      </c>
      <c r="F148" s="334"/>
      <c r="G148" s="279"/>
      <c r="H148" s="550"/>
      <c r="I148" s="565" t="s">
        <v>909</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35">
      <c r="A149" s="254"/>
      <c r="B149" s="263"/>
      <c r="C149" s="448">
        <f t="shared" si="153"/>
        <v>4</v>
      </c>
      <c r="D149" s="279"/>
      <c r="E149" s="328">
        <f t="shared" si="152"/>
        <v>8</v>
      </c>
      <c r="F149" s="334"/>
      <c r="G149" s="279"/>
      <c r="H149" s="550"/>
      <c r="I149" s="562" t="s">
        <v>905</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35">
      <c r="A150" s="254"/>
      <c r="B150" s="263"/>
      <c r="C150" s="448">
        <f>INT($C$29)+3</f>
        <v>4</v>
      </c>
      <c r="D150" s="279"/>
      <c r="E150" s="328">
        <f t="shared" si="152"/>
        <v>9</v>
      </c>
      <c r="F150" s="334"/>
      <c r="G150" s="279"/>
      <c r="H150" s="550"/>
      <c r="I150" s="562" t="s">
        <v>906</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35">
      <c r="A151" s="254"/>
      <c r="B151" s="263"/>
      <c r="C151" s="448">
        <f>INT($C$29)+3</f>
        <v>4</v>
      </c>
      <c r="D151" s="279"/>
      <c r="E151" s="328">
        <f t="shared" si="152"/>
        <v>10</v>
      </c>
      <c r="F151" s="334"/>
      <c r="G151" s="279"/>
      <c r="H151" s="550"/>
      <c r="I151" s="562" t="s">
        <v>907</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35">
      <c r="A152" s="254"/>
      <c r="B152" s="263"/>
      <c r="C152" s="448">
        <f t="shared" ref="C152" si="177">INT($C$29)+3</f>
        <v>4</v>
      </c>
      <c r="D152" s="279"/>
      <c r="E152" s="328">
        <f t="shared" si="152"/>
        <v>11</v>
      </c>
      <c r="F152" s="334"/>
      <c r="G152" s="279"/>
      <c r="H152" s="550"/>
      <c r="I152" s="565" t="s">
        <v>913</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5">
      <c r="A153" s="254"/>
      <c r="B153" s="263"/>
      <c r="C153" s="448">
        <f>INT($C$29)+3</f>
        <v>4</v>
      </c>
      <c r="D153" s="279"/>
      <c r="E153" s="328">
        <f t="shared" si="152"/>
        <v>12</v>
      </c>
      <c r="F153" s="334"/>
      <c r="G153" s="279"/>
      <c r="H153" s="550"/>
      <c r="I153" s="562" t="s">
        <v>905</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5">
      <c r="A154" s="254"/>
      <c r="B154" s="263"/>
      <c r="C154" s="448">
        <f>INT($C$29)+3</f>
        <v>4</v>
      </c>
      <c r="D154" s="279"/>
      <c r="E154" s="328">
        <f t="shared" si="152"/>
        <v>13</v>
      </c>
      <c r="F154" s="334"/>
      <c r="G154" s="279"/>
      <c r="H154" s="550"/>
      <c r="I154" s="562" t="s">
        <v>906</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5">
      <c r="A155" s="254"/>
      <c r="B155" s="263"/>
      <c r="C155" s="448">
        <f>INT($C$29)+3</f>
        <v>4</v>
      </c>
      <c r="D155" s="279"/>
      <c r="E155" s="328">
        <f t="shared" si="152"/>
        <v>14</v>
      </c>
      <c r="F155" s="334"/>
      <c r="G155" s="279"/>
      <c r="H155" s="552"/>
      <c r="I155" s="563" t="s">
        <v>907</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5">
      <c r="A156" s="254"/>
      <c r="B156" s="263"/>
      <c r="C156" s="448">
        <f>INT($C$29)+2</f>
        <v>3</v>
      </c>
      <c r="D156" s="279"/>
      <c r="E156" s="328">
        <f t="shared" si="152"/>
        <v>15</v>
      </c>
      <c r="F156" s="334"/>
      <c r="G156" s="279"/>
      <c r="H156" s="548"/>
      <c r="I156" s="548" t="s">
        <v>602</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5">
      <c r="A157" s="254"/>
      <c r="B157" s="263"/>
      <c r="C157" s="448">
        <f>INT($C$29)+3</f>
        <v>4</v>
      </c>
      <c r="D157" s="279"/>
      <c r="E157" s="328">
        <f t="shared" si="152"/>
        <v>16</v>
      </c>
      <c r="F157" s="334"/>
      <c r="G157" s="279"/>
      <c r="H157" s="550"/>
      <c r="I157" s="550" t="s">
        <v>603</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5">
      <c r="A158" s="254"/>
      <c r="B158" s="263"/>
      <c r="C158" s="448">
        <f>INT($C$29)+3</f>
        <v>4</v>
      </c>
      <c r="D158" s="279"/>
      <c r="E158" s="328">
        <f t="shared" si="152"/>
        <v>17</v>
      </c>
      <c r="F158" s="334"/>
      <c r="G158" s="279"/>
      <c r="H158" s="550"/>
      <c r="I158" s="550" t="s">
        <v>604</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5">
      <c r="A159" s="254"/>
      <c r="B159" s="263"/>
      <c r="C159" s="448">
        <f>INT($C$29)+3</f>
        <v>4</v>
      </c>
      <c r="D159" s="279"/>
      <c r="E159" s="328">
        <f t="shared" si="152"/>
        <v>18</v>
      </c>
      <c r="F159" s="334"/>
      <c r="G159" s="279"/>
      <c r="H159" s="554"/>
      <c r="I159" s="554" t="s">
        <v>735</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5">
      <c r="A160" s="254"/>
      <c r="B160" s="263"/>
      <c r="C160" s="448">
        <f>INT($C$29)+2</f>
        <v>3</v>
      </c>
      <c r="D160" s="279"/>
      <c r="E160" s="328">
        <f t="shared" si="152"/>
        <v>19</v>
      </c>
      <c r="F160" s="334"/>
      <c r="G160" s="279"/>
      <c r="H160" s="556"/>
      <c r="I160" s="556" t="s">
        <v>736</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5">
      <c r="A161" s="254"/>
      <c r="B161" s="263"/>
      <c r="C161" s="448">
        <f>INT($C$29)+2</f>
        <v>3</v>
      </c>
      <c r="D161" s="279"/>
      <c r="E161" s="328">
        <f t="shared" si="152"/>
        <v>20</v>
      </c>
      <c r="F161" s="334"/>
      <c r="G161" s="279"/>
      <c r="H161" s="465"/>
      <c r="I161" s="465" t="s">
        <v>737</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5">
      <c r="A162" s="254"/>
      <c r="B162" s="263"/>
      <c r="C162" s="448">
        <f t="shared" ref="C162:C210" si="178">INT($C$29)+3</f>
        <v>4</v>
      </c>
      <c r="D162" s="279"/>
      <c r="E162" s="328">
        <f t="shared" si="152"/>
        <v>21</v>
      </c>
      <c r="F162" s="334"/>
      <c r="G162" s="279"/>
      <c r="H162" s="508"/>
      <c r="I162" s="508" t="s">
        <v>738</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5">
      <c r="A163" s="254"/>
      <c r="B163" s="263"/>
      <c r="C163" s="448">
        <f>INT($C$29)+2</f>
        <v>3</v>
      </c>
      <c r="D163" s="279"/>
      <c r="E163" s="328">
        <f t="shared" si="152"/>
        <v>22</v>
      </c>
      <c r="F163" s="334"/>
      <c r="G163" s="279"/>
      <c r="H163" s="509"/>
      <c r="I163" s="509" t="s">
        <v>739</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5">
      <c r="A164" s="254"/>
      <c r="B164" s="263"/>
      <c r="C164" s="448">
        <f>INT($C$29)+3</f>
        <v>4</v>
      </c>
      <c r="D164" s="279"/>
      <c r="E164" s="328">
        <f t="shared" si="152"/>
        <v>23</v>
      </c>
      <c r="F164" s="334"/>
      <c r="G164" s="279"/>
      <c r="H164" s="350"/>
      <c r="I164" s="350" t="s">
        <v>740</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5">
      <c r="A165" s="254"/>
      <c r="B165" s="263"/>
      <c r="C165" s="448">
        <f>INT($C$29)+2</f>
        <v>3</v>
      </c>
      <c r="D165" s="279"/>
      <c r="E165" s="328">
        <f t="shared" si="152"/>
        <v>24</v>
      </c>
      <c r="F165" s="334"/>
      <c r="G165" s="279"/>
      <c r="H165" s="556"/>
      <c r="I165" s="556" t="s">
        <v>741</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5">
      <c r="A166" s="254"/>
      <c r="B166" s="263"/>
      <c r="C166" s="448">
        <f>INT($C$29)+2</f>
        <v>3</v>
      </c>
      <c r="D166" s="279"/>
      <c r="E166" s="328">
        <f t="shared" si="152"/>
        <v>25</v>
      </c>
      <c r="F166" s="334"/>
      <c r="G166" s="279"/>
      <c r="H166" s="548" t="str">
        <f>Sheep!$H$252&amp;" Merino BBB"</f>
        <v>Win Merino BBB</v>
      </c>
      <c r="I166" s="548" t="s">
        <v>901</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5">
      <c r="A167" s="254"/>
      <c r="B167" s="263"/>
      <c r="C167" s="448">
        <f>INT($C$29)+3</f>
        <v>4</v>
      </c>
      <c r="D167" s="279"/>
      <c r="E167" s="328">
        <f t="shared" si="152"/>
        <v>26</v>
      </c>
      <c r="F167" s="334"/>
      <c r="G167" s="279"/>
      <c r="H167" s="550"/>
      <c r="I167" s="565" t="s">
        <v>902</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5">
      <c r="A168" s="254"/>
      <c r="B168" s="263"/>
      <c r="C168" s="448">
        <f>INT($C$29)+3</f>
        <v>4</v>
      </c>
      <c r="D168" s="279"/>
      <c r="E168" s="328">
        <f t="shared" si="152"/>
        <v>27</v>
      </c>
      <c r="F168" s="334"/>
      <c r="G168" s="279"/>
      <c r="H168" s="550"/>
      <c r="I168" s="562" t="s">
        <v>904</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5">
      <c r="A169" s="254"/>
      <c r="B169" s="263"/>
      <c r="C169" s="448">
        <f t="shared" ref="C169:C172" si="180">INT($C$29)+3</f>
        <v>4</v>
      </c>
      <c r="D169" s="279"/>
      <c r="E169" s="328">
        <f t="shared" si="152"/>
        <v>28</v>
      </c>
      <c r="F169" s="334"/>
      <c r="G169" s="279"/>
      <c r="H169" s="550"/>
      <c r="I169" s="565" t="s">
        <v>903</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5">
      <c r="A170" s="254"/>
      <c r="B170" s="263"/>
      <c r="C170" s="448">
        <f t="shared" si="180"/>
        <v>4</v>
      </c>
      <c r="D170" s="279"/>
      <c r="E170" s="328">
        <f t="shared" si="152"/>
        <v>29</v>
      </c>
      <c r="F170" s="334"/>
      <c r="G170" s="279"/>
      <c r="H170" s="550"/>
      <c r="I170" s="562" t="s">
        <v>905</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5">
      <c r="A171" s="254"/>
      <c r="B171" s="263"/>
      <c r="C171" s="448">
        <f t="shared" si="180"/>
        <v>4</v>
      </c>
      <c r="D171" s="279"/>
      <c r="E171" s="328">
        <f t="shared" si="152"/>
        <v>30</v>
      </c>
      <c r="F171" s="334"/>
      <c r="G171" s="279"/>
      <c r="H171" s="550"/>
      <c r="I171" s="562" t="s">
        <v>908</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5">
      <c r="A172" s="254"/>
      <c r="B172" s="263"/>
      <c r="C172" s="448">
        <f t="shared" si="180"/>
        <v>4</v>
      </c>
      <c r="D172" s="279"/>
      <c r="E172" s="328">
        <f t="shared" si="152"/>
        <v>31</v>
      </c>
      <c r="F172" s="334"/>
      <c r="G172" s="279"/>
      <c r="H172" s="550"/>
      <c r="I172" s="565" t="s">
        <v>909</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35">
      <c r="A173" s="254"/>
      <c r="B173" s="263"/>
      <c r="C173" s="448">
        <f>INT($C$29)+3</f>
        <v>4</v>
      </c>
      <c r="D173" s="279"/>
      <c r="E173" s="328">
        <f t="shared" si="152"/>
        <v>32</v>
      </c>
      <c r="F173" s="334"/>
      <c r="G173" s="279"/>
      <c r="H173" s="550"/>
      <c r="I173" s="562" t="s">
        <v>905</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35">
      <c r="A174" s="254"/>
      <c r="B174" s="263"/>
      <c r="C174" s="448">
        <f>INT($C$29)+3</f>
        <v>4</v>
      </c>
      <c r="D174" s="279"/>
      <c r="E174" s="328">
        <f t="shared" si="152"/>
        <v>33</v>
      </c>
      <c r="F174" s="334"/>
      <c r="G174" s="279"/>
      <c r="H174" s="550"/>
      <c r="I174" s="562" t="s">
        <v>906</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35">
      <c r="A175" s="254"/>
      <c r="B175" s="263"/>
      <c r="C175" s="448">
        <f>INT($C$29)+3</f>
        <v>4</v>
      </c>
      <c r="D175" s="279"/>
      <c r="E175" s="328">
        <f t="shared" si="152"/>
        <v>34</v>
      </c>
      <c r="F175" s="334"/>
      <c r="G175" s="279"/>
      <c r="H175" s="550"/>
      <c r="I175" s="562" t="s">
        <v>907</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35">
      <c r="A176" s="254"/>
      <c r="B176" s="263"/>
      <c r="C176" s="448">
        <f t="shared" ref="C176" si="698">INT($C$29)+3</f>
        <v>4</v>
      </c>
      <c r="D176" s="279"/>
      <c r="E176" s="328">
        <f t="shared" si="152"/>
        <v>35</v>
      </c>
      <c r="F176" s="334"/>
      <c r="G176" s="279"/>
      <c r="H176" s="550"/>
      <c r="I176" s="565" t="s">
        <v>913</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5">
      <c r="A177" s="254"/>
      <c r="B177" s="263"/>
      <c r="C177" s="448">
        <f>INT($C$29)+3</f>
        <v>4</v>
      </c>
      <c r="D177" s="279"/>
      <c r="E177" s="328">
        <f t="shared" si="152"/>
        <v>36</v>
      </c>
      <c r="F177" s="334"/>
      <c r="G177" s="279"/>
      <c r="H177" s="550"/>
      <c r="I177" s="562" t="s">
        <v>905</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5">
      <c r="A178" s="254"/>
      <c r="B178" s="263"/>
      <c r="C178" s="448">
        <f>INT($C$29)+3</f>
        <v>4</v>
      </c>
      <c r="D178" s="279"/>
      <c r="E178" s="328">
        <f t="shared" si="152"/>
        <v>37</v>
      </c>
      <c r="F178" s="334"/>
      <c r="G178" s="279"/>
      <c r="H178" s="550"/>
      <c r="I178" s="562" t="s">
        <v>906</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5">
      <c r="A179" s="254"/>
      <c r="B179" s="263"/>
      <c r="C179" s="448">
        <f>INT($C$29)+3</f>
        <v>4</v>
      </c>
      <c r="D179" s="279"/>
      <c r="E179" s="328">
        <f t="shared" si="152"/>
        <v>38</v>
      </c>
      <c r="F179" s="334"/>
      <c r="G179" s="279"/>
      <c r="H179" s="552"/>
      <c r="I179" s="563" t="s">
        <v>907</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5">
      <c r="A180" s="254"/>
      <c r="B180" s="263"/>
      <c r="C180" s="448">
        <f>INT($C$29)+2</f>
        <v>3</v>
      </c>
      <c r="D180" s="279"/>
      <c r="E180" s="328">
        <f t="shared" si="152"/>
        <v>39</v>
      </c>
      <c r="F180" s="334"/>
      <c r="G180" s="279"/>
      <c r="H180" s="548"/>
      <c r="I180" s="548" t="s">
        <v>602</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5">
      <c r="A181" s="254"/>
      <c r="B181" s="263"/>
      <c r="C181" s="448">
        <f t="shared" si="178"/>
        <v>4</v>
      </c>
      <c r="D181" s="279"/>
      <c r="E181" s="328">
        <f t="shared" si="152"/>
        <v>40</v>
      </c>
      <c r="F181" s="334"/>
      <c r="G181" s="279"/>
      <c r="H181" s="550"/>
      <c r="I181" s="550" t="s">
        <v>603</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5">
      <c r="A182" s="254"/>
      <c r="B182" s="263"/>
      <c r="C182" s="448">
        <f t="shared" si="178"/>
        <v>4</v>
      </c>
      <c r="D182" s="279"/>
      <c r="E182" s="328">
        <f t="shared" si="152"/>
        <v>41</v>
      </c>
      <c r="F182" s="334"/>
      <c r="G182" s="279"/>
      <c r="H182" s="550"/>
      <c r="I182" s="550" t="s">
        <v>604</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5">
      <c r="A183" s="254"/>
      <c r="B183" s="263"/>
      <c r="C183" s="448">
        <f t="shared" si="178"/>
        <v>4</v>
      </c>
      <c r="D183" s="279"/>
      <c r="E183" s="328">
        <f t="shared" si="152"/>
        <v>42</v>
      </c>
      <c r="F183" s="334"/>
      <c r="G183" s="279"/>
      <c r="H183" s="554"/>
      <c r="I183" s="554" t="s">
        <v>735</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5">
      <c r="A184" s="254"/>
      <c r="B184" s="263"/>
      <c r="C184" s="448">
        <f>INT($C$29)+3</f>
        <v>4</v>
      </c>
      <c r="D184" s="279"/>
      <c r="E184" s="328">
        <f t="shared" si="152"/>
        <v>43</v>
      </c>
      <c r="F184" s="334"/>
      <c r="G184" s="279"/>
      <c r="H184" s="556"/>
      <c r="I184" s="556" t="s">
        <v>736</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5">
      <c r="A185" s="254"/>
      <c r="B185" s="263"/>
      <c r="C185" s="448">
        <f>INT($C$29)+2</f>
        <v>3</v>
      </c>
      <c r="D185" s="279"/>
      <c r="E185" s="328">
        <f t="shared" si="152"/>
        <v>44</v>
      </c>
      <c r="F185" s="334"/>
      <c r="G185" s="279"/>
      <c r="H185" s="465"/>
      <c r="I185" s="465" t="s">
        <v>737</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5">
      <c r="A186" s="254"/>
      <c r="B186" s="263"/>
      <c r="C186" s="448">
        <f t="shared" si="178"/>
        <v>4</v>
      </c>
      <c r="D186" s="279"/>
      <c r="E186" s="328">
        <f t="shared" si="152"/>
        <v>45</v>
      </c>
      <c r="F186" s="334"/>
      <c r="G186" s="279"/>
      <c r="H186" s="508"/>
      <c r="I186" s="508" t="s">
        <v>738</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5">
      <c r="A187" s="254"/>
      <c r="B187" s="263"/>
      <c r="C187" s="448">
        <f>INT($C$29)+2</f>
        <v>3</v>
      </c>
      <c r="D187" s="279"/>
      <c r="E187" s="328">
        <f t="shared" si="152"/>
        <v>46</v>
      </c>
      <c r="F187" s="334"/>
      <c r="G187" s="279"/>
      <c r="H187" s="509"/>
      <c r="I187" s="509" t="s">
        <v>739</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5">
      <c r="A188" s="254"/>
      <c r="B188" s="263"/>
      <c r="C188" s="448">
        <f>INT($C$29)+3</f>
        <v>4</v>
      </c>
      <c r="D188" s="279"/>
      <c r="E188" s="328">
        <f t="shared" si="152"/>
        <v>47</v>
      </c>
      <c r="F188" s="334"/>
      <c r="G188" s="279"/>
      <c r="H188" s="350"/>
      <c r="I188" s="350" t="s">
        <v>740</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5">
      <c r="A189" s="254"/>
      <c r="B189" s="263"/>
      <c r="C189" s="448">
        <f>INT($C$29)+3</f>
        <v>4</v>
      </c>
      <c r="D189" s="279"/>
      <c r="E189" s="328">
        <f t="shared" si="152"/>
        <v>48</v>
      </c>
      <c r="F189" s="334"/>
      <c r="G189" s="279"/>
      <c r="H189" s="556"/>
      <c r="I189" s="556" t="s">
        <v>741</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5">
      <c r="A190" s="254"/>
      <c r="B190" s="263"/>
      <c r="C190" s="448">
        <f>INT($C$29)+2</f>
        <v>3</v>
      </c>
      <c r="D190" s="279"/>
      <c r="E190" s="328">
        <f t="shared" si="152"/>
        <v>49</v>
      </c>
      <c r="F190" s="334"/>
      <c r="G190" s="279"/>
      <c r="H190" s="548" t="str">
        <f>Sheep!$H$253&amp;" Merino BBB"</f>
        <v>Spr Merino BBB</v>
      </c>
      <c r="I190" s="548" t="s">
        <v>901</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5">
      <c r="A191" s="254"/>
      <c r="B191" s="263"/>
      <c r="C191" s="448">
        <f>INT($C$29)+3</f>
        <v>4</v>
      </c>
      <c r="D191" s="279"/>
      <c r="E191" s="328">
        <f t="shared" si="152"/>
        <v>50</v>
      </c>
      <c r="F191" s="334"/>
      <c r="G191" s="279"/>
      <c r="H191" s="550"/>
      <c r="I191" s="565" t="s">
        <v>902</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5">
      <c r="A192" s="254"/>
      <c r="B192" s="263"/>
      <c r="C192" s="448">
        <f>INT($C$29)+3</f>
        <v>4</v>
      </c>
      <c r="D192" s="279"/>
      <c r="E192" s="328">
        <f t="shared" si="152"/>
        <v>51</v>
      </c>
      <c r="F192" s="334"/>
      <c r="G192" s="279"/>
      <c r="H192" s="550"/>
      <c r="I192" s="562" t="s">
        <v>904</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5">
      <c r="A193" s="254"/>
      <c r="B193" s="263"/>
      <c r="C193" s="448">
        <f t="shared" ref="C193:C196" si="699">INT($C$29)+3</f>
        <v>4</v>
      </c>
      <c r="D193" s="279"/>
      <c r="E193" s="328">
        <f t="shared" si="152"/>
        <v>52</v>
      </c>
      <c r="F193" s="334"/>
      <c r="G193" s="279"/>
      <c r="H193" s="550"/>
      <c r="I193" s="565" t="s">
        <v>903</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5">
      <c r="A194" s="254"/>
      <c r="B194" s="263"/>
      <c r="C194" s="448">
        <f t="shared" si="699"/>
        <v>4</v>
      </c>
      <c r="D194" s="279"/>
      <c r="E194" s="328">
        <f t="shared" si="152"/>
        <v>53</v>
      </c>
      <c r="F194" s="334"/>
      <c r="G194" s="279"/>
      <c r="H194" s="550"/>
      <c r="I194" s="562" t="s">
        <v>905</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5">
      <c r="A195" s="254"/>
      <c r="B195" s="263"/>
      <c r="C195" s="448">
        <f t="shared" si="699"/>
        <v>4</v>
      </c>
      <c r="D195" s="279"/>
      <c r="E195" s="328">
        <f t="shared" si="152"/>
        <v>54</v>
      </c>
      <c r="F195" s="334"/>
      <c r="G195" s="279"/>
      <c r="H195" s="550"/>
      <c r="I195" s="562" t="s">
        <v>908</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5">
      <c r="A196" s="254"/>
      <c r="B196" s="263"/>
      <c r="C196" s="448">
        <f t="shared" si="699"/>
        <v>4</v>
      </c>
      <c r="D196" s="279"/>
      <c r="E196" s="328">
        <f t="shared" si="152"/>
        <v>55</v>
      </c>
      <c r="F196" s="334"/>
      <c r="G196" s="279"/>
      <c r="H196" s="550"/>
      <c r="I196" s="565" t="s">
        <v>909</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35">
      <c r="A197" s="254"/>
      <c r="B197" s="263"/>
      <c r="C197" s="448">
        <f>INT($C$29)+3</f>
        <v>4</v>
      </c>
      <c r="D197" s="279"/>
      <c r="E197" s="328">
        <f t="shared" si="152"/>
        <v>56</v>
      </c>
      <c r="F197" s="334"/>
      <c r="G197" s="279"/>
      <c r="H197" s="550"/>
      <c r="I197" s="562" t="s">
        <v>905</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35">
      <c r="A198" s="254"/>
      <c r="B198" s="263"/>
      <c r="C198" s="448">
        <f>INT($C$29)+3</f>
        <v>4</v>
      </c>
      <c r="D198" s="279"/>
      <c r="E198" s="328">
        <f t="shared" si="152"/>
        <v>57</v>
      </c>
      <c r="F198" s="334"/>
      <c r="G198" s="279"/>
      <c r="H198" s="550"/>
      <c r="I198" s="562" t="s">
        <v>906</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35">
      <c r="A199" s="254"/>
      <c r="B199" s="263"/>
      <c r="C199" s="448">
        <f>INT($C$29)+3</f>
        <v>4</v>
      </c>
      <c r="D199" s="279"/>
      <c r="E199" s="328">
        <f t="shared" si="152"/>
        <v>58</v>
      </c>
      <c r="F199" s="334"/>
      <c r="G199" s="279"/>
      <c r="H199" s="550"/>
      <c r="I199" s="562" t="s">
        <v>907</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5">
      <c r="A200" s="254"/>
      <c r="B200" s="263"/>
      <c r="C200" s="448">
        <f t="shared" ref="C200" si="1086">INT($C$29)+3</f>
        <v>4</v>
      </c>
      <c r="D200" s="279"/>
      <c r="E200" s="328">
        <f t="shared" si="152"/>
        <v>59</v>
      </c>
      <c r="F200" s="334"/>
      <c r="G200" s="279"/>
      <c r="H200" s="550"/>
      <c r="I200" s="565" t="s">
        <v>913</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5">
      <c r="A201" s="254"/>
      <c r="B201" s="263"/>
      <c r="C201" s="448">
        <f>INT($C$29)+3</f>
        <v>4</v>
      </c>
      <c r="D201" s="279"/>
      <c r="E201" s="328">
        <f t="shared" si="152"/>
        <v>60</v>
      </c>
      <c r="F201" s="334"/>
      <c r="G201" s="279"/>
      <c r="H201" s="550"/>
      <c r="I201" s="562" t="s">
        <v>905</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5">
      <c r="A202" s="254"/>
      <c r="B202" s="263"/>
      <c r="C202" s="448">
        <f>INT($C$29)+3</f>
        <v>4</v>
      </c>
      <c r="D202" s="279"/>
      <c r="E202" s="328">
        <f t="shared" si="152"/>
        <v>61</v>
      </c>
      <c r="F202" s="334"/>
      <c r="G202" s="279"/>
      <c r="H202" s="550"/>
      <c r="I202" s="562" t="s">
        <v>906</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5">
      <c r="A203" s="254"/>
      <c r="B203" s="263"/>
      <c r="C203" s="448">
        <f>INT($C$29)+3</f>
        <v>4</v>
      </c>
      <c r="D203" s="279"/>
      <c r="E203" s="328">
        <f t="shared" si="152"/>
        <v>62</v>
      </c>
      <c r="F203" s="334"/>
      <c r="G203" s="279"/>
      <c r="H203" s="552"/>
      <c r="I203" s="563" t="s">
        <v>907</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5">
      <c r="A204" s="254"/>
      <c r="B204" s="263"/>
      <c r="C204" s="448">
        <f>INT($C$29)+2</f>
        <v>3</v>
      </c>
      <c r="D204" s="279"/>
      <c r="E204" s="328">
        <f t="shared" si="152"/>
        <v>63</v>
      </c>
      <c r="F204" s="334"/>
      <c r="G204" s="279"/>
      <c r="H204" s="548"/>
      <c r="I204" s="548" t="s">
        <v>602</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5">
      <c r="A205" s="254"/>
      <c r="B205" s="263"/>
      <c r="C205" s="448">
        <f t="shared" si="178"/>
        <v>4</v>
      </c>
      <c r="D205" s="279"/>
      <c r="E205" s="328">
        <f t="shared" si="152"/>
        <v>64</v>
      </c>
      <c r="F205" s="334"/>
      <c r="G205" s="279"/>
      <c r="H205" s="550"/>
      <c r="I205" s="550" t="s">
        <v>603</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5">
      <c r="A206" s="254"/>
      <c r="B206" s="263"/>
      <c r="C206" s="448">
        <f t="shared" si="178"/>
        <v>4</v>
      </c>
      <c r="D206" s="279"/>
      <c r="E206" s="328">
        <f t="shared" si="152"/>
        <v>65</v>
      </c>
      <c r="F206" s="334"/>
      <c r="G206" s="279"/>
      <c r="H206" s="550"/>
      <c r="I206" s="550" t="s">
        <v>604</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5">
      <c r="A207" s="254"/>
      <c r="B207" s="263"/>
      <c r="C207" s="448">
        <f t="shared" si="178"/>
        <v>4</v>
      </c>
      <c r="D207" s="279"/>
      <c r="E207" s="328">
        <f t="shared" ref="E207:E270" si="1087">E206+1</f>
        <v>66</v>
      </c>
      <c r="F207" s="334"/>
      <c r="G207" s="279"/>
      <c r="H207" s="554"/>
      <c r="I207" s="554" t="s">
        <v>735</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5">
      <c r="A208" s="254"/>
      <c r="B208" s="263"/>
      <c r="C208" s="448">
        <f>INT($C$29)+3</f>
        <v>4</v>
      </c>
      <c r="D208" s="279"/>
      <c r="E208" s="328">
        <f t="shared" si="1087"/>
        <v>67</v>
      </c>
      <c r="F208" s="334"/>
      <c r="G208" s="279"/>
      <c r="H208" s="556"/>
      <c r="I208" s="556" t="s">
        <v>736</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5">
      <c r="A209" s="254"/>
      <c r="B209" s="263"/>
      <c r="C209" s="448">
        <f>INT($C$29)+2</f>
        <v>3</v>
      </c>
      <c r="D209" s="279"/>
      <c r="E209" s="328">
        <f t="shared" si="1087"/>
        <v>68</v>
      </c>
      <c r="F209" s="334"/>
      <c r="G209" s="279"/>
      <c r="H209" s="465"/>
      <c r="I209" s="465" t="s">
        <v>737</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5">
      <c r="A210" s="254"/>
      <c r="B210" s="263"/>
      <c r="C210" s="448">
        <f t="shared" si="178"/>
        <v>4</v>
      </c>
      <c r="D210" s="279"/>
      <c r="E210" s="328">
        <f t="shared" si="1087"/>
        <v>69</v>
      </c>
      <c r="F210" s="334"/>
      <c r="G210" s="279"/>
      <c r="H210" s="508"/>
      <c r="I210" s="508" t="s">
        <v>738</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5">
      <c r="A211" s="254"/>
      <c r="B211" s="263"/>
      <c r="C211" s="448">
        <f>INT($C$29)+2</f>
        <v>3</v>
      </c>
      <c r="D211" s="279"/>
      <c r="E211" s="328">
        <f t="shared" si="1087"/>
        <v>70</v>
      </c>
      <c r="F211" s="334"/>
      <c r="G211" s="279"/>
      <c r="H211" s="509"/>
      <c r="I211" s="509" t="s">
        <v>739</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5">
      <c r="A212" s="254"/>
      <c r="B212" s="263"/>
      <c r="C212" s="448">
        <f>INT($C$29)+3</f>
        <v>4</v>
      </c>
      <c r="D212" s="279"/>
      <c r="E212" s="328">
        <f t="shared" si="1087"/>
        <v>71</v>
      </c>
      <c r="F212" s="334"/>
      <c r="G212" s="279"/>
      <c r="H212" s="350"/>
      <c r="I212" s="350" t="s">
        <v>740</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5">
      <c r="A213" s="254"/>
      <c r="B213" s="263"/>
      <c r="C213" s="448">
        <f>INT($C$29)+3</f>
        <v>4</v>
      </c>
      <c r="D213" s="279"/>
      <c r="E213" s="328">
        <f t="shared" si="1087"/>
        <v>72</v>
      </c>
      <c r="F213" s="334"/>
      <c r="G213" s="279"/>
      <c r="H213" s="556"/>
      <c r="I213" s="556" t="s">
        <v>741</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5">
      <c r="A214" s="254"/>
      <c r="B214" s="263"/>
      <c r="C214" s="448">
        <f>INT($C$29)+2</f>
        <v>3</v>
      </c>
      <c r="D214" s="279"/>
      <c r="E214" s="328">
        <f t="shared" si="1087"/>
        <v>73</v>
      </c>
      <c r="F214" s="334"/>
      <c r="G214" s="279"/>
      <c r="H214" s="548" t="str">
        <f>Sheep!$H$251&amp;" Merino BBT"</f>
        <v>Aut Merino BBT</v>
      </c>
      <c r="I214" s="548" t="s">
        <v>901</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5">
      <c r="A215" s="254"/>
      <c r="B215" s="263"/>
      <c r="C215" s="448">
        <f>INT($C$29)+3</f>
        <v>4</v>
      </c>
      <c r="D215" s="279"/>
      <c r="E215" s="328">
        <f t="shared" si="1087"/>
        <v>74</v>
      </c>
      <c r="F215" s="334"/>
      <c r="G215" s="279"/>
      <c r="H215" s="550"/>
      <c r="I215" s="565" t="s">
        <v>902</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5">
      <c r="A216" s="254"/>
      <c r="B216" s="263"/>
      <c r="C216" s="448">
        <f>INT($C$29)+3</f>
        <v>4</v>
      </c>
      <c r="D216" s="279"/>
      <c r="E216" s="328">
        <f t="shared" si="1087"/>
        <v>75</v>
      </c>
      <c r="F216" s="334"/>
      <c r="G216" s="279"/>
      <c r="H216" s="550"/>
      <c r="I216" s="562" t="s">
        <v>904</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5">
      <c r="A217" s="254"/>
      <c r="B217" s="263"/>
      <c r="C217" s="448">
        <f t="shared" ref="C217:C220" si="1089">INT($C$29)+3</f>
        <v>4</v>
      </c>
      <c r="D217" s="279"/>
      <c r="E217" s="328">
        <f t="shared" si="1087"/>
        <v>76</v>
      </c>
      <c r="F217" s="334"/>
      <c r="G217" s="279"/>
      <c r="H217" s="550"/>
      <c r="I217" s="565" t="s">
        <v>903</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5">
      <c r="A218" s="254"/>
      <c r="B218" s="263"/>
      <c r="C218" s="448">
        <f t="shared" si="1089"/>
        <v>4</v>
      </c>
      <c r="D218" s="279"/>
      <c r="E218" s="328">
        <f t="shared" si="1087"/>
        <v>77</v>
      </c>
      <c r="F218" s="334"/>
      <c r="G218" s="279"/>
      <c r="H218" s="550"/>
      <c r="I218" s="562" t="s">
        <v>905</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5">
      <c r="A219" s="254"/>
      <c r="B219" s="263"/>
      <c r="C219" s="448">
        <f t="shared" si="1089"/>
        <v>4</v>
      </c>
      <c r="D219" s="279"/>
      <c r="E219" s="328">
        <f t="shared" si="1087"/>
        <v>78</v>
      </c>
      <c r="F219" s="334"/>
      <c r="G219" s="279"/>
      <c r="H219" s="550"/>
      <c r="I219" s="562" t="s">
        <v>908</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5">
      <c r="A220" s="254"/>
      <c r="B220" s="263"/>
      <c r="C220" s="448">
        <f t="shared" si="1089"/>
        <v>4</v>
      </c>
      <c r="D220" s="279"/>
      <c r="E220" s="328">
        <f t="shared" si="1087"/>
        <v>79</v>
      </c>
      <c r="F220" s="334"/>
      <c r="G220" s="279"/>
      <c r="H220" s="550"/>
      <c r="I220" s="565" t="s">
        <v>909</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35">
      <c r="A221" s="254"/>
      <c r="B221" s="263"/>
      <c r="C221" s="448">
        <f>INT($C$29)+3</f>
        <v>4</v>
      </c>
      <c r="D221" s="279"/>
      <c r="E221" s="328">
        <f t="shared" si="1087"/>
        <v>80</v>
      </c>
      <c r="F221" s="334"/>
      <c r="G221" s="279"/>
      <c r="H221" s="550"/>
      <c r="I221" s="562" t="s">
        <v>905</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35">
      <c r="A222" s="254"/>
      <c r="B222" s="263"/>
      <c r="C222" s="448">
        <f>INT($C$29)+3</f>
        <v>4</v>
      </c>
      <c r="D222" s="279"/>
      <c r="E222" s="328">
        <f t="shared" si="1087"/>
        <v>81</v>
      </c>
      <c r="F222" s="334"/>
      <c r="G222" s="279"/>
      <c r="H222" s="550"/>
      <c r="I222" s="562" t="s">
        <v>906</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35">
      <c r="A223" s="254"/>
      <c r="B223" s="263"/>
      <c r="C223" s="448">
        <f>INT($C$29)+3</f>
        <v>4</v>
      </c>
      <c r="D223" s="279"/>
      <c r="E223" s="328">
        <f t="shared" si="1087"/>
        <v>82</v>
      </c>
      <c r="F223" s="334"/>
      <c r="G223" s="279"/>
      <c r="H223" s="550"/>
      <c r="I223" s="562" t="s">
        <v>907</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35">
      <c r="A224" s="254"/>
      <c r="B224" s="263"/>
      <c r="C224" s="448">
        <f t="shared" ref="C224" si="1606">INT($C$29)+3</f>
        <v>4</v>
      </c>
      <c r="D224" s="279"/>
      <c r="E224" s="328">
        <f t="shared" si="1087"/>
        <v>83</v>
      </c>
      <c r="F224" s="334"/>
      <c r="G224" s="279"/>
      <c r="H224" s="550"/>
      <c r="I224" s="565" t="s">
        <v>913</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5">
      <c r="A225" s="254"/>
      <c r="B225" s="263"/>
      <c r="C225" s="448">
        <f>INT($C$29)+3</f>
        <v>4</v>
      </c>
      <c r="D225" s="279"/>
      <c r="E225" s="328">
        <f t="shared" si="1087"/>
        <v>84</v>
      </c>
      <c r="F225" s="334"/>
      <c r="G225" s="279"/>
      <c r="H225" s="550"/>
      <c r="I225" s="562" t="s">
        <v>905</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5">
      <c r="A226" s="254"/>
      <c r="B226" s="263"/>
      <c r="C226" s="448">
        <f>INT($C$29)+3</f>
        <v>4</v>
      </c>
      <c r="D226" s="279"/>
      <c r="E226" s="328">
        <f t="shared" si="1087"/>
        <v>85</v>
      </c>
      <c r="F226" s="334"/>
      <c r="G226" s="279"/>
      <c r="H226" s="550"/>
      <c r="I226" s="562" t="s">
        <v>906</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5">
      <c r="A227" s="254"/>
      <c r="B227" s="263"/>
      <c r="C227" s="448">
        <f>INT($C$29)+3</f>
        <v>4</v>
      </c>
      <c r="D227" s="279"/>
      <c r="E227" s="328">
        <f t="shared" si="1087"/>
        <v>86</v>
      </c>
      <c r="F227" s="334"/>
      <c r="G227" s="279"/>
      <c r="H227" s="552"/>
      <c r="I227" s="563" t="s">
        <v>907</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5">
      <c r="A228" s="254"/>
      <c r="B228" s="263"/>
      <c r="C228" s="448">
        <f>INT($C$29)+2</f>
        <v>3</v>
      </c>
      <c r="D228" s="279"/>
      <c r="E228" s="328">
        <f t="shared" si="1087"/>
        <v>87</v>
      </c>
      <c r="F228" s="334"/>
      <c r="G228" s="279"/>
      <c r="H228" s="548"/>
      <c r="I228" s="548" t="s">
        <v>602</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5">
      <c r="A229" s="254"/>
      <c r="B229" s="263"/>
      <c r="C229" s="448">
        <f>INT($C$29)+3</f>
        <v>4</v>
      </c>
      <c r="D229" s="279"/>
      <c r="E229" s="328">
        <f t="shared" si="1087"/>
        <v>88</v>
      </c>
      <c r="F229" s="334"/>
      <c r="G229" s="279"/>
      <c r="H229" s="550"/>
      <c r="I229" s="550" t="s">
        <v>603</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5">
      <c r="A230" s="254"/>
      <c r="B230" s="263"/>
      <c r="C230" s="448">
        <f>INT($C$29)+3</f>
        <v>4</v>
      </c>
      <c r="D230" s="279"/>
      <c r="E230" s="328">
        <f t="shared" si="1087"/>
        <v>89</v>
      </c>
      <c r="F230" s="334"/>
      <c r="G230" s="279"/>
      <c r="H230" s="550"/>
      <c r="I230" s="550" t="s">
        <v>604</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5">
      <c r="A231" s="254"/>
      <c r="B231" s="263"/>
      <c r="C231" s="448">
        <f>INT($C$29)+3</f>
        <v>4</v>
      </c>
      <c r="D231" s="279"/>
      <c r="E231" s="328">
        <f t="shared" si="1087"/>
        <v>90</v>
      </c>
      <c r="F231" s="334"/>
      <c r="G231" s="279"/>
      <c r="H231" s="554"/>
      <c r="I231" s="554" t="s">
        <v>735</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5">
      <c r="A232" s="254"/>
      <c r="B232" s="263"/>
      <c r="C232" s="448">
        <f>INT($C$29)+2</f>
        <v>3</v>
      </c>
      <c r="D232" s="279"/>
      <c r="E232" s="328">
        <f t="shared" si="1087"/>
        <v>91</v>
      </c>
      <c r="F232" s="334"/>
      <c r="G232" s="279"/>
      <c r="H232" s="556"/>
      <c r="I232" s="556" t="s">
        <v>736</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5">
      <c r="A233" s="254"/>
      <c r="B233" s="263"/>
      <c r="C233" s="448">
        <f>INT($C$29)+2</f>
        <v>3</v>
      </c>
      <c r="D233" s="279"/>
      <c r="E233" s="328">
        <f t="shared" si="1087"/>
        <v>92</v>
      </c>
      <c r="F233" s="334"/>
      <c r="G233" s="279"/>
      <c r="H233" s="465"/>
      <c r="I233" s="465" t="s">
        <v>737</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5">
      <c r="A234" s="254"/>
      <c r="B234" s="263"/>
      <c r="C234" s="448">
        <f t="shared" ref="C234:C282" si="1607">INT($C$29)+3</f>
        <v>4</v>
      </c>
      <c r="D234" s="279"/>
      <c r="E234" s="328">
        <f t="shared" si="1087"/>
        <v>93</v>
      </c>
      <c r="F234" s="334"/>
      <c r="G234" s="279"/>
      <c r="H234" s="508"/>
      <c r="I234" s="508" t="s">
        <v>738</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5">
      <c r="A235" s="254"/>
      <c r="B235" s="263"/>
      <c r="C235" s="448">
        <f>INT($C$29)+2</f>
        <v>3</v>
      </c>
      <c r="D235" s="279"/>
      <c r="E235" s="328">
        <f t="shared" si="1087"/>
        <v>94</v>
      </c>
      <c r="F235" s="334"/>
      <c r="G235" s="279"/>
      <c r="H235" s="509"/>
      <c r="I235" s="509" t="s">
        <v>739</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5">
      <c r="A236" s="254"/>
      <c r="B236" s="263"/>
      <c r="C236" s="448">
        <f>INT($C$29)+3</f>
        <v>4</v>
      </c>
      <c r="D236" s="279"/>
      <c r="E236" s="328">
        <f t="shared" si="1087"/>
        <v>95</v>
      </c>
      <c r="F236" s="334"/>
      <c r="G236" s="279"/>
      <c r="H236" s="350"/>
      <c r="I236" s="350" t="s">
        <v>740</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5">
      <c r="A237" s="254"/>
      <c r="B237" s="263"/>
      <c r="C237" s="448">
        <f>INT($C$29)+2</f>
        <v>3</v>
      </c>
      <c r="D237" s="279"/>
      <c r="E237" s="328">
        <f t="shared" si="1087"/>
        <v>96</v>
      </c>
      <c r="F237" s="334"/>
      <c r="G237" s="279"/>
      <c r="H237" s="556"/>
      <c r="I237" s="556" t="s">
        <v>741</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5">
      <c r="A238" s="254"/>
      <c r="B238" s="263"/>
      <c r="C238" s="448">
        <f>INT($C$29)+2</f>
        <v>3</v>
      </c>
      <c r="D238" s="279"/>
      <c r="E238" s="328">
        <f t="shared" si="1087"/>
        <v>97</v>
      </c>
      <c r="F238" s="334"/>
      <c r="G238" s="279"/>
      <c r="H238" s="548" t="str">
        <f>Sheep!$H$252&amp;" Merino BBT"</f>
        <v>Win Merino BBT</v>
      </c>
      <c r="I238" s="548" t="s">
        <v>901</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5">
      <c r="A239" s="254"/>
      <c r="B239" s="263"/>
      <c r="C239" s="448">
        <f>INT($C$29)+3</f>
        <v>4</v>
      </c>
      <c r="D239" s="279"/>
      <c r="E239" s="328">
        <f t="shared" si="1087"/>
        <v>98</v>
      </c>
      <c r="F239" s="334"/>
      <c r="G239" s="279"/>
      <c r="H239" s="550"/>
      <c r="I239" s="565" t="s">
        <v>902</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5">
      <c r="A240" s="254"/>
      <c r="B240" s="263"/>
      <c r="C240" s="448">
        <f>INT($C$29)+3</f>
        <v>4</v>
      </c>
      <c r="D240" s="279"/>
      <c r="E240" s="328">
        <f t="shared" si="1087"/>
        <v>99</v>
      </c>
      <c r="F240" s="334"/>
      <c r="G240" s="279"/>
      <c r="H240" s="550"/>
      <c r="I240" s="562" t="s">
        <v>904</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5">
      <c r="A241" s="254"/>
      <c r="B241" s="263"/>
      <c r="C241" s="448">
        <f t="shared" ref="C241:C244" si="1608">INT($C$29)+3</f>
        <v>4</v>
      </c>
      <c r="D241" s="279"/>
      <c r="E241" s="328">
        <f t="shared" si="1087"/>
        <v>100</v>
      </c>
      <c r="F241" s="334"/>
      <c r="G241" s="279"/>
      <c r="H241" s="550"/>
      <c r="I241" s="565" t="s">
        <v>903</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5">
      <c r="A242" s="254"/>
      <c r="B242" s="263"/>
      <c r="C242" s="448">
        <f t="shared" si="1608"/>
        <v>4</v>
      </c>
      <c r="D242" s="279"/>
      <c r="E242" s="328">
        <f t="shared" si="1087"/>
        <v>101</v>
      </c>
      <c r="F242" s="334"/>
      <c r="G242" s="279"/>
      <c r="H242" s="550"/>
      <c r="I242" s="562" t="s">
        <v>905</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5">
      <c r="A243" s="254"/>
      <c r="B243" s="263"/>
      <c r="C243" s="448">
        <f t="shared" si="1608"/>
        <v>4</v>
      </c>
      <c r="D243" s="279"/>
      <c r="E243" s="328">
        <f t="shared" si="1087"/>
        <v>102</v>
      </c>
      <c r="F243" s="334"/>
      <c r="G243" s="279"/>
      <c r="H243" s="550"/>
      <c r="I243" s="562" t="s">
        <v>908</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5">
      <c r="A244" s="254"/>
      <c r="B244" s="263"/>
      <c r="C244" s="448">
        <f t="shared" si="1608"/>
        <v>4</v>
      </c>
      <c r="D244" s="279"/>
      <c r="E244" s="328">
        <f t="shared" si="1087"/>
        <v>103</v>
      </c>
      <c r="F244" s="334"/>
      <c r="G244" s="279"/>
      <c r="H244" s="550"/>
      <c r="I244" s="565" t="s">
        <v>909</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35">
      <c r="A245" s="254"/>
      <c r="B245" s="263"/>
      <c r="C245" s="448">
        <f>INT($C$29)+3</f>
        <v>4</v>
      </c>
      <c r="D245" s="279"/>
      <c r="E245" s="328">
        <f t="shared" si="1087"/>
        <v>104</v>
      </c>
      <c r="F245" s="334"/>
      <c r="G245" s="279"/>
      <c r="H245" s="550"/>
      <c r="I245" s="562" t="s">
        <v>905</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35">
      <c r="A246" s="254"/>
      <c r="B246" s="263"/>
      <c r="C246" s="448">
        <f>INT($C$29)+3</f>
        <v>4</v>
      </c>
      <c r="D246" s="279"/>
      <c r="E246" s="328">
        <f t="shared" si="1087"/>
        <v>105</v>
      </c>
      <c r="F246" s="334"/>
      <c r="G246" s="279"/>
      <c r="H246" s="550"/>
      <c r="I246" s="562" t="s">
        <v>906</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35">
      <c r="A247" s="254"/>
      <c r="B247" s="263"/>
      <c r="C247" s="448">
        <f>INT($C$29)+3</f>
        <v>4</v>
      </c>
      <c r="D247" s="279"/>
      <c r="E247" s="328">
        <f t="shared" si="1087"/>
        <v>106</v>
      </c>
      <c r="F247" s="334"/>
      <c r="G247" s="279"/>
      <c r="H247" s="550"/>
      <c r="I247" s="562" t="s">
        <v>907</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35">
      <c r="A248" s="254"/>
      <c r="B248" s="263"/>
      <c r="C248" s="448">
        <f t="shared" ref="C248" si="2126">INT($C$29)+3</f>
        <v>4</v>
      </c>
      <c r="D248" s="279"/>
      <c r="E248" s="328">
        <f t="shared" si="1087"/>
        <v>107</v>
      </c>
      <c r="F248" s="334"/>
      <c r="G248" s="279"/>
      <c r="H248" s="550"/>
      <c r="I248" s="565" t="s">
        <v>913</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5">
      <c r="A249" s="254"/>
      <c r="B249" s="263"/>
      <c r="C249" s="448">
        <f>INT($C$29)+3</f>
        <v>4</v>
      </c>
      <c r="D249" s="279"/>
      <c r="E249" s="328">
        <f t="shared" si="1087"/>
        <v>108</v>
      </c>
      <c r="F249" s="334"/>
      <c r="G249" s="279"/>
      <c r="H249" s="550"/>
      <c r="I249" s="562" t="s">
        <v>905</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5">
      <c r="A250" s="254"/>
      <c r="B250" s="263"/>
      <c r="C250" s="448">
        <f>INT($C$29)+3</f>
        <v>4</v>
      </c>
      <c r="D250" s="279"/>
      <c r="E250" s="328">
        <f t="shared" si="1087"/>
        <v>109</v>
      </c>
      <c r="F250" s="334"/>
      <c r="G250" s="279"/>
      <c r="H250" s="550"/>
      <c r="I250" s="562" t="s">
        <v>906</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5">
      <c r="A251" s="254"/>
      <c r="B251" s="263"/>
      <c r="C251" s="448">
        <f>INT($C$29)+3</f>
        <v>4</v>
      </c>
      <c r="D251" s="279"/>
      <c r="E251" s="328">
        <f t="shared" si="1087"/>
        <v>110</v>
      </c>
      <c r="F251" s="334"/>
      <c r="G251" s="279"/>
      <c r="H251" s="552"/>
      <c r="I251" s="563" t="s">
        <v>907</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5">
      <c r="A252" s="254"/>
      <c r="B252" s="263"/>
      <c r="C252" s="448">
        <f>INT($C$29)+2</f>
        <v>3</v>
      </c>
      <c r="D252" s="279"/>
      <c r="E252" s="328">
        <f t="shared" si="1087"/>
        <v>111</v>
      </c>
      <c r="F252" s="334"/>
      <c r="G252" s="279"/>
      <c r="H252" s="548"/>
      <c r="I252" s="548" t="s">
        <v>602</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5">
      <c r="A253" s="254"/>
      <c r="B253" s="263"/>
      <c r="C253" s="448">
        <f t="shared" si="1607"/>
        <v>4</v>
      </c>
      <c r="D253" s="279"/>
      <c r="E253" s="328">
        <f t="shared" si="1087"/>
        <v>112</v>
      </c>
      <c r="F253" s="334"/>
      <c r="G253" s="279"/>
      <c r="H253" s="550"/>
      <c r="I253" s="550" t="s">
        <v>603</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5">
      <c r="A254" s="254"/>
      <c r="B254" s="263"/>
      <c r="C254" s="448">
        <f t="shared" si="1607"/>
        <v>4</v>
      </c>
      <c r="D254" s="279"/>
      <c r="E254" s="328">
        <f t="shared" si="1087"/>
        <v>113</v>
      </c>
      <c r="F254" s="334"/>
      <c r="G254" s="279"/>
      <c r="H254" s="550"/>
      <c r="I254" s="550" t="s">
        <v>604</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5">
      <c r="A255" s="254"/>
      <c r="B255" s="263"/>
      <c r="C255" s="448">
        <f t="shared" si="1607"/>
        <v>4</v>
      </c>
      <c r="D255" s="279"/>
      <c r="E255" s="328">
        <f t="shared" si="1087"/>
        <v>114</v>
      </c>
      <c r="F255" s="334"/>
      <c r="G255" s="279"/>
      <c r="H255" s="554"/>
      <c r="I255" s="554" t="s">
        <v>735</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5">
      <c r="A256" s="254"/>
      <c r="B256" s="263"/>
      <c r="C256" s="448">
        <f>INT($C$29)+3</f>
        <v>4</v>
      </c>
      <c r="D256" s="279"/>
      <c r="E256" s="328">
        <f t="shared" si="1087"/>
        <v>115</v>
      </c>
      <c r="F256" s="334"/>
      <c r="G256" s="279"/>
      <c r="H256" s="556"/>
      <c r="I256" s="556" t="s">
        <v>736</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5">
      <c r="A257" s="254"/>
      <c r="B257" s="263"/>
      <c r="C257" s="448">
        <f>INT($C$29)+2</f>
        <v>3</v>
      </c>
      <c r="D257" s="279"/>
      <c r="E257" s="328">
        <f t="shared" si="1087"/>
        <v>116</v>
      </c>
      <c r="F257" s="334"/>
      <c r="G257" s="279"/>
      <c r="H257" s="465"/>
      <c r="I257" s="465" t="s">
        <v>737</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5">
      <c r="A258" s="254"/>
      <c r="B258" s="263"/>
      <c r="C258" s="448">
        <f t="shared" si="1607"/>
        <v>4</v>
      </c>
      <c r="D258" s="279"/>
      <c r="E258" s="328">
        <f t="shared" si="1087"/>
        <v>117</v>
      </c>
      <c r="F258" s="334"/>
      <c r="G258" s="279"/>
      <c r="H258" s="508"/>
      <c r="I258" s="508" t="s">
        <v>738</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5">
      <c r="A259" s="254"/>
      <c r="B259" s="263"/>
      <c r="C259" s="448">
        <f>INT($C$29)+2</f>
        <v>3</v>
      </c>
      <c r="D259" s="279"/>
      <c r="E259" s="328">
        <f t="shared" si="1087"/>
        <v>118</v>
      </c>
      <c r="F259" s="334"/>
      <c r="G259" s="279"/>
      <c r="H259" s="509"/>
      <c r="I259" s="509" t="s">
        <v>739</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5">
      <c r="A260" s="254"/>
      <c r="B260" s="263"/>
      <c r="C260" s="448">
        <f>INT($C$29)+3</f>
        <v>4</v>
      </c>
      <c r="D260" s="279"/>
      <c r="E260" s="328">
        <f t="shared" si="1087"/>
        <v>119</v>
      </c>
      <c r="F260" s="334"/>
      <c r="G260" s="279"/>
      <c r="H260" s="350"/>
      <c r="I260" s="350" t="s">
        <v>740</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5">
      <c r="A261" s="254"/>
      <c r="B261" s="263"/>
      <c r="C261" s="448">
        <f>INT($C$29)+3</f>
        <v>4</v>
      </c>
      <c r="D261" s="279"/>
      <c r="E261" s="328">
        <f t="shared" si="1087"/>
        <v>120</v>
      </c>
      <c r="F261" s="334"/>
      <c r="G261" s="279"/>
      <c r="H261" s="556"/>
      <c r="I261" s="556" t="s">
        <v>741</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5">
      <c r="A262" s="254"/>
      <c r="B262" s="263"/>
      <c r="C262" s="448">
        <f>INT($C$29)+2</f>
        <v>3</v>
      </c>
      <c r="D262" s="279"/>
      <c r="E262" s="328">
        <f t="shared" si="1087"/>
        <v>121</v>
      </c>
      <c r="F262" s="334"/>
      <c r="G262" s="279"/>
      <c r="H262" s="548" t="str">
        <f>Sheep!$H$253&amp;" Merino BBT"</f>
        <v>Spr Merino BBT</v>
      </c>
      <c r="I262" s="548" t="s">
        <v>901</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5">
      <c r="A263" s="254"/>
      <c r="B263" s="263"/>
      <c r="C263" s="448">
        <f>INT($C$29)+3</f>
        <v>4</v>
      </c>
      <c r="D263" s="279"/>
      <c r="E263" s="328">
        <f t="shared" si="1087"/>
        <v>122</v>
      </c>
      <c r="F263" s="334"/>
      <c r="G263" s="279"/>
      <c r="H263" s="550"/>
      <c r="I263" s="565" t="s">
        <v>902</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5">
      <c r="A264" s="254"/>
      <c r="B264" s="263"/>
      <c r="C264" s="448">
        <f>INT($C$29)+3</f>
        <v>4</v>
      </c>
      <c r="D264" s="279"/>
      <c r="E264" s="328">
        <f t="shared" si="1087"/>
        <v>123</v>
      </c>
      <c r="F264" s="334"/>
      <c r="G264" s="279"/>
      <c r="H264" s="550"/>
      <c r="I264" s="562" t="s">
        <v>904</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5">
      <c r="A265" s="254"/>
      <c r="B265" s="263"/>
      <c r="C265" s="448">
        <f t="shared" ref="C265:C268" si="2127">INT($C$29)+3</f>
        <v>4</v>
      </c>
      <c r="D265" s="279"/>
      <c r="E265" s="328">
        <f t="shared" si="1087"/>
        <v>124</v>
      </c>
      <c r="F265" s="334"/>
      <c r="G265" s="279"/>
      <c r="H265" s="550"/>
      <c r="I265" s="565" t="s">
        <v>903</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5">
      <c r="A266" s="254"/>
      <c r="B266" s="263"/>
      <c r="C266" s="448">
        <f t="shared" si="2127"/>
        <v>4</v>
      </c>
      <c r="D266" s="279"/>
      <c r="E266" s="328">
        <f t="shared" si="1087"/>
        <v>125</v>
      </c>
      <c r="F266" s="334"/>
      <c r="G266" s="279"/>
      <c r="H266" s="550"/>
      <c r="I266" s="562" t="s">
        <v>905</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5">
      <c r="A267" s="254"/>
      <c r="B267" s="263"/>
      <c r="C267" s="448">
        <f t="shared" si="2127"/>
        <v>4</v>
      </c>
      <c r="D267" s="279"/>
      <c r="E267" s="328">
        <f t="shared" si="1087"/>
        <v>126</v>
      </c>
      <c r="F267" s="334"/>
      <c r="G267" s="279"/>
      <c r="H267" s="550"/>
      <c r="I267" s="562" t="s">
        <v>908</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5">
      <c r="A268" s="254"/>
      <c r="B268" s="263"/>
      <c r="C268" s="448">
        <f t="shared" si="2127"/>
        <v>4</v>
      </c>
      <c r="D268" s="279"/>
      <c r="E268" s="328">
        <f t="shared" si="1087"/>
        <v>127</v>
      </c>
      <c r="F268" s="334"/>
      <c r="G268" s="279"/>
      <c r="H268" s="550"/>
      <c r="I268" s="565" t="s">
        <v>909</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35">
      <c r="A269" s="254"/>
      <c r="B269" s="263"/>
      <c r="C269" s="448">
        <f>INT($C$29)+3</f>
        <v>4</v>
      </c>
      <c r="D269" s="279"/>
      <c r="E269" s="328">
        <f t="shared" si="1087"/>
        <v>128</v>
      </c>
      <c r="F269" s="334"/>
      <c r="G269" s="279"/>
      <c r="H269" s="550"/>
      <c r="I269" s="562" t="s">
        <v>905</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35">
      <c r="A270" s="254"/>
      <c r="B270" s="263"/>
      <c r="C270" s="448">
        <f>INT($C$29)+3</f>
        <v>4</v>
      </c>
      <c r="D270" s="279"/>
      <c r="E270" s="328">
        <f t="shared" si="1087"/>
        <v>129</v>
      </c>
      <c r="F270" s="334"/>
      <c r="G270" s="279"/>
      <c r="H270" s="550"/>
      <c r="I270" s="562" t="s">
        <v>906</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35">
      <c r="A271" s="254"/>
      <c r="B271" s="263"/>
      <c r="C271" s="448">
        <f>INT($C$29)+3</f>
        <v>4</v>
      </c>
      <c r="D271" s="279"/>
      <c r="E271" s="328">
        <f t="shared" ref="E271:E334" si="2153">E270+1</f>
        <v>130</v>
      </c>
      <c r="F271" s="334"/>
      <c r="G271" s="279"/>
      <c r="H271" s="550"/>
      <c r="I271" s="562" t="s">
        <v>907</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35">
      <c r="A272" s="254"/>
      <c r="B272" s="263"/>
      <c r="C272" s="448">
        <f t="shared" ref="C272" si="2646">INT($C$29)+3</f>
        <v>4</v>
      </c>
      <c r="D272" s="279"/>
      <c r="E272" s="328">
        <f t="shared" si="2153"/>
        <v>131</v>
      </c>
      <c r="F272" s="334"/>
      <c r="G272" s="279"/>
      <c r="H272" s="550"/>
      <c r="I272" s="565" t="s">
        <v>913</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5">
      <c r="A273" s="254"/>
      <c r="B273" s="263"/>
      <c r="C273" s="448">
        <f>INT($C$29)+3</f>
        <v>4</v>
      </c>
      <c r="D273" s="279"/>
      <c r="E273" s="328">
        <f t="shared" si="2153"/>
        <v>132</v>
      </c>
      <c r="F273" s="334"/>
      <c r="G273" s="279"/>
      <c r="H273" s="550"/>
      <c r="I273" s="562" t="s">
        <v>905</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5">
      <c r="A274" s="254"/>
      <c r="B274" s="263"/>
      <c r="C274" s="448">
        <f>INT($C$29)+3</f>
        <v>4</v>
      </c>
      <c r="D274" s="279"/>
      <c r="E274" s="328">
        <f t="shared" si="2153"/>
        <v>133</v>
      </c>
      <c r="F274" s="334"/>
      <c r="G274" s="279"/>
      <c r="H274" s="550"/>
      <c r="I274" s="562" t="s">
        <v>906</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5">
      <c r="A275" s="254"/>
      <c r="B275" s="263"/>
      <c r="C275" s="448">
        <f>INT($C$29)+3</f>
        <v>4</v>
      </c>
      <c r="D275" s="279"/>
      <c r="E275" s="328">
        <f t="shared" si="2153"/>
        <v>134</v>
      </c>
      <c r="F275" s="334"/>
      <c r="G275" s="279"/>
      <c r="H275" s="552"/>
      <c r="I275" s="563" t="s">
        <v>907</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5">
      <c r="A276" s="254"/>
      <c r="B276" s="263"/>
      <c r="C276" s="448">
        <f>INT($C$29)+2</f>
        <v>3</v>
      </c>
      <c r="D276" s="279"/>
      <c r="E276" s="328">
        <f t="shared" si="2153"/>
        <v>135</v>
      </c>
      <c r="F276" s="334"/>
      <c r="G276" s="279"/>
      <c r="H276" s="548"/>
      <c r="I276" s="548" t="s">
        <v>602</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5">
      <c r="A277" s="254"/>
      <c r="B277" s="263"/>
      <c r="C277" s="448">
        <f t="shared" si="1607"/>
        <v>4</v>
      </c>
      <c r="D277" s="279"/>
      <c r="E277" s="328">
        <f t="shared" si="2153"/>
        <v>136</v>
      </c>
      <c r="F277" s="334"/>
      <c r="G277" s="279"/>
      <c r="H277" s="550"/>
      <c r="I277" s="550" t="s">
        <v>603</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5">
      <c r="A278" s="254"/>
      <c r="B278" s="263"/>
      <c r="C278" s="448">
        <f t="shared" si="1607"/>
        <v>4</v>
      </c>
      <c r="D278" s="279"/>
      <c r="E278" s="328">
        <f t="shared" si="2153"/>
        <v>137</v>
      </c>
      <c r="F278" s="334"/>
      <c r="G278" s="279"/>
      <c r="H278" s="550"/>
      <c r="I278" s="550" t="s">
        <v>604</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5">
      <c r="A279" s="254"/>
      <c r="B279" s="263"/>
      <c r="C279" s="448">
        <f t="shared" si="1607"/>
        <v>4</v>
      </c>
      <c r="D279" s="279"/>
      <c r="E279" s="328">
        <f t="shared" si="2153"/>
        <v>138</v>
      </c>
      <c r="F279" s="334"/>
      <c r="G279" s="279"/>
      <c r="H279" s="554"/>
      <c r="I279" s="554" t="s">
        <v>735</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5">
      <c r="A280" s="254"/>
      <c r="B280" s="263"/>
      <c r="C280" s="448">
        <f>INT($C$29)+3</f>
        <v>4</v>
      </c>
      <c r="D280" s="279"/>
      <c r="E280" s="328">
        <f t="shared" si="2153"/>
        <v>139</v>
      </c>
      <c r="F280" s="334"/>
      <c r="G280" s="279"/>
      <c r="H280" s="556"/>
      <c r="I280" s="556" t="s">
        <v>736</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5">
      <c r="A281" s="254"/>
      <c r="B281" s="263"/>
      <c r="C281" s="448">
        <f>INT($C$29)+2</f>
        <v>3</v>
      </c>
      <c r="D281" s="279"/>
      <c r="E281" s="328">
        <f t="shared" si="2153"/>
        <v>140</v>
      </c>
      <c r="F281" s="334"/>
      <c r="G281" s="279"/>
      <c r="H281" s="465"/>
      <c r="I281" s="465" t="s">
        <v>737</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5">
      <c r="A282" s="254"/>
      <c r="B282" s="263"/>
      <c r="C282" s="448">
        <f t="shared" si="1607"/>
        <v>4</v>
      </c>
      <c r="D282" s="279"/>
      <c r="E282" s="328">
        <f t="shared" si="2153"/>
        <v>141</v>
      </c>
      <c r="F282" s="334"/>
      <c r="G282" s="279"/>
      <c r="H282" s="508"/>
      <c r="I282" s="508" t="s">
        <v>738</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5">
      <c r="A283" s="254"/>
      <c r="B283" s="263"/>
      <c r="C283" s="448">
        <f>INT($C$29)+2</f>
        <v>3</v>
      </c>
      <c r="D283" s="279"/>
      <c r="E283" s="328">
        <f t="shared" si="2153"/>
        <v>142</v>
      </c>
      <c r="F283" s="334"/>
      <c r="G283" s="279"/>
      <c r="H283" s="509"/>
      <c r="I283" s="509" t="s">
        <v>739</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5">
      <c r="A284" s="254"/>
      <c r="B284" s="263"/>
      <c r="C284" s="448">
        <f>INT($C$29)+3</f>
        <v>4</v>
      </c>
      <c r="D284" s="279"/>
      <c r="E284" s="328">
        <f t="shared" si="2153"/>
        <v>143</v>
      </c>
      <c r="F284" s="334"/>
      <c r="G284" s="279"/>
      <c r="H284" s="350"/>
      <c r="I284" s="350" t="s">
        <v>740</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5">
      <c r="A285" s="254"/>
      <c r="B285" s="263"/>
      <c r="C285" s="448">
        <f>INT($C$29)+3</f>
        <v>4</v>
      </c>
      <c r="D285" s="279"/>
      <c r="E285" s="328">
        <f t="shared" si="2153"/>
        <v>144</v>
      </c>
      <c r="F285" s="334"/>
      <c r="G285" s="279"/>
      <c r="H285" s="556"/>
      <c r="I285" s="556" t="s">
        <v>741</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5">
      <c r="A286" s="254"/>
      <c r="B286" s="263"/>
      <c r="C286" s="448">
        <f>INT($C$29)+2</f>
        <v>3</v>
      </c>
      <c r="D286" s="279"/>
      <c r="E286" s="328">
        <f t="shared" si="2153"/>
        <v>145</v>
      </c>
      <c r="F286" s="334"/>
      <c r="G286" s="279"/>
      <c r="H286" s="548" t="str">
        <f>Sheep!$H$251&amp;" Maternal"</f>
        <v>Aut Maternal</v>
      </c>
      <c r="I286" s="548" t="s">
        <v>901</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5">
      <c r="A287" s="254"/>
      <c r="B287" s="263"/>
      <c r="C287" s="448">
        <f>INT($C$29)+3</f>
        <v>4</v>
      </c>
      <c r="D287" s="279"/>
      <c r="E287" s="328">
        <f t="shared" si="2153"/>
        <v>146</v>
      </c>
      <c r="F287" s="334"/>
      <c r="G287" s="279"/>
      <c r="H287" s="550"/>
      <c r="I287" s="565" t="s">
        <v>902</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5">
      <c r="A288" s="254"/>
      <c r="B288" s="263"/>
      <c r="C288" s="448">
        <f>INT($C$29)+3</f>
        <v>4</v>
      </c>
      <c r="D288" s="279"/>
      <c r="E288" s="328">
        <f t="shared" si="2153"/>
        <v>147</v>
      </c>
      <c r="F288" s="334"/>
      <c r="G288" s="279"/>
      <c r="H288" s="550"/>
      <c r="I288" s="562" t="s">
        <v>904</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5">
      <c r="A289" s="254"/>
      <c r="B289" s="263"/>
      <c r="C289" s="448">
        <f t="shared" ref="C289:C292" si="2648">INT($C$29)+3</f>
        <v>4</v>
      </c>
      <c r="D289" s="279"/>
      <c r="E289" s="328">
        <f t="shared" si="2153"/>
        <v>148</v>
      </c>
      <c r="F289" s="334"/>
      <c r="G289" s="279"/>
      <c r="H289" s="550"/>
      <c r="I289" s="565" t="s">
        <v>903</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5">
      <c r="A290" s="254"/>
      <c r="B290" s="263"/>
      <c r="C290" s="448">
        <f t="shared" si="2648"/>
        <v>4</v>
      </c>
      <c r="D290" s="279"/>
      <c r="E290" s="328">
        <f t="shared" si="2153"/>
        <v>149</v>
      </c>
      <c r="F290" s="334"/>
      <c r="G290" s="279"/>
      <c r="H290" s="550"/>
      <c r="I290" s="562" t="s">
        <v>905</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5">
      <c r="A291" s="254"/>
      <c r="B291" s="263"/>
      <c r="C291" s="448">
        <f t="shared" si="2648"/>
        <v>4</v>
      </c>
      <c r="D291" s="279"/>
      <c r="E291" s="328">
        <f t="shared" si="2153"/>
        <v>150</v>
      </c>
      <c r="F291" s="334"/>
      <c r="G291" s="279"/>
      <c r="H291" s="550"/>
      <c r="I291" s="562" t="s">
        <v>908</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5">
      <c r="A292" s="254"/>
      <c r="B292" s="263"/>
      <c r="C292" s="448">
        <f t="shared" si="2648"/>
        <v>4</v>
      </c>
      <c r="D292" s="279"/>
      <c r="E292" s="328">
        <f t="shared" si="2153"/>
        <v>151</v>
      </c>
      <c r="F292" s="334"/>
      <c r="G292" s="279"/>
      <c r="H292" s="550"/>
      <c r="I292" s="565" t="s">
        <v>909</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35">
      <c r="A293" s="254"/>
      <c r="B293" s="263"/>
      <c r="C293" s="448">
        <f>INT($C$29)+3</f>
        <v>4</v>
      </c>
      <c r="D293" s="279"/>
      <c r="E293" s="328">
        <f t="shared" si="2153"/>
        <v>152</v>
      </c>
      <c r="F293" s="334"/>
      <c r="G293" s="279"/>
      <c r="H293" s="550"/>
      <c r="I293" s="562" t="s">
        <v>905</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35">
      <c r="A294" s="254"/>
      <c r="B294" s="263"/>
      <c r="C294" s="448">
        <f>INT($C$29)+3</f>
        <v>4</v>
      </c>
      <c r="D294" s="279"/>
      <c r="E294" s="328">
        <f t="shared" si="2153"/>
        <v>153</v>
      </c>
      <c r="F294" s="334"/>
      <c r="G294" s="279"/>
      <c r="H294" s="550"/>
      <c r="I294" s="562" t="s">
        <v>906</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35">
      <c r="A295" s="254"/>
      <c r="B295" s="263"/>
      <c r="C295" s="448">
        <f>INT($C$29)+3</f>
        <v>4</v>
      </c>
      <c r="D295" s="279"/>
      <c r="E295" s="328">
        <f t="shared" si="2153"/>
        <v>154</v>
      </c>
      <c r="F295" s="334"/>
      <c r="G295" s="279"/>
      <c r="H295" s="550"/>
      <c r="I295" s="562" t="s">
        <v>907</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35">
      <c r="A296" s="254"/>
      <c r="B296" s="263"/>
      <c r="C296" s="448">
        <f t="shared" ref="C296" si="3166">INT($C$29)+3</f>
        <v>4</v>
      </c>
      <c r="D296" s="279"/>
      <c r="E296" s="328">
        <f t="shared" si="2153"/>
        <v>155</v>
      </c>
      <c r="F296" s="334"/>
      <c r="G296" s="279"/>
      <c r="H296" s="550"/>
      <c r="I296" s="565" t="s">
        <v>913</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5">
      <c r="A297" s="254"/>
      <c r="B297" s="263"/>
      <c r="C297" s="448">
        <f>INT($C$29)+3</f>
        <v>4</v>
      </c>
      <c r="D297" s="279"/>
      <c r="E297" s="328">
        <f t="shared" si="2153"/>
        <v>156</v>
      </c>
      <c r="F297" s="334"/>
      <c r="G297" s="279"/>
      <c r="H297" s="550"/>
      <c r="I297" s="562" t="s">
        <v>905</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5">
      <c r="A298" s="254"/>
      <c r="B298" s="263"/>
      <c r="C298" s="448">
        <f>INT($C$29)+3</f>
        <v>4</v>
      </c>
      <c r="D298" s="279"/>
      <c r="E298" s="328">
        <f t="shared" si="2153"/>
        <v>157</v>
      </c>
      <c r="F298" s="334"/>
      <c r="G298" s="279"/>
      <c r="H298" s="550"/>
      <c r="I298" s="562" t="s">
        <v>906</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5">
      <c r="A299" s="254"/>
      <c r="B299" s="263"/>
      <c r="C299" s="448">
        <f>INT($C$29)+3</f>
        <v>4</v>
      </c>
      <c r="D299" s="279"/>
      <c r="E299" s="328">
        <f t="shared" si="2153"/>
        <v>158</v>
      </c>
      <c r="F299" s="334"/>
      <c r="G299" s="279"/>
      <c r="H299" s="552"/>
      <c r="I299" s="563" t="s">
        <v>907</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5">
      <c r="A300" s="254"/>
      <c r="B300" s="263"/>
      <c r="C300" s="448">
        <f>INT($C$29)+2</f>
        <v>3</v>
      </c>
      <c r="D300" s="279"/>
      <c r="E300" s="328">
        <f t="shared" si="2153"/>
        <v>159</v>
      </c>
      <c r="F300" s="334"/>
      <c r="G300" s="279"/>
      <c r="H300" s="548"/>
      <c r="I300" s="548" t="s">
        <v>602</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5">
      <c r="A301" s="254"/>
      <c r="B301" s="263"/>
      <c r="C301" s="448">
        <f>INT($C$29)+3</f>
        <v>4</v>
      </c>
      <c r="D301" s="279"/>
      <c r="E301" s="328">
        <f t="shared" si="2153"/>
        <v>160</v>
      </c>
      <c r="F301" s="334"/>
      <c r="G301" s="279"/>
      <c r="H301" s="550"/>
      <c r="I301" s="550" t="s">
        <v>603</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5">
      <c r="A302" s="254"/>
      <c r="B302" s="263"/>
      <c r="C302" s="448">
        <f>INT($C$29)+3</f>
        <v>4</v>
      </c>
      <c r="D302" s="279"/>
      <c r="E302" s="328">
        <f t="shared" si="2153"/>
        <v>161</v>
      </c>
      <c r="F302" s="334"/>
      <c r="G302" s="279"/>
      <c r="H302" s="550"/>
      <c r="I302" s="550" t="s">
        <v>604</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5">
      <c r="A303" s="254"/>
      <c r="B303" s="263"/>
      <c r="C303" s="448">
        <f>INT($C$29)+3</f>
        <v>4</v>
      </c>
      <c r="D303" s="279"/>
      <c r="E303" s="328">
        <f t="shared" si="2153"/>
        <v>162</v>
      </c>
      <c r="F303" s="334"/>
      <c r="G303" s="279"/>
      <c r="H303" s="554"/>
      <c r="I303" s="554" t="s">
        <v>735</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5">
      <c r="A304" s="254"/>
      <c r="B304" s="263"/>
      <c r="C304" s="448">
        <f>INT($C$29)+2</f>
        <v>3</v>
      </c>
      <c r="D304" s="279"/>
      <c r="E304" s="328">
        <f t="shared" si="2153"/>
        <v>163</v>
      </c>
      <c r="F304" s="334"/>
      <c r="G304" s="279"/>
      <c r="H304" s="556"/>
      <c r="I304" s="556" t="s">
        <v>736</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5">
      <c r="A305" s="254"/>
      <c r="B305" s="263"/>
      <c r="C305" s="448">
        <f>INT($C$29)+2</f>
        <v>3</v>
      </c>
      <c r="D305" s="279"/>
      <c r="E305" s="328">
        <f t="shared" si="2153"/>
        <v>164</v>
      </c>
      <c r="F305" s="334"/>
      <c r="G305" s="279"/>
      <c r="H305" s="465"/>
      <c r="I305" s="465" t="s">
        <v>737</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5">
      <c r="A306" s="254"/>
      <c r="B306" s="263"/>
      <c r="C306" s="448">
        <f t="shared" ref="C306:C354" si="3167">INT($C$29)+3</f>
        <v>4</v>
      </c>
      <c r="D306" s="279"/>
      <c r="E306" s="328">
        <f t="shared" si="2153"/>
        <v>165</v>
      </c>
      <c r="F306" s="334"/>
      <c r="G306" s="279"/>
      <c r="H306" s="508"/>
      <c r="I306" s="508" t="s">
        <v>738</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5">
      <c r="A307" s="254"/>
      <c r="B307" s="263"/>
      <c r="C307" s="448">
        <f>INT($C$29)+2</f>
        <v>3</v>
      </c>
      <c r="D307" s="279"/>
      <c r="E307" s="328">
        <f t="shared" si="2153"/>
        <v>166</v>
      </c>
      <c r="F307" s="334"/>
      <c r="G307" s="279"/>
      <c r="H307" s="509"/>
      <c r="I307" s="509" t="s">
        <v>739</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5">
      <c r="A308" s="254"/>
      <c r="B308" s="263"/>
      <c r="C308" s="448">
        <f>INT($C$29)+3</f>
        <v>4</v>
      </c>
      <c r="D308" s="279"/>
      <c r="E308" s="328">
        <f t="shared" si="2153"/>
        <v>167</v>
      </c>
      <c r="F308" s="334"/>
      <c r="G308" s="279"/>
      <c r="H308" s="350"/>
      <c r="I308" s="350" t="s">
        <v>740</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5">
      <c r="A309" s="254"/>
      <c r="B309" s="263"/>
      <c r="C309" s="448">
        <f>INT($C$29)+2</f>
        <v>3</v>
      </c>
      <c r="D309" s="279"/>
      <c r="E309" s="328">
        <f t="shared" si="2153"/>
        <v>168</v>
      </c>
      <c r="F309" s="334"/>
      <c r="G309" s="279"/>
      <c r="H309" s="556"/>
      <c r="I309" s="556" t="s">
        <v>741</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5">
      <c r="A310" s="254"/>
      <c r="B310" s="263"/>
      <c r="C310" s="448">
        <f>INT($C$29)+2</f>
        <v>3</v>
      </c>
      <c r="D310" s="279"/>
      <c r="E310" s="328">
        <f t="shared" si="2153"/>
        <v>169</v>
      </c>
      <c r="F310" s="334"/>
      <c r="G310" s="279"/>
      <c r="H310" s="548" t="str">
        <f>Sheep!$H$252&amp;" Maternal"</f>
        <v>Win Maternal</v>
      </c>
      <c r="I310" s="548" t="s">
        <v>901</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5">
      <c r="A311" s="254"/>
      <c r="B311" s="263"/>
      <c r="C311" s="448">
        <f>INT($C$29)+3</f>
        <v>4</v>
      </c>
      <c r="D311" s="279"/>
      <c r="E311" s="328">
        <f t="shared" si="2153"/>
        <v>170</v>
      </c>
      <c r="F311" s="334"/>
      <c r="G311" s="279"/>
      <c r="H311" s="550"/>
      <c r="I311" s="565" t="s">
        <v>902</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5">
      <c r="A312" s="254"/>
      <c r="B312" s="263"/>
      <c r="C312" s="448">
        <f>INT($C$29)+3</f>
        <v>4</v>
      </c>
      <c r="D312" s="279"/>
      <c r="E312" s="328">
        <f t="shared" si="2153"/>
        <v>171</v>
      </c>
      <c r="F312" s="334"/>
      <c r="G312" s="279"/>
      <c r="H312" s="550"/>
      <c r="I312" s="562" t="s">
        <v>904</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5">
      <c r="A313" s="254"/>
      <c r="B313" s="263"/>
      <c r="C313" s="448">
        <f t="shared" ref="C313:C316" si="3168">INT($C$29)+3</f>
        <v>4</v>
      </c>
      <c r="D313" s="279"/>
      <c r="E313" s="328">
        <f t="shared" si="2153"/>
        <v>172</v>
      </c>
      <c r="F313" s="334"/>
      <c r="G313" s="279"/>
      <c r="H313" s="550"/>
      <c r="I313" s="565" t="s">
        <v>903</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5">
      <c r="A314" s="254"/>
      <c r="B314" s="263"/>
      <c r="C314" s="448">
        <f t="shared" si="3168"/>
        <v>4</v>
      </c>
      <c r="D314" s="279"/>
      <c r="E314" s="328">
        <f t="shared" si="2153"/>
        <v>173</v>
      </c>
      <c r="F314" s="334"/>
      <c r="G314" s="279"/>
      <c r="H314" s="550"/>
      <c r="I314" s="562" t="s">
        <v>905</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5">
      <c r="A315" s="254"/>
      <c r="B315" s="263"/>
      <c r="C315" s="448">
        <f t="shared" si="3168"/>
        <v>4</v>
      </c>
      <c r="D315" s="279"/>
      <c r="E315" s="328">
        <f t="shared" si="2153"/>
        <v>174</v>
      </c>
      <c r="F315" s="334"/>
      <c r="G315" s="279"/>
      <c r="H315" s="550"/>
      <c r="I315" s="562" t="s">
        <v>908</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5">
      <c r="A316" s="254"/>
      <c r="B316" s="263"/>
      <c r="C316" s="448">
        <f t="shared" si="3168"/>
        <v>4</v>
      </c>
      <c r="D316" s="279"/>
      <c r="E316" s="328">
        <f t="shared" si="2153"/>
        <v>175</v>
      </c>
      <c r="F316" s="334"/>
      <c r="G316" s="279"/>
      <c r="H316" s="550"/>
      <c r="I316" s="565" t="s">
        <v>909</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35">
      <c r="A317" s="254"/>
      <c r="B317" s="263"/>
      <c r="C317" s="448">
        <f>INT($C$29)+3</f>
        <v>4</v>
      </c>
      <c r="D317" s="279"/>
      <c r="E317" s="328">
        <f t="shared" si="2153"/>
        <v>176</v>
      </c>
      <c r="F317" s="334"/>
      <c r="G317" s="279"/>
      <c r="H317" s="550"/>
      <c r="I317" s="562" t="s">
        <v>905</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35">
      <c r="A318" s="254"/>
      <c r="B318" s="263"/>
      <c r="C318" s="448">
        <f>INT($C$29)+3</f>
        <v>4</v>
      </c>
      <c r="D318" s="279"/>
      <c r="E318" s="328">
        <f t="shared" si="2153"/>
        <v>177</v>
      </c>
      <c r="F318" s="334"/>
      <c r="G318" s="279"/>
      <c r="H318" s="550"/>
      <c r="I318" s="562" t="s">
        <v>906</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35">
      <c r="A319" s="254"/>
      <c r="B319" s="263"/>
      <c r="C319" s="448">
        <f>INT($C$29)+3</f>
        <v>4</v>
      </c>
      <c r="D319" s="279"/>
      <c r="E319" s="328">
        <f t="shared" si="2153"/>
        <v>178</v>
      </c>
      <c r="F319" s="334"/>
      <c r="G319" s="279"/>
      <c r="H319" s="550"/>
      <c r="I319" s="562" t="s">
        <v>907</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35">
      <c r="A320" s="254"/>
      <c r="B320" s="263"/>
      <c r="C320" s="448">
        <f t="shared" ref="C320" si="3686">INT($C$29)+3</f>
        <v>4</v>
      </c>
      <c r="D320" s="279"/>
      <c r="E320" s="328">
        <f t="shared" si="2153"/>
        <v>179</v>
      </c>
      <c r="F320" s="334"/>
      <c r="G320" s="279"/>
      <c r="H320" s="550"/>
      <c r="I320" s="565" t="s">
        <v>913</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5">
      <c r="A321" s="254"/>
      <c r="B321" s="263"/>
      <c r="C321" s="448">
        <f>INT($C$29)+3</f>
        <v>4</v>
      </c>
      <c r="D321" s="279"/>
      <c r="E321" s="328">
        <f t="shared" si="2153"/>
        <v>180</v>
      </c>
      <c r="F321" s="334"/>
      <c r="G321" s="279"/>
      <c r="H321" s="550"/>
      <c r="I321" s="562" t="s">
        <v>905</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5">
      <c r="A322" s="254"/>
      <c r="B322" s="263"/>
      <c r="C322" s="448">
        <f>INT($C$29)+3</f>
        <v>4</v>
      </c>
      <c r="D322" s="279"/>
      <c r="E322" s="328">
        <f t="shared" si="2153"/>
        <v>181</v>
      </c>
      <c r="F322" s="334"/>
      <c r="G322" s="279"/>
      <c r="H322" s="550"/>
      <c r="I322" s="562" t="s">
        <v>906</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5">
      <c r="A323" s="254"/>
      <c r="B323" s="263"/>
      <c r="C323" s="448">
        <f>INT($C$29)+3</f>
        <v>4</v>
      </c>
      <c r="D323" s="279"/>
      <c r="E323" s="328">
        <f t="shared" si="2153"/>
        <v>182</v>
      </c>
      <c r="F323" s="334"/>
      <c r="G323" s="279"/>
      <c r="H323" s="552"/>
      <c r="I323" s="563" t="s">
        <v>907</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5">
      <c r="A324" s="254"/>
      <c r="B324" s="263"/>
      <c r="C324" s="448">
        <f>INT($C$29)+2</f>
        <v>3</v>
      </c>
      <c r="D324" s="279"/>
      <c r="E324" s="328">
        <f t="shared" si="2153"/>
        <v>183</v>
      </c>
      <c r="F324" s="334"/>
      <c r="G324" s="279"/>
      <c r="H324" s="548"/>
      <c r="I324" s="548" t="s">
        <v>602</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5">
      <c r="A325" s="254"/>
      <c r="B325" s="263"/>
      <c r="C325" s="448">
        <f t="shared" si="3167"/>
        <v>4</v>
      </c>
      <c r="D325" s="279"/>
      <c r="E325" s="328">
        <f t="shared" si="2153"/>
        <v>184</v>
      </c>
      <c r="F325" s="334"/>
      <c r="G325" s="279"/>
      <c r="H325" s="550"/>
      <c r="I325" s="550" t="s">
        <v>603</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5">
      <c r="A326" s="254"/>
      <c r="B326" s="263"/>
      <c r="C326" s="448">
        <f t="shared" si="3167"/>
        <v>4</v>
      </c>
      <c r="D326" s="279"/>
      <c r="E326" s="328">
        <f t="shared" si="2153"/>
        <v>185</v>
      </c>
      <c r="F326" s="334"/>
      <c r="G326" s="279"/>
      <c r="H326" s="550"/>
      <c r="I326" s="550" t="s">
        <v>604</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5">
      <c r="A327" s="254"/>
      <c r="B327" s="263"/>
      <c r="C327" s="448">
        <f t="shared" si="3167"/>
        <v>4</v>
      </c>
      <c r="D327" s="279"/>
      <c r="E327" s="328">
        <f t="shared" si="2153"/>
        <v>186</v>
      </c>
      <c r="F327" s="334"/>
      <c r="G327" s="279"/>
      <c r="H327" s="554"/>
      <c r="I327" s="554" t="s">
        <v>735</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5">
      <c r="A328" s="254"/>
      <c r="B328" s="263"/>
      <c r="C328" s="448">
        <f>INT($C$29)+3</f>
        <v>4</v>
      </c>
      <c r="D328" s="279"/>
      <c r="E328" s="328">
        <f t="shared" si="2153"/>
        <v>187</v>
      </c>
      <c r="F328" s="334"/>
      <c r="G328" s="279"/>
      <c r="H328" s="556"/>
      <c r="I328" s="556" t="s">
        <v>736</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5">
      <c r="A329" s="254"/>
      <c r="B329" s="263"/>
      <c r="C329" s="448">
        <f>INT($C$29)+2</f>
        <v>3</v>
      </c>
      <c r="D329" s="279"/>
      <c r="E329" s="328">
        <f t="shared" si="2153"/>
        <v>188</v>
      </c>
      <c r="F329" s="334"/>
      <c r="G329" s="279"/>
      <c r="H329" s="465"/>
      <c r="I329" s="465" t="s">
        <v>737</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5">
      <c r="A330" s="254"/>
      <c r="B330" s="263"/>
      <c r="C330" s="448">
        <f t="shared" si="3167"/>
        <v>4</v>
      </c>
      <c r="D330" s="279"/>
      <c r="E330" s="328">
        <f t="shared" si="2153"/>
        <v>189</v>
      </c>
      <c r="F330" s="334"/>
      <c r="G330" s="279"/>
      <c r="H330" s="508"/>
      <c r="I330" s="508" t="s">
        <v>738</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5">
      <c r="A331" s="254"/>
      <c r="B331" s="263"/>
      <c r="C331" s="448">
        <f>INT($C$29)+2</f>
        <v>3</v>
      </c>
      <c r="D331" s="279"/>
      <c r="E331" s="328">
        <f t="shared" si="2153"/>
        <v>190</v>
      </c>
      <c r="F331" s="334"/>
      <c r="G331" s="279"/>
      <c r="H331" s="509"/>
      <c r="I331" s="509" t="s">
        <v>739</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5">
      <c r="A332" s="254"/>
      <c r="B332" s="263"/>
      <c r="C332" s="448">
        <f>INT($C$29)+3</f>
        <v>4</v>
      </c>
      <c r="D332" s="279"/>
      <c r="E332" s="328">
        <f t="shared" si="2153"/>
        <v>191</v>
      </c>
      <c r="F332" s="334"/>
      <c r="G332" s="279"/>
      <c r="H332" s="350"/>
      <c r="I332" s="350" t="s">
        <v>740</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5">
      <c r="A333" s="254"/>
      <c r="B333" s="263"/>
      <c r="C333" s="448">
        <f>INT($C$29)+3</f>
        <v>4</v>
      </c>
      <c r="D333" s="279"/>
      <c r="E333" s="328">
        <f t="shared" si="2153"/>
        <v>192</v>
      </c>
      <c r="F333" s="334"/>
      <c r="G333" s="279"/>
      <c r="H333" s="556"/>
      <c r="I333" s="556" t="s">
        <v>741</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5">
      <c r="A334" s="254"/>
      <c r="B334" s="263"/>
      <c r="C334" s="448">
        <f>INT($C$29)+2</f>
        <v>3</v>
      </c>
      <c r="D334" s="279"/>
      <c r="E334" s="328">
        <f t="shared" si="2153"/>
        <v>193</v>
      </c>
      <c r="F334" s="334"/>
      <c r="G334" s="279"/>
      <c r="H334" s="548" t="str">
        <f>Sheep!$H$253&amp;" Maternal"</f>
        <v>Spr Maternal</v>
      </c>
      <c r="I334" s="548" t="s">
        <v>901</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5">
      <c r="A335" s="254"/>
      <c r="B335" s="263"/>
      <c r="C335" s="448">
        <f>INT($C$29)+3</f>
        <v>4</v>
      </c>
      <c r="D335" s="279"/>
      <c r="E335" s="328">
        <f t="shared" ref="E335:E357" si="3688">E334+1</f>
        <v>194</v>
      </c>
      <c r="F335" s="334"/>
      <c r="G335" s="279"/>
      <c r="H335" s="550"/>
      <c r="I335" s="565" t="s">
        <v>902</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5">
      <c r="A336" s="254"/>
      <c r="B336" s="263"/>
      <c r="C336" s="448">
        <f>INT($C$29)+3</f>
        <v>4</v>
      </c>
      <c r="D336" s="279"/>
      <c r="E336" s="328">
        <f t="shared" si="3688"/>
        <v>195</v>
      </c>
      <c r="F336" s="334"/>
      <c r="G336" s="279"/>
      <c r="H336" s="550"/>
      <c r="I336" s="562" t="s">
        <v>904</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5">
      <c r="A337" s="254"/>
      <c r="B337" s="263"/>
      <c r="C337" s="448">
        <f t="shared" ref="C337:C344" si="3689">INT($C$29)+3</f>
        <v>4</v>
      </c>
      <c r="D337" s="279"/>
      <c r="E337" s="328">
        <f t="shared" si="3688"/>
        <v>196</v>
      </c>
      <c r="F337" s="334"/>
      <c r="G337" s="279"/>
      <c r="H337" s="550"/>
      <c r="I337" s="565" t="s">
        <v>903</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5">
      <c r="A338" s="254"/>
      <c r="B338" s="263"/>
      <c r="C338" s="448">
        <f t="shared" si="3689"/>
        <v>4</v>
      </c>
      <c r="D338" s="279"/>
      <c r="E338" s="328">
        <f t="shared" si="3688"/>
        <v>197</v>
      </c>
      <c r="F338" s="334"/>
      <c r="G338" s="279"/>
      <c r="H338" s="550"/>
      <c r="I338" s="562" t="s">
        <v>905</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5">
      <c r="A339" s="254"/>
      <c r="B339" s="263"/>
      <c r="C339" s="448">
        <f t="shared" si="3689"/>
        <v>4</v>
      </c>
      <c r="D339" s="279"/>
      <c r="E339" s="328">
        <f t="shared" si="3688"/>
        <v>198</v>
      </c>
      <c r="F339" s="334"/>
      <c r="G339" s="279"/>
      <c r="H339" s="550"/>
      <c r="I339" s="562" t="s">
        <v>908</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5">
      <c r="A340" s="254"/>
      <c r="B340" s="263"/>
      <c r="C340" s="448">
        <f t="shared" si="3689"/>
        <v>4</v>
      </c>
      <c r="D340" s="279"/>
      <c r="E340" s="328">
        <f t="shared" si="3688"/>
        <v>199</v>
      </c>
      <c r="F340" s="334"/>
      <c r="G340" s="279"/>
      <c r="H340" s="550"/>
      <c r="I340" s="565" t="s">
        <v>909</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35">
      <c r="A341" s="254"/>
      <c r="B341" s="263"/>
      <c r="C341" s="448">
        <f>INT($C$29)+3</f>
        <v>4</v>
      </c>
      <c r="D341" s="279"/>
      <c r="E341" s="328">
        <f t="shared" si="3688"/>
        <v>200</v>
      </c>
      <c r="F341" s="334"/>
      <c r="G341" s="279"/>
      <c r="H341" s="550"/>
      <c r="I341" s="562" t="s">
        <v>905</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35">
      <c r="A342" s="254"/>
      <c r="B342" s="263"/>
      <c r="C342" s="448">
        <f>INT($C$29)+3</f>
        <v>4</v>
      </c>
      <c r="D342" s="279"/>
      <c r="E342" s="328">
        <f t="shared" si="3688"/>
        <v>201</v>
      </c>
      <c r="F342" s="334"/>
      <c r="G342" s="279"/>
      <c r="H342" s="550"/>
      <c r="I342" s="562" t="s">
        <v>906</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35">
      <c r="A343" s="254"/>
      <c r="B343" s="263"/>
      <c r="C343" s="448">
        <f>INT($C$29)+3</f>
        <v>4</v>
      </c>
      <c r="D343" s="279"/>
      <c r="E343" s="328">
        <f t="shared" si="3688"/>
        <v>202</v>
      </c>
      <c r="F343" s="334"/>
      <c r="G343" s="279"/>
      <c r="H343" s="550"/>
      <c r="I343" s="562" t="s">
        <v>907</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35">
      <c r="A344" s="254"/>
      <c r="B344" s="263"/>
      <c r="C344" s="448">
        <f t="shared" si="3689"/>
        <v>4</v>
      </c>
      <c r="D344" s="279"/>
      <c r="E344" s="328">
        <f t="shared" si="3688"/>
        <v>203</v>
      </c>
      <c r="F344" s="334"/>
      <c r="G344" s="279"/>
      <c r="H344" s="550"/>
      <c r="I344" s="565" t="s">
        <v>913</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5">
      <c r="A345" s="254"/>
      <c r="B345" s="263"/>
      <c r="C345" s="448">
        <f>INT($C$29)+3</f>
        <v>4</v>
      </c>
      <c r="D345" s="279"/>
      <c r="E345" s="328">
        <f t="shared" si="3688"/>
        <v>204</v>
      </c>
      <c r="F345" s="334"/>
      <c r="G345" s="279"/>
      <c r="H345" s="550"/>
      <c r="I345" s="562" t="s">
        <v>905</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5">
      <c r="A346" s="254"/>
      <c r="B346" s="263"/>
      <c r="C346" s="448">
        <f>INT($C$29)+3</f>
        <v>4</v>
      </c>
      <c r="D346" s="279"/>
      <c r="E346" s="328">
        <f t="shared" si="3688"/>
        <v>205</v>
      </c>
      <c r="F346" s="334"/>
      <c r="G346" s="279"/>
      <c r="H346" s="550"/>
      <c r="I346" s="562" t="s">
        <v>906</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5">
      <c r="A347" s="254"/>
      <c r="B347" s="263"/>
      <c r="C347" s="448">
        <f>INT($C$29)+3</f>
        <v>4</v>
      </c>
      <c r="D347" s="279"/>
      <c r="E347" s="328">
        <f t="shared" si="3688"/>
        <v>206</v>
      </c>
      <c r="F347" s="334"/>
      <c r="G347" s="279"/>
      <c r="H347" s="552"/>
      <c r="I347" s="563" t="s">
        <v>907</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5">
      <c r="A348" s="254"/>
      <c r="B348" s="263"/>
      <c r="C348" s="448">
        <f>INT($C$29)+2</f>
        <v>3</v>
      </c>
      <c r="D348" s="279"/>
      <c r="E348" s="328">
        <f t="shared" si="3688"/>
        <v>207</v>
      </c>
      <c r="F348" s="334"/>
      <c r="G348" s="279"/>
      <c r="H348" s="548"/>
      <c r="I348" s="548" t="s">
        <v>602</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5">
      <c r="A349" s="254"/>
      <c r="B349" s="263"/>
      <c r="C349" s="448">
        <f t="shared" si="3167"/>
        <v>4</v>
      </c>
      <c r="D349" s="279"/>
      <c r="E349" s="328">
        <f t="shared" si="3688"/>
        <v>208</v>
      </c>
      <c r="F349" s="334"/>
      <c r="G349" s="279"/>
      <c r="H349" s="550"/>
      <c r="I349" s="550" t="s">
        <v>603</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5">
      <c r="A350" s="254"/>
      <c r="B350" s="263"/>
      <c r="C350" s="448">
        <f t="shared" si="3167"/>
        <v>4</v>
      </c>
      <c r="D350" s="279"/>
      <c r="E350" s="328">
        <f t="shared" si="3688"/>
        <v>209</v>
      </c>
      <c r="F350" s="334"/>
      <c r="G350" s="279"/>
      <c r="H350" s="550"/>
      <c r="I350" s="550" t="s">
        <v>604</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5">
      <c r="A351" s="254"/>
      <c r="B351" s="263"/>
      <c r="C351" s="448">
        <f t="shared" si="3167"/>
        <v>4</v>
      </c>
      <c r="D351" s="279"/>
      <c r="E351" s="328">
        <f t="shared" si="3688"/>
        <v>210</v>
      </c>
      <c r="F351" s="334"/>
      <c r="G351" s="279"/>
      <c r="H351" s="554"/>
      <c r="I351" s="554" t="s">
        <v>735</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5">
      <c r="A352" s="254"/>
      <c r="B352" s="263"/>
      <c r="C352" s="448">
        <f>INT($C$29)+3</f>
        <v>4</v>
      </c>
      <c r="D352" s="279"/>
      <c r="E352" s="328">
        <f t="shared" si="3688"/>
        <v>211</v>
      </c>
      <c r="F352" s="334"/>
      <c r="G352" s="279"/>
      <c r="H352" s="556"/>
      <c r="I352" s="556" t="s">
        <v>736</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5">
      <c r="A353" s="254"/>
      <c r="B353" s="263"/>
      <c r="C353" s="448">
        <f>INT($C$29)+2</f>
        <v>3</v>
      </c>
      <c r="D353" s="279"/>
      <c r="E353" s="328">
        <f t="shared" si="3688"/>
        <v>212</v>
      </c>
      <c r="F353" s="334"/>
      <c r="G353" s="279"/>
      <c r="H353" s="465"/>
      <c r="I353" s="465" t="s">
        <v>737</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5">
      <c r="A354" s="254"/>
      <c r="B354" s="263"/>
      <c r="C354" s="448">
        <f t="shared" si="3167"/>
        <v>4</v>
      </c>
      <c r="D354" s="279"/>
      <c r="E354" s="328">
        <f t="shared" si="3688"/>
        <v>213</v>
      </c>
      <c r="F354" s="334"/>
      <c r="G354" s="279"/>
      <c r="H354" s="508"/>
      <c r="I354" s="508" t="s">
        <v>738</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5">
      <c r="A355" s="254"/>
      <c r="B355" s="263"/>
      <c r="C355" s="448">
        <f>INT($C$29)+2</f>
        <v>3</v>
      </c>
      <c r="D355" s="279"/>
      <c r="E355" s="328">
        <f t="shared" si="3688"/>
        <v>214</v>
      </c>
      <c r="F355" s="334"/>
      <c r="G355" s="279"/>
      <c r="H355" s="509"/>
      <c r="I355" s="509" t="s">
        <v>739</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5">
      <c r="A356" s="254"/>
      <c r="B356" s="263"/>
      <c r="C356" s="448">
        <f>INT($C$29)+3</f>
        <v>4</v>
      </c>
      <c r="D356" s="279"/>
      <c r="E356" s="328">
        <f t="shared" si="3688"/>
        <v>215</v>
      </c>
      <c r="F356" s="334"/>
      <c r="G356" s="279"/>
      <c r="H356" s="350"/>
      <c r="I356" s="350" t="s">
        <v>740</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5">
      <c r="A357" s="254"/>
      <c r="B357" s="263"/>
      <c r="C357" s="448">
        <f>INT($C$29)+3</f>
        <v>4</v>
      </c>
      <c r="D357" s="279"/>
      <c r="E357" s="328">
        <f t="shared" si="3688"/>
        <v>216</v>
      </c>
      <c r="F357" s="334"/>
      <c r="G357" s="279"/>
      <c r="H357" s="556"/>
      <c r="I357" s="556" t="s">
        <v>741</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15" customHeight="1" outlineLevel="2" x14ac:dyDescent="0.35">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418</v>
      </c>
      <c r="SK358" s="266"/>
      <c r="SL358" s="254"/>
      <c r="SM358" s="254"/>
      <c r="SN358" s="254"/>
    </row>
    <row r="359" spans="1:508" ht="5.15" customHeight="1" outlineLevel="2" x14ac:dyDescent="0.35">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15" customHeight="1" outlineLevel="1" x14ac:dyDescent="0.35">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123</v>
      </c>
      <c r="SL360" s="254"/>
      <c r="SM360" s="254"/>
      <c r="SN360" s="254"/>
    </row>
    <row r="361" spans="1:508" ht="5.15" customHeight="1" x14ac:dyDescent="0.35">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5">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5">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5">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5">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5">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5">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5">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5">
      <c r="C369" s="447" t="s">
        <v>724</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32" workbookViewId="0">
      <selection activeCell="H37" sqref="H37"/>
    </sheetView>
  </sheetViews>
  <sheetFormatPr defaultColWidth="8.6328125" defaultRowHeight="14.5" x14ac:dyDescent="0.35"/>
  <cols>
    <col min="1" max="1" width="20" style="66" customWidth="1"/>
    <col min="2" max="2" width="10.54296875" style="66" bestFit="1" customWidth="1"/>
    <col min="3" max="3" width="10.6328125" style="66" bestFit="1" customWidth="1"/>
    <col min="4" max="16384" width="8.6328125" style="66"/>
  </cols>
  <sheetData>
    <row r="2" spans="1:2" x14ac:dyDescent="0.35">
      <c r="A2" s="67" t="s">
        <v>82</v>
      </c>
    </row>
    <row r="3" spans="1:2" x14ac:dyDescent="0.35">
      <c r="A3" t="s">
        <v>83</v>
      </c>
      <c r="B3" s="206">
        <v>1</v>
      </c>
    </row>
    <row r="4" spans="1:2" ht="7.4" customHeight="1" x14ac:dyDescent="0.35"/>
    <row r="5" spans="1:2" x14ac:dyDescent="0.35">
      <c r="A5" t="s">
        <v>85</v>
      </c>
      <c r="B5" s="206">
        <v>1.25</v>
      </c>
    </row>
    <row r="7" spans="1:2" x14ac:dyDescent="0.35">
      <c r="A7" s="67" t="s">
        <v>84</v>
      </c>
    </row>
    <row r="8" spans="1:2" x14ac:dyDescent="0.35">
      <c r="A8" t="s">
        <v>86</v>
      </c>
      <c r="B8" s="206">
        <v>11</v>
      </c>
    </row>
    <row r="9" spans="1:2" ht="7.4" customHeight="1" x14ac:dyDescent="0.35"/>
    <row r="10" spans="1:2" x14ac:dyDescent="0.35">
      <c r="A10" t="s">
        <v>87</v>
      </c>
      <c r="B10" s="206">
        <v>10</v>
      </c>
    </row>
    <row r="12" spans="1:2" x14ac:dyDescent="0.35">
      <c r="A12" s="67" t="s">
        <v>269</v>
      </c>
    </row>
    <row r="13" spans="1:2" x14ac:dyDescent="0.35">
      <c r="A13" t="s">
        <v>1266</v>
      </c>
      <c r="B13" s="867">
        <v>7.4999999999999997E-2</v>
      </c>
    </row>
    <row r="14" spans="1:2" ht="9.75" customHeight="1" x14ac:dyDescent="0.35"/>
    <row r="15" spans="1:2" x14ac:dyDescent="0.35">
      <c r="A15" t="s">
        <v>1267</v>
      </c>
      <c r="B15" s="867">
        <v>7.4999999999999997E-2</v>
      </c>
    </row>
    <row r="17" spans="1:2" x14ac:dyDescent="0.35">
      <c r="A17" s="67" t="s">
        <v>88</v>
      </c>
    </row>
    <row r="18" spans="1:2" x14ac:dyDescent="0.35">
      <c r="A18" t="s">
        <v>1265</v>
      </c>
      <c r="B18" s="867">
        <v>0.15</v>
      </c>
    </row>
    <row r="19" spans="1:2" ht="9.75" customHeight="1" x14ac:dyDescent="0.35"/>
    <row r="20" spans="1:2" x14ac:dyDescent="0.35">
      <c r="A20" t="s">
        <v>1264</v>
      </c>
      <c r="B20" s="867">
        <v>7.4999999999999997E-2</v>
      </c>
    </row>
    <row r="22" spans="1:2" x14ac:dyDescent="0.35">
      <c r="A22" t="s">
        <v>89</v>
      </c>
      <c r="B22"/>
    </row>
    <row r="23" spans="1:2" x14ac:dyDescent="0.35">
      <c r="A23" t="s">
        <v>388</v>
      </c>
      <c r="B23" s="206">
        <v>1.3</v>
      </c>
    </row>
    <row r="24" spans="1:2" x14ac:dyDescent="0.35">
      <c r="A24" t="s">
        <v>57</v>
      </c>
      <c r="B24" s="206">
        <v>1.1000000000000001</v>
      </c>
    </row>
    <row r="25" spans="1:2" x14ac:dyDescent="0.35">
      <c r="A25" t="s">
        <v>58</v>
      </c>
      <c r="B25" s="206">
        <v>1.1000000000000001</v>
      </c>
    </row>
    <row r="26" spans="1:2" x14ac:dyDescent="0.35">
      <c r="A26" t="s">
        <v>59</v>
      </c>
      <c r="B26" s="206">
        <v>1.2</v>
      </c>
    </row>
    <row r="27" spans="1:2" x14ac:dyDescent="0.35">
      <c r="A27" t="s">
        <v>60</v>
      </c>
      <c r="B27" s="206">
        <v>1</v>
      </c>
    </row>
    <row r="28" spans="1:2" x14ac:dyDescent="0.35">
      <c r="A28" t="s">
        <v>887</v>
      </c>
      <c r="B28" s="206">
        <v>1</v>
      </c>
    </row>
    <row r="29" spans="1:2" x14ac:dyDescent="0.35">
      <c r="A29" t="s">
        <v>888</v>
      </c>
      <c r="B29" s="206">
        <v>1</v>
      </c>
    </row>
    <row r="30" spans="1:2" x14ac:dyDescent="0.35">
      <c r="A30" t="s">
        <v>889</v>
      </c>
      <c r="B30" s="206">
        <v>1</v>
      </c>
    </row>
    <row r="31" spans="1:2" x14ac:dyDescent="0.35">
      <c r="A31" t="s">
        <v>1200</v>
      </c>
      <c r="B31" s="206">
        <v>1</v>
      </c>
    </row>
    <row r="33" spans="1:2" x14ac:dyDescent="0.35">
      <c r="A33" t="s">
        <v>90</v>
      </c>
      <c r="B33"/>
    </row>
    <row r="34" spans="1:2" x14ac:dyDescent="0.35">
      <c r="A34" t="s">
        <v>388</v>
      </c>
      <c r="B34" s="206">
        <v>1.2</v>
      </c>
    </row>
    <row r="35" spans="1:2" x14ac:dyDescent="0.35">
      <c r="A35" t="s">
        <v>57</v>
      </c>
      <c r="B35" s="206">
        <v>1.1000000000000001</v>
      </c>
    </row>
    <row r="36" spans="1:2" x14ac:dyDescent="0.35">
      <c r="A36" t="s">
        <v>58</v>
      </c>
      <c r="B36" s="206">
        <v>1.1000000000000001</v>
      </c>
    </row>
    <row r="37" spans="1:2" x14ac:dyDescent="0.35">
      <c r="A37" t="s">
        <v>59</v>
      </c>
      <c r="B37" s="206">
        <v>1.2</v>
      </c>
    </row>
    <row r="38" spans="1:2" x14ac:dyDescent="0.35">
      <c r="A38" t="s">
        <v>60</v>
      </c>
      <c r="B38" s="206">
        <v>1</v>
      </c>
    </row>
    <row r="39" spans="1:2" x14ac:dyDescent="0.35">
      <c r="A39" t="s">
        <v>887</v>
      </c>
      <c r="B39" s="206">
        <v>1</v>
      </c>
    </row>
    <row r="40" spans="1:2" x14ac:dyDescent="0.35">
      <c r="A40" t="s">
        <v>888</v>
      </c>
      <c r="B40" s="206">
        <v>1</v>
      </c>
    </row>
    <row r="41" spans="1:2" x14ac:dyDescent="0.35">
      <c r="A41" t="s">
        <v>889</v>
      </c>
      <c r="B41" s="206">
        <v>1</v>
      </c>
    </row>
    <row r="42" spans="1:2" x14ac:dyDescent="0.35">
      <c r="A42" t="s">
        <v>1200</v>
      </c>
      <c r="B42" s="206">
        <v>1</v>
      </c>
    </row>
    <row r="44" spans="1:2" x14ac:dyDescent="0.35">
      <c r="A44" t="s">
        <v>94</v>
      </c>
      <c r="B44"/>
    </row>
    <row r="45" spans="1:2" x14ac:dyDescent="0.35">
      <c r="A45" t="s">
        <v>388</v>
      </c>
      <c r="B45" s="206">
        <v>1</v>
      </c>
    </row>
    <row r="46" spans="1:2" x14ac:dyDescent="0.35">
      <c r="A46" t="s">
        <v>57</v>
      </c>
      <c r="B46" s="206">
        <v>1</v>
      </c>
    </row>
    <row r="47" spans="1:2" x14ac:dyDescent="0.35">
      <c r="A47" t="s">
        <v>58</v>
      </c>
      <c r="B47" s="206">
        <v>1</v>
      </c>
    </row>
    <row r="48" spans="1:2" x14ac:dyDescent="0.35">
      <c r="A48" t="s">
        <v>59</v>
      </c>
      <c r="B48" s="206">
        <v>1</v>
      </c>
    </row>
    <row r="49" spans="1:3" x14ac:dyDescent="0.35">
      <c r="A49" t="s">
        <v>60</v>
      </c>
      <c r="B49" s="206">
        <v>1</v>
      </c>
    </row>
    <row r="50" spans="1:3" x14ac:dyDescent="0.35">
      <c r="A50" t="s">
        <v>887</v>
      </c>
      <c r="B50" s="206">
        <v>1</v>
      </c>
    </row>
    <row r="51" spans="1:3" x14ac:dyDescent="0.35">
      <c r="A51" t="s">
        <v>888</v>
      </c>
      <c r="B51" s="206">
        <v>1</v>
      </c>
    </row>
    <row r="52" spans="1:3" x14ac:dyDescent="0.35">
      <c r="A52" t="s">
        <v>889</v>
      </c>
      <c r="B52" s="206">
        <v>1</v>
      </c>
    </row>
    <row r="53" spans="1:3" x14ac:dyDescent="0.35">
      <c r="A53" t="s">
        <v>1200</v>
      </c>
      <c r="B53" s="206">
        <v>1</v>
      </c>
    </row>
    <row r="55" spans="1:3" x14ac:dyDescent="0.35">
      <c r="A55" s="67" t="s">
        <v>91</v>
      </c>
    </row>
    <row r="56" spans="1:3" x14ac:dyDescent="0.35">
      <c r="A56" t="s">
        <v>92</v>
      </c>
      <c r="B56" s="744">
        <f>MIN(364,INT((C56 - DATE(YEAR(C56),1,1))))</f>
        <v>104</v>
      </c>
      <c r="C56" s="769">
        <v>43570</v>
      </c>
    </row>
    <row r="57"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194" workbookViewId="0">
      <selection activeCell="H218" sqref="H218:Q218"/>
    </sheetView>
  </sheetViews>
  <sheetFormatPr defaultColWidth="8.6328125" defaultRowHeight="14.5" outlineLevelRow="1" x14ac:dyDescent="0.35"/>
  <cols>
    <col min="1" max="1" width="5.453125" style="66" customWidth="1"/>
    <col min="2" max="2" width="4.36328125" style="66" customWidth="1"/>
    <col min="3" max="3" width="4.453125" style="66" customWidth="1"/>
    <col min="4" max="4" width="1.54296875" style="66" customWidth="1"/>
    <col min="5" max="5" width="2.54296875" style="66" customWidth="1"/>
    <col min="6" max="6" width="2.453125" style="66" customWidth="1"/>
    <col min="7" max="7" width="10.6328125" style="66" customWidth="1"/>
    <col min="8" max="8" width="11.54296875" style="66" customWidth="1"/>
    <col min="9" max="9" width="17.6328125" style="66" customWidth="1"/>
    <col min="10" max="10" width="14" style="66" customWidth="1"/>
    <col min="11" max="11" width="17.36328125" style="66" customWidth="1"/>
    <col min="12" max="12" width="15.453125" style="66" customWidth="1"/>
    <col min="13" max="13" width="14.36328125" style="66" customWidth="1"/>
    <col min="14" max="15" width="14.6328125" style="66" customWidth="1"/>
    <col min="16" max="17" width="13.36328125" style="66" customWidth="1"/>
    <col min="18"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362</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942</v>
      </c>
      <c r="J15" s="246">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985</v>
      </c>
      <c r="J16" s="646">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5"/>
      <c r="H18" s="645"/>
      <c r="I18" s="35" t="s">
        <v>940</v>
      </c>
      <c r="J18" s="35"/>
      <c r="K18" s="14" t="s">
        <v>939</v>
      </c>
      <c r="L18" s="612"/>
      <c r="M18" s="613">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5"/>
      <c r="H19" s="645"/>
      <c r="I19" s="83" t="s">
        <v>753</v>
      </c>
      <c r="J19" s="152"/>
      <c r="K19" s="609"/>
      <c r="L19" s="609"/>
      <c r="M19" s="610"/>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x14ac:dyDescent="0.35">
      <c r="A27" s="7"/>
      <c r="B27" s="98"/>
      <c r="C27" s="13"/>
      <c r="D27" s="13">
        <v>0</v>
      </c>
      <c r="E27" s="13" t="s">
        <v>1</v>
      </c>
      <c r="F27" s="72"/>
      <c r="G27" s="73" t="s">
        <v>1089</v>
      </c>
      <c r="H27" s="74"/>
      <c r="I27" s="74"/>
      <c r="J27" s="74"/>
      <c r="K27" s="74"/>
      <c r="L27" s="74"/>
      <c r="M27" s="74"/>
      <c r="N27" s="74"/>
      <c r="O27" s="74"/>
      <c r="P27" s="74"/>
      <c r="Q27" s="74"/>
      <c r="R27" s="74"/>
      <c r="S27" s="75"/>
      <c r="T27" s="74"/>
      <c r="U27" s="74"/>
      <c r="V27" s="74"/>
      <c r="W27" s="17"/>
      <c r="X27" s="9"/>
      <c r="Y27" s="9"/>
      <c r="Z27" s="9"/>
    </row>
    <row r="28" spans="1:26" customFormat="1" ht="13.25" customHeight="1" outlineLevel="1" x14ac:dyDescent="0.35">
      <c r="A28" s="7"/>
      <c r="B28" s="98"/>
      <c r="C28" s="13"/>
      <c r="D28" s="13"/>
      <c r="E28" s="18"/>
      <c r="F28" s="76"/>
      <c r="G28" s="77" t="s">
        <v>1090</v>
      </c>
      <c r="H28" s="77"/>
      <c r="I28" s="77"/>
      <c r="J28" s="77"/>
      <c r="K28" s="77"/>
      <c r="L28" s="77"/>
      <c r="M28" s="77"/>
      <c r="N28" s="77"/>
      <c r="O28" s="77"/>
      <c r="P28" s="77"/>
      <c r="Q28" s="77"/>
      <c r="R28" s="77"/>
      <c r="S28" s="78"/>
      <c r="T28" s="79"/>
      <c r="U28" s="79"/>
      <c r="V28" s="79"/>
      <c r="W28" s="17"/>
      <c r="X28" s="9"/>
      <c r="Y28" s="9"/>
      <c r="Z28" s="9"/>
    </row>
    <row r="29" spans="1:26" customFormat="1" ht="13.25" customHeight="1" outlineLevel="1" x14ac:dyDescent="0.35">
      <c r="A29" s="7"/>
      <c r="B29" s="98"/>
      <c r="C29" s="18"/>
      <c r="D29" s="13"/>
      <c r="E29" s="18"/>
      <c r="F29" s="76"/>
      <c r="G29" s="80">
        <v>37998.72855324074</v>
      </c>
      <c r="H29" s="81">
        <v>37998.72855324074</v>
      </c>
      <c r="I29" s="77"/>
      <c r="J29" s="77"/>
      <c r="K29" s="77" t="s">
        <v>1091</v>
      </c>
      <c r="L29" s="77"/>
      <c r="M29" s="77"/>
      <c r="N29" s="77"/>
      <c r="O29" s="77"/>
      <c r="P29" s="77"/>
      <c r="Q29" s="77"/>
      <c r="R29" s="77"/>
      <c r="S29" s="78"/>
      <c r="T29" s="79"/>
      <c r="U29" s="79"/>
      <c r="V29" s="79"/>
      <c r="W29" s="17"/>
      <c r="X29" s="9"/>
      <c r="Y29" s="9"/>
      <c r="Z29" s="9"/>
    </row>
    <row r="30" spans="1:26" customFormat="1" ht="13.2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x14ac:dyDescent="0.35">
      <c r="A34" s="7"/>
      <c r="B34" s="98"/>
      <c r="C34" s="18"/>
      <c r="D34" s="18"/>
      <c r="E34" s="18"/>
      <c r="F34" s="18"/>
      <c r="G34" s="24"/>
      <c r="H34" s="24"/>
      <c r="I34" s="24"/>
      <c r="J34" s="24" t="s">
        <v>826</v>
      </c>
      <c r="K34" s="24" t="s">
        <v>402</v>
      </c>
      <c r="L34" s="24" t="s">
        <v>796</v>
      </c>
      <c r="M34" s="24" t="s">
        <v>797</v>
      </c>
      <c r="N34" s="24" t="s">
        <v>798</v>
      </c>
      <c r="O34" s="24" t="s">
        <v>799</v>
      </c>
      <c r="P34" s="24" t="s">
        <v>800</v>
      </c>
      <c r="Q34" s="24" t="s">
        <v>801</v>
      </c>
      <c r="R34" s="24" t="s">
        <v>802</v>
      </c>
      <c r="S34" s="24" t="s">
        <v>803</v>
      </c>
      <c r="T34" s="24"/>
      <c r="U34" s="24"/>
      <c r="V34" s="24"/>
      <c r="W34" s="17"/>
      <c r="X34" s="9"/>
      <c r="Y34" s="9"/>
      <c r="Z34" s="9"/>
    </row>
    <row r="35" spans="1:26" customFormat="1" ht="5.15" customHeight="1" outlineLevel="1" x14ac:dyDescent="0.35">
      <c r="A35" s="7"/>
      <c r="B35" s="98"/>
      <c r="C35" s="13" t="s">
        <v>117</v>
      </c>
      <c r="D35" s="18"/>
      <c r="E35" s="18"/>
      <c r="F35" s="18"/>
      <c r="G35" s="24"/>
      <c r="H35" s="24"/>
      <c r="I35" s="24"/>
      <c r="J35" s="87" t="s">
        <v>118</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5" customHeight="1" outlineLevel="1" x14ac:dyDescent="0.35">
      <c r="A37" s="7"/>
      <c r="B37" s="98"/>
      <c r="C37" s="18"/>
      <c r="D37" s="18"/>
      <c r="E37" s="18"/>
      <c r="F37" s="14"/>
      <c r="G37" s="93" t="s">
        <v>1092</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121</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123</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228</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103</v>
      </c>
      <c r="H58" t="s">
        <v>372</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1037</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3" t="s">
        <v>1042</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103</v>
      </c>
      <c r="I93" s="702" t="s">
        <v>1038</v>
      </c>
      <c r="J93" s="702" t="s">
        <v>1039</v>
      </c>
      <c r="K93" s="702" t="s">
        <v>1040</v>
      </c>
      <c r="L93" s="702" t="s">
        <v>1041</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984</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318</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3" t="s">
        <v>1047</v>
      </c>
      <c r="I129" s="710"/>
      <c r="K129" s="663"/>
      <c r="L129" s="663"/>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3"/>
      <c r="H130" s="711" t="s">
        <v>1049</v>
      </c>
      <c r="I130" s="712" t="s">
        <v>1050</v>
      </c>
      <c r="J130" s="713" t="s">
        <v>1051</v>
      </c>
      <c r="K130" s="707"/>
      <c r="L130" s="663"/>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1044</v>
      </c>
      <c r="I131" t="s">
        <v>1045</v>
      </c>
      <c r="J131" t="s">
        <v>1046</v>
      </c>
      <c r="K131" s="663"/>
      <c r="L131" s="663"/>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1052</v>
      </c>
      <c r="I151" s="677"/>
      <c r="K151" s="663"/>
      <c r="L151" s="663"/>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1044</v>
      </c>
      <c r="I152" t="s">
        <v>1045</v>
      </c>
      <c r="J152" t="s">
        <v>1046</v>
      </c>
      <c r="K152" s="663"/>
      <c r="L152" s="663"/>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1048</v>
      </c>
      <c r="I171" s="677"/>
      <c r="K171" s="663"/>
      <c r="L171" s="663"/>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1044</v>
      </c>
      <c r="I172" t="s">
        <v>1045</v>
      </c>
      <c r="J172" t="s">
        <v>1046</v>
      </c>
      <c r="K172" s="663"/>
      <c r="L172" s="663"/>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5" t="s">
        <v>1070</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1109</v>
      </c>
      <c r="I192" s="35" t="s">
        <v>373</v>
      </c>
      <c r="J192" s="35" t="s">
        <v>374</v>
      </c>
      <c r="L192" s="663"/>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986</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951</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6" t="s">
        <v>72</v>
      </c>
      <c r="I216" s="497" t="s">
        <v>69</v>
      </c>
      <c r="J216" s="497" t="s">
        <v>327</v>
      </c>
      <c r="K216" s="497" t="s">
        <v>328</v>
      </c>
      <c r="L216" s="666" t="s">
        <v>1017</v>
      </c>
      <c r="M216" s="667" t="s">
        <v>67</v>
      </c>
      <c r="N216" s="667" t="s">
        <v>1018</v>
      </c>
      <c r="O216" s="667" t="s">
        <v>71</v>
      </c>
      <c r="P216" s="668" t="s">
        <v>75</v>
      </c>
      <c r="Q216" s="669" t="s">
        <v>345</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457</v>
      </c>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1282</v>
      </c>
      <c r="H218" s="883">
        <v>0.115</v>
      </c>
      <c r="I218" s="884">
        <v>0.1065</v>
      </c>
      <c r="J218" s="490">
        <v>0.10150000000000001</v>
      </c>
      <c r="K218" s="490">
        <v>9.5000000000000001E-2</v>
      </c>
      <c r="L218" s="490">
        <v>8.7999999999999995E-2</v>
      </c>
      <c r="M218" s="490">
        <v>8.2000000000000003E-2</v>
      </c>
      <c r="N218" s="490">
        <v>7.6999999999999999E-2</v>
      </c>
      <c r="O218" s="490">
        <v>7.1199999999999999E-2</v>
      </c>
      <c r="P218" s="885">
        <v>5.9900000000000002E-2</v>
      </c>
      <c r="Q218" s="885">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988</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1004</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7" t="s">
        <v>82</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987</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1110</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998</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7" t="s">
        <v>1005</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1000</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1006</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1009</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1008</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1020</v>
      </c>
      <c r="I253" s="56"/>
      <c r="J253" s="670">
        <v>0.15</v>
      </c>
      <c r="K253" s="949" t="s">
        <v>1023</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1021</v>
      </c>
      <c r="I254" s="56"/>
      <c r="J254" s="670">
        <v>0.02</v>
      </c>
      <c r="K254" s="949"/>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1022</v>
      </c>
      <c r="I255" s="56"/>
      <c r="J255" s="671">
        <f>1-SUM(J253:J254)</f>
        <v>0.83000000000000007</v>
      </c>
      <c r="K255" s="949"/>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1007</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1011</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1012</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1013</v>
      </c>
      <c r="K261" s="665" t="s">
        <v>1016</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35">
      <c r="A262" s="7"/>
      <c r="B262" s="8"/>
      <c r="C262" s="18"/>
      <c r="D262" s="18"/>
      <c r="E262" s="18"/>
      <c r="F262" s="27"/>
      <c r="G262" s="28"/>
      <c r="H262" s="28" t="s">
        <v>1014</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35">
      <c r="A265" s="7"/>
      <c r="B265" s="8"/>
      <c r="C265" s="18"/>
      <c r="D265" s="18"/>
      <c r="E265" s="18"/>
      <c r="F265" s="27"/>
      <c r="G265" s="28"/>
      <c r="H265" s="28" t="s">
        <v>1015</v>
      </c>
      <c r="I265" s="56"/>
      <c r="J265" s="664">
        <v>0</v>
      </c>
      <c r="K265" s="664">
        <v>0</v>
      </c>
      <c r="L265" s="664">
        <v>0</v>
      </c>
      <c r="M265" s="664">
        <v>0</v>
      </c>
      <c r="N265" s="664">
        <v>0</v>
      </c>
      <c r="O265" s="664">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47" t="s">
        <v>1019</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1024</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1006</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1009</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1008</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1020</v>
      </c>
      <c r="I273" s="56"/>
      <c r="J273" s="670">
        <v>0.125</v>
      </c>
      <c r="K273" s="949" t="s">
        <v>1023</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1021</v>
      </c>
      <c r="I274" s="56"/>
      <c r="J274" s="670">
        <v>0.02</v>
      </c>
      <c r="K274" s="949"/>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1022</v>
      </c>
      <c r="I275" s="56"/>
      <c r="J275" s="671">
        <f>1-SUM(J273:J274)</f>
        <v>0.85499999999999998</v>
      </c>
      <c r="K275" s="949"/>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47" t="s">
        <v>668</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524</v>
      </c>
      <c r="I279" s="57"/>
      <c r="J279" s="323" t="s">
        <v>14</v>
      </c>
      <c r="K279" s="323" t="s">
        <v>516</v>
      </c>
      <c r="L279" s="323" t="s">
        <v>4</v>
      </c>
      <c r="M279" s="654"/>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1010</v>
      </c>
      <c r="I282" s="57"/>
      <c r="J282" s="323" t="s">
        <v>517</v>
      </c>
      <c r="K282" s="323" t="s">
        <v>518</v>
      </c>
      <c r="L282" s="323" t="s">
        <v>519</v>
      </c>
      <c r="M282" s="323" t="s">
        <v>520</v>
      </c>
      <c r="U282" s="33"/>
      <c r="V282" s="31"/>
      <c r="W282" s="17"/>
      <c r="X282" s="9"/>
      <c r="Y282" s="9"/>
      <c r="Z282" s="9"/>
    </row>
    <row r="283" spans="1:26" customFormat="1" ht="12" customHeight="1" outlineLevel="1" x14ac:dyDescent="0.35">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49" t="s">
        <v>989</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990</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999</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49" t="s">
        <v>991</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1003</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992</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993</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994</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995</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47" t="s">
        <v>1001</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456</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1002</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47" t="s">
        <v>996</v>
      </c>
      <c r="H306" s="35"/>
      <c r="I306" s="954" t="s">
        <v>997</v>
      </c>
      <c r="J306" s="955"/>
      <c r="K306" s="955"/>
      <c r="L306" s="955"/>
      <c r="M306" s="955"/>
      <c r="N306" s="955"/>
      <c r="O306" s="955"/>
      <c r="P306" s="955"/>
      <c r="Q306" s="956"/>
      <c r="R306" s="58"/>
      <c r="S306" s="33"/>
      <c r="T306" s="33"/>
      <c r="U306" s="58"/>
      <c r="V306" s="33"/>
      <c r="W306" s="17"/>
      <c r="X306" s="9"/>
      <c r="Y306" s="9"/>
      <c r="Z306" s="9"/>
    </row>
    <row r="307" spans="1:26" customFormat="1" ht="12" customHeight="1" outlineLevel="1" x14ac:dyDescent="0.35">
      <c r="A307" s="7"/>
      <c r="B307" s="8"/>
      <c r="C307" s="18"/>
      <c r="D307" s="18"/>
      <c r="E307" s="18"/>
      <c r="F307" s="27"/>
      <c r="G307" s="647"/>
      <c r="H307" s="35"/>
      <c r="I307" s="957" t="s">
        <v>72</v>
      </c>
      <c r="J307" s="958"/>
      <c r="K307" s="959"/>
      <c r="L307" s="960" t="s">
        <v>69</v>
      </c>
      <c r="M307" s="961"/>
      <c r="N307" s="962"/>
      <c r="O307" s="963" t="s">
        <v>327</v>
      </c>
      <c r="P307" s="964"/>
      <c r="Q307" s="965"/>
      <c r="R307" s="58"/>
      <c r="S307" s="950" t="s">
        <v>1026</v>
      </c>
      <c r="T307" s="952" t="s">
        <v>1025</v>
      </c>
      <c r="U307" s="58"/>
      <c r="V307" s="33"/>
      <c r="W307" s="17"/>
      <c r="X307" s="9"/>
      <c r="Y307" s="9"/>
      <c r="Z307" s="9"/>
    </row>
    <row r="308" spans="1:26" customFormat="1" ht="12" customHeight="1" outlineLevel="1" x14ac:dyDescent="0.35">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51"/>
      <c r="T308" s="953"/>
      <c r="U308" s="58"/>
      <c r="V308" s="33"/>
      <c r="W308" s="17"/>
      <c r="X308" s="9"/>
      <c r="Y308" s="9"/>
      <c r="Z308" s="9"/>
    </row>
    <row r="309" spans="1:26" customFormat="1" ht="12" customHeight="1" outlineLevel="1" x14ac:dyDescent="0.35">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35">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35">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35">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5">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35">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328125" defaultRowHeight="14.5" x14ac:dyDescent="0.35"/>
  <cols>
    <col min="1" max="1" width="31.36328125" style="66" bestFit="1" customWidth="1"/>
    <col min="2" max="16384" width="8.6328125" style="66"/>
  </cols>
  <sheetData>
    <row r="2" spans="1:2" x14ac:dyDescent="0.35">
      <c r="A2" t="s">
        <v>1248</v>
      </c>
      <c r="B2" s="206">
        <v>5000000</v>
      </c>
    </row>
    <row r="4" spans="1:2" x14ac:dyDescent="0.35">
      <c r="A4" s="66" t="s">
        <v>400</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5" customHeight="1" x14ac:dyDescent="0.35">
      <c r="A5" s="171"/>
      <c r="B5" s="8"/>
      <c r="C5" s="13"/>
      <c r="D5" s="13">
        <v>0</v>
      </c>
      <c r="E5" s="13" t="s">
        <v>1</v>
      </c>
      <c r="F5" s="14"/>
      <c r="G5" s="15" t="s">
        <v>850</v>
      </c>
      <c r="H5" s="14"/>
      <c r="I5" s="14"/>
      <c r="J5" s="14"/>
      <c r="K5" s="14"/>
      <c r="L5" s="14"/>
      <c r="M5" s="14"/>
      <c r="N5" s="14"/>
      <c r="O5" s="14"/>
      <c r="P5" s="14"/>
      <c r="Q5" s="14"/>
      <c r="R5" s="14"/>
      <c r="S5" s="16"/>
      <c r="U5" s="111"/>
      <c r="V5" s="111"/>
      <c r="W5" s="17"/>
      <c r="X5" s="9"/>
    </row>
    <row r="6" spans="1:24" ht="13.25" customHeight="1" x14ac:dyDescent="0.35">
      <c r="A6" s="171"/>
      <c r="B6" s="8"/>
      <c r="C6" s="13"/>
      <c r="D6" s="13" t="b">
        <f>OR(ISNA(VLOOKUP(G5,Index_Table_Names,1,FALSE)),G5="")</f>
        <v>0</v>
      </c>
      <c r="E6" s="18"/>
      <c r="F6" s="14"/>
      <c r="G6" s="14" t="s">
        <v>851</v>
      </c>
      <c r="I6" s="14"/>
      <c r="J6" s="14"/>
      <c r="K6" s="14"/>
      <c r="L6" s="14"/>
      <c r="M6" s="14"/>
      <c r="N6" s="14"/>
      <c r="O6" s="14"/>
      <c r="P6" s="14"/>
      <c r="Q6" s="14"/>
      <c r="R6" s="14"/>
      <c r="S6" s="16"/>
      <c r="T6" s="112"/>
      <c r="U6" s="111"/>
      <c r="V6" s="111"/>
      <c r="W6" s="17"/>
      <c r="X6" s="9"/>
    </row>
    <row r="7" spans="1:24" ht="13.2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2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25" customHeight="1" x14ac:dyDescent="0.45">
      <c r="A10" s="171"/>
      <c r="B10" s="8"/>
      <c r="C10" s="18"/>
      <c r="D10" s="18"/>
      <c r="E10" s="18"/>
      <c r="F10" s="18"/>
      <c r="G10" s="18"/>
      <c r="H10" s="18"/>
      <c r="I10" s="18"/>
      <c r="J10" s="18"/>
      <c r="K10" s="18"/>
      <c r="L10" s="533" t="s">
        <v>947</v>
      </c>
      <c r="M10" s="533"/>
      <c r="N10" s="533"/>
      <c r="O10" s="533"/>
      <c r="P10" s="533"/>
      <c r="Q10" s="533"/>
      <c r="R10" s="23"/>
      <c r="S10" s="23"/>
      <c r="T10" s="23"/>
      <c r="U10" s="23"/>
      <c r="V10" s="23"/>
      <c r="W10" s="17"/>
      <c r="X10" s="9"/>
    </row>
    <row r="11" spans="1:24" ht="13.25" customHeight="1" x14ac:dyDescent="0.35">
      <c r="A11" s="171"/>
      <c r="B11" s="8"/>
      <c r="C11" s="18"/>
      <c r="D11" s="18"/>
      <c r="E11" s="18"/>
      <c r="F11" s="18"/>
      <c r="G11" s="18"/>
      <c r="H11" s="18"/>
      <c r="I11" s="23" t="s">
        <v>842</v>
      </c>
      <c r="J11" s="24"/>
      <c r="K11" s="102"/>
      <c r="L11" s="102"/>
      <c r="M11" s="24"/>
      <c r="N11" s="24"/>
      <c r="O11" s="24" t="s">
        <v>846</v>
      </c>
      <c r="P11" s="24"/>
      <c r="Q11" s="24"/>
      <c r="R11" s="24"/>
      <c r="S11" s="24"/>
      <c r="T11" s="24"/>
      <c r="U11" s="24"/>
      <c r="V11" s="23"/>
      <c r="W11" s="17"/>
      <c r="X11" s="9"/>
    </row>
    <row r="12" spans="1:24" ht="13.25" customHeight="1" x14ac:dyDescent="0.35">
      <c r="A12" s="171"/>
      <c r="B12" s="8"/>
      <c r="C12" s="18"/>
      <c r="D12" s="18"/>
      <c r="E12" s="18"/>
      <c r="F12" s="18"/>
      <c r="G12" s="18"/>
      <c r="H12" s="18"/>
      <c r="I12" s="23" t="s">
        <v>849</v>
      </c>
      <c r="J12" s="24"/>
      <c r="K12" s="24" t="s">
        <v>200</v>
      </c>
      <c r="L12" s="24" t="s">
        <v>848</v>
      </c>
      <c r="M12" s="24" t="s">
        <v>847</v>
      </c>
      <c r="N12" s="24" t="s">
        <v>846</v>
      </c>
      <c r="O12" s="24" t="str">
        <f>"per "&amp;$I$26&amp;" MJ"</f>
        <v>per 100 MJ</v>
      </c>
      <c r="P12" s="24"/>
      <c r="Q12" s="24" t="s">
        <v>918</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5" customHeight="1" x14ac:dyDescent="0.35">
      <c r="A15" s="171"/>
      <c r="B15" s="8"/>
      <c r="C15" s="18"/>
      <c r="D15" s="18"/>
      <c r="E15" s="18"/>
      <c r="F15" s="27"/>
      <c r="G15" s="93"/>
      <c r="H15" s="93"/>
      <c r="I15" s="538" t="s">
        <v>856</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25" customHeight="1" x14ac:dyDescent="0.35">
      <c r="A16" s="171"/>
      <c r="B16" s="8"/>
      <c r="C16" s="18"/>
      <c r="D16" s="18"/>
      <c r="E16" s="18"/>
      <c r="F16" s="27"/>
      <c r="G16" s="93"/>
      <c r="H16" s="93"/>
      <c r="I16" s="538" t="s">
        <v>857</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25" customHeight="1" x14ac:dyDescent="0.35">
      <c r="A17" s="171"/>
      <c r="B17" s="8"/>
      <c r="C17" s="18"/>
      <c r="D17" s="18"/>
      <c r="E17" s="18"/>
      <c r="F17" s="27"/>
      <c r="G17" s="93"/>
      <c r="H17" s="93"/>
      <c r="I17" s="538" t="s">
        <v>858</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25" customHeight="1" x14ac:dyDescent="0.35">
      <c r="A18" s="171"/>
      <c r="B18" s="8"/>
      <c r="C18" s="18"/>
      <c r="D18" s="18"/>
      <c r="E18" s="18"/>
      <c r="F18" s="27"/>
      <c r="G18" s="93"/>
      <c r="H18" s="93"/>
      <c r="I18" s="538" t="s">
        <v>859</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25" customHeight="1" x14ac:dyDescent="0.35">
      <c r="A19" s="171"/>
      <c r="B19" s="8"/>
      <c r="C19" s="18"/>
      <c r="D19" s="18"/>
      <c r="E19" s="18"/>
      <c r="F19" s="27"/>
      <c r="G19" s="93"/>
      <c r="H19" s="93"/>
      <c r="I19" s="538" t="s">
        <v>860</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25" customHeight="1" x14ac:dyDescent="0.35">
      <c r="A20" s="171"/>
      <c r="B20" s="8"/>
      <c r="C20" s="18"/>
      <c r="D20" s="18"/>
      <c r="E20" s="18"/>
      <c r="F20" s="27"/>
      <c r="G20" s="93"/>
      <c r="H20" s="93"/>
      <c r="I20" s="538" t="s">
        <v>861</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25" customHeight="1" x14ac:dyDescent="0.35">
      <c r="A21" s="171"/>
      <c r="B21" s="8"/>
      <c r="C21" s="18"/>
      <c r="D21" s="18"/>
      <c r="E21" s="18"/>
      <c r="F21" s="27"/>
      <c r="G21" s="93"/>
      <c r="H21" s="93"/>
      <c r="I21" s="538" t="s">
        <v>862</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25" customHeight="1" x14ac:dyDescent="0.35">
      <c r="A22" s="171"/>
      <c r="B22" s="8"/>
      <c r="C22" s="18"/>
      <c r="D22" s="18"/>
      <c r="E22" s="18"/>
      <c r="F22" s="27"/>
      <c r="G22" s="93"/>
      <c r="H22" s="93"/>
      <c r="I22" s="538" t="s">
        <v>863</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25" customHeight="1" x14ac:dyDescent="0.35">
      <c r="A23" s="171"/>
      <c r="B23" s="8"/>
      <c r="C23" s="18"/>
      <c r="D23" s="18"/>
      <c r="E23" s="18"/>
      <c r="F23" s="27"/>
      <c r="G23" s="93"/>
      <c r="H23" s="93"/>
      <c r="I23" s="538" t="s">
        <v>864</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25" customHeight="1" x14ac:dyDescent="0.35">
      <c r="A24" s="171"/>
      <c r="B24" s="8"/>
      <c r="C24" s="18"/>
      <c r="D24" s="18"/>
      <c r="E24" s="18"/>
      <c r="F24" s="27"/>
      <c r="G24" s="93"/>
      <c r="H24" s="93"/>
      <c r="I24" s="538" t="s">
        <v>865</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25" customHeight="1" x14ac:dyDescent="0.35">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25" customHeight="1" x14ac:dyDescent="0.35">
      <c r="A26" s="171"/>
      <c r="B26" s="8"/>
      <c r="C26" s="18"/>
      <c r="D26" s="18"/>
      <c r="E26" s="18"/>
      <c r="F26" s="27"/>
      <c r="G26" s="93"/>
      <c r="H26" s="93" t="s">
        <v>845</v>
      </c>
      <c r="I26" s="538">
        <v>100</v>
      </c>
      <c r="J26" s="91" t="s">
        <v>844</v>
      </c>
      <c r="K26" s="156"/>
      <c r="L26" s="156"/>
      <c r="M26" s="55"/>
      <c r="N26" s="530"/>
      <c r="O26" s="530"/>
      <c r="P26" s="91"/>
      <c r="Q26" s="91"/>
      <c r="R26" s="91"/>
      <c r="S26" s="530"/>
      <c r="T26" s="91"/>
      <c r="U26" s="91"/>
      <c r="V26" s="31"/>
      <c r="W26" s="17"/>
      <c r="X26" s="9"/>
    </row>
    <row r="27" spans="1:24" ht="13.25" customHeight="1" x14ac:dyDescent="0.35">
      <c r="A27" s="171"/>
      <c r="B27" s="8"/>
      <c r="C27" s="18"/>
      <c r="D27" s="18"/>
      <c r="E27" s="18"/>
      <c r="F27" s="34"/>
      <c r="G27" s="93"/>
      <c r="H27" s="93" t="s">
        <v>843</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123</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460</vt:i4>
      </vt:variant>
    </vt:vector>
  </HeadingPairs>
  <TitlesOfParts>
    <vt:vector size="476"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2023-11-21T03:32:15Z</dcterms:modified>
</cp:coreProperties>
</file>