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27BC06E-1AAF-4403-8960-518316DC7B52}" xr6:coauthVersionLast="47" xr6:coauthVersionMax="47" xr10:uidLastSave="{00000000-0000-0000-0000-000000000000}"/>
  <bookViews>
    <workbookView xWindow="-9375" yWindow="-16320"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55" i="9" l="1"/>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M346" i="9" l="1"/>
  <c r="G49" i="28"/>
  <c r="H28" i="28"/>
  <c r="AK347" i="9" l="1"/>
  <c r="AL347" i="9" s="1" a="1"/>
  <c r="AL347" i="9" s="1"/>
  <c r="S61" i="28"/>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AL348" i="9" l="1" a="1"/>
  <c r="AL348" i="9" s="1"/>
  <c r="O315" i="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AM348" i="9" l="1"/>
  <c r="AK349" i="9" s="1"/>
  <c r="AL349" i="9" s="1" a="1"/>
  <c r="AL349" i="9" s="1"/>
  <c r="AM349" i="9" s="1"/>
  <c r="AK350" i="9" s="1"/>
  <c r="P319" i="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AL350" i="9" l="1" a="1"/>
  <c r="AL350" i="9" s="1"/>
  <c r="AM350" i="9" s="1"/>
  <c r="AK351" i="9" s="1"/>
  <c r="U318" i="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AL351" i="9" l="1" a="1"/>
  <c r="AL351" i="9" s="1"/>
  <c r="AM351" i="9" s="1"/>
  <c r="N411" i="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K352" i="9" l="1"/>
  <c r="AL352" i="9" s="1" a="1"/>
  <c r="AL352" i="9" s="1"/>
  <c r="AM352" i="9" s="1"/>
  <c r="AK353" i="9" s="1"/>
  <c r="AB320" i="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373" i="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Q944" i="27" l="1"/>
  <c r="S943" i="27"/>
  <c r="K935" i="27"/>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<sst xmlns="http://schemas.openxmlformats.org/spreadsheetml/2006/main" count="7433" uniqueCount="1239">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</sst>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73" fontId="16" fillId="19" borderId="12" xfId="5" applyNumberFormat="1" applyBorder="1" applyAlignment="1">
      <alignment horizontal="center"/>
      <protection locked="0"/>
    </xf>
    <xf numFmtId="0" fontId="2" fillId="5" borderId="0" xfId="0" applyFont="1" applyFill="1" applyBorder="1" applyAlignment="1">
      <alignment horizontal="center"/>
    </xf>
    <xf numFmtId="1" fontId="0" fillId="0" borderId="0" xfId="0" applyNumberFormat="1"/>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6">
    <dxf>
      <fill>
        <patternFill>
          <bgColor rgb="FFFF0000"/>
        </patternFill>
      </fill>
    </dxf>
    <dxf>
      <fill>
        <patternFill>
          <bgColor rgb="FFFF0000"/>
        </patternFill>
      </fill>
    </dxf>
    <dxf>
      <fill>
        <patternFill>
          <bgColor rgb="FFFF000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T45" sqref="T45"/>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3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3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66</v>
      </c>
      <c r="H23" s="199" t="b">
        <v>1</v>
      </c>
      <c r="I23" s="199" t="b">
        <v>1</v>
      </c>
      <c r="K23" s="663" t="s">
        <v>1082</v>
      </c>
      <c r="L23" s="199" t="b">
        <v>1</v>
      </c>
      <c r="M23" s="199" t="b">
        <v>0</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3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3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abSelected="1" topLeftCell="A469" zoomScale="90" zoomScaleNormal="90" workbookViewId="0">
      <selection activeCell="J490" sqref="J49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4.5" outlineLevel="1" x14ac:dyDescent="0.3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4.5" outlineLevel="1" x14ac:dyDescent="0.3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4.5" outlineLevel="1" x14ac:dyDescent="0.3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4.5" outlineLevel="1" x14ac:dyDescent="0.3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4.5" outlineLevel="1" x14ac:dyDescent="0.3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4.5" outlineLevel="1" x14ac:dyDescent="0.3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4.5" outlineLevel="1" x14ac:dyDescent="0.3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4.5" outlineLevel="1" x14ac:dyDescent="0.3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4.5" outlineLevel="1" x14ac:dyDescent="0.3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4.5" outlineLevel="1" x14ac:dyDescent="0.3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4.5" outlineLevel="1" x14ac:dyDescent="0.3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4.5" outlineLevel="1" x14ac:dyDescent="0.3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4.5" outlineLevel="1" x14ac:dyDescent="0.3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4.5" outlineLevel="1" x14ac:dyDescent="0.3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4.5" outlineLevel="1" x14ac:dyDescent="0.3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4.5" outlineLevel="1" x14ac:dyDescent="0.3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4.5" outlineLevel="1" x14ac:dyDescent="0.3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4.5" outlineLevel="1" x14ac:dyDescent="0.3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4.5" outlineLevel="1" x14ac:dyDescent="0.3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4.5" outlineLevel="1" x14ac:dyDescent="0.3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4.5" outlineLevel="1" x14ac:dyDescent="0.3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4.5" outlineLevel="1" x14ac:dyDescent="0.3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4.5" outlineLevel="1" x14ac:dyDescent="0.3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4.5" outlineLevel="1" x14ac:dyDescent="0.3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4.5" outlineLevel="1" x14ac:dyDescent="0.3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4.5" outlineLevel="1" x14ac:dyDescent="0.3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4.5" outlineLevel="1" x14ac:dyDescent="0.3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4.5" outlineLevel="1" x14ac:dyDescent="0.3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4.5" outlineLevel="1" x14ac:dyDescent="0.3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4.5" outlineLevel="1" x14ac:dyDescent="0.3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11" t="str">
        <f>IF(OR(N125:N175),"Error","")</f>
        <v/>
      </c>
      <c r="Y176" t="s">
        <v>935</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4.5" outlineLevel="1" x14ac:dyDescent="0.3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4.5" outlineLevel="1" x14ac:dyDescent="0.3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4.5" outlineLevel="1" x14ac:dyDescent="0.3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4.5" outlineLevel="1" x14ac:dyDescent="0.3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4.5" outlineLevel="1" x14ac:dyDescent="0.3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4.5" outlineLevel="1" x14ac:dyDescent="0.3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4.5" outlineLevel="1" x14ac:dyDescent="0.3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4.5" outlineLevel="1" x14ac:dyDescent="0.3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4.5" outlineLevel="1" x14ac:dyDescent="0.3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4.5" outlineLevel="1" x14ac:dyDescent="0.3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4.5" outlineLevel="1" x14ac:dyDescent="0.3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4.5" outlineLevel="1" x14ac:dyDescent="0.3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4.5" outlineLevel="1" x14ac:dyDescent="0.3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4.5" outlineLevel="1" x14ac:dyDescent="0.3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4.5" outlineLevel="1" x14ac:dyDescent="0.3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4.5" outlineLevel="1" x14ac:dyDescent="0.3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4.5" outlineLevel="1" x14ac:dyDescent="0.3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4.5" outlineLevel="1" x14ac:dyDescent="0.3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4.5" outlineLevel="1" x14ac:dyDescent="0.3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4.5" outlineLevel="1" x14ac:dyDescent="0.3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4.5" outlineLevel="1" x14ac:dyDescent="0.3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4.5" outlineLevel="1" x14ac:dyDescent="0.3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4.5" outlineLevel="1" x14ac:dyDescent="0.3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4.5" outlineLevel="1" x14ac:dyDescent="0.3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4.5" outlineLevel="1" x14ac:dyDescent="0.3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4.5" outlineLevel="1" x14ac:dyDescent="0.3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4.5" outlineLevel="1" x14ac:dyDescent="0.3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4.5" outlineLevel="1" x14ac:dyDescent="0.3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4.5" outlineLevel="1" x14ac:dyDescent="0.3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4.5" outlineLevel="1" x14ac:dyDescent="0.3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4.5" outlineLevel="1" x14ac:dyDescent="0.3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4.5" outlineLevel="1" x14ac:dyDescent="0.3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4.5" outlineLevel="1" x14ac:dyDescent="0.3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4.5" outlineLevel="1" x14ac:dyDescent="0.3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4.5" outlineLevel="1" x14ac:dyDescent="0.3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4.5" outlineLevel="1" x14ac:dyDescent="0.3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4.5" outlineLevel="1" x14ac:dyDescent="0.3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4.5" outlineLevel="1" x14ac:dyDescent="0.3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4.5" outlineLevel="1" x14ac:dyDescent="0.3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4.5" outlineLevel="1" x14ac:dyDescent="0.3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4.5" outlineLevel="1" x14ac:dyDescent="0.3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4.5" outlineLevel="1" x14ac:dyDescent="0.3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4.5" outlineLevel="1" x14ac:dyDescent="0.3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4.5" outlineLevel="1" x14ac:dyDescent="0.3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4.5" outlineLevel="1" x14ac:dyDescent="0.3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4.5" outlineLevel="1" x14ac:dyDescent="0.3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4.5" outlineLevel="1" x14ac:dyDescent="0.3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4.5" outlineLevel="1" x14ac:dyDescent="0.3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4.5" outlineLevel="1" x14ac:dyDescent="0.3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4.5" outlineLevel="1" x14ac:dyDescent="0.3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4.5" outlineLevel="1" x14ac:dyDescent="0.3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4.5" outlineLevel="1" x14ac:dyDescent="0.3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4.5" outlineLevel="1" x14ac:dyDescent="0.3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4.5" outlineLevel="1" x14ac:dyDescent="0.3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4.5" outlineLevel="1" x14ac:dyDescent="0.3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4.5" outlineLevel="1" x14ac:dyDescent="0.3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4.5" outlineLevel="1" x14ac:dyDescent="0.3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4.5" outlineLevel="1" x14ac:dyDescent="0.3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4.5" outlineLevel="1" x14ac:dyDescent="0.3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4.5" outlineLevel="1" x14ac:dyDescent="0.3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4.5" outlineLevel="1" x14ac:dyDescent="0.3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4.5" outlineLevel="1" x14ac:dyDescent="0.3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4.5" outlineLevel="1" x14ac:dyDescent="0.3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4.5" outlineLevel="1" x14ac:dyDescent="0.3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4.5" outlineLevel="1" x14ac:dyDescent="0.3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4.5" outlineLevel="1" x14ac:dyDescent="0.3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4.5" outlineLevel="1" x14ac:dyDescent="0.3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4.5" outlineLevel="1" x14ac:dyDescent="0.3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4.5" outlineLevel="1" x14ac:dyDescent="0.3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4.5" outlineLevel="1" x14ac:dyDescent="0.3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4.5" outlineLevel="1" x14ac:dyDescent="0.3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4.5" outlineLevel="1" x14ac:dyDescent="0.3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4.5" outlineLevel="1" x14ac:dyDescent="0.3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4.5" outlineLevel="1" x14ac:dyDescent="0.3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4.5" outlineLevel="1" x14ac:dyDescent="0.3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4.5" outlineLevel="1" x14ac:dyDescent="0.3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4.5" outlineLevel="1" x14ac:dyDescent="0.3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4.5" outlineLevel="1" x14ac:dyDescent="0.3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4.5" outlineLevel="1" x14ac:dyDescent="0.3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4.5" outlineLevel="1" x14ac:dyDescent="0.3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4.5" outlineLevel="1" x14ac:dyDescent="0.3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4.5" outlineLevel="1" x14ac:dyDescent="0.3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4.5" outlineLevel="1" x14ac:dyDescent="0.3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4.5" outlineLevel="1" x14ac:dyDescent="0.3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4.5" outlineLevel="1" x14ac:dyDescent="0.3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4.5" outlineLevel="1" x14ac:dyDescent="0.3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4.5" outlineLevel="1" x14ac:dyDescent="0.3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4.5" outlineLevel="1" x14ac:dyDescent="0.3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4.5" outlineLevel="1" x14ac:dyDescent="0.3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4.5" outlineLevel="1" x14ac:dyDescent="0.3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4.5" outlineLevel="1" x14ac:dyDescent="0.3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4.5" outlineLevel="1" x14ac:dyDescent="0.3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4.5" outlineLevel="1" x14ac:dyDescent="0.3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4.5" outlineLevel="1" x14ac:dyDescent="0.3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4.5" outlineLevel="1" x14ac:dyDescent="0.3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4.5" outlineLevel="1" x14ac:dyDescent="0.3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4.5" outlineLevel="1" x14ac:dyDescent="0.3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4.5" outlineLevel="1" x14ac:dyDescent="0.3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4.5" outlineLevel="1" x14ac:dyDescent="0.3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4.5" outlineLevel="1" x14ac:dyDescent="0.3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4.5" outlineLevel="1" x14ac:dyDescent="0.3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4.5" outlineLevel="1" x14ac:dyDescent="0.3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4.5" outlineLevel="1" x14ac:dyDescent="0.3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4.5" outlineLevel="1" x14ac:dyDescent="0.3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4.5" outlineLevel="1" x14ac:dyDescent="0.3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4.5" outlineLevel="1" x14ac:dyDescent="0.3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4.5" outlineLevel="1" x14ac:dyDescent="0.3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4.5" outlineLevel="1" x14ac:dyDescent="0.3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4.5" outlineLevel="1" x14ac:dyDescent="0.3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4.5" outlineLevel="1" x14ac:dyDescent="0.3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4.5" outlineLevel="1" x14ac:dyDescent="0.3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4.5" outlineLevel="1" x14ac:dyDescent="0.3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4.5" outlineLevel="1" x14ac:dyDescent="0.3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4.5" outlineLevel="1" x14ac:dyDescent="0.3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4.5" outlineLevel="1" x14ac:dyDescent="0.3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4.5" outlineLevel="1" x14ac:dyDescent="0.3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4.5" outlineLevel="1" x14ac:dyDescent="0.3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4.5" outlineLevel="1" x14ac:dyDescent="0.3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4.5" outlineLevel="1" x14ac:dyDescent="0.3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4.5" outlineLevel="1" x14ac:dyDescent="0.3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4.5" outlineLevel="1" x14ac:dyDescent="0.3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4.5" outlineLevel="1" x14ac:dyDescent="0.3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4.5" outlineLevel="1" x14ac:dyDescent="0.3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4.5" outlineLevel="1" x14ac:dyDescent="0.3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4.5" outlineLevel="1" x14ac:dyDescent="0.3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4.5" outlineLevel="1" x14ac:dyDescent="0.3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4.5" outlineLevel="1" x14ac:dyDescent="0.3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4.5" outlineLevel="1" x14ac:dyDescent="0.3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4.5" outlineLevel="1" x14ac:dyDescent="0.3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4.5" outlineLevel="1" x14ac:dyDescent="0.3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4.5" outlineLevel="1" x14ac:dyDescent="0.3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4.5" outlineLevel="1" x14ac:dyDescent="0.3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4.5" outlineLevel="1" x14ac:dyDescent="0.3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4.5" outlineLevel="1" x14ac:dyDescent="0.3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4.5" outlineLevel="1" x14ac:dyDescent="0.3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4.5" outlineLevel="1" x14ac:dyDescent="0.3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4.5" outlineLevel="1" x14ac:dyDescent="0.3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4.5" outlineLevel="1" x14ac:dyDescent="0.3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4.5" outlineLevel="1" x14ac:dyDescent="0.3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4.5" outlineLevel="1" x14ac:dyDescent="0.3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4.5" outlineLevel="1" x14ac:dyDescent="0.3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4.5" outlineLevel="1" x14ac:dyDescent="0.3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4.5" outlineLevel="1" x14ac:dyDescent="0.3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4.5" outlineLevel="1" x14ac:dyDescent="0.3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4.5" outlineLevel="1" x14ac:dyDescent="0.3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4.5" outlineLevel="1" x14ac:dyDescent="0.3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4.5" outlineLevel="1" x14ac:dyDescent="0.3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4.5" outlineLevel="1" x14ac:dyDescent="0.3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4.5" outlineLevel="1" x14ac:dyDescent="0.3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4.5" outlineLevel="1" x14ac:dyDescent="0.3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4.5" outlineLevel="1" x14ac:dyDescent="0.3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4.5" outlineLevel="1" x14ac:dyDescent="0.3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4.5" outlineLevel="1" x14ac:dyDescent="0.3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4.5" outlineLevel="1" x14ac:dyDescent="0.3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4.5" outlineLevel="1" x14ac:dyDescent="0.3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4.5" outlineLevel="1" x14ac:dyDescent="0.3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4.5" outlineLevel="1" x14ac:dyDescent="0.3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4.5" outlineLevel="1" x14ac:dyDescent="0.3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4.5" outlineLevel="1" x14ac:dyDescent="0.3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4.5" outlineLevel="1" x14ac:dyDescent="0.3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4.5" outlineLevel="1" x14ac:dyDescent="0.3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4.5" outlineLevel="1" x14ac:dyDescent="0.3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4.5" outlineLevel="1" x14ac:dyDescent="0.3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4.5" outlineLevel="1" x14ac:dyDescent="0.3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4.5" outlineLevel="1" x14ac:dyDescent="0.3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4.5" outlineLevel="1" x14ac:dyDescent="0.3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4.5" outlineLevel="1" x14ac:dyDescent="0.3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4.5" outlineLevel="1" x14ac:dyDescent="0.3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4.5" outlineLevel="1" x14ac:dyDescent="0.3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4.5" outlineLevel="1" x14ac:dyDescent="0.3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4.5" outlineLevel="1" x14ac:dyDescent="0.3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4.5" outlineLevel="1" x14ac:dyDescent="0.3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4.5" outlineLevel="1" x14ac:dyDescent="0.3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4.5" outlineLevel="1" x14ac:dyDescent="0.3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4.5" outlineLevel="1" x14ac:dyDescent="0.3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4.5" outlineLevel="1" x14ac:dyDescent="0.3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4.5" outlineLevel="1" x14ac:dyDescent="0.3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4.5" outlineLevel="1" x14ac:dyDescent="0.3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4.5" outlineLevel="1" x14ac:dyDescent="0.3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4.5" outlineLevel="1" x14ac:dyDescent="0.3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4.5" outlineLevel="1" x14ac:dyDescent="0.3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4.5" outlineLevel="1" x14ac:dyDescent="0.3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4.5" outlineLevel="1" x14ac:dyDescent="0.3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4.5" outlineLevel="1" x14ac:dyDescent="0.3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4.5" outlineLevel="1" x14ac:dyDescent="0.3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4.5" outlineLevel="1" x14ac:dyDescent="0.3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4.5" outlineLevel="1" x14ac:dyDescent="0.3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4.5" outlineLevel="1" x14ac:dyDescent="0.3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4.5" outlineLevel="1" x14ac:dyDescent="0.3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4.5" outlineLevel="1" x14ac:dyDescent="0.3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4.5" outlineLevel="1" x14ac:dyDescent="0.3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4.5" outlineLevel="1" x14ac:dyDescent="0.3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4.5" outlineLevel="1" x14ac:dyDescent="0.3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4.5" outlineLevel="1" x14ac:dyDescent="0.3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4.5" outlineLevel="1" x14ac:dyDescent="0.3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4.5" outlineLevel="1" x14ac:dyDescent="0.3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4.5" outlineLevel="1" x14ac:dyDescent="0.3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4.5" outlineLevel="1" x14ac:dyDescent="0.3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4.5" outlineLevel="1" x14ac:dyDescent="0.3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4.5" outlineLevel="1" x14ac:dyDescent="0.3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4.5" outlineLevel="1" x14ac:dyDescent="0.3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4.5" outlineLevel="1" x14ac:dyDescent="0.3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4.5" outlineLevel="1" x14ac:dyDescent="0.3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4.5" outlineLevel="1" x14ac:dyDescent="0.3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50" t="str">
        <f>General!G17</f>
        <v>b</v>
      </c>
      <c r="J489" s="228">
        <v>0.56999999999999995</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50" t="str">
        <f>General!G18</f>
        <v>bd</v>
      </c>
      <c r="J490" s="228">
        <v>0.56999999999999995</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50" t="str">
        <f>General!G23</f>
        <v>l</v>
      </c>
      <c r="J495" s="228">
        <v>0.78</v>
      </c>
      <c r="K495" s="228">
        <v>1.1499999999999999</v>
      </c>
      <c r="L495" s="228">
        <v>1.04</v>
      </c>
      <c r="M495" s="228">
        <v>1</v>
      </c>
      <c r="N495" s="228">
        <v>0.8</v>
      </c>
      <c r="O495" s="227">
        <v>0.7</v>
      </c>
      <c r="P495" s="227">
        <v>0.6</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50" t="str">
        <f>General!G27</f>
        <v>r</v>
      </c>
      <c r="J499" s="227">
        <v>0.7</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50" t="str">
        <f>General!G28</f>
        <v>rd</v>
      </c>
      <c r="J500" s="227">
        <v>0.7</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50" t="str">
        <f>General!G32</f>
        <v>z</v>
      </c>
      <c r="J504" s="227">
        <v>0.7</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50" t="str">
        <f>General!G33</f>
        <v>zd</v>
      </c>
      <c r="J505" s="227">
        <v>0.7</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3" t="str">
        <f>H578</f>
        <v>lime</v>
      </c>
      <c r="I598" s="226">
        <f>AVERAGE(J$489:J$505)</f>
        <v>0.69764705882352929</v>
      </c>
      <c r="J598" s="226">
        <f t="shared" ref="J598:Q598" si="268">AVERAGE(K$489:K$505)</f>
        <v>1.006470588235294</v>
      </c>
      <c r="K598" s="226">
        <f t="shared" si="268"/>
        <v>1.0517647058823527</v>
      </c>
      <c r="L598" s="226">
        <f t="shared" si="268"/>
        <v>1</v>
      </c>
      <c r="M598" s="226">
        <f t="shared" si="268"/>
        <v>0.95529411764705896</v>
      </c>
      <c r="N598" s="226">
        <f t="shared" si="268"/>
        <v>0.80588235294117661</v>
      </c>
      <c r="O598" s="226">
        <f t="shared" si="268"/>
        <v>0.80705882352941183</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3" t="str">
        <f>H579</f>
        <v>early</v>
      </c>
      <c r="I599" s="226">
        <f t="shared" ref="I599:Q599" si="269">AVERAGE(J$489:J$505)</f>
        <v>0.69764705882352929</v>
      </c>
      <c r="J599" s="226">
        <f t="shared" si="269"/>
        <v>1.006470588235294</v>
      </c>
      <c r="K599" s="226">
        <f t="shared" si="269"/>
        <v>1.0517647058823527</v>
      </c>
      <c r="L599" s="226">
        <f t="shared" si="269"/>
        <v>1</v>
      </c>
      <c r="M599" s="226">
        <f t="shared" si="269"/>
        <v>0.95529411764705896</v>
      </c>
      <c r="N599" s="226">
        <f t="shared" si="269"/>
        <v>0.80588235294117661</v>
      </c>
      <c r="O599" s="226">
        <f t="shared" si="269"/>
        <v>0.80705882352941183</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3" t="str">
        <f>H580</f>
        <v>at_seeding</v>
      </c>
      <c r="I600" s="226">
        <f t="shared" ref="I600:Q600" si="270">AVERAGE(J$489:J$505)</f>
        <v>0.69764705882352929</v>
      </c>
      <c r="J600" s="226">
        <f t="shared" si="270"/>
        <v>1.006470588235294</v>
      </c>
      <c r="K600" s="226">
        <f t="shared" si="270"/>
        <v>1.0517647058823527</v>
      </c>
      <c r="L600" s="226">
        <f t="shared" si="270"/>
        <v>1</v>
      </c>
      <c r="M600" s="226">
        <f t="shared" si="270"/>
        <v>0.95529411764705896</v>
      </c>
      <c r="N600" s="226">
        <f t="shared" si="270"/>
        <v>0.80588235294117661</v>
      </c>
      <c r="O600" s="226">
        <f t="shared" si="270"/>
        <v>0.80705882352941183</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3" t="str">
        <f>H581</f>
        <v>mid</v>
      </c>
      <c r="I601" s="226">
        <f t="shared" ref="I601:Q601" si="271">AVERAGE(J$489:J$505)</f>
        <v>0.69764705882352929</v>
      </c>
      <c r="J601" s="226">
        <f t="shared" si="271"/>
        <v>1.006470588235294</v>
      </c>
      <c r="K601" s="226">
        <f t="shared" si="271"/>
        <v>1.0517647058823527</v>
      </c>
      <c r="L601" s="226">
        <f t="shared" si="271"/>
        <v>1</v>
      </c>
      <c r="M601" s="226">
        <f t="shared" si="271"/>
        <v>0.95529411764705896</v>
      </c>
      <c r="N601" s="226">
        <f t="shared" si="271"/>
        <v>0.80588235294117661</v>
      </c>
      <c r="O601" s="226">
        <f t="shared" si="271"/>
        <v>0.80705882352941183</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3" t="str">
        <f>H582</f>
        <v>late</v>
      </c>
      <c r="I602" s="226">
        <f t="shared" ref="I602:Q602" si="272">AVERAGE(J$489:J$505)</f>
        <v>0.69764705882352929</v>
      </c>
      <c r="J602" s="226">
        <f t="shared" si="272"/>
        <v>1.006470588235294</v>
      </c>
      <c r="K602" s="226">
        <f t="shared" si="272"/>
        <v>1.0517647058823527</v>
      </c>
      <c r="L602" s="226">
        <f t="shared" si="272"/>
        <v>1</v>
      </c>
      <c r="M602" s="226">
        <f t="shared" si="272"/>
        <v>0.95529411764705896</v>
      </c>
      <c r="N602" s="226">
        <f t="shared" si="272"/>
        <v>0.80588235294117661</v>
      </c>
      <c r="O602" s="226">
        <f t="shared" si="272"/>
        <v>0.80705882352941183</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3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3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3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3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489" t="s">
        <v>332</v>
      </c>
      <c r="H64" s="234">
        <v>0</v>
      </c>
      <c r="I64" s="234">
        <f t="shared" si="0"/>
        <v>0</v>
      </c>
      <c r="J64" s="234">
        <v>250</v>
      </c>
      <c r="W64" s="16"/>
      <c r="X64" s="8"/>
      <c r="Y64" s="8"/>
      <c r="Z64" s="8"/>
    </row>
    <row r="65" spans="1:26" ht="12" customHeight="1" outlineLevel="1" x14ac:dyDescent="0.35">
      <c r="A65" s="6"/>
      <c r="B65" s="7"/>
      <c r="C65" s="17"/>
      <c r="D65" s="17"/>
      <c r="E65" s="17"/>
      <c r="F65" s="26"/>
      <c r="G65" s="489" t="s">
        <v>969</v>
      </c>
      <c r="H65" s="234">
        <v>0</v>
      </c>
      <c r="I65" s="234">
        <f t="shared" si="0"/>
        <v>0</v>
      </c>
      <c r="J65" s="234">
        <v>250</v>
      </c>
      <c r="W65" s="16"/>
      <c r="X65" s="8"/>
      <c r="Y65" s="8"/>
      <c r="Z65" s="8"/>
    </row>
    <row r="66" spans="1:26" ht="12" customHeight="1" outlineLevel="1" x14ac:dyDescent="0.35">
      <c r="A66" s="6"/>
      <c r="B66" s="7"/>
      <c r="C66" s="17"/>
      <c r="D66" s="17"/>
      <c r="E66" s="17"/>
      <c r="F66" s="26"/>
      <c r="G66" s="489" t="s">
        <v>71</v>
      </c>
      <c r="H66" s="234">
        <f>$S$62</f>
        <v>4</v>
      </c>
      <c r="I66" s="234">
        <f t="shared" si="0"/>
        <v>1</v>
      </c>
      <c r="J66" s="234">
        <v>250</v>
      </c>
      <c r="W66" s="16"/>
      <c r="X66" s="8"/>
      <c r="Y66" s="8"/>
      <c r="Z66" s="8"/>
    </row>
    <row r="67" spans="1:26" ht="12" customHeight="1" outlineLevel="1" x14ac:dyDescent="0.35">
      <c r="A67" s="6"/>
      <c r="B67" s="7"/>
      <c r="C67" s="17"/>
      <c r="D67" s="17"/>
      <c r="E67" s="17"/>
      <c r="F67" s="26"/>
      <c r="G67" s="489" t="s">
        <v>66</v>
      </c>
      <c r="H67" s="234">
        <f>$S$62</f>
        <v>4</v>
      </c>
      <c r="I67" s="234">
        <f t="shared" si="0"/>
        <v>1</v>
      </c>
      <c r="J67" s="234">
        <v>250</v>
      </c>
      <c r="W67" s="16"/>
      <c r="X67" s="8"/>
      <c r="Y67" s="8"/>
      <c r="Z67" s="8"/>
    </row>
    <row r="68" spans="1:26" ht="12" customHeight="1" outlineLevel="1" x14ac:dyDescent="0.35">
      <c r="A68" s="6"/>
      <c r="B68" s="7"/>
      <c r="C68" s="17"/>
      <c r="D68" s="17"/>
      <c r="E68" s="17"/>
      <c r="F68" s="26"/>
      <c r="G68" s="489" t="s">
        <v>331</v>
      </c>
      <c r="H68" s="234">
        <v>0</v>
      </c>
      <c r="I68" s="234">
        <f t="shared" si="0"/>
        <v>0</v>
      </c>
      <c r="J68" s="234">
        <v>250</v>
      </c>
      <c r="W68" s="16"/>
      <c r="X68" s="8"/>
      <c r="Y68" s="8"/>
      <c r="Z68" s="8"/>
    </row>
    <row r="69" spans="1:26" ht="12" customHeight="1" outlineLevel="1" x14ac:dyDescent="0.3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3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3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3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3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35">
      <c r="A74" s="6"/>
      <c r="B74" s="7"/>
      <c r="C74" s="17"/>
      <c r="D74" s="17"/>
      <c r="E74" s="17"/>
      <c r="F74" s="26"/>
      <c r="G74" s="489" t="s">
        <v>333</v>
      </c>
      <c r="H74" s="234">
        <v>0</v>
      </c>
      <c r="I74" s="234">
        <f t="shared" si="0"/>
        <v>0</v>
      </c>
      <c r="J74" s="234">
        <v>250</v>
      </c>
      <c r="W74" s="16"/>
      <c r="X74" s="8"/>
      <c r="Y74" s="8"/>
      <c r="Z74" s="8"/>
    </row>
    <row r="75" spans="1:26" ht="12" customHeight="1" outlineLevel="1" x14ac:dyDescent="0.35">
      <c r="A75" s="6"/>
      <c r="B75" s="7"/>
      <c r="C75" s="17"/>
      <c r="D75" s="17"/>
      <c r="E75" s="17"/>
      <c r="F75" s="26"/>
      <c r="G75" s="489" t="s">
        <v>1082</v>
      </c>
      <c r="H75" s="234">
        <v>0</v>
      </c>
      <c r="I75" s="234">
        <f t="shared" si="0"/>
        <v>0</v>
      </c>
      <c r="J75" s="234">
        <v>250</v>
      </c>
      <c r="W75" s="16"/>
      <c r="X75" s="8"/>
      <c r="Y75" s="8"/>
      <c r="Z75" s="8"/>
    </row>
    <row r="76" spans="1:26" ht="12" customHeight="1" outlineLevel="1" x14ac:dyDescent="0.35">
      <c r="A76" s="6"/>
      <c r="B76" s="7"/>
      <c r="C76" s="17"/>
      <c r="D76" s="17"/>
      <c r="E76" s="17"/>
      <c r="F76" s="26"/>
      <c r="G76" s="489" t="s">
        <v>334</v>
      </c>
      <c r="H76" s="234">
        <v>0</v>
      </c>
      <c r="I76" s="234">
        <f t="shared" si="0"/>
        <v>0</v>
      </c>
      <c r="J76" s="234">
        <v>250</v>
      </c>
      <c r="W76" s="16"/>
      <c r="X76" s="8"/>
      <c r="Y76" s="8"/>
      <c r="Z76" s="8"/>
    </row>
    <row r="77" spans="1:26" ht="12" customHeight="1" outlineLevel="1" x14ac:dyDescent="0.35">
      <c r="A77" s="6"/>
      <c r="B77" s="7"/>
      <c r="C77" s="17"/>
      <c r="D77" s="17"/>
      <c r="E77" s="17"/>
      <c r="F77" s="26"/>
      <c r="G77" s="489" t="s">
        <v>970</v>
      </c>
      <c r="H77" s="234">
        <v>0</v>
      </c>
      <c r="I77" s="234">
        <f t="shared" si="0"/>
        <v>0</v>
      </c>
      <c r="J77" s="234">
        <v>250</v>
      </c>
      <c r="W77" s="16"/>
      <c r="X77" s="8"/>
      <c r="Y77" s="8"/>
      <c r="Z77" s="8"/>
    </row>
    <row r="78" spans="1:26" ht="12" customHeight="1" outlineLevel="1" x14ac:dyDescent="0.35">
      <c r="A78" s="6"/>
      <c r="B78" s="7"/>
      <c r="C78" s="17"/>
      <c r="D78" s="17"/>
      <c r="E78" s="17"/>
      <c r="F78" s="26"/>
      <c r="G78" s="489" t="s">
        <v>335</v>
      </c>
      <c r="H78" s="234">
        <v>0</v>
      </c>
      <c r="I78" s="234">
        <f t="shared" si="0"/>
        <v>0</v>
      </c>
      <c r="J78" s="234">
        <v>250</v>
      </c>
      <c r="W78" s="16"/>
      <c r="X78" s="8"/>
      <c r="Y78" s="8"/>
      <c r="Z78" s="8"/>
    </row>
    <row r="79" spans="1:26" ht="12" customHeight="1" outlineLevel="1" x14ac:dyDescent="0.35">
      <c r="A79" s="6"/>
      <c r="B79" s="7"/>
      <c r="C79" s="17"/>
      <c r="D79" s="17"/>
      <c r="E79" s="17"/>
      <c r="F79" s="26"/>
      <c r="G79" s="489" t="s">
        <v>971</v>
      </c>
      <c r="H79" s="234">
        <v>0</v>
      </c>
      <c r="I79" s="234">
        <f t="shared" si="0"/>
        <v>0</v>
      </c>
      <c r="J79" s="234">
        <v>250</v>
      </c>
      <c r="W79" s="16"/>
      <c r="X79" s="8"/>
      <c r="Y79" s="8"/>
      <c r="Z79" s="8"/>
    </row>
    <row r="80" spans="1:26" ht="12" customHeight="1" outlineLevel="1" x14ac:dyDescent="0.35">
      <c r="A80" s="6"/>
      <c r="B80" s="7"/>
      <c r="C80" s="17"/>
      <c r="D80" s="17"/>
      <c r="E80" s="17"/>
      <c r="F80" s="26"/>
      <c r="G80" s="489" t="s">
        <v>72</v>
      </c>
      <c r="H80" s="234">
        <f>$S$62</f>
        <v>4</v>
      </c>
      <c r="I80" s="234">
        <f t="shared" si="0"/>
        <v>1</v>
      </c>
      <c r="J80" s="234">
        <v>250</v>
      </c>
      <c r="W80" s="16"/>
      <c r="X80" s="8"/>
      <c r="Y80" s="8"/>
      <c r="Z80" s="8"/>
    </row>
    <row r="81" spans="1:26" ht="12" customHeight="1" outlineLevel="1" x14ac:dyDescent="0.3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3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35">
      <c r="A83" s="6"/>
      <c r="B83" s="7"/>
      <c r="C83" s="17"/>
      <c r="D83" s="17"/>
      <c r="E83" s="17"/>
      <c r="F83" s="26"/>
      <c r="G83" s="489" t="s">
        <v>336</v>
      </c>
      <c r="H83" s="234">
        <v>0</v>
      </c>
      <c r="I83" s="234">
        <f t="shared" si="0"/>
        <v>0</v>
      </c>
      <c r="J83" s="234">
        <v>250</v>
      </c>
      <c r="W83" s="16"/>
      <c r="X83" s="8"/>
      <c r="Y83" s="8"/>
      <c r="Z83" s="8"/>
    </row>
    <row r="84" spans="1:26" ht="12" customHeight="1" outlineLevel="1" x14ac:dyDescent="0.35">
      <c r="A84" s="6"/>
      <c r="B84" s="7"/>
      <c r="C84" s="17"/>
      <c r="D84" s="17"/>
      <c r="E84" s="17"/>
      <c r="F84" s="26"/>
      <c r="G84" s="489" t="s">
        <v>972</v>
      </c>
      <c r="H84" s="234">
        <v>0</v>
      </c>
      <c r="I84" s="234">
        <f t="shared" si="0"/>
        <v>0</v>
      </c>
      <c r="J84" s="234">
        <v>250</v>
      </c>
      <c r="W84" s="16"/>
      <c r="X84" s="8"/>
      <c r="Y84" s="8"/>
      <c r="Z84" s="8"/>
    </row>
    <row r="85" spans="1:26" ht="12" customHeight="1" outlineLevel="1" x14ac:dyDescent="0.3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3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123"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3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3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3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3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3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3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3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3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3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3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3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3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3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3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3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3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3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3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3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3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3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3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3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3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3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3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3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3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3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3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3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3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3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3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3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3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3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3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3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3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3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 zoomScale="90" zoomScaleNormal="90" workbookViewId="0">
      <selection activeCell="F100" sqref="F10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5" priority="17">
      <formula>(F24&lt;F23)</formula>
    </cfRule>
  </conditionalFormatting>
  <conditionalFormatting sqref="F22:N22">
    <cfRule type="expression" dxfId="34" priority="18">
      <formula>(F22&lt;F21)</formula>
    </cfRule>
    <cfRule type="expression" dxfId="33" priority="19">
      <formula>(F22&lt;#REF!)</formula>
    </cfRule>
  </conditionalFormatting>
  <conditionalFormatting sqref="F21:O21 O22 J24 O24">
    <cfRule type="expression" dxfId="32" priority="20">
      <formula>(F21&lt;#REF!)</formula>
    </cfRule>
  </conditionalFormatting>
  <conditionalFormatting sqref="F23:O23">
    <cfRule type="expression" dxfId="31" priority="7">
      <formula>(F23&lt;F22)</formula>
    </cfRule>
  </conditionalFormatting>
  <conditionalFormatting sqref="F25:O31">
    <cfRule type="expression" dxfId="30" priority="2">
      <formula>(F25&lt;F24)</formula>
    </cfRule>
  </conditionalFormatting>
  <conditionalFormatting sqref="G23">
    <cfRule type="expression" dxfId="29" priority="8">
      <formula>(G23&lt;#REF!)</formula>
    </cfRule>
  </conditionalFormatting>
  <conditionalFormatting sqref="G25">
    <cfRule type="expression" dxfId="28" priority="14">
      <formula>(G25&lt;#REF!)</formula>
    </cfRule>
  </conditionalFormatting>
  <conditionalFormatting sqref="H26">
    <cfRule type="expression" dxfId="27" priority="6">
      <formula>(H26&lt;#REF!)</formula>
    </cfRule>
  </conditionalFormatting>
  <conditionalFormatting sqref="K27">
    <cfRule type="expression" dxfId="26" priority="1">
      <formula>(K27&lt;#REF!)</formula>
    </cfRule>
  </conditionalFormatting>
  <conditionalFormatting sqref="K26:L26">
    <cfRule type="expression" dxfId="25" priority="4">
      <formula>(K26&lt;#REF!)</formula>
    </cfRule>
  </conditionalFormatting>
  <conditionalFormatting sqref="K24:N24">
    <cfRule type="expression" dxfId="24"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3" customHeight="1" x14ac:dyDescent="0.3">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5" customHeight="1" outlineLevel="1" x14ac:dyDescent="0.3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3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3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3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15" customHeight="1" outlineLevel="1" x14ac:dyDescent="0.3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2.8178587683309937</v>
      </c>
      <c r="W233" s="5">
        <f t="shared" si="19"/>
        <v>3.5080008310203801</v>
      </c>
      <c r="X233" s="5">
        <f t="shared" si="19"/>
        <v>3.9875717860722695</v>
      </c>
      <c r="Y233" s="129">
        <v>3.8927199357851077</v>
      </c>
      <c r="Z233" s="941">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t="s">
        <v>799</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s="942" t="s">
        <v>780</v>
      </c>
      <c r="AS345" s="94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942" t="s">
        <v>781</v>
      </c>
      <c r="AS346" s="94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942" t="s">
        <v>782</v>
      </c>
      <c r="AS347" s="94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942" t="s">
        <v>783</v>
      </c>
      <c r="AS348" s="94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7: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942" t="s">
        <v>784</v>
      </c>
      <c r="AS349" s="94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942" t="s">
        <v>785</v>
      </c>
      <c r="AS350" s="94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942" t="s">
        <v>786</v>
      </c>
      <c r="AS351" s="94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942" t="s">
        <v>787</v>
      </c>
      <c r="AS352" s="94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136</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137</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138</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139</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780</v>
      </c>
      <c r="J366" s="99" t="s">
        <v>367</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367</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131</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132</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133</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134</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135</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136</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137</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138</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139</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781</v>
      </c>
      <c r="J376" s="99" t="s">
        <v>367</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367</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131</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132</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133</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134</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135</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136</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137</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138</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139</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782</v>
      </c>
      <c r="J386" s="99" t="s">
        <v>367</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367</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131</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132</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133</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134</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135</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136</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137</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138</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139</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783</v>
      </c>
      <c r="J396" s="99" t="s">
        <v>367</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367</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131</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132</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133</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134</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135</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136</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137</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138</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139</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784</v>
      </c>
      <c r="J406" s="99" t="s">
        <v>367</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367</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131</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132</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133</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134</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135</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136</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137</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138</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139</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785</v>
      </c>
      <c r="J416" s="99" t="s">
        <v>367</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367</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131</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132</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133</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134</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135</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136</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137</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138</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139</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786</v>
      </c>
      <c r="J426" s="99" t="s">
        <v>367</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367</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131</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132</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133</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134</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135</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136</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137</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138</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139</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787</v>
      </c>
      <c r="J436" s="99" t="s">
        <v>367</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367</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131</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132</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133</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134</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135</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136</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137</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138</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139</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369</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370</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371</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372</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809</v>
      </c>
      <c r="I653" s="99" t="s">
        <v>369</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370</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371</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372</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373</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374</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375</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376</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377</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378</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382</v>
      </c>
      <c r="I663" s="99" t="s">
        <v>369</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376</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377</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378</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780</v>
      </c>
      <c r="I673" s="99" t="s">
        <v>369</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376</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377</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378</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781</v>
      </c>
      <c r="I683" s="99" t="s">
        <v>369</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376</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377</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378</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782</v>
      </c>
      <c r="I693" s="99" t="s">
        <v>369</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376</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377</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378</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783</v>
      </c>
      <c r="I703" s="99" t="s">
        <v>369</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376</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377</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378</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784</v>
      </c>
      <c r="I713" s="99" t="s">
        <v>369</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376</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377</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378</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785</v>
      </c>
      <c r="I723" s="99" t="s">
        <v>369</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376</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377</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378</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786</v>
      </c>
      <c r="I733" s="99" t="s">
        <v>369</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376</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377</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378</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787</v>
      </c>
      <c r="I743" s="99" t="s">
        <v>369</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370</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371</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372</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373</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374</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375</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376</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377</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378</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382</v>
      </c>
      <c r="L783" s="99" t="s">
        <v>367</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780</v>
      </c>
      <c r="L793" s="99" t="s">
        <v>367</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781</v>
      </c>
      <c r="L803" s="99" t="s">
        <v>367</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782</v>
      </c>
      <c r="L813" s="99" t="s">
        <v>367</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783</v>
      </c>
      <c r="L823" s="99" t="s">
        <v>367</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784</v>
      </c>
      <c r="L833" s="99" t="s">
        <v>367</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785</v>
      </c>
      <c r="L843" s="99" t="s">
        <v>367</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786</v>
      </c>
      <c r="L853" s="99" t="s">
        <v>367</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787</v>
      </c>
      <c r="L863" s="99" t="s">
        <v>367</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809</v>
      </c>
      <c r="J918" s="143" t="s">
        <v>369</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370</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375</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376</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377</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378</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382</v>
      </c>
      <c r="J928" s="99" t="s">
        <v>367</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780</v>
      </c>
      <c r="J938" s="99" t="s">
        <v>367</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781</v>
      </c>
      <c r="J948" s="99" t="s">
        <v>367</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782</v>
      </c>
      <c r="J958" s="99" t="s">
        <v>367</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783</v>
      </c>
      <c r="J968" s="99" t="s">
        <v>367</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784</v>
      </c>
      <c r="J978" s="99" t="s">
        <v>367</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785</v>
      </c>
      <c r="J988" s="99" t="s">
        <v>367</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786</v>
      </c>
      <c r="J998" s="99" t="s">
        <v>367</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787</v>
      </c>
      <c r="J1008" s="99" t="s">
        <v>367</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369</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3" priority="11" stopIfTrue="1">
      <formula>OR(AND(T494=1,T495=0),AND(T494=1,T493=1))</formula>
    </cfRule>
  </conditionalFormatting>
  <conditionalFormatting sqref="J517:R616 T517:T616">
    <cfRule type="expression" dxfId="22" priority="154" stopIfTrue="1">
      <formula>AND(OFFSET($T$494,$AD517,$AC517)=1,OFFSET($T$494,$AD516,$AC517)=1)</formula>
    </cfRule>
  </conditionalFormatting>
  <conditionalFormatting sqref="J150:S150">
    <cfRule type="expression" dxfId="21" priority="14">
      <formula>J$151&lt;MIN(i_date_node_zm)</formula>
    </cfRule>
  </conditionalFormatting>
  <conditionalFormatting sqref="M462:V471">
    <cfRule type="expression" dxfId="20" priority="151" stopIfTrue="1">
      <formula>OR(AND(T494=1,T495=0),AND(T494=1,T493=1))</formula>
    </cfRule>
  </conditionalFormatting>
  <conditionalFormatting sqref="N653:N752">
    <cfRule type="expression" dxfId="19" priority="157" stopIfTrue="1">
      <formula>AND(N653&lt;$S653,OFFSET($T$494,$AD653,$AC653,1,1)&gt;0)</formula>
    </cfRule>
  </conditionalFormatting>
  <conditionalFormatting sqref="P653:P752">
    <cfRule type="expression" dxfId="18" priority="158" stopIfTrue="1">
      <formula>AND(P653&gt;$T653,OFFSET($T$494,$AD653,$AC653,1,1)&gt;0)</formula>
    </cfRule>
  </conditionalFormatting>
  <conditionalFormatting sqref="AI346:AI355">
    <cfRule type="expression" dxfId="17" priority="10">
      <formula>(AI346&lt;#REF!)</formula>
    </cfRule>
  </conditionalFormatting>
  <conditionalFormatting sqref="AI356">
    <cfRule type="expression" dxfId="2" priority="3">
      <formula>(AI356&lt;#REF!)</formula>
    </cfRule>
  </conditionalFormatting>
  <conditionalFormatting sqref="AI357">
    <cfRule type="expression" dxfId="1" priority="2">
      <formula>(AI357&lt;#REF!)</formula>
    </cfRule>
  </conditionalFormatting>
  <conditionalFormatting sqref="AI357:AI365">
    <cfRule type="expression" dxfId="0"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809</v>
      </c>
      <c r="J905" s="143" t="s">
        <v>369</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370</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375</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376</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377</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378</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382</v>
      </c>
      <c r="J915" s="99" t="s">
        <v>367</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780</v>
      </c>
      <c r="J925" s="99" t="s">
        <v>367</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781</v>
      </c>
      <c r="J935" s="99" t="s">
        <v>367</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782</v>
      </c>
      <c r="J945" s="99" t="s">
        <v>367</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783</v>
      </c>
      <c r="J955" s="99" t="s">
        <v>367</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784</v>
      </c>
      <c r="J965" s="99" t="s">
        <v>367</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785</v>
      </c>
      <c r="J975" s="99" t="s">
        <v>367</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786</v>
      </c>
      <c r="J985" s="99" t="s">
        <v>367</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787</v>
      </c>
      <c r="J995" s="99" t="s">
        <v>367</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4" priority="3" stopIfTrue="1">
      <formula>OR(AND(T481=1,T482=0),AND(T481=1,T480=1))</formula>
    </cfRule>
  </conditionalFormatting>
  <conditionalFormatting sqref="J504:R603">
    <cfRule type="expression" dxfId="13" priority="1" stopIfTrue="1">
      <formula>AND(OFFSET($T$494,$AD504,$AC504)=1,OFFSET($T$494,$AD503,$AC504)=1)</formula>
    </cfRule>
  </conditionalFormatting>
  <conditionalFormatting sqref="J146:S146">
    <cfRule type="expression" dxfId="12" priority="5">
      <formula>J$147&lt;MIN(i_date_node_zm)</formula>
    </cfRule>
  </conditionalFormatting>
  <conditionalFormatting sqref="M449:V458">
    <cfRule type="expression" dxfId="11" priority="4" stopIfTrue="1">
      <formula>OR(AND(T481=1,T482=0),AND(T481=1,T480=1))</formula>
    </cfRule>
  </conditionalFormatting>
  <conditionalFormatting sqref="N640:N739">
    <cfRule type="expression" dxfId="10" priority="9" stopIfTrue="1">
      <formula>AND(N640&lt;$S640,OFFSET($T$481,$AD640,$AC640,1,1)&gt;0)</formula>
    </cfRule>
  </conditionalFormatting>
  <conditionalFormatting sqref="P640:P739">
    <cfRule type="expression" dxfId="9" priority="10" stopIfTrue="1">
      <formula>AND(P640&gt;$T640,OFFSET($T$481,$AD640,$AC640,1,1)&gt;0)</formula>
    </cfRule>
  </conditionalFormatting>
  <conditionalFormatting sqref="T504:T603">
    <cfRule type="expression" dxfId="8" priority="8" stopIfTrue="1">
      <formula>AND(OFFSET($T$481,$AD504,$AC504)=1,OFFSET($T$481,$AD503,$AC504)=1)</formula>
    </cfRule>
  </conditionalFormatting>
  <conditionalFormatting sqref="V504:V603">
    <cfRule type="expression" dxfId="7"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15" hidden="1" customHeight="1" outlineLevel="3" x14ac:dyDescent="0.3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392</v>
      </c>
      <c r="C38" s="245">
        <f>INT(MAX($C$40:$C$169))+1</f>
        <v>5</v>
      </c>
      <c r="D38" s="268" t="s">
        <v>393</v>
      </c>
      <c r="E38" s="325"/>
      <c r="F38" s="325"/>
      <c r="G38" s="268"/>
      <c r="AQ38" s="268"/>
      <c r="AR38" s="255"/>
      <c r="AS38" s="243"/>
      <c r="AT38" s="243"/>
      <c r="AU38" s="243"/>
    </row>
    <row r="39" spans="1:47" outlineLevel="1" x14ac:dyDescent="0.3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3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3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15" hidden="1" customHeight="1" outlineLevel="3" x14ac:dyDescent="0.3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3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15" hidden="1" customHeight="1" outlineLevel="3" x14ac:dyDescent="0.3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3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3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3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3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3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3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3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3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3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3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3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3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3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3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3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3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3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3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3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3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3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3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3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3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3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3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15" customHeight="1" outlineLevel="2" x14ac:dyDescent="0.3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6" priority="31" operator="equal">
      <formula>TRUE</formula>
    </cfRule>
  </conditionalFormatting>
  <conditionalFormatting sqref="X703:AA705">
    <cfRule type="cellIs" dxfId="5"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15" hidden="1" customHeight="1" outlineLevel="3" x14ac:dyDescent="0.3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3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3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708</v>
      </c>
    </row>
  </sheetData>
  <mergeCells count="2">
    <mergeCell ref="K18:Y18"/>
    <mergeCell ref="K21:Y21"/>
  </mergeCells>
  <conditionalFormatting sqref="K127:SJ147">
    <cfRule type="cellIs" dxfId="4"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7">
        <v>3</v>
      </c>
    </row>
    <row r="4" spans="1:2" ht="7.4" customHeight="1" x14ac:dyDescent="0.35"/>
    <row r="5" spans="1:2" x14ac:dyDescent="0.35">
      <c r="A5" t="s">
        <v>79</v>
      </c>
      <c r="B5" s="197">
        <v>1.25</v>
      </c>
    </row>
    <row r="7" spans="1:2" x14ac:dyDescent="0.35">
      <c r="A7" s="64" t="s">
        <v>78</v>
      </c>
    </row>
    <row r="8" spans="1:2" x14ac:dyDescent="0.35">
      <c r="A8" t="s">
        <v>80</v>
      </c>
      <c r="B8" s="197">
        <v>12</v>
      </c>
    </row>
    <row r="9" spans="1:2" ht="7.4" customHeight="1" x14ac:dyDescent="0.35"/>
    <row r="10" spans="1:2" x14ac:dyDescent="0.35">
      <c r="A10" t="s">
        <v>81</v>
      </c>
      <c r="B10" s="197">
        <v>12</v>
      </c>
    </row>
    <row r="12" spans="1:2" x14ac:dyDescent="0.35">
      <c r="A12" s="64" t="s">
        <v>1155</v>
      </c>
    </row>
    <row r="13" spans="1:2" x14ac:dyDescent="0.35">
      <c r="A13" t="s">
        <v>1156</v>
      </c>
      <c r="B13" s="848">
        <v>0.08</v>
      </c>
    </row>
    <row r="14" spans="1:2" ht="9.75" customHeight="1" x14ac:dyDescent="0.35"/>
    <row r="15" spans="1:2" x14ac:dyDescent="0.35">
      <c r="A15" s="64" t="s">
        <v>260</v>
      </c>
    </row>
    <row r="16" spans="1:2" x14ac:dyDescent="0.35">
      <c r="A16" t="s">
        <v>1157</v>
      </c>
      <c r="B16" s="848">
        <v>0.05</v>
      </c>
    </row>
    <row r="17" spans="1:2" ht="9.75" customHeight="1" x14ac:dyDescent="0.35"/>
    <row r="18" spans="1:2" x14ac:dyDescent="0.35">
      <c r="A18" t="s">
        <v>1138</v>
      </c>
      <c r="B18" s="848">
        <v>7.4999999999999997E-2</v>
      </c>
    </row>
    <row r="20" spans="1:2" x14ac:dyDescent="0.35">
      <c r="A20" s="64" t="s">
        <v>82</v>
      </c>
    </row>
    <row r="21" spans="1:2" x14ac:dyDescent="0.35">
      <c r="A21" t="s">
        <v>1158</v>
      </c>
      <c r="B21" s="848">
        <v>0.1</v>
      </c>
    </row>
    <row r="22" spans="1:2" ht="9.75" customHeight="1" x14ac:dyDescent="0.35"/>
    <row r="23" spans="1:2" x14ac:dyDescent="0.35">
      <c r="A23" t="s">
        <v>1139</v>
      </c>
      <c r="B23" s="848">
        <v>7.4999999999999997E-2</v>
      </c>
    </row>
    <row r="25" spans="1:2" x14ac:dyDescent="0.35">
      <c r="A25" t="s">
        <v>83</v>
      </c>
      <c r="B25"/>
    </row>
    <row r="26" spans="1:2" x14ac:dyDescent="0.35">
      <c r="A26" t="s">
        <v>368</v>
      </c>
      <c r="B26" s="197">
        <v>1</v>
      </c>
    </row>
    <row r="27" spans="1:2" x14ac:dyDescent="0.35">
      <c r="A27" t="s">
        <v>54</v>
      </c>
      <c r="B27" s="197">
        <v>1</v>
      </c>
    </row>
    <row r="28" spans="1:2" x14ac:dyDescent="0.35">
      <c r="A28" t="s">
        <v>55</v>
      </c>
      <c r="B28" s="197">
        <v>1</v>
      </c>
    </row>
    <row r="29" spans="1:2" x14ac:dyDescent="0.35">
      <c r="A29" t="s">
        <v>56</v>
      </c>
      <c r="B29" s="197">
        <v>1</v>
      </c>
    </row>
    <row r="30" spans="1:2" x14ac:dyDescent="0.35">
      <c r="A30" t="s">
        <v>57</v>
      </c>
      <c r="B30" s="197">
        <v>1.1000000000000001</v>
      </c>
    </row>
    <row r="31" spans="1:2" x14ac:dyDescent="0.35">
      <c r="A31" t="s">
        <v>870</v>
      </c>
      <c r="B31" s="197">
        <v>1.2</v>
      </c>
    </row>
    <row r="32" spans="1:2" x14ac:dyDescent="0.35">
      <c r="A32" t="s">
        <v>871</v>
      </c>
      <c r="B32" s="197">
        <v>1.2</v>
      </c>
    </row>
    <row r="33" spans="1:2" x14ac:dyDescent="0.35">
      <c r="A33" t="s">
        <v>872</v>
      </c>
      <c r="B33" s="197">
        <v>1</v>
      </c>
    </row>
    <row r="34" spans="1:2" x14ac:dyDescent="0.35">
      <c r="A34" t="s">
        <v>1086</v>
      </c>
      <c r="B34" s="197">
        <v>1</v>
      </c>
    </row>
    <row r="36" spans="1:2" x14ac:dyDescent="0.35">
      <c r="A36" t="s">
        <v>84</v>
      </c>
      <c r="B36"/>
    </row>
    <row r="37" spans="1:2" x14ac:dyDescent="0.35">
      <c r="A37" t="s">
        <v>368</v>
      </c>
      <c r="B37" s="197">
        <v>1.1000000000000001</v>
      </c>
    </row>
    <row r="38" spans="1:2" x14ac:dyDescent="0.35">
      <c r="A38" t="s">
        <v>54</v>
      </c>
      <c r="B38" s="197">
        <v>1</v>
      </c>
    </row>
    <row r="39" spans="1:2" x14ac:dyDescent="0.35">
      <c r="A39" t="s">
        <v>55</v>
      </c>
      <c r="B39" s="197">
        <v>1</v>
      </c>
    </row>
    <row r="40" spans="1:2" x14ac:dyDescent="0.35">
      <c r="A40" t="s">
        <v>56</v>
      </c>
      <c r="B40" s="197">
        <v>1</v>
      </c>
    </row>
    <row r="41" spans="1:2" x14ac:dyDescent="0.35">
      <c r="A41" t="s">
        <v>57</v>
      </c>
      <c r="B41" s="197">
        <v>1.1000000000000001</v>
      </c>
    </row>
    <row r="42" spans="1:2" x14ac:dyDescent="0.35">
      <c r="A42" t="s">
        <v>870</v>
      </c>
      <c r="B42" s="197">
        <v>1.2</v>
      </c>
    </row>
    <row r="43" spans="1:2" x14ac:dyDescent="0.35">
      <c r="A43" t="s">
        <v>871</v>
      </c>
      <c r="B43" s="197">
        <v>1.2</v>
      </c>
    </row>
    <row r="44" spans="1:2" x14ac:dyDescent="0.35">
      <c r="A44" t="s">
        <v>872</v>
      </c>
      <c r="B44" s="197">
        <v>1.1000000000000001</v>
      </c>
    </row>
    <row r="45" spans="1:2" x14ac:dyDescent="0.35">
      <c r="A45" t="s">
        <v>1086</v>
      </c>
      <c r="B45" s="197">
        <v>1</v>
      </c>
    </row>
    <row r="47" spans="1:2" x14ac:dyDescent="0.35">
      <c r="A47" t="s">
        <v>1154</v>
      </c>
      <c r="B47"/>
    </row>
    <row r="48" spans="1:2" x14ac:dyDescent="0.35">
      <c r="A48" t="s">
        <v>368</v>
      </c>
      <c r="B48" s="197">
        <v>1</v>
      </c>
    </row>
    <row r="49" spans="1:3" x14ac:dyDescent="0.35">
      <c r="A49" t="s">
        <v>54</v>
      </c>
      <c r="B49" s="197">
        <v>1</v>
      </c>
    </row>
    <row r="50" spans="1:3" x14ac:dyDescent="0.35">
      <c r="A50" t="s">
        <v>55</v>
      </c>
      <c r="B50" s="197">
        <v>1</v>
      </c>
    </row>
    <row r="51" spans="1:3" x14ac:dyDescent="0.35">
      <c r="A51" t="s">
        <v>56</v>
      </c>
      <c r="B51" s="197">
        <v>1</v>
      </c>
    </row>
    <row r="52" spans="1:3" x14ac:dyDescent="0.35">
      <c r="A52" t="s">
        <v>57</v>
      </c>
      <c r="B52" s="197">
        <v>1</v>
      </c>
    </row>
    <row r="53" spans="1:3" x14ac:dyDescent="0.35">
      <c r="A53" t="s">
        <v>870</v>
      </c>
      <c r="B53" s="197">
        <v>1</v>
      </c>
    </row>
    <row r="54" spans="1:3" x14ac:dyDescent="0.35">
      <c r="A54" t="s">
        <v>871</v>
      </c>
      <c r="B54" s="197">
        <v>1</v>
      </c>
    </row>
    <row r="55" spans="1:3" x14ac:dyDescent="0.35">
      <c r="A55" t="s">
        <v>872</v>
      </c>
      <c r="B55" s="197">
        <v>1</v>
      </c>
    </row>
    <row r="56" spans="1:3" x14ac:dyDescent="0.35">
      <c r="A56" t="s">
        <v>1086</v>
      </c>
      <c r="B56" s="197">
        <v>1</v>
      </c>
    </row>
    <row r="58" spans="1:3" x14ac:dyDescent="0.35">
      <c r="A58" s="64" t="s">
        <v>85</v>
      </c>
    </row>
    <row r="59" spans="1:3" x14ac:dyDescent="0.35">
      <c r="A59" t="s">
        <v>86</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15" customHeight="1" outlineLevel="1" x14ac:dyDescent="0.3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1128</v>
      </c>
      <c r="B2" s="197">
        <v>5000000</v>
      </c>
    </row>
    <row r="4" spans="1:2" x14ac:dyDescent="0.3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4" customHeight="1" x14ac:dyDescent="0.3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3"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2024-05-13T05:29:17Z</dcterms:modified>
</cp:coreProperties>
</file>