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B2D55E26-4F98-4237-835C-CCBF87FEEB95}" xr6:coauthVersionLast="47" xr6:coauthVersionMax="47" xr10:uidLastSave="{00000000-0000-0000-0000-000000000000}"/>
  <bookViews>
    <workbookView xWindow="-27255" yWindow="555" windowWidth="25140" windowHeight="15075" tabRatio="625" activeTab="6"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Emissions!$L$38</definedName>
    <definedName name="i_ef_leach_runoff" localSheetId="5">Emissions!$L$37</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Emissions!$L$55</definedName>
    <definedName name="i_FracLEACH_manure" localSheetId="5">Emissions!$L$59</definedName>
    <definedName name="i_FracWET_manure" localSheetId="5">Emissions!$L$58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66" i="20" l="1"/>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4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8" authorId="0" shapeId="0" xr:uid="{97F92D76-482C-4F38-9FDF-718720E049D0}">
      <text>
        <r>
          <rPr>
            <b/>
            <sz val="9"/>
            <color indexed="81"/>
            <rFont val="Tahoma"/>
            <family val="2"/>
          </rPr>
          <t>Southern Dirt:</t>
        </r>
        <r>
          <rPr>
            <sz val="9"/>
            <color indexed="81"/>
            <rFont val="Tahoma"/>
            <family val="2"/>
          </rPr>
          <t xml:space="preserve">
non-irigated pastures</t>
        </r>
      </text>
    </comment>
    <comment ref="I5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5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5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<sst xmlns="http://schemas.openxmlformats.org/spreadsheetml/2006/main" count="5176" uniqueCount="3066">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</sst>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3"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60" outlineLevel="3" x14ac:dyDescent="0.2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2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2349</v>
      </c>
      <c r="I36" t="s">
        <v>2350</v>
      </c>
      <c r="K36" t="s">
        <v>2763</v>
      </c>
      <c r="M36" t="s">
        <v>2764</v>
      </c>
    </row>
    <row r="37" spans="1:27" x14ac:dyDescent="0.25">
      <c r="G37" s="351" t="s">
        <v>4</v>
      </c>
      <c r="I37" s="351" t="s">
        <v>2351</v>
      </c>
      <c r="K37" s="351" t="s">
        <v>50</v>
      </c>
      <c r="M37" s="448" t="s">
        <v>2765</v>
      </c>
    </row>
    <row r="38" spans="1:27" x14ac:dyDescent="0.25">
      <c r="G38" s="352" t="s">
        <v>2343</v>
      </c>
      <c r="I38" s="352" t="s">
        <v>120</v>
      </c>
      <c r="K38" s="352" t="s">
        <v>2980</v>
      </c>
      <c r="M38" s="449" t="s">
        <v>2766</v>
      </c>
    </row>
    <row r="39" spans="1:27" ht="45" x14ac:dyDescent="0.25">
      <c r="G39" s="352" t="s">
        <v>10</v>
      </c>
      <c r="I39" s="352" t="s">
        <v>2619</v>
      </c>
      <c r="K39" s="352" t="s">
        <v>2754</v>
      </c>
      <c r="M39" s="449" t="s">
        <v>2767</v>
      </c>
    </row>
    <row r="40" spans="1:27" ht="30" x14ac:dyDescent="0.25">
      <c r="G40" t="s">
        <v>68</v>
      </c>
      <c r="H40" s="356"/>
      <c r="I40" s="352" t="s">
        <v>4</v>
      </c>
      <c r="K40" s="352" t="s">
        <v>2755</v>
      </c>
      <c r="M40" s="450" t="s">
        <v>2768</v>
      </c>
    </row>
    <row r="41" spans="1:27" x14ac:dyDescent="0.25">
      <c r="G41" s="352" t="s">
        <v>69</v>
      </c>
      <c r="I41" s="352" t="s">
        <v>2343</v>
      </c>
      <c r="K41" s="352" t="s">
        <v>2981</v>
      </c>
    </row>
    <row r="42" spans="1:27" x14ac:dyDescent="0.25">
      <c r="G42" s="352" t="s">
        <v>70</v>
      </c>
      <c r="I42" s="352" t="s">
        <v>10</v>
      </c>
      <c r="K42" s="352" t="s">
        <v>2753</v>
      </c>
    </row>
    <row r="43" spans="1:27" x14ac:dyDescent="0.25">
      <c r="G43" s="352" t="s">
        <v>7</v>
      </c>
      <c r="I43" s="352" t="s">
        <v>68</v>
      </c>
      <c r="K43" s="353" t="s">
        <v>2752</v>
      </c>
    </row>
    <row r="44" spans="1:27" x14ac:dyDescent="0.25">
      <c r="G44" s="352" t="s">
        <v>6</v>
      </c>
      <c r="I44" s="352" t="s">
        <v>69</v>
      </c>
    </row>
    <row r="45" spans="1:27" x14ac:dyDescent="0.25">
      <c r="G45" s="352" t="s">
        <v>2347</v>
      </c>
      <c r="I45" s="352" t="s">
        <v>2352</v>
      </c>
    </row>
    <row r="46" spans="1:27" x14ac:dyDescent="0.25">
      <c r="G46" s="352" t="s">
        <v>80</v>
      </c>
      <c r="I46" s="352" t="s">
        <v>125</v>
      </c>
    </row>
    <row r="47" spans="1:27" x14ac:dyDescent="0.25">
      <c r="G47" s="352" t="s">
        <v>9</v>
      </c>
      <c r="I47" s="352" t="s">
        <v>123</v>
      </c>
    </row>
    <row r="48" spans="1:27" x14ac:dyDescent="0.25">
      <c r="G48" s="352" t="s">
        <v>2346</v>
      </c>
      <c r="I48" s="352" t="s">
        <v>70</v>
      </c>
    </row>
    <row r="49" spans="7:9" x14ac:dyDescent="0.25">
      <c r="G49" s="352" t="s">
        <v>71</v>
      </c>
      <c r="I49" s="352" t="s">
        <v>7</v>
      </c>
    </row>
    <row r="50" spans="7:9" x14ac:dyDescent="0.25">
      <c r="G50" s="352" t="s">
        <v>5</v>
      </c>
      <c r="I50" s="352" t="s">
        <v>134</v>
      </c>
    </row>
    <row r="51" spans="7:9" x14ac:dyDescent="0.25">
      <c r="G51" s="352" t="s">
        <v>2345</v>
      </c>
      <c r="I51" s="352" t="s">
        <v>6</v>
      </c>
    </row>
    <row r="52" spans="7:9" x14ac:dyDescent="0.25">
      <c r="G52" s="352" t="s">
        <v>8</v>
      </c>
      <c r="I52" s="352" t="s">
        <v>2347</v>
      </c>
    </row>
    <row r="53" spans="7:9" x14ac:dyDescent="0.25">
      <c r="G53" s="353" t="s">
        <v>2344</v>
      </c>
      <c r="I53" s="352" t="s">
        <v>80</v>
      </c>
    </row>
    <row r="54" spans="7:9" x14ac:dyDescent="0.25">
      <c r="I54" s="352" t="s">
        <v>9</v>
      </c>
    </row>
    <row r="55" spans="7:9" x14ac:dyDescent="0.25">
      <c r="I55" s="352" t="s">
        <v>2346</v>
      </c>
    </row>
    <row r="56" spans="7:9" x14ac:dyDescent="0.25">
      <c r="I56" s="352" t="s">
        <v>2353</v>
      </c>
    </row>
    <row r="57" spans="7:9" x14ac:dyDescent="0.25">
      <c r="I57" s="352" t="s">
        <v>2605</v>
      </c>
    </row>
    <row r="58" spans="7:9" x14ac:dyDescent="0.25">
      <c r="I58" s="352" t="s">
        <v>121</v>
      </c>
    </row>
    <row r="59" spans="7:9" x14ac:dyDescent="0.25">
      <c r="I59" s="352" t="s">
        <v>2354</v>
      </c>
    </row>
    <row r="60" spans="7:9" x14ac:dyDescent="0.25">
      <c r="I60" s="352" t="s">
        <v>124</v>
      </c>
    </row>
    <row r="61" spans="7:9" x14ac:dyDescent="0.25">
      <c r="I61" s="352" t="s">
        <v>122</v>
      </c>
    </row>
    <row r="62" spans="7:9" x14ac:dyDescent="0.25">
      <c r="I62" s="352" t="s">
        <v>2355</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2345</v>
      </c>
    </row>
    <row r="68" spans="9:9" x14ac:dyDescent="0.25">
      <c r="I68" s="352" t="s">
        <v>2356</v>
      </c>
    </row>
    <row r="69" spans="9:9" x14ac:dyDescent="0.25">
      <c r="I69" s="352" t="s">
        <v>129</v>
      </c>
    </row>
    <row r="70" spans="9:9" x14ac:dyDescent="0.25">
      <c r="I70" s="352" t="s">
        <v>127</v>
      </c>
    </row>
    <row r="71" spans="9:9" x14ac:dyDescent="0.25">
      <c r="I71" s="352" t="s">
        <v>8</v>
      </c>
    </row>
    <row r="72" spans="9:9" x14ac:dyDescent="0.2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2958</v>
      </c>
    </row>
    <row r="10" spans="1:3" x14ac:dyDescent="0.25">
      <c r="A10" s="354" t="str">
        <f>General!G38</f>
        <v>bd</v>
      </c>
      <c r="B10">
        <v>680</v>
      </c>
      <c r="C10" s="1" t="s">
        <v>2958</v>
      </c>
    </row>
    <row r="11" spans="1:3" x14ac:dyDescent="0.25">
      <c r="A11" s="354" t="str">
        <f>General!G39</f>
        <v>f</v>
      </c>
      <c r="B11">
        <v>680</v>
      </c>
      <c r="C11" s="1" t="s">
        <v>2958</v>
      </c>
    </row>
    <row r="12" spans="1:3" x14ac:dyDescent="0.25">
      <c r="A12" s="354" t="str">
        <f>General!G40</f>
        <v>h</v>
      </c>
      <c r="B12">
        <v>680</v>
      </c>
      <c r="C12" s="1" t="s">
        <v>2958</v>
      </c>
    </row>
    <row r="13" spans="1:3" x14ac:dyDescent="0.25">
      <c r="A13" s="354" t="str">
        <f>General!G41</f>
        <v>i</v>
      </c>
      <c r="B13">
        <v>680</v>
      </c>
      <c r="C13" s="1" t="s">
        <v>2958</v>
      </c>
    </row>
    <row r="14" spans="1:3" x14ac:dyDescent="0.25">
      <c r="A14" s="354" t="str">
        <f>General!G42</f>
        <v>k</v>
      </c>
      <c r="B14">
        <v>680</v>
      </c>
      <c r="C14" s="1" t="s">
        <v>2958</v>
      </c>
    </row>
    <row r="15" spans="1:3" x14ac:dyDescent="0.25">
      <c r="A15" s="354" t="str">
        <f>General!G43</f>
        <v>l</v>
      </c>
      <c r="B15">
        <v>680</v>
      </c>
      <c r="C15" s="1" t="s">
        <v>2958</v>
      </c>
    </row>
    <row r="16" spans="1:3" x14ac:dyDescent="0.25">
      <c r="A16" s="354" t="str">
        <f>General!G44</f>
        <v>o</v>
      </c>
      <c r="B16">
        <v>680</v>
      </c>
      <c r="C16" s="1" t="s">
        <v>2958</v>
      </c>
    </row>
    <row r="17" spans="1:3" x14ac:dyDescent="0.25">
      <c r="A17" s="354" t="str">
        <f>General!G45</f>
        <v>od</v>
      </c>
      <c r="B17">
        <v>680</v>
      </c>
      <c r="C17" s="1" t="s">
        <v>2958</v>
      </c>
    </row>
    <row r="18" spans="1:3" x14ac:dyDescent="0.25">
      <c r="A18" s="354" t="str">
        <f>General!G46</f>
        <v>of</v>
      </c>
      <c r="B18">
        <v>680</v>
      </c>
      <c r="C18" s="1" t="s">
        <v>2958</v>
      </c>
    </row>
    <row r="19" spans="1:3" x14ac:dyDescent="0.25">
      <c r="A19" s="354" t="str">
        <f>General!G47</f>
        <v>r</v>
      </c>
      <c r="B19">
        <v>680</v>
      </c>
      <c r="C19" s="1" t="s">
        <v>2958</v>
      </c>
    </row>
    <row r="20" spans="1:3" x14ac:dyDescent="0.25">
      <c r="A20" s="354" t="str">
        <f>General!G48</f>
        <v>rd</v>
      </c>
      <c r="B20">
        <v>680</v>
      </c>
      <c r="C20" s="1" t="s">
        <v>2958</v>
      </c>
    </row>
    <row r="21" spans="1:3" x14ac:dyDescent="0.25">
      <c r="A21" s="354" t="str">
        <f>General!G49</f>
        <v>v</v>
      </c>
      <c r="B21">
        <v>680</v>
      </c>
      <c r="C21" s="1" t="s">
        <v>2958</v>
      </c>
    </row>
    <row r="22" spans="1:3" x14ac:dyDescent="0.25">
      <c r="A22" s="354" t="str">
        <f>General!G50</f>
        <v>w</v>
      </c>
      <c r="B22">
        <v>680</v>
      </c>
      <c r="C22" s="1" t="s">
        <v>2958</v>
      </c>
    </row>
    <row r="23" spans="1:3" x14ac:dyDescent="0.25">
      <c r="A23" s="354" t="str">
        <f>General!G51</f>
        <v>wd</v>
      </c>
      <c r="B23">
        <v>680</v>
      </c>
      <c r="C23" s="1" t="s">
        <v>2958</v>
      </c>
    </row>
    <row r="24" spans="1:3" x14ac:dyDescent="0.25">
      <c r="A24" s="354" t="str">
        <f>General!G52</f>
        <v>z</v>
      </c>
      <c r="B24">
        <v>680</v>
      </c>
      <c r="C24" s="1" t="s">
        <v>2958</v>
      </c>
    </row>
    <row r="25" spans="1:3" x14ac:dyDescent="0.25">
      <c r="A25" s="354" t="str">
        <f>General!G53</f>
        <v>zd</v>
      </c>
      <c r="B25">
        <v>680</v>
      </c>
      <c r="C25" s="1" t="s">
        <v>2958</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2306</v>
      </c>
      <c r="B46">
        <v>50</v>
      </c>
      <c r="J46" s="1" t="s">
        <v>2307</v>
      </c>
    </row>
    <row r="47" spans="1:18" x14ac:dyDescent="0.25">
      <c r="A47" s="3"/>
      <c r="J47" s="506" t="s">
        <v>2357</v>
      </c>
      <c r="K47" s="506"/>
      <c r="L47" s="506"/>
      <c r="M47" s="506" t="s">
        <v>2361</v>
      </c>
      <c r="N47" s="506"/>
      <c r="O47" s="506"/>
      <c r="P47" s="506" t="s">
        <v>2362</v>
      </c>
      <c r="Q47" s="506"/>
      <c r="R47" s="506"/>
    </row>
    <row r="48" spans="1:18" x14ac:dyDescent="0.25">
      <c r="A48" s="3"/>
      <c r="I48" s="1" t="s">
        <v>2363</v>
      </c>
      <c r="J48" t="s">
        <v>2358</v>
      </c>
      <c r="K48" t="s">
        <v>2358</v>
      </c>
      <c r="L48" t="s">
        <v>2358</v>
      </c>
      <c r="M48" t="s">
        <v>2360</v>
      </c>
      <c r="N48" t="s">
        <v>2360</v>
      </c>
      <c r="O48" t="s">
        <v>2360</v>
      </c>
      <c r="P48" t="s">
        <v>2359</v>
      </c>
      <c r="Q48" t="s">
        <v>2359</v>
      </c>
      <c r="R48" t="s">
        <v>2359</v>
      </c>
    </row>
    <row r="49" spans="1:18" x14ac:dyDescent="0.2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2348</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2253</v>
      </c>
      <c r="B9" s="42">
        <v>0.5</v>
      </c>
    </row>
    <row r="10" spans="1:2" x14ac:dyDescent="0.25">
      <c r="A10" t="s">
        <v>2254</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2366</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2358</v>
      </c>
      <c r="K73" t="s">
        <v>2360</v>
      </c>
      <c r="L73" t="s">
        <v>2359</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7" t="s">
        <v>2231</v>
      </c>
      <c r="K11" s="507"/>
      <c r="L11" s="507"/>
      <c r="M11" s="507"/>
      <c r="N11" s="507"/>
      <c r="O11" s="507"/>
      <c r="P11" s="507"/>
      <c r="Q11" s="507"/>
      <c r="R11" s="507"/>
      <c r="S11" s="507"/>
      <c r="T11" s="507"/>
      <c r="U11" s="507"/>
      <c r="V11" s="507"/>
      <c r="W11" s="507"/>
      <c r="X11" s="507"/>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8" t="s">
        <v>2230</v>
      </c>
      <c r="K12" s="509"/>
      <c r="L12" s="509"/>
      <c r="M12" s="509"/>
      <c r="N12" s="509"/>
      <c r="O12" s="509"/>
      <c r="P12" s="509"/>
      <c r="Q12" s="509"/>
      <c r="R12" s="509"/>
      <c r="S12" s="509"/>
      <c r="T12" s="509"/>
      <c r="U12" s="509"/>
      <c r="V12" s="509"/>
      <c r="W12" s="509"/>
      <c r="X12" s="51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67"/>
  <sheetViews>
    <sheetView topLeftCell="A16" workbookViewId="0">
      <selection activeCell="L59" sqref="L59"/>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2954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2953</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503" t="s">
        <v>2955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504" t="s">
        <v>2956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504" t="s">
        <v>2957</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505" t="s">
        <v>3055</v>
      </c>
      <c r="J37" s="24"/>
      <c r="L37" s="397">
        <v>1.0999999999999999E-2</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H38" s="505" t="s">
        <v>3054</v>
      </c>
      <c r="J38" s="24"/>
      <c r="L38" s="397">
        <v>2E-3</v>
      </c>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J40" s="24"/>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8"/>
      <c r="H41" s="28"/>
      <c r="I41" s="31"/>
      <c r="J41" s="32"/>
      <c r="K41" s="32"/>
      <c r="L41" s="32"/>
      <c r="M41" s="32"/>
      <c r="N41" s="32"/>
      <c r="O41" s="32"/>
      <c r="P41" s="32"/>
      <c r="Q41" s="30"/>
      <c r="R41" s="30"/>
      <c r="S41" s="30"/>
      <c r="T41" s="30"/>
      <c r="U41" s="30"/>
      <c r="V41" s="30"/>
      <c r="W41" s="30"/>
      <c r="X41" s="30"/>
      <c r="Y41" s="27"/>
      <c r="Z41" s="27"/>
      <c r="AA41" s="27"/>
      <c r="AB41" s="27"/>
      <c r="AC41" s="27"/>
      <c r="AD41" s="27"/>
      <c r="AE41" s="17"/>
      <c r="AF41" s="9"/>
      <c r="AG41" s="9"/>
      <c r="AH41" s="9"/>
    </row>
    <row r="42" spans="1:34" ht="5.0999999999999996" customHeight="1" x14ac:dyDescent="0.25">
      <c r="A42" s="7"/>
      <c r="B42" s="8"/>
      <c r="C42" s="18"/>
      <c r="D42" s="18"/>
      <c r="E42" s="18"/>
      <c r="F42" s="33"/>
      <c r="G42" s="34"/>
      <c r="H42" s="34"/>
      <c r="I42" s="34"/>
      <c r="J42" s="35"/>
      <c r="K42" s="35"/>
      <c r="L42" s="35"/>
      <c r="M42" s="35"/>
      <c r="N42" s="35"/>
      <c r="O42" s="35"/>
      <c r="P42" s="35"/>
      <c r="Q42" s="35"/>
      <c r="R42" s="35"/>
      <c r="S42" s="35"/>
      <c r="T42" s="35"/>
      <c r="U42" s="35"/>
      <c r="V42" s="35"/>
      <c r="W42" s="35"/>
      <c r="X42" s="35"/>
      <c r="Y42" s="27"/>
      <c r="Z42" s="27"/>
      <c r="AA42" s="27"/>
      <c r="AB42" s="27"/>
      <c r="AC42" s="27"/>
      <c r="AD42" s="27"/>
      <c r="AE42" s="17"/>
      <c r="AF42" s="9"/>
      <c r="AG42" s="9"/>
      <c r="AH42" s="9"/>
    </row>
    <row r="43" spans="1:34" ht="24.95" customHeight="1" x14ac:dyDescent="0.25">
      <c r="A43" s="7"/>
      <c r="B43" s="8"/>
      <c r="C43" s="36"/>
      <c r="D43" s="36"/>
      <c r="E43" s="36"/>
      <c r="F43" s="36"/>
      <c r="G43" s="37" t="str">
        <f>G26</f>
        <v>Emission Factors</v>
      </c>
      <c r="H43" s="36"/>
      <c r="I43" s="36"/>
      <c r="J43" s="36"/>
      <c r="K43" s="36"/>
      <c r="L43" s="36"/>
      <c r="M43" s="36"/>
      <c r="N43" s="36"/>
      <c r="O43" s="36"/>
      <c r="P43" s="36"/>
      <c r="Q43" s="36"/>
      <c r="R43" s="36"/>
      <c r="S43" s="36"/>
      <c r="T43" s="36"/>
      <c r="U43" s="36"/>
      <c r="V43" s="36"/>
      <c r="W43" s="36"/>
      <c r="X43" s="36"/>
      <c r="Y43" s="36"/>
      <c r="Z43" s="36"/>
      <c r="AA43" s="36"/>
      <c r="AB43" s="36"/>
      <c r="AC43" s="36"/>
      <c r="AD43" s="36"/>
      <c r="AE43" s="38" t="s">
        <v>101</v>
      </c>
      <c r="AF43" s="9"/>
      <c r="AG43" s="9"/>
      <c r="AH43" s="9"/>
    </row>
    <row r="44" spans="1:34" ht="12" customHeight="1" x14ac:dyDescent="0.25">
      <c r="A44" s="7"/>
      <c r="B44" s="8"/>
      <c r="C44" s="8"/>
      <c r="D44" s="8"/>
      <c r="E44" s="8"/>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ht="12" customHeight="1" x14ac:dyDescent="0.25">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8"/>
      <c r="AG45" s="8"/>
      <c r="AH45" s="8"/>
    </row>
    <row r="46" spans="1:34" ht="5.0999999999999996" customHeight="1" thickBot="1" x14ac:dyDescent="0.3">
      <c r="A46" s="7"/>
      <c r="B46" s="8"/>
      <c r="C46" s="8"/>
      <c r="D46" s="8"/>
      <c r="E46" s="8"/>
      <c r="F46" s="8"/>
      <c r="G46" s="8"/>
      <c r="H46" s="9"/>
      <c r="I46" s="9"/>
      <c r="J46" s="9"/>
      <c r="K46" s="9"/>
      <c r="L46" s="9"/>
      <c r="M46" s="9"/>
      <c r="N46" s="9"/>
      <c r="O46" s="9"/>
      <c r="P46" s="9"/>
      <c r="Q46" s="9"/>
      <c r="R46" s="9"/>
      <c r="S46" s="9"/>
      <c r="T46" s="9"/>
      <c r="U46" s="9"/>
      <c r="V46" s="9"/>
      <c r="W46" s="9"/>
      <c r="X46" s="9"/>
      <c r="Y46" s="9"/>
      <c r="Z46" s="9"/>
      <c r="AA46" s="9"/>
      <c r="AB46" s="9"/>
      <c r="AC46" s="9"/>
      <c r="AD46" s="9"/>
      <c r="AE46" s="9"/>
      <c r="AF46" s="8"/>
      <c r="AG46" s="8"/>
      <c r="AH46" s="8"/>
    </row>
    <row r="47" spans="1:34" ht="5.0999999999999996" customHeight="1" x14ac:dyDescent="0.25">
      <c r="A47" s="7"/>
      <c r="B47" s="8"/>
      <c r="C47" s="10" t="s">
        <v>94</v>
      </c>
      <c r="D47" s="10"/>
      <c r="E47" s="10"/>
      <c r="F47" s="10"/>
      <c r="G47" s="10"/>
      <c r="H47" s="10"/>
      <c r="I47" s="10"/>
      <c r="J47" s="10"/>
      <c r="K47" s="10"/>
      <c r="L47" s="11"/>
      <c r="M47" s="11"/>
      <c r="N47" s="11"/>
      <c r="O47" s="11"/>
      <c r="P47" s="11"/>
      <c r="Q47" s="11"/>
      <c r="R47" s="11"/>
      <c r="S47" s="11"/>
      <c r="T47" s="11"/>
      <c r="U47" s="11"/>
      <c r="V47" s="11"/>
      <c r="W47" s="11"/>
      <c r="X47" s="11"/>
      <c r="Y47" s="11"/>
      <c r="Z47" s="11"/>
      <c r="AA47" s="11"/>
      <c r="AB47" s="11"/>
      <c r="AC47" s="11"/>
      <c r="AD47" s="11"/>
      <c r="AE47" s="12"/>
      <c r="AF47" s="9"/>
      <c r="AG47" s="9"/>
      <c r="AH47" s="9"/>
    </row>
    <row r="48" spans="1:34" ht="12" customHeight="1" x14ac:dyDescent="0.25">
      <c r="A48" s="7"/>
      <c r="B48" s="8"/>
      <c r="C48" s="13"/>
      <c r="D48" s="13"/>
      <c r="E48" s="13" t="s">
        <v>95</v>
      </c>
      <c r="F48" s="14"/>
      <c r="G48" s="15" t="s">
        <v>3056</v>
      </c>
      <c r="H48" s="14"/>
      <c r="I48" s="14"/>
      <c r="J48" s="14"/>
      <c r="K48" s="14"/>
      <c r="L48" s="14"/>
      <c r="M48" s="14"/>
      <c r="N48" s="14"/>
      <c r="O48" s="14"/>
      <c r="P48" s="14"/>
      <c r="Q48" s="14"/>
      <c r="R48" s="14"/>
      <c r="S48" s="14"/>
      <c r="T48" s="14"/>
      <c r="U48" s="14"/>
      <c r="V48" s="16"/>
      <c r="W48" s="14"/>
      <c r="X48" s="16"/>
      <c r="Y48" s="16"/>
      <c r="Z48" s="16"/>
      <c r="AA48" s="16"/>
      <c r="AB48" s="16"/>
      <c r="AC48" s="16"/>
      <c r="AD48" s="16"/>
      <c r="AE48" s="17"/>
      <c r="AF48" s="9"/>
      <c r="AG48" s="9"/>
      <c r="AH48" s="9"/>
    </row>
    <row r="49" spans="1:34" ht="12" customHeight="1" x14ac:dyDescent="0.25">
      <c r="A49" s="7"/>
      <c r="B49" s="8"/>
      <c r="C49" s="13"/>
      <c r="D49" s="13"/>
      <c r="E49" s="18"/>
      <c r="F49" s="14"/>
      <c r="G49" s="14"/>
      <c r="H49" s="14"/>
      <c r="I49" s="14"/>
      <c r="J49" s="14"/>
      <c r="K49" s="14"/>
      <c r="L49" s="14"/>
      <c r="M49" s="14"/>
      <c r="N49" s="14"/>
      <c r="O49" s="14"/>
      <c r="P49" s="14"/>
      <c r="Q49" s="14"/>
      <c r="R49" s="14"/>
      <c r="S49" s="14"/>
      <c r="T49" s="14"/>
      <c r="U49" s="14"/>
      <c r="V49" s="16"/>
      <c r="W49" s="19"/>
      <c r="X49" s="16"/>
      <c r="Y49" s="16"/>
      <c r="Z49" s="16"/>
      <c r="AA49" s="16"/>
      <c r="AB49" s="16"/>
      <c r="AC49" s="16"/>
      <c r="AD49" s="16"/>
      <c r="AE49" s="17"/>
      <c r="AF49" s="9"/>
      <c r="AG49" s="9"/>
      <c r="AH49" s="9"/>
    </row>
    <row r="50" spans="1:34" ht="12" customHeight="1" x14ac:dyDescent="0.25">
      <c r="A50" s="7"/>
      <c r="B50" s="8"/>
      <c r="C50" s="18"/>
      <c r="D50" s="13"/>
      <c r="E50" s="18"/>
      <c r="F50" s="14"/>
      <c r="G50" s="20">
        <v>2023</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8"/>
      <c r="E51" s="18"/>
      <c r="F51" s="18"/>
      <c r="G51" s="18"/>
      <c r="H51" s="18"/>
      <c r="I51" s="18"/>
      <c r="J51" s="21"/>
      <c r="K51" s="21"/>
      <c r="L51" s="21"/>
      <c r="M51" s="21"/>
      <c r="N51" s="21"/>
      <c r="O51" s="21"/>
      <c r="P51" s="21"/>
      <c r="Q51" s="21"/>
      <c r="R51" s="21"/>
      <c r="S51" s="21"/>
      <c r="T51" s="21"/>
      <c r="U51" s="21"/>
      <c r="V51" s="21"/>
      <c r="W51" s="21"/>
      <c r="X51" s="21"/>
      <c r="Y51" s="21"/>
      <c r="Z51" s="21"/>
      <c r="AA51" s="21"/>
      <c r="AB51" s="21"/>
      <c r="AC51" s="21"/>
      <c r="AD51" s="21"/>
      <c r="AE51" s="17"/>
      <c r="AF51" s="9"/>
      <c r="AG51" s="9"/>
      <c r="AH51" s="9"/>
    </row>
    <row r="52" spans="1:34" ht="12" customHeight="1" x14ac:dyDescent="0.25">
      <c r="A52" s="7"/>
      <c r="B52" s="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21"/>
      <c r="AC52" s="21"/>
      <c r="AD52" s="21"/>
      <c r="AE52" s="17"/>
      <c r="AF52" s="9"/>
      <c r="AG52" s="9"/>
      <c r="AH52" s="9"/>
    </row>
    <row r="53" spans="1:34" ht="12" customHeight="1" x14ac:dyDescent="0.25">
      <c r="A53" s="7"/>
      <c r="B53" s="8"/>
      <c r="C53" s="18"/>
      <c r="D53" s="18"/>
      <c r="E53" s="18"/>
      <c r="F53" s="18"/>
      <c r="G53" s="18"/>
      <c r="H53" s="18"/>
      <c r="I53" s="18"/>
      <c r="J53" s="18"/>
      <c r="K53" s="18"/>
      <c r="L53" s="18" t="s">
        <v>3063</v>
      </c>
      <c r="M53" s="18"/>
      <c r="N53" s="18" t="s">
        <v>3062</v>
      </c>
      <c r="O53" s="18"/>
      <c r="P53" s="18" t="s">
        <v>3064</v>
      </c>
      <c r="Q53" s="18"/>
      <c r="R53" s="18"/>
      <c r="S53" s="18"/>
      <c r="T53" s="18"/>
      <c r="U53" s="18"/>
      <c r="V53" s="18"/>
      <c r="W53" s="18"/>
      <c r="X53" s="18"/>
      <c r="Y53" s="18"/>
      <c r="Z53" s="18"/>
      <c r="AA53" s="18"/>
      <c r="AB53" s="21"/>
      <c r="AC53" s="21"/>
      <c r="AD53" s="21"/>
      <c r="AE53" s="17"/>
      <c r="AF53" s="9"/>
      <c r="AG53" s="9"/>
      <c r="AH53" s="9"/>
    </row>
    <row r="54" spans="1:34" ht="12" customHeight="1" x14ac:dyDescent="0.25">
      <c r="A54" s="7"/>
      <c r="B54" s="8"/>
      <c r="C54" s="18"/>
      <c r="D54" s="18"/>
      <c r="E54" s="18"/>
      <c r="F54" s="24"/>
      <c r="G54" s="24"/>
      <c r="H54" s="503" t="s">
        <v>3058</v>
      </c>
      <c r="J54" s="24"/>
      <c r="M54" s="24"/>
      <c r="N54" s="24"/>
      <c r="O54" s="24"/>
      <c r="P54" s="24"/>
      <c r="Q54" s="24"/>
      <c r="R54" s="24"/>
      <c r="S54" s="24"/>
      <c r="T54" s="24"/>
      <c r="U54" s="24"/>
      <c r="V54" s="24"/>
      <c r="W54" s="24"/>
      <c r="X54" s="24"/>
      <c r="Y54" s="24"/>
      <c r="Z54" s="24"/>
      <c r="AA54" s="24"/>
      <c r="AB54" s="27"/>
      <c r="AC54" s="27"/>
      <c r="AD54" s="27"/>
      <c r="AE54" s="17"/>
      <c r="AF54" s="9"/>
      <c r="AG54" s="9"/>
      <c r="AH54" s="9"/>
    </row>
    <row r="55" spans="1:34" ht="12" customHeight="1" x14ac:dyDescent="0.25">
      <c r="A55" s="7"/>
      <c r="B55" s="8"/>
      <c r="C55" s="18"/>
      <c r="D55" s="18"/>
      <c r="E55" s="18"/>
      <c r="F55" s="24"/>
      <c r="G55" s="24"/>
      <c r="H55" s="24"/>
      <c r="I55" s="445" t="s">
        <v>3059</v>
      </c>
      <c r="J55" s="24"/>
      <c r="L55" s="495">
        <v>0.21</v>
      </c>
      <c r="M55" s="24"/>
      <c r="N55" s="495">
        <v>0.11</v>
      </c>
      <c r="O55" s="24"/>
      <c r="P55" s="24"/>
      <c r="Q55" s="24"/>
      <c r="R55" s="24"/>
      <c r="S55" s="24"/>
      <c r="T55" s="24"/>
      <c r="U55" s="24"/>
      <c r="V55" s="24"/>
      <c r="W55" s="24"/>
      <c r="X55" s="24"/>
      <c r="Y55" s="24"/>
      <c r="Z55" s="24"/>
      <c r="AA55" s="24"/>
      <c r="AB55" s="27"/>
      <c r="AC55" s="27"/>
      <c r="AD55" s="27"/>
      <c r="AE55" s="17"/>
      <c r="AF55" s="9"/>
      <c r="AG55" s="9"/>
      <c r="AH55" s="9"/>
    </row>
    <row r="56" spans="1:34" ht="12" customHeight="1" x14ac:dyDescent="0.25">
      <c r="A56" s="7"/>
      <c r="B56" s="8"/>
      <c r="C56" s="18"/>
      <c r="D56" s="18"/>
      <c r="E56" s="18"/>
      <c r="F56" s="24"/>
      <c r="G56" s="24"/>
      <c r="H56" s="24"/>
      <c r="I56" s="445"/>
      <c r="J56" s="24"/>
      <c r="M56" s="24"/>
      <c r="N56" s="24"/>
      <c r="O56" s="24"/>
      <c r="P56" s="24"/>
      <c r="Q56" s="24"/>
      <c r="R56" s="24"/>
      <c r="S56" s="24"/>
      <c r="T56" s="24"/>
      <c r="U56" s="24"/>
      <c r="V56" s="24"/>
      <c r="W56" s="24"/>
      <c r="X56" s="24"/>
      <c r="Y56" s="24"/>
      <c r="Z56" s="24"/>
      <c r="AA56" s="24"/>
      <c r="AB56" s="27"/>
      <c r="AC56" s="27"/>
      <c r="AD56" s="27"/>
      <c r="AE56" s="17"/>
      <c r="AF56" s="9"/>
      <c r="AG56" s="9"/>
      <c r="AH56" s="9"/>
    </row>
    <row r="57" spans="1:34" ht="12" customHeight="1" x14ac:dyDescent="0.25">
      <c r="A57" s="7"/>
      <c r="B57" s="8"/>
      <c r="C57" s="18"/>
      <c r="D57" s="18"/>
      <c r="E57" s="18"/>
      <c r="F57" s="24"/>
      <c r="G57" s="24"/>
      <c r="H57" s="503" t="s">
        <v>3057</v>
      </c>
      <c r="J57" s="24"/>
      <c r="M57" s="24"/>
      <c r="N57" s="24"/>
      <c r="O57" s="24"/>
      <c r="P57" s="24"/>
      <c r="Q57" s="24"/>
      <c r="R57" s="24"/>
      <c r="S57" s="24"/>
      <c r="T57" s="24"/>
      <c r="U57" s="24"/>
      <c r="V57" s="24"/>
      <c r="W57" s="24"/>
      <c r="X57" s="24"/>
      <c r="Y57" s="24"/>
      <c r="Z57" s="24"/>
      <c r="AA57" s="24"/>
      <c r="AB57" s="27"/>
      <c r="AC57" s="27"/>
      <c r="AD57" s="27"/>
      <c r="AE57" s="17"/>
      <c r="AF57" s="9"/>
      <c r="AG57" s="9"/>
      <c r="AH57" s="9"/>
    </row>
    <row r="58" spans="1:34" ht="12" customHeight="1" x14ac:dyDescent="0.25">
      <c r="A58" s="7"/>
      <c r="B58" s="8"/>
      <c r="C58" s="18"/>
      <c r="D58" s="18"/>
      <c r="E58" s="18"/>
      <c r="F58" s="24"/>
      <c r="G58" s="24"/>
      <c r="H58" s="504"/>
      <c r="I58" s="504" t="s">
        <v>3060</v>
      </c>
      <c r="J58" s="24"/>
      <c r="L58" s="397">
        <v>1</v>
      </c>
      <c r="M58" s="24"/>
      <c r="N58" s="397">
        <v>0.223</v>
      </c>
      <c r="O58" s="24"/>
      <c r="P58" s="397">
        <v>1</v>
      </c>
      <c r="Q58" s="24"/>
      <c r="R58" s="24"/>
      <c r="S58" s="24"/>
      <c r="T58" s="24"/>
      <c r="U58" s="24"/>
      <c r="V58" s="24"/>
      <c r="W58" s="24"/>
      <c r="X58" s="24"/>
      <c r="Y58" s="24"/>
      <c r="Z58" s="24"/>
      <c r="AA58" s="24"/>
      <c r="AB58" s="27"/>
      <c r="AC58" s="27"/>
      <c r="AD58" s="27"/>
      <c r="AE58" s="17"/>
      <c r="AF58" s="9"/>
      <c r="AG58" s="9"/>
      <c r="AH58" s="9"/>
    </row>
    <row r="59" spans="1:34" ht="12" customHeight="1" x14ac:dyDescent="0.25">
      <c r="A59" s="7"/>
      <c r="B59" s="8"/>
      <c r="C59" s="18"/>
      <c r="D59" s="18"/>
      <c r="E59" s="18"/>
      <c r="F59" s="24"/>
      <c r="G59" s="24"/>
      <c r="H59" s="504"/>
      <c r="I59" s="504" t="s">
        <v>3061</v>
      </c>
      <c r="J59" s="24"/>
      <c r="L59" s="397">
        <v>0.24</v>
      </c>
      <c r="M59" s="24"/>
      <c r="N59" s="397">
        <v>0.24</v>
      </c>
      <c r="O59" s="24"/>
      <c r="P59" s="397">
        <v>0.24</v>
      </c>
      <c r="Q59" s="24"/>
      <c r="R59" s="24"/>
      <c r="S59" s="24"/>
      <c r="T59" s="24"/>
      <c r="U59" s="24"/>
      <c r="V59" s="24"/>
      <c r="W59" s="24"/>
      <c r="X59" s="24"/>
      <c r="Y59" s="24"/>
      <c r="Z59" s="24"/>
      <c r="AA59" s="24"/>
      <c r="AB59" s="27"/>
      <c r="AC59" s="27"/>
      <c r="AD59" s="27"/>
      <c r="AE59" s="17"/>
      <c r="AF59" s="9"/>
      <c r="AG59" s="9"/>
      <c r="AH59" s="9"/>
    </row>
    <row r="60" spans="1:34" ht="12" customHeight="1" x14ac:dyDescent="0.25">
      <c r="A60" s="7"/>
      <c r="B60" s="8"/>
      <c r="C60" s="18"/>
      <c r="D60" s="18"/>
      <c r="E60" s="18"/>
      <c r="F60" s="24"/>
      <c r="G60" s="24"/>
      <c r="H60" s="505"/>
      <c r="I60" s="505"/>
      <c r="J60" s="24"/>
      <c r="M60" s="24"/>
      <c r="N60" s="24"/>
      <c r="O60" s="24"/>
      <c r="P60" s="24"/>
      <c r="Q60" s="24"/>
      <c r="R60" s="24"/>
      <c r="S60" s="24"/>
      <c r="T60" s="24"/>
      <c r="U60" s="24"/>
      <c r="V60" s="24"/>
      <c r="W60" s="24"/>
      <c r="X60" s="24"/>
      <c r="Y60" s="24"/>
      <c r="Z60" s="24"/>
      <c r="AA60" s="24"/>
      <c r="AB60" s="27"/>
      <c r="AC60" s="27"/>
      <c r="AD60" s="27"/>
      <c r="AE60" s="17"/>
      <c r="AF60" s="9"/>
      <c r="AG60" s="9"/>
      <c r="AH60" s="9"/>
    </row>
    <row r="61" spans="1:34" ht="12" customHeight="1" x14ac:dyDescent="0.25">
      <c r="A61" s="7"/>
      <c r="B61" s="8"/>
      <c r="C61" s="18"/>
      <c r="D61" s="18"/>
      <c r="E61" s="18"/>
      <c r="F61" s="24"/>
      <c r="G61" s="24"/>
      <c r="H61" s="505"/>
      <c r="I61" s="505"/>
      <c r="J61" s="24"/>
      <c r="M61" s="24"/>
      <c r="N61" s="24"/>
      <c r="O61" s="24"/>
      <c r="P61" s="24"/>
      <c r="Q61" s="24"/>
      <c r="R61" s="24"/>
      <c r="S61" s="24"/>
      <c r="T61" s="24"/>
      <c r="U61" s="24"/>
      <c r="V61" s="24"/>
      <c r="W61" s="24"/>
      <c r="X61" s="24"/>
      <c r="Y61" s="24"/>
      <c r="Z61" s="24"/>
      <c r="AA61" s="24"/>
      <c r="AB61" s="27"/>
      <c r="AC61" s="27"/>
      <c r="AD61" s="27"/>
      <c r="AE61" s="17"/>
      <c r="AF61" s="9"/>
      <c r="AG61" s="9"/>
      <c r="AH61" s="9"/>
    </row>
    <row r="62" spans="1:34" ht="12" customHeight="1" x14ac:dyDescent="0.25">
      <c r="A62" s="7"/>
      <c r="B62" s="8"/>
      <c r="C62" s="18"/>
      <c r="D62" s="18"/>
      <c r="E62" s="18"/>
      <c r="F62" s="24"/>
      <c r="G62" s="24"/>
      <c r="J62" s="24"/>
      <c r="M62" s="24"/>
      <c r="N62" s="24"/>
      <c r="O62" s="24"/>
      <c r="P62" s="24"/>
      <c r="Q62" s="24"/>
      <c r="R62" s="24"/>
      <c r="S62" s="24"/>
      <c r="T62" s="24"/>
      <c r="U62" s="24"/>
      <c r="V62" s="24"/>
      <c r="W62" s="24"/>
      <c r="X62" s="24"/>
      <c r="Y62" s="24"/>
      <c r="Z62" s="24"/>
      <c r="AA62" s="24"/>
      <c r="AB62" s="27"/>
      <c r="AC62" s="27"/>
      <c r="AD62" s="27"/>
      <c r="AE62" s="17"/>
      <c r="AF62" s="9"/>
      <c r="AG62" s="9"/>
      <c r="AH62" s="9"/>
    </row>
    <row r="63" spans="1:34" ht="12" customHeight="1" x14ac:dyDescent="0.25">
      <c r="A63" s="7"/>
      <c r="B63" s="8"/>
      <c r="C63" s="18"/>
      <c r="D63" s="18"/>
      <c r="E63" s="18"/>
      <c r="F63" s="24"/>
      <c r="G63" s="24"/>
      <c r="J63" s="24"/>
      <c r="M63" s="24"/>
      <c r="N63" s="24"/>
      <c r="O63" s="24"/>
      <c r="P63" s="24"/>
      <c r="Q63" s="24"/>
      <c r="R63" s="24"/>
      <c r="S63" s="24"/>
      <c r="T63" s="24"/>
      <c r="U63" s="24"/>
      <c r="V63" s="24"/>
      <c r="W63" s="24"/>
      <c r="X63" s="24"/>
      <c r="Y63" s="24"/>
      <c r="Z63" s="24"/>
      <c r="AA63" s="24"/>
      <c r="AB63" s="27"/>
      <c r="AC63" s="27"/>
      <c r="AD63" s="27"/>
      <c r="AE63" s="17"/>
      <c r="AF63" s="9"/>
      <c r="AG63" s="9"/>
      <c r="AH63" s="9"/>
    </row>
    <row r="64" spans="1:34" ht="12" customHeight="1" x14ac:dyDescent="0.25">
      <c r="A64" s="7"/>
      <c r="B64" s="8"/>
      <c r="C64" s="18"/>
      <c r="D64" s="18"/>
      <c r="E64" s="18"/>
      <c r="F64" s="24"/>
      <c r="G64" s="28"/>
      <c r="H64" s="28"/>
      <c r="I64" s="31"/>
      <c r="J64" s="32"/>
      <c r="K64" s="32"/>
      <c r="L64" s="32"/>
      <c r="M64" s="32"/>
      <c r="N64" s="32"/>
      <c r="O64" s="32"/>
      <c r="P64" s="32"/>
      <c r="Q64" s="30"/>
      <c r="R64" s="30"/>
      <c r="S64" s="30"/>
      <c r="T64" s="30"/>
      <c r="U64" s="30"/>
      <c r="V64" s="30"/>
      <c r="W64" s="30"/>
      <c r="X64" s="30"/>
      <c r="Y64" s="27"/>
      <c r="Z64" s="27"/>
      <c r="AA64" s="27"/>
      <c r="AB64" s="27"/>
      <c r="AC64" s="27"/>
      <c r="AD64" s="27"/>
      <c r="AE64" s="17"/>
      <c r="AF64" s="9"/>
      <c r="AG64" s="9"/>
      <c r="AH64" s="9"/>
    </row>
    <row r="65" spans="1:34" ht="5.0999999999999996" customHeight="1" x14ac:dyDescent="0.25">
      <c r="A65" s="7"/>
      <c r="B65" s="8"/>
      <c r="C65" s="18"/>
      <c r="D65" s="18"/>
      <c r="E65" s="18"/>
      <c r="F65" s="33"/>
      <c r="G65" s="34"/>
      <c r="H65" s="34"/>
      <c r="I65" s="34"/>
      <c r="J65" s="35"/>
      <c r="K65" s="35"/>
      <c r="L65" s="35"/>
      <c r="M65" s="35"/>
      <c r="N65" s="35"/>
      <c r="O65" s="35"/>
      <c r="P65" s="35"/>
      <c r="Q65" s="35"/>
      <c r="R65" s="35"/>
      <c r="S65" s="35"/>
      <c r="T65" s="35"/>
      <c r="U65" s="35"/>
      <c r="V65" s="35"/>
      <c r="W65" s="35"/>
      <c r="X65" s="35"/>
      <c r="Y65" s="27"/>
      <c r="Z65" s="27"/>
      <c r="AA65" s="27"/>
      <c r="AB65" s="27"/>
      <c r="AC65" s="27"/>
      <c r="AD65" s="27"/>
      <c r="AE65" s="17"/>
      <c r="AF65" s="9"/>
      <c r="AG65" s="9"/>
      <c r="AH65" s="9"/>
    </row>
    <row r="66" spans="1:34" ht="24.95" customHeight="1" x14ac:dyDescent="0.25">
      <c r="A66" s="7"/>
      <c r="B66" s="8"/>
      <c r="C66" s="36"/>
      <c r="D66" s="36"/>
      <c r="E66" s="36"/>
      <c r="F66" s="36"/>
      <c r="G66" s="37" t="str">
        <f>G48</f>
        <v>Other Factors</v>
      </c>
      <c r="H66" s="36"/>
      <c r="I66" s="36"/>
      <c r="J66" s="36"/>
      <c r="K66" s="36"/>
      <c r="L66" s="36"/>
      <c r="M66" s="36"/>
      <c r="N66" s="36"/>
      <c r="O66" s="36"/>
      <c r="P66" s="36"/>
      <c r="Q66" s="36"/>
      <c r="R66" s="36"/>
      <c r="S66" s="36"/>
      <c r="T66" s="36"/>
      <c r="U66" s="36"/>
      <c r="V66" s="36"/>
      <c r="W66" s="36"/>
      <c r="X66" s="36"/>
      <c r="Y66" s="36"/>
      <c r="Z66" s="36"/>
      <c r="AA66" s="36"/>
      <c r="AB66" s="36"/>
      <c r="AC66" s="36"/>
      <c r="AD66" s="36"/>
      <c r="AE66" s="38" t="s">
        <v>101</v>
      </c>
      <c r="AF66" s="9"/>
      <c r="AG66" s="9"/>
      <c r="AH66" s="9"/>
    </row>
    <row r="67" spans="1:34" ht="12" customHeight="1" x14ac:dyDescent="0.25">
      <c r="A67" s="7"/>
      <c r="B67" s="8"/>
      <c r="C67" s="8"/>
      <c r="D67" s="8"/>
      <c r="E67" s="8"/>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K380" activePane="bottomRight" state="frozen"/>
      <selection activeCell="A6" sqref="A6"/>
      <selection pane="topRight" activeCell="K6" sqref="K6"/>
      <selection pane="bottomLeft" activeCell="A22" sqref="A22"/>
      <selection pane="bottomRight" activeCell="M401" sqref="M4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11" t="s">
        <v>3025</v>
      </c>
      <c r="K11" s="507"/>
      <c r="L11" s="507"/>
      <c r="M11" s="507"/>
      <c r="N11" s="507"/>
      <c r="O11" s="507"/>
      <c r="P11" s="507"/>
      <c r="Q11" s="507"/>
      <c r="R11" s="507"/>
      <c r="S11" s="507"/>
      <c r="T11" s="507"/>
      <c r="U11" s="507"/>
      <c r="V11" s="507"/>
      <c r="W11" s="507"/>
      <c r="X11" s="507"/>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45267.412782407402</v>
      </c>
      <c r="J12" s="508" t="s">
        <v>3065</v>
      </c>
      <c r="K12" s="509"/>
      <c r="L12" s="509"/>
      <c r="M12" s="509"/>
      <c r="N12" s="509"/>
      <c r="O12" s="509"/>
      <c r="P12" s="509"/>
      <c r="Q12" s="509"/>
      <c r="R12" s="509"/>
      <c r="S12" s="509"/>
      <c r="T12" s="509"/>
      <c r="U12" s="509"/>
      <c r="V12" s="509"/>
      <c r="W12" s="509"/>
      <c r="X12" s="510"/>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2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2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2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2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2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2192</v>
      </c>
      <c r="K300" s="277" t="s">
        <v>2188</v>
      </c>
      <c r="L300" s="277" t="s">
        <v>2189</v>
      </c>
      <c r="M300" s="277" t="s">
        <v>3024</v>
      </c>
      <c r="N300" s="277" t="s">
        <v>3023</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2193</v>
      </c>
      <c r="K301" s="96" t="s">
        <v>2190</v>
      </c>
      <c r="L301" s="96" t="s">
        <v>2191</v>
      </c>
      <c r="M301" s="96" t="s">
        <v>3021</v>
      </c>
      <c r="N301" s="96" t="s">
        <v>3022</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3045</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348</v>
      </c>
      <c r="I311" s="76"/>
      <c r="J311" s="76"/>
      <c r="K311" s="76"/>
      <c r="L311" s="76"/>
      <c r="M311" s="76"/>
      <c r="N311" s="76"/>
      <c r="O311" s="76"/>
      <c r="P311" s="76"/>
      <c r="Q311" s="76"/>
      <c r="R311" s="76"/>
      <c r="S311" s="76"/>
      <c r="T311" s="198" t="s">
        <v>3046</v>
      </c>
      <c r="U311" s="198" t="s">
        <v>3044</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3043</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3047</v>
      </c>
      <c r="U319" s="201" t="s">
        <v>3047</v>
      </c>
      <c r="V319" s="201"/>
      <c r="W319" s="201"/>
      <c r="X319" s="201" t="s">
        <v>3049</v>
      </c>
      <c r="Y319" s="201" t="s">
        <v>370</v>
      </c>
      <c r="Z319" s="201" t="s">
        <v>371</v>
      </c>
      <c r="AA319" s="201" t="s">
        <v>3049</v>
      </c>
      <c r="AB319" s="201" t="s">
        <v>3048</v>
      </c>
      <c r="AC319" s="201"/>
      <c r="AD319" s="201"/>
      <c r="AE319" s="201"/>
      <c r="AF319" s="201" t="s">
        <v>3050</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45263.452692476902</v>
      </c>
      <c r="J11" s="512" t="s">
        <v>3040</v>
      </c>
      <c r="K11" s="513"/>
      <c r="L11" s="513"/>
      <c r="M11" s="513"/>
      <c r="N11" s="513"/>
      <c r="O11" s="513"/>
      <c r="P11" s="513"/>
      <c r="Q11" s="513"/>
      <c r="R11" s="513"/>
      <c r="S11" s="513"/>
      <c r="T11" s="513"/>
      <c r="U11" s="513"/>
      <c r="V11" s="513"/>
      <c r="W11" s="513"/>
      <c r="X11" s="513"/>
      <c r="Y11" s="51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156</v>
      </c>
      <c r="I12" s="278">
        <v>45265.617936111099</v>
      </c>
      <c r="J12" s="514" t="s">
        <v>3053</v>
      </c>
      <c r="K12" s="515"/>
      <c r="L12" s="515"/>
      <c r="M12" s="515"/>
      <c r="N12" s="515"/>
      <c r="O12" s="515"/>
      <c r="P12" s="515"/>
      <c r="Q12" s="515"/>
      <c r="R12" s="515"/>
      <c r="S12" s="515"/>
      <c r="T12" s="515"/>
      <c r="U12" s="515"/>
      <c r="V12" s="515"/>
      <c r="W12" s="515"/>
      <c r="X12" s="515"/>
      <c r="Y12" s="51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147</v>
      </c>
      <c r="F30" s="65">
        <v>1</v>
      </c>
      <c r="G30" s="66"/>
      <c r="H30" s="243" t="s">
        <v>3018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outlineLevel="1" x14ac:dyDescent="0.2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2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45" customHeight="1" outlineLevel="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2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3039</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3020</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3038</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2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2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2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3029</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3030</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3031</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3032</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3033</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3034</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2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2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2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3019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2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25">
      <c r="A111" s="45"/>
      <c r="B111" s="54"/>
      <c r="C111" s="47">
        <f t="shared" si="19"/>
        <v>4</v>
      </c>
      <c r="D111" s="73"/>
      <c r="E111" s="70"/>
      <c r="F111" s="70" t="s">
        <v>2982</v>
      </c>
      <c r="G111" s="73"/>
      <c r="H111" s="76" t="s">
        <v>2983</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2984</v>
      </c>
      <c r="AE111" s="76"/>
      <c r="AF111" s="97">
        <v>1</v>
      </c>
      <c r="AG111" s="97">
        <v>1</v>
      </c>
      <c r="AH111" s="73"/>
      <c r="AI111" s="57"/>
      <c r="AJ111" s="45"/>
      <c r="AK111" s="45"/>
      <c r="AL111" s="45"/>
    </row>
    <row r="112" spans="1:38" outlineLevel="2" x14ac:dyDescent="0.25">
      <c r="A112" s="45"/>
      <c r="B112" s="54"/>
      <c r="C112" s="47">
        <f t="shared" si="19"/>
        <v>4</v>
      </c>
      <c r="D112" s="73"/>
      <c r="E112" s="70"/>
      <c r="F112" s="70" t="s">
        <v>2985</v>
      </c>
      <c r="G112" s="73" t="s">
        <v>152</v>
      </c>
      <c r="H112" s="76" t="s">
        <v>2986</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2984</v>
      </c>
      <c r="AE112" s="76"/>
      <c r="AF112" s="97">
        <v>1</v>
      </c>
      <c r="AG112" s="97">
        <v>1</v>
      </c>
      <c r="AH112" s="73"/>
      <c r="AI112" s="57"/>
      <c r="AJ112" s="45"/>
      <c r="AK112" s="45"/>
      <c r="AL112" s="45"/>
    </row>
    <row r="113" spans="1:38" outlineLevel="2" x14ac:dyDescent="0.25">
      <c r="A113" s="45"/>
      <c r="B113" s="54"/>
      <c r="C113" s="47">
        <f t="shared" si="19"/>
        <v>4</v>
      </c>
      <c r="D113" s="73"/>
      <c r="E113" s="70"/>
      <c r="F113" s="70" t="s">
        <v>2987</v>
      </c>
      <c r="G113" s="73" t="s">
        <v>152</v>
      </c>
      <c r="H113" s="76" t="s">
        <v>2988</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2989</v>
      </c>
      <c r="AE113" s="76"/>
      <c r="AF113" s="97">
        <v>1</v>
      </c>
      <c r="AG113" s="97">
        <v>1</v>
      </c>
      <c r="AH113" s="73"/>
      <c r="AI113" s="57"/>
      <c r="AJ113" s="45"/>
      <c r="AK113" s="45"/>
      <c r="AL113" s="45"/>
    </row>
    <row r="114" spans="1:38" outlineLevel="2" x14ac:dyDescent="0.25">
      <c r="A114" s="45"/>
      <c r="B114" s="54"/>
      <c r="C114" s="47">
        <f t="shared" si="19"/>
        <v>4</v>
      </c>
      <c r="D114" s="73"/>
      <c r="E114" s="70"/>
      <c r="F114" s="70" t="s">
        <v>2990</v>
      </c>
      <c r="G114" s="73" t="s">
        <v>152</v>
      </c>
      <c r="H114" s="76" t="s">
        <v>2991</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2992</v>
      </c>
      <c r="G115" s="73" t="s">
        <v>152</v>
      </c>
      <c r="H115" s="76" t="s">
        <v>2993</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2994</v>
      </c>
      <c r="G116" s="73" t="s">
        <v>152</v>
      </c>
      <c r="H116" s="76" t="s">
        <v>2995</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2996</v>
      </c>
      <c r="G117" s="73" t="s">
        <v>152</v>
      </c>
      <c r="H117" s="76" t="s">
        <v>2997</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2998</v>
      </c>
      <c r="G118" s="73" t="s">
        <v>152</v>
      </c>
      <c r="H118" s="76" t="s">
        <v>2999</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3000</v>
      </c>
      <c r="G119" s="73" t="s">
        <v>152</v>
      </c>
      <c r="H119" s="76" t="s">
        <v>3001</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3002</v>
      </c>
      <c r="G120" s="73" t="s">
        <v>152</v>
      </c>
      <c r="H120" s="76" t="s">
        <v>3003</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3004</v>
      </c>
      <c r="G121" s="73" t="s">
        <v>152</v>
      </c>
      <c r="H121" s="76" t="s">
        <v>3005</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3006</v>
      </c>
      <c r="G122" s="73" t="s">
        <v>152</v>
      </c>
      <c r="H122" s="76" t="s">
        <v>3007</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3008</v>
      </c>
      <c r="G123" s="73" t="s">
        <v>152</v>
      </c>
      <c r="H123" s="76" t="s">
        <v>3009</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3010</v>
      </c>
      <c r="G124" s="73" t="s">
        <v>152</v>
      </c>
      <c r="H124" s="76" t="s">
        <v>3011</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3012</v>
      </c>
      <c r="G125" s="73" t="s">
        <v>152</v>
      </c>
      <c r="H125" s="76" t="s">
        <v>3013</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2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2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2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2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2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2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2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2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2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2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2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2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2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2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2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2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2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2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2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3042</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2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2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2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2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2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2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2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2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2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2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2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2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2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2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2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2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2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2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2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2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2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2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2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2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2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2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2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2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2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2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2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2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2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2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2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2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2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2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2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2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2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2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2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2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2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2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2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2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2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2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2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2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2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2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2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2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2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2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2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2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2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2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2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2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2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2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2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2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2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2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2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2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2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2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2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2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2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2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2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2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2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2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2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2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2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2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2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2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2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2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2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2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2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2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2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2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2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25">
      <c r="A316" s="45"/>
      <c r="B316" s="54"/>
      <c r="C316" s="47">
        <f>INT($C$29)+2</f>
        <v>3</v>
      </c>
      <c r="D316" s="73"/>
      <c r="E316" s="70"/>
      <c r="F316" s="70" t="s">
        <v>2920</v>
      </c>
      <c r="G316" s="73"/>
      <c r="H316" s="76" t="s">
        <v>3037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2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2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2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2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2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2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2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2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2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2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2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2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2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2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2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2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2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2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2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1000</v>
      </c>
      <c r="G357" s="73"/>
      <c r="H357" s="76" t="s">
        <v>1004</v>
      </c>
      <c r="I357" s="96" t="s">
        <v>3041</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1002</v>
      </c>
      <c r="G358" s="73"/>
      <c r="H358" s="76" t="s">
        <v>2869</v>
      </c>
      <c r="I358" s="96" t="s">
        <v>3041</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1003</v>
      </c>
      <c r="G359" s="73"/>
      <c r="H359" s="76" t="s">
        <v>2870</v>
      </c>
      <c r="I359" s="96" t="s">
        <v>3041</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2863</v>
      </c>
      <c r="G360" s="73"/>
      <c r="H360" s="76" t="s">
        <v>2871</v>
      </c>
      <c r="I360" s="96" t="s">
        <v>3041</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2864</v>
      </c>
      <c r="G361" s="73"/>
      <c r="H361" s="76" t="s">
        <v>2879</v>
      </c>
      <c r="I361" s="96" t="s">
        <v>3041</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2865</v>
      </c>
      <c r="G362" s="73"/>
      <c r="H362" s="76" t="s">
        <v>2880</v>
      </c>
      <c r="I362" s="96" t="s">
        <v>3041</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3035</v>
      </c>
      <c r="S363" s="76" t="s">
        <v>3036</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1009</v>
      </c>
      <c r="G377" s="73"/>
      <c r="H377" s="76" t="s">
        <v>2413</v>
      </c>
      <c r="I377" s="96" t="s">
        <v>3052</v>
      </c>
      <c r="J377" s="96"/>
      <c r="K377" s="97">
        <v>1.84E-2</v>
      </c>
      <c r="L377" s="97">
        <v>1.84E-2</v>
      </c>
      <c r="M377" s="97">
        <v>1.84E-2</v>
      </c>
      <c r="N377" s="97">
        <v>1.84E-2</v>
      </c>
      <c r="O377" s="97">
        <v>1.84E-2</v>
      </c>
      <c r="P377" s="97">
        <v>1.84E-2</v>
      </c>
      <c r="Q377" s="76"/>
      <c r="R377" s="76" t="s">
        <v>3051</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2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2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2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2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2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2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2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2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2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2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2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2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2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2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2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2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2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2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2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2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2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2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2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2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2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2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2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2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2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2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2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2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2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2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2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2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2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2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2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2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2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2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2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2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2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2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2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2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2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2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2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2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2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2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2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2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2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2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2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2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2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2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2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2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2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2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2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2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2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2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2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2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2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2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2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2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2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2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2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2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2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2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1277</v>
      </c>
      <c r="G644" s="73"/>
      <c r="H644" s="76" t="s">
        <v>3026</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25">
      <c r="A645" s="45"/>
      <c r="B645" s="54"/>
      <c r="C645" s="47">
        <f t="shared" si="127"/>
        <v>3</v>
      </c>
      <c r="D645" s="73"/>
      <c r="E645" s="70"/>
      <c r="F645" s="70" t="s">
        <v>1278</v>
      </c>
      <c r="G645" s="73"/>
      <c r="H645" s="76" t="s">
        <v>3027</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1279</v>
      </c>
      <c r="G646" s="73"/>
      <c r="H646" s="76" t="s">
        <v>3028</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2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2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2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2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2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2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2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2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2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2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2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2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2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2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2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2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25">
      <c r="A677" s="45"/>
      <c r="B677" s="54"/>
      <c r="C677" s="47">
        <f t="shared" si="127"/>
        <v>3</v>
      </c>
      <c r="D677" s="73"/>
      <c r="E677" s="70"/>
      <c r="F677" s="70" t="s">
        <v>1340</v>
      </c>
      <c r="G677" s="73"/>
      <c r="H677" s="76" t="s">
        <v>3014</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3015</v>
      </c>
      <c r="AE677" s="76"/>
      <c r="AF677" s="97">
        <v>1</v>
      </c>
      <c r="AG677" s="97">
        <v>1</v>
      </c>
      <c r="AH677" s="73"/>
      <c r="AI677" s="57"/>
      <c r="AJ677" s="45"/>
      <c r="AK677" s="45"/>
      <c r="AL677" s="45"/>
    </row>
    <row r="678" spans="1:38" outlineLevel="2" x14ac:dyDescent="0.25">
      <c r="A678" s="45"/>
      <c r="B678" s="54"/>
      <c r="C678" s="47">
        <f t="shared" si="127"/>
        <v>3</v>
      </c>
      <c r="D678" s="73"/>
      <c r="E678" s="70"/>
      <c r="F678" s="70" t="s">
        <v>1341</v>
      </c>
      <c r="G678" s="73"/>
      <c r="H678" s="76" t="s">
        <v>3016</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127"/>
        <v>3</v>
      </c>
      <c r="D679" s="73"/>
      <c r="E679" s="70"/>
      <c r="F679" s="70" t="s">
        <v>1342</v>
      </c>
      <c r="G679" s="73"/>
      <c r="H679" s="76" t="s">
        <v>3017</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2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2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2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2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2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2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2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2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2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2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2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2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2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2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2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2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2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2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2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2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2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2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2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2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2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2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2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2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2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2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2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2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2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2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2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2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2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2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2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2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2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2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2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2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2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2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2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2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2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2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2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2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2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2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2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2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2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2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2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2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2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2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2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2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2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2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2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2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2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2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2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2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2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2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2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2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2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2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2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2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2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2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2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2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2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2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2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2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2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2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2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2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2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2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2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2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2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2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2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2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2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2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2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2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2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2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2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2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2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2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2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2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2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2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2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2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2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2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2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2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2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2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2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2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2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2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2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2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2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2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2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2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2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2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2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2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2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2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2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2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2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2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2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2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2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2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2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2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2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2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2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2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2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2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2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2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2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2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2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2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2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2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2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2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2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2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2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2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2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2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2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2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2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2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2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2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2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2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2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2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2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2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2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2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2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2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2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2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2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2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2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2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2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2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2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2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2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11" t="s">
        <v>2408</v>
      </c>
      <c r="K11" s="507"/>
      <c r="L11" s="507"/>
      <c r="M11" s="507"/>
      <c r="N11" s="507"/>
      <c r="O11" s="507"/>
      <c r="P11" s="507"/>
      <c r="Q11" s="507"/>
      <c r="R11" s="507"/>
      <c r="S11" s="507"/>
      <c r="T11" s="507"/>
      <c r="U11" s="507"/>
      <c r="V11" s="507"/>
      <c r="W11" s="507"/>
      <c r="X11" s="50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8" t="s">
        <v>2419</v>
      </c>
      <c r="K12" s="509"/>
      <c r="L12" s="509"/>
      <c r="M12" s="509"/>
      <c r="N12" s="509"/>
      <c r="O12" s="509"/>
      <c r="P12" s="509"/>
      <c r="Q12" s="509"/>
      <c r="R12" s="509"/>
      <c r="S12" s="509"/>
      <c r="T12" s="509"/>
      <c r="U12" s="509"/>
      <c r="V12" s="509"/>
      <c r="W12" s="509"/>
      <c r="X12" s="51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2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2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2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2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2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2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2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2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2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2961</v>
      </c>
      <c r="B3" s="499">
        <v>6.9999999999999994E-5</v>
      </c>
      <c r="C3" s="1" t="s">
        <v>2965</v>
      </c>
    </row>
    <row r="4" spans="1:3" x14ac:dyDescent="0.25">
      <c r="A4" t="s">
        <v>2962</v>
      </c>
      <c r="B4" s="499">
        <v>1.2999999999999999E-4</v>
      </c>
      <c r="C4" s="1" t="s">
        <v>2966</v>
      </c>
    </row>
    <row r="5" spans="1:3" x14ac:dyDescent="0.25">
      <c r="A5" t="s">
        <v>2963</v>
      </c>
      <c r="B5" s="499">
        <v>1.9000000000000001E-4</v>
      </c>
      <c r="C5" s="1" t="s">
        <v>2967</v>
      </c>
    </row>
    <row r="6" spans="1:3" x14ac:dyDescent="0.25">
      <c r="A6" t="s">
        <v>2964</v>
      </c>
      <c r="B6" s="499">
        <v>1.9000000000000001E-4</v>
      </c>
      <c r="C6" s="1" t="s">
        <v>2966</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2973</v>
      </c>
      <c r="B14"/>
    </row>
    <row r="15" spans="1:3" x14ac:dyDescent="0.25">
      <c r="A15" s="354" t="str">
        <f>General!G37</f>
        <v>b</v>
      </c>
      <c r="B15">
        <v>20</v>
      </c>
      <c r="C15" s="1" t="s">
        <v>2971</v>
      </c>
    </row>
    <row r="16" spans="1:3" x14ac:dyDescent="0.25">
      <c r="A16" s="354" t="str">
        <f>General!G38</f>
        <v>bd</v>
      </c>
      <c r="B16">
        <v>20</v>
      </c>
      <c r="C16" s="1" t="s">
        <v>2971</v>
      </c>
    </row>
    <row r="17" spans="1:3" x14ac:dyDescent="0.25">
      <c r="A17" s="354" t="str">
        <f>General!G39</f>
        <v>f</v>
      </c>
      <c r="B17">
        <v>7</v>
      </c>
      <c r="C17" s="1" t="s">
        <v>2971</v>
      </c>
    </row>
    <row r="18" spans="1:3" x14ac:dyDescent="0.25">
      <c r="A18" s="354" t="str">
        <f>General!G40</f>
        <v>h</v>
      </c>
      <c r="B18">
        <v>20</v>
      </c>
      <c r="C18" s="1" t="s">
        <v>2971</v>
      </c>
    </row>
    <row r="19" spans="1:3" x14ac:dyDescent="0.25">
      <c r="A19" s="354" t="str">
        <f>General!G41</f>
        <v>i</v>
      </c>
      <c r="B19">
        <v>7</v>
      </c>
      <c r="C19" s="1" t="s">
        <v>2971</v>
      </c>
    </row>
    <row r="20" spans="1:3" x14ac:dyDescent="0.25">
      <c r="A20" s="354" t="str">
        <f>General!G42</f>
        <v>k</v>
      </c>
      <c r="B20">
        <v>7</v>
      </c>
      <c r="C20" s="1" t="s">
        <v>2971</v>
      </c>
    </row>
    <row r="21" spans="1:3" x14ac:dyDescent="0.25">
      <c r="A21" s="354" t="str">
        <f>General!G43</f>
        <v>l</v>
      </c>
      <c r="B21">
        <v>7</v>
      </c>
      <c r="C21" s="1" t="s">
        <v>2971</v>
      </c>
    </row>
    <row r="22" spans="1:3" x14ac:dyDescent="0.25">
      <c r="A22" s="354" t="str">
        <f>General!G44</f>
        <v>o</v>
      </c>
      <c r="B22">
        <v>20</v>
      </c>
      <c r="C22" s="1" t="s">
        <v>2971</v>
      </c>
    </row>
    <row r="23" spans="1:3" x14ac:dyDescent="0.25">
      <c r="A23" s="354" t="str">
        <f>General!G45</f>
        <v>od</v>
      </c>
      <c r="B23">
        <v>20</v>
      </c>
      <c r="C23" s="1" t="s">
        <v>2971</v>
      </c>
    </row>
    <row r="24" spans="1:3" x14ac:dyDescent="0.25">
      <c r="A24" s="354" t="str">
        <f>General!G46</f>
        <v>of</v>
      </c>
      <c r="B24">
        <v>20</v>
      </c>
      <c r="C24" s="1" t="s">
        <v>2971</v>
      </c>
    </row>
    <row r="25" spans="1:3" x14ac:dyDescent="0.25">
      <c r="A25" s="354" t="str">
        <f>General!G47</f>
        <v>r</v>
      </c>
      <c r="B25">
        <v>7</v>
      </c>
      <c r="C25" s="1" t="s">
        <v>2971</v>
      </c>
    </row>
    <row r="26" spans="1:3" x14ac:dyDescent="0.25">
      <c r="A26" s="354" t="str">
        <f>General!G48</f>
        <v>rd</v>
      </c>
      <c r="B26">
        <v>7</v>
      </c>
      <c r="C26" s="1" t="s">
        <v>2971</v>
      </c>
    </row>
    <row r="27" spans="1:3" x14ac:dyDescent="0.25">
      <c r="A27" s="354" t="str">
        <f>General!G49</f>
        <v>v</v>
      </c>
      <c r="B27">
        <v>7</v>
      </c>
      <c r="C27" s="1" t="s">
        <v>2971</v>
      </c>
    </row>
    <row r="28" spans="1:3" x14ac:dyDescent="0.25">
      <c r="A28" s="354" t="str">
        <f>General!G50</f>
        <v>w</v>
      </c>
      <c r="B28">
        <v>20</v>
      </c>
      <c r="C28" s="1" t="s">
        <v>2971</v>
      </c>
    </row>
    <row r="29" spans="1:3" x14ac:dyDescent="0.25">
      <c r="A29" s="354" t="str">
        <f>General!G51</f>
        <v>wd</v>
      </c>
      <c r="B29">
        <v>20</v>
      </c>
      <c r="C29" s="1" t="s">
        <v>2971</v>
      </c>
    </row>
    <row r="30" spans="1:3" x14ac:dyDescent="0.25">
      <c r="A30" s="354" t="str">
        <f>General!G52</f>
        <v>z</v>
      </c>
      <c r="B30">
        <v>7</v>
      </c>
      <c r="C30" s="1" t="s">
        <v>2971</v>
      </c>
    </row>
    <row r="31" spans="1:3" x14ac:dyDescent="0.25">
      <c r="A31" s="354" t="str">
        <f>General!G53</f>
        <v>zd</v>
      </c>
      <c r="B31">
        <v>7</v>
      </c>
      <c r="C31" s="1" t="s">
        <v>2971</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2195</v>
      </c>
    </row>
    <row r="11" spans="1:17" x14ac:dyDescent="0.25">
      <c r="A11" t="s">
        <v>78</v>
      </c>
      <c r="B11" t="s">
        <v>79</v>
      </c>
      <c r="C11" t="s">
        <v>141</v>
      </c>
      <c r="D11" t="s">
        <v>142</v>
      </c>
      <c r="E11" t="s">
        <v>2968</v>
      </c>
      <c r="F11" t="s">
        <v>2969</v>
      </c>
    </row>
    <row r="12" spans="1:17" x14ac:dyDescent="0.25">
      <c r="A12" t="s">
        <v>2830</v>
      </c>
      <c r="B12">
        <v>188000</v>
      </c>
      <c r="C12" s="44">
        <v>1</v>
      </c>
      <c r="D12" s="44">
        <v>0</v>
      </c>
      <c r="E12" s="44">
        <v>0</v>
      </c>
      <c r="F12" s="44">
        <v>0</v>
      </c>
    </row>
    <row r="13" spans="1:17" x14ac:dyDescent="0.25">
      <c r="A13" t="s">
        <v>2828</v>
      </c>
      <c r="B13">
        <v>87000</v>
      </c>
      <c r="C13" s="44">
        <v>1</v>
      </c>
      <c r="D13" s="44">
        <v>0</v>
      </c>
      <c r="E13" s="44">
        <v>0</v>
      </c>
      <c r="F13" s="44">
        <v>0</v>
      </c>
    </row>
    <row r="14" spans="1:17" x14ac:dyDescent="0.25">
      <c r="A14" t="s">
        <v>2829</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2831</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2833</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2832</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2826</v>
      </c>
      <c r="B34" s="452">
        <v>1</v>
      </c>
    </row>
    <row r="35" spans="1:3" ht="7.35" customHeight="1" x14ac:dyDescent="0.25"/>
    <row r="36" spans="1:3" x14ac:dyDescent="0.25">
      <c r="A36" t="s">
        <v>2975</v>
      </c>
      <c r="B36">
        <v>8.6999999999999993</v>
      </c>
      <c r="C36" s="1" t="s">
        <v>2974</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2827</v>
      </c>
      <c r="B83" s="452">
        <v>1</v>
      </c>
    </row>
    <row r="84" spans="1:5" ht="7.35" customHeight="1" x14ac:dyDescent="0.25"/>
    <row r="85" spans="1:5" x14ac:dyDescent="0.25">
      <c r="A85" t="s">
        <v>2960</v>
      </c>
      <c r="B85">
        <v>63</v>
      </c>
    </row>
    <row r="86" spans="1:5" ht="7.15" customHeight="1" x14ac:dyDescent="0.25"/>
    <row r="87" spans="1:5" x14ac:dyDescent="0.25">
      <c r="A87" t="s">
        <v>40</v>
      </c>
      <c r="B87">
        <v>0.3</v>
      </c>
      <c r="C87" s="1" t="s">
        <v>133</v>
      </c>
    </row>
    <row r="88" spans="1:5" ht="7.15" customHeight="1" x14ac:dyDescent="0.25"/>
    <row r="89" spans="1:5" x14ac:dyDescent="0.25">
      <c r="A89" t="s">
        <v>2970</v>
      </c>
      <c r="B89"/>
    </row>
    <row r="90" spans="1:5" x14ac:dyDescent="0.25">
      <c r="A90" s="354" t="s">
        <v>4</v>
      </c>
      <c r="B90">
        <v>20</v>
      </c>
      <c r="C90" s="1" t="s">
        <v>2971</v>
      </c>
      <c r="E90" s="1" t="s">
        <v>2972</v>
      </c>
    </row>
    <row r="91" spans="1:5" x14ac:dyDescent="0.25">
      <c r="A91" s="354" t="s">
        <v>2343</v>
      </c>
      <c r="B91">
        <v>20</v>
      </c>
      <c r="C91" s="1" t="s">
        <v>2971</v>
      </c>
    </row>
    <row r="92" spans="1:5" x14ac:dyDescent="0.25">
      <c r="A92" s="354" t="s">
        <v>10</v>
      </c>
      <c r="B92">
        <v>7</v>
      </c>
      <c r="C92" s="1" t="s">
        <v>2971</v>
      </c>
    </row>
    <row r="93" spans="1:5" x14ac:dyDescent="0.25">
      <c r="A93" s="354" t="s">
        <v>68</v>
      </c>
      <c r="B93">
        <v>20</v>
      </c>
      <c r="C93" s="1" t="s">
        <v>2971</v>
      </c>
    </row>
    <row r="94" spans="1:5" x14ac:dyDescent="0.25">
      <c r="A94" s="354" t="s">
        <v>69</v>
      </c>
      <c r="B94">
        <v>7</v>
      </c>
      <c r="C94" s="1" t="s">
        <v>2971</v>
      </c>
    </row>
    <row r="95" spans="1:5" x14ac:dyDescent="0.25">
      <c r="A95" s="354" t="s">
        <v>70</v>
      </c>
      <c r="B95">
        <v>7</v>
      </c>
      <c r="C95" s="1" t="s">
        <v>2971</v>
      </c>
    </row>
    <row r="96" spans="1:5" x14ac:dyDescent="0.25">
      <c r="A96" s="354" t="s">
        <v>7</v>
      </c>
      <c r="B96">
        <v>7</v>
      </c>
      <c r="C96" s="1" t="s">
        <v>2971</v>
      </c>
    </row>
    <row r="97" spans="1:3" x14ac:dyDescent="0.25">
      <c r="A97" s="354" t="s">
        <v>6</v>
      </c>
      <c r="B97">
        <v>20</v>
      </c>
      <c r="C97" s="1" t="s">
        <v>2971</v>
      </c>
    </row>
    <row r="98" spans="1:3" x14ac:dyDescent="0.25">
      <c r="A98" s="354" t="s">
        <v>2347</v>
      </c>
      <c r="B98">
        <v>20</v>
      </c>
      <c r="C98" s="1" t="s">
        <v>2971</v>
      </c>
    </row>
    <row r="99" spans="1:3" x14ac:dyDescent="0.25">
      <c r="A99" s="354" t="s">
        <v>80</v>
      </c>
      <c r="B99">
        <v>20</v>
      </c>
      <c r="C99" s="1" t="s">
        <v>2971</v>
      </c>
    </row>
    <row r="100" spans="1:3" x14ac:dyDescent="0.25">
      <c r="A100" s="354" t="s">
        <v>9</v>
      </c>
      <c r="B100">
        <v>7</v>
      </c>
      <c r="C100" s="1" t="s">
        <v>2971</v>
      </c>
    </row>
    <row r="101" spans="1:3" x14ac:dyDescent="0.25">
      <c r="A101" s="354" t="s">
        <v>2346</v>
      </c>
      <c r="B101">
        <v>7</v>
      </c>
      <c r="C101" s="1" t="s">
        <v>2971</v>
      </c>
    </row>
    <row r="102" spans="1:3" x14ac:dyDescent="0.25">
      <c r="A102" s="354" t="s">
        <v>71</v>
      </c>
      <c r="B102">
        <v>7</v>
      </c>
      <c r="C102" s="1" t="s">
        <v>2971</v>
      </c>
    </row>
    <row r="103" spans="1:3" x14ac:dyDescent="0.25">
      <c r="A103" s="354" t="s">
        <v>5</v>
      </c>
      <c r="B103">
        <v>20</v>
      </c>
      <c r="C103" s="1" t="s">
        <v>2971</v>
      </c>
    </row>
    <row r="104" spans="1:3" x14ac:dyDescent="0.25">
      <c r="A104" s="354" t="s">
        <v>2345</v>
      </c>
      <c r="B104">
        <v>20</v>
      </c>
      <c r="C104" s="1" t="s">
        <v>2971</v>
      </c>
    </row>
    <row r="105" spans="1:3" x14ac:dyDescent="0.25">
      <c r="A105" s="354" t="s">
        <v>8</v>
      </c>
      <c r="B105">
        <v>7</v>
      </c>
      <c r="C105" s="1" t="s">
        <v>2971</v>
      </c>
    </row>
    <row r="106" spans="1:3" x14ac:dyDescent="0.25">
      <c r="A106" s="354" t="s">
        <v>2344</v>
      </c>
      <c r="B106">
        <v>7</v>
      </c>
      <c r="C106" s="1" t="s">
        <v>2971</v>
      </c>
    </row>
    <row r="108" spans="1:3" x14ac:dyDescent="0.25">
      <c r="A108" t="s">
        <v>41</v>
      </c>
      <c r="B108" t="s">
        <v>2959</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2976</v>
      </c>
      <c r="B128">
        <v>33</v>
      </c>
      <c r="C128" s="1" t="s">
        <v>2978</v>
      </c>
    </row>
    <row r="129" spans="1:3" ht="4.1500000000000004" customHeight="1" x14ac:dyDescent="0.25"/>
    <row r="130" spans="1:3" x14ac:dyDescent="0.25">
      <c r="A130" t="s">
        <v>43</v>
      </c>
      <c r="B130">
        <v>19.8</v>
      </c>
      <c r="C130" s="1" t="s">
        <v>2977</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2979</v>
      </c>
      <c r="B141" t="str">
        <f>General!K40</f>
        <v>mid</v>
      </c>
      <c r="C141">
        <v>15</v>
      </c>
    </row>
    <row r="142" spans="1:3" x14ac:dyDescent="0.25">
      <c r="A142" s="447" t="s">
        <v>2602</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2195</v>
      </c>
    </row>
    <row r="11" spans="1:6" x14ac:dyDescent="0.25">
      <c r="A11" t="s">
        <v>78</v>
      </c>
      <c r="B11" t="s">
        <v>79</v>
      </c>
      <c r="C11" t="s">
        <v>141</v>
      </c>
      <c r="D11" t="s">
        <v>142</v>
      </c>
      <c r="E11" t="s">
        <v>2968</v>
      </c>
      <c r="F11" t="s">
        <v>2969</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2826</v>
      </c>
      <c r="B34" s="452">
        <v>1</v>
      </c>
    </row>
    <row r="35" spans="1:3" ht="7.35" customHeight="1" x14ac:dyDescent="0.25"/>
    <row r="36" spans="1:3" ht="4.9000000000000004" customHeight="1" x14ac:dyDescent="0.25"/>
    <row r="37" spans="1:3" x14ac:dyDescent="0.25">
      <c r="A37" t="s">
        <v>2975</v>
      </c>
      <c r="B37">
        <v>4</v>
      </c>
      <c r="C37" s="1" t="s">
        <v>2974</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2827</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2970</v>
      </c>
      <c r="B90"/>
    </row>
    <row r="91" spans="1:3" x14ac:dyDescent="0.25">
      <c r="A91" s="354" t="s">
        <v>4</v>
      </c>
      <c r="B91">
        <f>'Mach 1'!B90*0.66</f>
        <v>13.200000000000001</v>
      </c>
      <c r="C91" s="1" t="s">
        <v>2971</v>
      </c>
    </row>
    <row r="92" spans="1:3" x14ac:dyDescent="0.25">
      <c r="A92" s="354" t="s">
        <v>2343</v>
      </c>
      <c r="B92">
        <f>'Mach 1'!B91*0.66</f>
        <v>13.200000000000001</v>
      </c>
      <c r="C92" s="1" t="s">
        <v>2971</v>
      </c>
    </row>
    <row r="93" spans="1:3" x14ac:dyDescent="0.25">
      <c r="A93" s="354" t="s">
        <v>10</v>
      </c>
      <c r="B93">
        <f>'Mach 1'!B92*0.66</f>
        <v>4.62</v>
      </c>
      <c r="C93" s="1" t="s">
        <v>2971</v>
      </c>
    </row>
    <row r="94" spans="1:3" x14ac:dyDescent="0.25">
      <c r="A94" s="354" t="s">
        <v>68</v>
      </c>
      <c r="B94">
        <f>'Mach 1'!B93*0.66</f>
        <v>13.200000000000001</v>
      </c>
      <c r="C94" s="1" t="s">
        <v>2971</v>
      </c>
    </row>
    <row r="95" spans="1:3" x14ac:dyDescent="0.25">
      <c r="A95" s="354" t="s">
        <v>69</v>
      </c>
      <c r="B95">
        <f>'Mach 1'!B94*0.66</f>
        <v>4.62</v>
      </c>
      <c r="C95" s="1" t="s">
        <v>2971</v>
      </c>
    </row>
    <row r="96" spans="1:3" x14ac:dyDescent="0.25">
      <c r="A96" s="354" t="s">
        <v>70</v>
      </c>
      <c r="B96">
        <f>'Mach 1'!B95*0.66</f>
        <v>4.62</v>
      </c>
      <c r="C96" s="1" t="s">
        <v>2971</v>
      </c>
    </row>
    <row r="97" spans="1:3" x14ac:dyDescent="0.25">
      <c r="A97" s="354" t="s">
        <v>7</v>
      </c>
      <c r="B97">
        <f>'Mach 1'!B96*0.66</f>
        <v>4.62</v>
      </c>
      <c r="C97" s="1" t="s">
        <v>2971</v>
      </c>
    </row>
    <row r="98" spans="1:3" x14ac:dyDescent="0.25">
      <c r="A98" s="354" t="s">
        <v>6</v>
      </c>
      <c r="B98">
        <f>'Mach 1'!B97*0.66</f>
        <v>13.200000000000001</v>
      </c>
      <c r="C98" s="1" t="s">
        <v>2971</v>
      </c>
    </row>
    <row r="99" spans="1:3" x14ac:dyDescent="0.25">
      <c r="A99" s="354" t="s">
        <v>2347</v>
      </c>
      <c r="B99">
        <f>'Mach 1'!B98*0.66</f>
        <v>13.200000000000001</v>
      </c>
      <c r="C99" s="1" t="s">
        <v>2971</v>
      </c>
    </row>
    <row r="100" spans="1:3" x14ac:dyDescent="0.25">
      <c r="A100" s="354" t="s">
        <v>80</v>
      </c>
      <c r="B100">
        <f>'Mach 1'!B99*0.66</f>
        <v>13.200000000000001</v>
      </c>
      <c r="C100" s="1" t="s">
        <v>2971</v>
      </c>
    </row>
    <row r="101" spans="1:3" x14ac:dyDescent="0.25">
      <c r="A101" s="354" t="s">
        <v>9</v>
      </c>
      <c r="B101">
        <f>'Mach 1'!B100*0.66</f>
        <v>4.62</v>
      </c>
      <c r="C101" s="1" t="s">
        <v>2971</v>
      </c>
    </row>
    <row r="102" spans="1:3" x14ac:dyDescent="0.25">
      <c r="A102" s="354" t="s">
        <v>2346</v>
      </c>
      <c r="B102">
        <f>'Mach 1'!B101*0.66</f>
        <v>4.62</v>
      </c>
      <c r="C102" s="1" t="s">
        <v>2971</v>
      </c>
    </row>
    <row r="103" spans="1:3" x14ac:dyDescent="0.25">
      <c r="A103" s="354" t="s">
        <v>71</v>
      </c>
      <c r="B103">
        <f>'Mach 1'!B102*0.66</f>
        <v>4.62</v>
      </c>
      <c r="C103" s="1" t="s">
        <v>2971</v>
      </c>
    </row>
    <row r="104" spans="1:3" x14ac:dyDescent="0.25">
      <c r="A104" s="354" t="s">
        <v>5</v>
      </c>
      <c r="B104">
        <f>'Mach 1'!B103*0.66</f>
        <v>13.200000000000001</v>
      </c>
      <c r="C104" s="1" t="s">
        <v>2971</v>
      </c>
    </row>
    <row r="105" spans="1:3" x14ac:dyDescent="0.25">
      <c r="A105" s="354" t="s">
        <v>2345</v>
      </c>
      <c r="B105">
        <f>'Mach 1'!B104*0.66</f>
        <v>13.200000000000001</v>
      </c>
      <c r="C105" s="1" t="s">
        <v>2971</v>
      </c>
    </row>
    <row r="106" spans="1:3" x14ac:dyDescent="0.25">
      <c r="A106" s="354" t="s">
        <v>8</v>
      </c>
      <c r="B106">
        <f>'Mach 1'!B105*0.66</f>
        <v>4.62</v>
      </c>
      <c r="C106" s="1" t="s">
        <v>2971</v>
      </c>
    </row>
    <row r="107" spans="1:3" x14ac:dyDescent="0.25">
      <c r="A107" s="354" t="s">
        <v>2344</v>
      </c>
      <c r="B107">
        <f>'Mach 1'!B106*0.66</f>
        <v>4.62</v>
      </c>
      <c r="C107" s="1" t="s">
        <v>2971</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2976</v>
      </c>
      <c r="B129">
        <v>23</v>
      </c>
      <c r="C129" s="1" t="s">
        <v>2978</v>
      </c>
    </row>
    <row r="130" spans="1:3" ht="4.1500000000000004" customHeight="1" x14ac:dyDescent="0.25"/>
    <row r="131" spans="1:3" x14ac:dyDescent="0.25">
      <c r="A131" t="s">
        <v>43</v>
      </c>
      <c r="B131">
        <v>18</v>
      </c>
      <c r="C131" s="1" t="s">
        <v>2977</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2979</v>
      </c>
      <c r="B142" t="str">
        <f>General!K40</f>
        <v>mid</v>
      </c>
      <c r="C142">
        <v>15</v>
      </c>
    </row>
    <row r="143" spans="1:3" x14ac:dyDescent="0.25">
      <c r="A143" s="447" t="s">
        <v>2602</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404</vt:i4>
      </vt:variant>
    </vt:vector>
  </HeadingPairs>
  <TitlesOfParts>
    <vt:vector size="41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Emissions!i_ef_leach_runoff</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Emissions!i_FracWET_manure</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2023-12-07T03:05:25Z</dcterms:modified>
</cp:coreProperties>
</file>