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CCDEBF7-8970-431D-9480-56B68284643C}" xr6:coauthVersionLast="47" xr6:coauthVersionMax="47" xr10:uidLastSave="{00000000-0000-0000-0000-000000000000}"/>
  <bookViews>
    <workbookView xWindow="-9405" yWindow="-16365" windowWidth="29040" windowHeight="15720" tabRatio="726" firstSheet="1" activeTab="9"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9">Understory!$K$426:$K$435</definedName>
    <definedName name="capital_limit" localSheetId="15">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4">CropResidue!$J$16</definedName>
    <definedName name="CPDry" localSheetId="8">Annual!$V$628:$V$637</definedName>
    <definedName name="CPDry" localSheetId="9">Understory!$V$617:$V$626</definedName>
    <definedName name="CPGrn" localSheetId="8">Annual!$X$492:$X$501</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Annual!$J$628:$J$727</definedName>
    <definedName name="DigDryAve" localSheetId="9">Understory!$J$617:$J$716</definedName>
    <definedName name="DigDryRange" localSheetId="8">Annual!$K$628:$K$727</definedName>
    <definedName name="DigDryRange" localSheetId="9">Understory!$K$617:$K$716</definedName>
    <definedName name="DigGrn" localSheetId="8">Annual!$J$492:$R$591</definedName>
    <definedName name="DigGrn" localSheetId="9">Understory!$J$481:$R$580</definedName>
    <definedName name="DigPOC" localSheetId="8">Annual!$I$867:$R$876</definedName>
    <definedName name="DigPOC" localSheetId="9">Understory!$I$856:$R$865</definedName>
    <definedName name="DigRednSenesce" localSheetId="8">Annual!$T$492:$T$591</definedName>
    <definedName name="DigRednSenesce" localSheetId="9">Understory!$T$481:$T$580</definedName>
    <definedName name="DigSpread" localSheetId="8">Annual!$V$492:$V$591</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Annual!$K$893:$S$992</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Annual!$L$628:$L$727</definedName>
    <definedName name="FOODryH" localSheetId="9">Understory!$L$617:$L$716</definedName>
    <definedName name="FOOGrazePropn" localSheetId="8">Annual!$O$448:$O$451</definedName>
    <definedName name="FOOGrazePropn" localSheetId="9">Understory!$O$437:$O$440</definedName>
    <definedName name="FOOPOC" localSheetId="8">Annual!$T$867:$AC$876</definedName>
    <definedName name="FOOPOC" localSheetId="9">Understory!$T$856:$AC$865</definedName>
    <definedName name="frost" localSheetId="3">Crop!$H$721:$Q$738</definedName>
    <definedName name="GermPhases" localSheetId="8">Annual!$H$182:$O$192</definedName>
    <definedName name="GermPhases" localSheetId="9">Understory!$H$181:$O$181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9">Understory!$M$598:$V$598</definedName>
    <definedName name="i_dry_dmd_eogs_z" localSheetId="8">Annual!$M$608:$V$608</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Crop!$T$834:$T$869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Understory!$K$196:$S$295</definedName>
    <definedName name="LowPGR" localSheetId="8">Annual!$V$207:$AD$306</definedName>
    <definedName name="LowPGR" localSheetId="9">Understory!$V$196:$AD$295</definedName>
    <definedName name="MaintenanceEff" localSheetId="8">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Understory!$K$310:$S$409</definedName>
    <definedName name="MedPGR" localSheetId="8">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Annual!$M$437:$V$446</definedName>
    <definedName name="PGRScalarH" localSheetId="9">Understory!$M$426:$V$435</definedName>
    <definedName name="planning">Labour!$J$72:$L$83</definedName>
    <definedName name="poc_destock">Crop!$I$86</definedName>
    <definedName name="POCCons" localSheetId="8">Annual!$M$748:$U$847</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Crop!$G$884:$Q$920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Crop!$I$833:$R$869</definedName>
    <definedName name="seeding_rate_lmu_adj" localSheetId="13">Mach!$A$47:$B$56</definedName>
    <definedName name="SenesceEOS" localSheetId="8">Annual!$T$469:$AC$478</definedName>
    <definedName name="SenesceEOS" localSheetId="9">Understory!$T$458:$AC$467</definedName>
    <definedName name="SenescePropn" localSheetId="8">Annual!$I$469:$R$478</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Crop!$I$688:$R$705</definedName>
    <definedName name="yield_penalty_wet" localSheetId="3">Crop!$H$42:$R$59</definedName>
    <definedName name="YieldBySoil.i">[3]Rotation!$J$47:$V$59</definedName>
    <definedName name="YieldBySoil.n">[3]Rotation!$H$47:$H$59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8" i="28" l="1"/>
  <c r="G49" i="28" l="1"/>
  <c r="S63" i="28"/>
  <c r="S62" i="28"/>
  <c r="H85" i="28" s="1"/>
  <c r="S61" i="28"/>
  <c r="S60" i="28"/>
  <c r="T60" i="28" s="1"/>
  <c r="R58" i="28"/>
  <c r="G94" i="28"/>
  <c r="G21" i="28"/>
  <c r="G10" i="28"/>
  <c r="T61" i="28" l="1"/>
  <c r="I85" i="28"/>
  <c r="H60" i="28"/>
  <c r="I60" i="28" s="1"/>
  <c r="I80" i="28"/>
  <c r="H61" i="28"/>
  <c r="I61" i="28" s="1"/>
  <c r="I81" i="28"/>
  <c r="I82" i="28"/>
  <c r="H63" i="28"/>
  <c r="I63" i="28" s="1"/>
  <c r="I83" i="28"/>
  <c r="I84" i="28"/>
  <c r="I65" i="28"/>
  <c r="I66" i="28"/>
  <c r="H86" i="28"/>
  <c r="I86" i="28" s="1"/>
  <c r="I67" i="28"/>
  <c r="H87" i="28"/>
  <c r="I87" i="28" s="1"/>
  <c r="I88" i="28"/>
  <c r="I89" i="28"/>
  <c r="I70" i="28"/>
  <c r="I90" i="28"/>
  <c r="H71" i="28"/>
  <c r="I71" i="28" s="1"/>
  <c r="H91" i="28"/>
  <c r="I91" i="28" s="1"/>
  <c r="H72" i="28"/>
  <c r="I72" i="28" s="1"/>
  <c r="H92" i="28"/>
  <c r="I92" i="28" s="1"/>
  <c r="H74" i="28"/>
  <c r="I74" i="28" s="1"/>
  <c r="H64" i="28"/>
  <c r="I64" i="28" s="1"/>
  <c r="H68" i="28"/>
  <c r="I68" i="28" s="1"/>
  <c r="H75" i="28"/>
  <c r="I75" i="28" s="1"/>
  <c r="H69" i="28"/>
  <c r="I69" i="28" s="1"/>
  <c r="H73" i="28"/>
  <c r="I73" i="28" s="1"/>
  <c r="H62" i="28"/>
  <c r="I62" i="28" s="1"/>
  <c r="I76" i="28"/>
  <c r="I57" i="28"/>
  <c r="I77" i="28"/>
  <c r="I58" i="28"/>
  <c r="I78" i="28"/>
  <c r="I59" i="28"/>
  <c r="I79" i="28"/>
  <c r="I594" i="1"/>
  <c r="J594" i="1"/>
  <c r="K594" i="1"/>
  <c r="H594" i="1"/>
  <c r="H775" i="1"/>
  <c r="H776" i="1"/>
  <c r="H777" i="1"/>
  <c r="H778" i="1"/>
  <c r="H779" i="1"/>
  <c r="H780" i="1"/>
  <c r="L753"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I137" i="1" l="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Q289" i="1" l="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K636" i="1" l="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5" i="1"/>
  <c r="L756" i="1"/>
  <c r="L752" i="1"/>
  <c r="L758" i="1"/>
  <c r="L757" i="1"/>
  <c r="L75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4"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2" i="1" l="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44" i="1" a="1"/>
  <c r="AI444" i="1" s="1"/>
  <c r="AI443" i="1" a="1"/>
  <c r="AI443" i="1" s="1"/>
  <c r="AI442" i="1" a="1"/>
  <c r="AI442" i="1" s="1"/>
  <c r="AI441" i="1" a="1"/>
  <c r="AI441"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I456" i="1" a="1"/>
  <c r="AI456" i="1" s="1"/>
  <c r="AI458" i="1" a="1"/>
  <c r="AI458" i="1" s="1"/>
  <c r="AI495" i="1" a="1"/>
  <c r="AI495" i="1" s="1"/>
  <c r="AI463" i="1" a="1"/>
  <c r="AI463" i="1" s="1"/>
  <c r="AI423" i="1" a="1"/>
  <c r="AI42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W323" i="9" s="1"/>
  <c r="M323" i="9"/>
  <c r="K324" i="9"/>
  <c r="L324" i="9"/>
  <c r="W324" i="9" s="1"/>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I436" i="1" l="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85" i="1" a="1"/>
  <c r="AM485"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M496" i="1" a="1"/>
  <c r="AM496" i="1" s="1"/>
  <c r="AG490" i="1" a="1"/>
  <c r="AG490" i="1" s="1"/>
  <c r="AH490" i="1" a="1"/>
  <c r="AH490" i="1" s="1"/>
  <c r="AF490" i="1" a="1"/>
  <c r="AF490" i="1" s="1"/>
  <c r="AM490" i="1" a="1"/>
  <c r="AM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M460" i="1" a="1"/>
  <c r="AM460" i="1" s="1"/>
  <c r="AH440" i="1" a="1"/>
  <c r="AH440" i="1" s="1"/>
  <c r="AH446" i="1" a="1"/>
  <c r="AH446" i="1" s="1"/>
  <c r="AM446" i="1" a="1"/>
  <c r="AM446" i="1" s="1"/>
  <c r="AF440" i="1" a="1"/>
  <c r="AF440" i="1" s="1"/>
  <c r="AF446" i="1" a="1"/>
  <c r="AF446" i="1" s="1"/>
  <c r="AG440" i="1" a="1"/>
  <c r="AG440" i="1" s="1"/>
  <c r="AG446" i="1" a="1"/>
  <c r="AG446" i="1" s="1"/>
  <c r="AH435" i="1" a="1"/>
  <c r="AH435" i="1" s="1"/>
  <c r="AH437" i="1" a="1"/>
  <c r="AH437" i="1" s="1"/>
  <c r="AM435" i="1" a="1"/>
  <c r="AM435"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0" i="1" a="1"/>
  <c r="AM430"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56" i="1" a="1"/>
  <c r="AM456"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26" i="1" l="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Q464" i="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Y151" i="18" l="1"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Y326" i="9" s="1"/>
  <c r="N325" i="9"/>
  <c r="Y325" i="9" s="1"/>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family val="2"/>
          </rPr>
          <t>Southern Dirt:</t>
        </r>
        <r>
          <rPr>
            <sz val="9"/>
            <color indexed="81"/>
            <rFont val="Tahoma"/>
            <family val="2"/>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5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<sst xmlns="http://schemas.openxmlformats.org/spreadsheetml/2006/main" count="7792" uniqueCount="1316">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</sst>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8" width="8.54296875" style="66"/>
    <col min="9" max="9" width="9.54296875" style="66" customWidth="1"/>
    <col min="10"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8.54296875" style="66"/>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3" t="s">
        <v>1255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1252</v>
      </c>
      <c r="Q15" s="33"/>
      <c r="R15" s="33"/>
      <c r="S15" s="33"/>
      <c r="T15" s="35" t="s">
        <v>1196</v>
      </c>
      <c r="U15" s="33"/>
      <c r="V15" s="33"/>
      <c r="W15" s="17"/>
      <c r="X15" s="9"/>
      <c r="Y15" s="9"/>
      <c r="Z15" s="9"/>
    </row>
    <row r="16" spans="1:26" customFormat="1" ht="12" customHeight="1" outlineLevel="1" x14ac:dyDescent="0.35">
      <c r="A16" s="7"/>
      <c r="B16" s="8"/>
      <c r="C16" s="18"/>
      <c r="D16" s="18"/>
      <c r="E16" s="18"/>
      <c r="F16" s="27"/>
      <c r="G16" t="s">
        <v>1015</v>
      </c>
      <c r="H16" s="33" t="s">
        <v>1253</v>
      </c>
      <c r="I16" t="s">
        <v>1254</v>
      </c>
      <c r="K16" t="s">
        <v>1022</v>
      </c>
      <c r="L16" s="33" t="s">
        <v>1253</v>
      </c>
      <c r="M16" t="s">
        <v>1254</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946</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821</v>
      </c>
      <c r="L19" s="208" t="b">
        <v>1</v>
      </c>
      <c r="M19" s="871" t="b">
        <v>1</v>
      </c>
      <c r="N19" s="33"/>
      <c r="O19" s="500"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342</v>
      </c>
      <c r="L21" s="208" t="b">
        <v>0</v>
      </c>
      <c r="M21" s="244" t="b">
        <v>0</v>
      </c>
      <c r="N21" s="33"/>
      <c r="O21" s="500"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1017</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947</v>
      </c>
      <c r="H25" s="208" t="b">
        <v>1</v>
      </c>
      <c r="I25" s="208" t="b">
        <v>1</v>
      </c>
      <c r="K25" s="693" t="s">
        <v>1129</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221</v>
      </c>
      <c r="H26" s="208" t="b">
        <v>1</v>
      </c>
      <c r="I26" s="208" t="b">
        <v>1</v>
      </c>
      <c r="K26" s="693" t="s">
        <v>77</v>
      </c>
      <c r="L26" s="208" t="b">
        <v>1</v>
      </c>
      <c r="M26" s="208" t="b">
        <v>1</v>
      </c>
      <c r="N26" s="33"/>
      <c r="O26" s="500"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949</v>
      </c>
      <c r="H28" s="208" t="b">
        <v>1</v>
      </c>
      <c r="I28" s="208" t="b">
        <v>1</v>
      </c>
      <c r="K28" s="693" t="s">
        <v>1018</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945</v>
      </c>
      <c r="H31" s="208" t="b">
        <v>1</v>
      </c>
      <c r="I31" s="208" t="b">
        <v>1</v>
      </c>
      <c r="K31" s="694" t="s">
        <v>1019</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226</v>
      </c>
      <c r="L32" s="208" t="b">
        <v>0</v>
      </c>
      <c r="M32" s="208" t="b">
        <v>0</v>
      </c>
      <c r="N32" s="33"/>
      <c r="O32" s="500"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948</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1020</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227</v>
      </c>
      <c r="L35" s="208" t="b">
        <v>0</v>
      </c>
      <c r="M35" s="208" t="b">
        <v>0</v>
      </c>
      <c r="N35" s="33"/>
      <c r="O35" s="500"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8" t="s">
        <v>1274</v>
      </c>
      <c r="J68" s="888" t="s">
        <v>1273</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383</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94" t="s">
        <v>917</v>
      </c>
      <c r="O106" s="25"/>
      <c r="P106" s="727" t="s">
        <v>916</v>
      </c>
      <c r="Q106" s="727"/>
      <c r="R106" s="727"/>
      <c r="S106" s="25"/>
      <c r="T106" s="23" t="s">
        <v>974</v>
      </c>
      <c r="U106" s="23"/>
      <c r="V106" s="727" t="s">
        <v>916</v>
      </c>
      <c r="W106" s="727"/>
      <c r="X106" s="727"/>
      <c r="Y106" s="25"/>
      <c r="Z106" s="23" t="s">
        <v>974</v>
      </c>
      <c r="AA106" s="23"/>
      <c r="AB106" s="23" t="s">
        <v>1202</v>
      </c>
      <c r="AC106" s="23"/>
      <c r="AD106" s="23"/>
      <c r="AE106" s="135" t="s">
        <v>1199</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5"/>
      <c r="O107" s="25"/>
      <c r="P107" s="25" t="s">
        <v>957</v>
      </c>
      <c r="Q107" s="25" t="s">
        <v>958</v>
      </c>
      <c r="R107" s="25" t="s">
        <v>914</v>
      </c>
      <c r="S107" s="25"/>
      <c r="T107" s="23"/>
      <c r="U107" s="23"/>
      <c r="V107" s="25" t="s">
        <v>957</v>
      </c>
      <c r="W107" s="25" t="s">
        <v>958</v>
      </c>
      <c r="X107" s="25" t="s">
        <v>914</v>
      </c>
      <c r="Y107" s="25"/>
      <c r="Z107" s="23"/>
      <c r="AA107" s="23"/>
      <c r="AB107" s="23" t="s">
        <v>1200</v>
      </c>
      <c r="AC107" s="23" t="s">
        <v>1201</v>
      </c>
      <c r="AD107" s="23"/>
      <c r="AE107" s="23" t="s">
        <v>1197</v>
      </c>
      <c r="AF107" s="23" t="s">
        <v>1198</v>
      </c>
      <c r="AG107" s="17"/>
      <c r="AH107" s="9"/>
      <c r="AI107" s="9"/>
      <c r="AJ107" s="9"/>
    </row>
    <row r="108" spans="1:36" customFormat="1" ht="12" customHeight="1" outlineLevel="1" x14ac:dyDescent="0.35">
      <c r="A108" s="7"/>
      <c r="B108" s="8"/>
      <c r="C108" s="18"/>
      <c r="D108" s="18"/>
      <c r="E108" s="18"/>
      <c r="F108" s="27"/>
      <c r="G108" s="208" t="b">
        <v>1</v>
      </c>
      <c r="J108" s="164" t="s">
        <v>1083</v>
      </c>
      <c r="K108" s="502" t="s">
        <v>819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1084</v>
      </c>
      <c r="K109" s="503" t="s">
        <v>397</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3" t="s">
        <v>790</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3" t="s">
        <v>791</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3" t="s">
        <v>792</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3" t="s">
        <v>793</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1089</v>
      </c>
      <c r="K114" s="503" t="s">
        <v>794</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3" t="s">
        <v>795</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3" t="s">
        <v>796</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1092</v>
      </c>
      <c r="K117" s="504" t="s">
        <v>797</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1230</v>
      </c>
      <c r="L31" s="30"/>
      <c r="N31" t="s">
        <v>1231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48" zoomScale="87" zoomScaleNormal="87" workbookViewId="0">
      <selection activeCell="I81" sqref="I81:J8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1237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900" t="s">
        <v>1281</v>
      </c>
      <c r="I99" s="900"/>
      <c r="J99" s="900"/>
      <c r="K99" s="23"/>
      <c r="L99" s="23"/>
      <c r="M99" s="901" t="s">
        <v>1241</v>
      </c>
      <c r="N99" s="901"/>
      <c r="O99" s="901"/>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7" t="s">
        <v>1280</v>
      </c>
      <c r="I117" s="897"/>
      <c r="J117" s="897"/>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INDEX($G$754:$G$760,MATCH(H119,$H$754:$H$760,0))</f>
        <v>super</v>
      </c>
      <c r="I118" s="820" t="str">
        <f>INDEX($G$754:$G$760,MATCH(I119,$H$754:$H$760,0))</f>
        <v>mop</v>
      </c>
      <c r="J118" s="23"/>
      <c r="K118" s="23"/>
      <c r="L118" s="23"/>
      <c r="M118" s="23"/>
      <c r="N118" s="23"/>
      <c r="O118" s="820" t="str">
        <f>INDEX($G$754:$G$760,MATCH(O119,$H$754:$H$760,0))</f>
        <v>super</v>
      </c>
      <c r="P118" s="820" t="str">
        <f>INDEX($G$754:$G$760,MATCH(P119,$H$754:$H$760,0))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1244</v>
      </c>
      <c r="I119" s="25" t="s">
        <v>1245</v>
      </c>
      <c r="J119" s="25"/>
      <c r="K119" s="23" t="s">
        <v>1246</v>
      </c>
      <c r="L119" s="25"/>
      <c r="M119" s="25"/>
      <c r="N119" s="25"/>
      <c r="O119" s="25" t="s">
        <v>1244</v>
      </c>
      <c r="P119" s="25" t="s">
        <v>1245</v>
      </c>
      <c r="Q119" s="25"/>
      <c r="R119" s="23" t="s">
        <v>1246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c r="R160" s="23" t="s">
        <v>789</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1223</v>
      </c>
      <c r="L161" s="700" t="s">
        <v>223</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151</v>
      </c>
      <c r="I162" s="700" t="s">
        <v>151</v>
      </c>
      <c r="J162" s="700" t="s">
        <v>151</v>
      </c>
      <c r="K162" s="700" t="s">
        <v>151</v>
      </c>
      <c r="L162" s="700" t="s">
        <v>1219</v>
      </c>
      <c r="M162" s="700" t="s">
        <v>821</v>
      </c>
      <c r="N162" t="b">
        <f>AND(COUNTIF(G163:$G$239,G162))</f>
        <v>0</v>
      </c>
      <c r="O162" s="34" t="s">
        <v>1195</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151</v>
      </c>
      <c r="I163" s="700" t="s">
        <v>151</v>
      </c>
      <c r="J163" s="700" t="s">
        <v>151</v>
      </c>
      <c r="K163" s="700" t="s">
        <v>151</v>
      </c>
      <c r="L163" s="700" t="s">
        <v>1220</v>
      </c>
      <c r="M163" s="700" t="s">
        <v>821</v>
      </c>
      <c r="N163" t="b">
        <f>AND(COUNTIF(G164:$G$239,G163))</f>
        <v>0</v>
      </c>
      <c r="O163" s="34" t="s">
        <v>1195</v>
      </c>
      <c r="R163" s="253" t="b">
        <v>1</v>
      </c>
      <c r="AX163" s="17"/>
      <c r="AY163" s="9"/>
      <c r="AZ163" s="9"/>
      <c r="BA163" s="9"/>
    </row>
    <row r="164" spans="1:53" ht="14.5" outlineLevel="1" x14ac:dyDescent="0.35">
      <c r="A164" s="7"/>
      <c r="B164" s="8"/>
      <c r="C164" s="18"/>
      <c r="D164" s="18"/>
      <c r="E164" s="18"/>
      <c r="F164" s="27"/>
      <c r="G164" t="str">
        <f t="shared" si="17"/>
        <v>GGGAg2Na2</v>
      </c>
      <c r="H164" s="700" t="s">
        <v>151</v>
      </c>
      <c r="I164" s="700" t="s">
        <v>151</v>
      </c>
      <c r="J164" s="700" t="s">
        <v>151</v>
      </c>
      <c r="K164" s="700" t="s">
        <v>1222</v>
      </c>
      <c r="L164" s="700" t="s">
        <v>78</v>
      </c>
      <c r="M164" s="700" t="s">
        <v>821</v>
      </c>
      <c r="N164" t="b">
        <f>AND(COUNTIF(G165:$G$239,G164))</f>
        <v>0</v>
      </c>
      <c r="O164" s="34" t="s">
        <v>1195</v>
      </c>
      <c r="R164" s="253" t="b">
        <v>1</v>
      </c>
      <c r="AX164" s="17"/>
      <c r="AY164" s="9"/>
      <c r="AZ164" s="9"/>
      <c r="BA164" s="9"/>
    </row>
    <row r="165" spans="1:53" ht="14.5" outlineLevel="1" x14ac:dyDescent="0.35">
      <c r="A165" s="7"/>
      <c r="B165" s="8"/>
      <c r="C165" s="18"/>
      <c r="D165" s="18"/>
      <c r="E165" s="18"/>
      <c r="F165" s="27"/>
      <c r="G165" t="str">
        <f t="shared" si="17"/>
        <v>GGGAg2Ea2</v>
      </c>
      <c r="H165" s="700" t="s">
        <v>151</v>
      </c>
      <c r="I165" s="700" t="s">
        <v>151</v>
      </c>
      <c r="J165" s="700" t="s">
        <v>151</v>
      </c>
      <c r="K165" s="700" t="s">
        <v>1222</v>
      </c>
      <c r="L165" s="700" t="s">
        <v>79</v>
      </c>
      <c r="M165" s="700" t="s">
        <v>821</v>
      </c>
      <c r="N165" t="b">
        <f>AND(COUNTIF(G166:$G$239,G165))</f>
        <v>0</v>
      </c>
      <c r="O165" s="34" t="s">
        <v>1195</v>
      </c>
      <c r="R165" s="253" t="b">
        <v>1</v>
      </c>
      <c r="AX165" s="17"/>
      <c r="AY165" s="9"/>
      <c r="AZ165" s="9"/>
      <c r="BA165" s="9"/>
    </row>
    <row r="166" spans="1:53" ht="14.5" outlineLevel="1" x14ac:dyDescent="0.35">
      <c r="A166" s="7"/>
      <c r="B166" s="8"/>
      <c r="C166" s="18"/>
      <c r="D166" s="18"/>
      <c r="E166" s="18"/>
      <c r="F166" s="27"/>
      <c r="G166" t="str">
        <f t="shared" si="17"/>
        <v>GGGAg2OFa2</v>
      </c>
      <c r="H166" s="700" t="s">
        <v>151</v>
      </c>
      <c r="I166" s="700" t="s">
        <v>151</v>
      </c>
      <c r="J166" s="700" t="s">
        <v>151</v>
      </c>
      <c r="K166" s="700" t="s">
        <v>1222</v>
      </c>
      <c r="L166" s="700" t="s">
        <v>152</v>
      </c>
      <c r="M166" s="700" t="s">
        <v>821</v>
      </c>
      <c r="N166" t="b">
        <f>AND(COUNTIF(G167:$G$239,G166))</f>
        <v>0</v>
      </c>
      <c r="O166" s="34" t="s">
        <v>1195</v>
      </c>
      <c r="R166" s="253" t="b">
        <v>1</v>
      </c>
      <c r="AX166" s="17"/>
      <c r="AY166" s="9"/>
      <c r="AZ166" s="9"/>
      <c r="BA166" s="9"/>
    </row>
    <row r="167" spans="1:53" ht="14.5" outlineLevel="1" x14ac:dyDescent="0.35">
      <c r="A167" s="7"/>
      <c r="B167" s="8"/>
      <c r="C167" s="18"/>
      <c r="D167" s="18"/>
      <c r="E167" s="18"/>
      <c r="F167" s="27"/>
      <c r="G167" t="str">
        <f t="shared" si="17"/>
        <v>GGGC1Na2</v>
      </c>
      <c r="H167" s="700" t="s">
        <v>151</v>
      </c>
      <c r="I167" s="700" t="s">
        <v>151</v>
      </c>
      <c r="J167" s="700" t="s">
        <v>151</v>
      </c>
      <c r="K167" s="700" t="s">
        <v>224</v>
      </c>
      <c r="L167" s="700" t="s">
        <v>78</v>
      </c>
      <c r="M167" s="700" t="s">
        <v>821</v>
      </c>
      <c r="N167" t="b">
        <f>AND(COUNTIF(G168:$G$239,G167))</f>
        <v>0</v>
      </c>
      <c r="O167" s="34" t="s">
        <v>1195</v>
      </c>
      <c r="R167" s="253" t="b">
        <v>1</v>
      </c>
      <c r="AX167" s="17"/>
      <c r="AY167" s="9"/>
      <c r="AZ167" s="9"/>
      <c r="BA167" s="9"/>
    </row>
    <row r="168" spans="1:53" ht="14.5" outlineLevel="1" x14ac:dyDescent="0.35">
      <c r="A168" s="7"/>
      <c r="B168" s="8"/>
      <c r="C168" s="18"/>
      <c r="D168" s="18"/>
      <c r="E168" s="18"/>
      <c r="F168" s="27"/>
      <c r="G168" t="str">
        <f t="shared" si="17"/>
        <v>GGGC1Ea2</v>
      </c>
      <c r="H168" s="700" t="s">
        <v>151</v>
      </c>
      <c r="I168" s="700" t="s">
        <v>151</v>
      </c>
      <c r="J168" s="700" t="s">
        <v>151</v>
      </c>
      <c r="K168" s="700" t="s">
        <v>224</v>
      </c>
      <c r="L168" s="700" t="s">
        <v>79</v>
      </c>
      <c r="M168" s="700" t="s">
        <v>821</v>
      </c>
      <c r="N168" t="b">
        <f>AND(COUNTIF(G169:$G$239,G168))</f>
        <v>0</v>
      </c>
      <c r="O168" s="34" t="s">
        <v>1195</v>
      </c>
      <c r="R168" s="253" t="b">
        <v>1</v>
      </c>
      <c r="AX168" s="17"/>
      <c r="AY168" s="9"/>
      <c r="AZ168" s="9"/>
      <c r="BA168" s="9"/>
    </row>
    <row r="169" spans="1:53" ht="14.5" outlineLevel="1" x14ac:dyDescent="0.35">
      <c r="A169" s="7"/>
      <c r="B169" s="8"/>
      <c r="C169" s="18"/>
      <c r="D169" s="18"/>
      <c r="E169" s="18"/>
      <c r="F169" s="27"/>
      <c r="G169" t="str">
        <f t="shared" si="17"/>
        <v>GGGC1Pa2</v>
      </c>
      <c r="H169" s="700" t="s">
        <v>151</v>
      </c>
      <c r="I169" s="700" t="s">
        <v>151</v>
      </c>
      <c r="J169" s="700" t="s">
        <v>151</v>
      </c>
      <c r="K169" s="700" t="s">
        <v>224</v>
      </c>
      <c r="L169" s="700" t="s">
        <v>80</v>
      </c>
      <c r="M169" s="700" t="s">
        <v>821</v>
      </c>
      <c r="N169" t="b">
        <f>AND(COUNTIF(G170:$G$239,G169))</f>
        <v>0</v>
      </c>
      <c r="O169" s="34" t="s">
        <v>1195</v>
      </c>
      <c r="R169" s="253" t="b">
        <v>1</v>
      </c>
      <c r="AX169" s="17"/>
      <c r="AY169" s="9"/>
      <c r="AZ169" s="9"/>
      <c r="BA169" s="9"/>
    </row>
    <row r="170" spans="1:53" ht="14.5" outlineLevel="1" x14ac:dyDescent="0.35">
      <c r="A170" s="7"/>
      <c r="B170" s="8"/>
      <c r="C170" s="18"/>
      <c r="D170" s="18"/>
      <c r="E170" s="18"/>
      <c r="F170" s="27"/>
      <c r="G170" t="str">
        <f t="shared" si="17"/>
        <v>GGGC1OFa2</v>
      </c>
      <c r="H170" s="700" t="s">
        <v>151</v>
      </c>
      <c r="I170" s="700" t="s">
        <v>151</v>
      </c>
      <c r="J170" s="700" t="s">
        <v>151</v>
      </c>
      <c r="K170" s="700" t="s">
        <v>224</v>
      </c>
      <c r="L170" s="700" t="s">
        <v>152</v>
      </c>
      <c r="M170" s="700" t="s">
        <v>821</v>
      </c>
      <c r="N170" t="b">
        <f>AND(COUNTIF(G171:$G$239,G170))</f>
        <v>0</v>
      </c>
      <c r="O170" s="34" t="s">
        <v>1195</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1185</v>
      </c>
      <c r="I171" s="700" t="s">
        <v>1185</v>
      </c>
      <c r="J171" s="700" t="s">
        <v>1185</v>
      </c>
      <c r="K171" s="700" t="s">
        <v>1185</v>
      </c>
      <c r="L171" s="700" t="s">
        <v>1185</v>
      </c>
      <c r="M171" s="701" t="s">
        <v>1129</v>
      </c>
      <c r="N171" t="b">
        <f>AND(COUNTIF(G172:$G$239,G171))</f>
        <v>0</v>
      </c>
      <c r="O171" s="34" t="s">
        <v>1186</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1261</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946</v>
      </c>
      <c r="N173" t="b">
        <f>AND(COUNTIF(G174:$G$239,G173))</f>
        <v>0</v>
      </c>
      <c r="O173" s="34" t="s">
        <v>1261</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1261</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945</v>
      </c>
      <c r="N175" t="b">
        <f>AND(COUNTIF(G176:$G$239,G175))</f>
        <v>0</v>
      </c>
      <c r="O175" s="34" t="s">
        <v>1261</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1261</v>
      </c>
      <c r="R176" s="253" t="b">
        <v>1</v>
      </c>
      <c r="AX176" s="17"/>
      <c r="AY176" s="9"/>
      <c r="AZ176" s="9"/>
      <c r="BA176" s="9"/>
    </row>
    <row r="177" spans="1:53" ht="14.5" outlineLevel="1" x14ac:dyDescent="0.35">
      <c r="A177" s="7"/>
      <c r="B177" s="8"/>
      <c r="C177" s="18"/>
      <c r="D177" s="18"/>
      <c r="E177" s="18"/>
      <c r="F177" s="27"/>
      <c r="G177" t="str">
        <f t="shared" si="20"/>
        <v>YAAA2Nw</v>
      </c>
      <c r="H177" s="700" t="s">
        <v>353</v>
      </c>
      <c r="I177" s="700" t="s">
        <v>23</v>
      </c>
      <c r="J177" s="700" t="s">
        <v>23</v>
      </c>
      <c r="K177" s="700" t="s">
        <v>1223</v>
      </c>
      <c r="L177" s="700" t="s">
        <v>78</v>
      </c>
      <c r="M177" s="701" t="s">
        <v>65</v>
      </c>
      <c r="N177" t="b">
        <f>AND(COUNTIF(G178:$G$239,G177))</f>
        <v>0</v>
      </c>
      <c r="O177" s="34" t="s">
        <v>1261</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353</v>
      </c>
      <c r="I178" s="700" t="s">
        <v>23</v>
      </c>
      <c r="J178" s="700" t="s">
        <v>23</v>
      </c>
      <c r="K178" s="700" t="s">
        <v>1223</v>
      </c>
      <c r="L178" s="700" t="s">
        <v>78</v>
      </c>
      <c r="M178" s="701" t="s">
        <v>945</v>
      </c>
      <c r="N178" t="b">
        <f>AND(COUNTIF(G179:$G$239,G178))</f>
        <v>0</v>
      </c>
      <c r="O178" s="34" t="s">
        <v>1261</v>
      </c>
      <c r="R178" s="253" t="b">
        <v>1</v>
      </c>
      <c r="AX178" s="17"/>
      <c r="AY178" s="9"/>
      <c r="AZ178" s="9"/>
      <c r="BA178" s="9"/>
    </row>
    <row r="179" spans="1:53" ht="14.5" outlineLevel="1" x14ac:dyDescent="0.35">
      <c r="A179" s="7"/>
      <c r="B179" s="8"/>
      <c r="C179" s="18"/>
      <c r="D179" s="18"/>
      <c r="E179" s="18"/>
      <c r="F179" s="27"/>
      <c r="G179" t="str">
        <f t="shared" si="20"/>
        <v>YYAA2A1z</v>
      </c>
      <c r="H179" s="700" t="s">
        <v>353</v>
      </c>
      <c r="I179" s="700" t="s">
        <v>353</v>
      </c>
      <c r="J179" s="700" t="s">
        <v>23</v>
      </c>
      <c r="K179" s="700" t="s">
        <v>1223</v>
      </c>
      <c r="L179" s="700" t="s">
        <v>223</v>
      </c>
      <c r="M179" s="701" t="s">
        <v>73</v>
      </c>
      <c r="N179" t="b">
        <f>AND(COUNTIF(G180:$G$239,G179))</f>
        <v>0</v>
      </c>
      <c r="O179" s="34" t="s">
        <v>1261</v>
      </c>
      <c r="R179" s="253" t="b">
        <v>1</v>
      </c>
      <c r="AX179" s="17"/>
      <c r="AY179" s="9"/>
      <c r="AZ179" s="9"/>
      <c r="BA179" s="9"/>
    </row>
    <row r="180" spans="1:53" ht="14.5" outlineLevel="1" x14ac:dyDescent="0.35">
      <c r="A180" s="7"/>
      <c r="B180" s="8"/>
      <c r="C180" s="18"/>
      <c r="D180" s="18"/>
      <c r="E180" s="18"/>
      <c r="F180" s="27"/>
      <c r="G180" t="str">
        <f t="shared" si="20"/>
        <v>YYBA2A1a</v>
      </c>
      <c r="H180" s="700" t="s">
        <v>353</v>
      </c>
      <c r="I180" s="700" t="s">
        <v>353</v>
      </c>
      <c r="J180" s="700" t="s">
        <v>14</v>
      </c>
      <c r="K180" s="700" t="s">
        <v>1223</v>
      </c>
      <c r="L180" s="700" t="s">
        <v>223</v>
      </c>
      <c r="M180" s="701" t="s">
        <v>71</v>
      </c>
      <c r="N180" t="b">
        <f>AND(COUNTIF(G181:$G$239,G180))</f>
        <v>0</v>
      </c>
      <c r="O180" s="34" t="s">
        <v>1261</v>
      </c>
      <c r="P180" s="34" t="s">
        <v>1264</v>
      </c>
      <c r="Q180" s="34"/>
      <c r="R180" s="253" t="b">
        <v>1</v>
      </c>
      <c r="AX180" s="17"/>
      <c r="AY180" s="9"/>
      <c r="AZ180" s="9"/>
      <c r="BA180" s="9"/>
    </row>
    <row r="181" spans="1:53" ht="14.5" outlineLevel="1" x14ac:dyDescent="0.35">
      <c r="A181" s="7"/>
      <c r="B181" s="8"/>
      <c r="C181" s="18"/>
      <c r="D181" s="18"/>
      <c r="E181" s="18"/>
      <c r="F181" s="27"/>
      <c r="G181" t="str">
        <f t="shared" si="20"/>
        <v>YYWBA1a</v>
      </c>
      <c r="H181" s="700" t="s">
        <v>353</v>
      </c>
      <c r="I181" s="700" t="s">
        <v>353</v>
      </c>
      <c r="J181" s="700" t="s">
        <v>8</v>
      </c>
      <c r="K181" s="700" t="s">
        <v>14</v>
      </c>
      <c r="L181" s="700" t="s">
        <v>223</v>
      </c>
      <c r="M181" s="701" t="s">
        <v>71</v>
      </c>
      <c r="N181" t="b">
        <f>AND(COUNTIF(G182:$G$239,G181))</f>
        <v>0</v>
      </c>
      <c r="O181" s="34" t="s">
        <v>1261</v>
      </c>
      <c r="R181" s="253" t="b">
        <v>1</v>
      </c>
      <c r="AX181" s="17"/>
      <c r="AY181" s="9"/>
      <c r="AZ181" s="9"/>
      <c r="BA181" s="9"/>
    </row>
    <row r="182" spans="1:53" ht="14.5" outlineLevel="1" x14ac:dyDescent="0.35">
      <c r="A182" s="7"/>
      <c r="B182" s="8"/>
      <c r="C182" s="18"/>
      <c r="D182" s="18"/>
      <c r="E182" s="18"/>
      <c r="F182" s="27"/>
      <c r="G182" t="str">
        <f t="shared" si="20"/>
        <v>YYFWBa</v>
      </c>
      <c r="H182" s="700" t="s">
        <v>353</v>
      </c>
      <c r="I182" s="700" t="s">
        <v>353</v>
      </c>
      <c r="J182" s="700" t="s">
        <v>10</v>
      </c>
      <c r="K182" s="700" t="s">
        <v>8</v>
      </c>
      <c r="L182" s="700" t="s">
        <v>14</v>
      </c>
      <c r="M182" s="701" t="s">
        <v>71</v>
      </c>
      <c r="N182" t="b">
        <f>AND(COUNTIF(G183:$G$239,G182))</f>
        <v>0</v>
      </c>
      <c r="O182" s="34" t="s">
        <v>1261</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1263</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947</v>
      </c>
      <c r="N184" t="b">
        <f>AND(COUNTIF(G185:$G$239,G184))</f>
        <v>0</v>
      </c>
      <c r="O184" s="34" t="s">
        <v>1263</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1223</v>
      </c>
      <c r="L185" s="700" t="s">
        <v>78</v>
      </c>
      <c r="M185" s="701" t="s">
        <v>68</v>
      </c>
      <c r="N185" t="b">
        <f>AND(COUNTIF(G186:$G$239,G185))</f>
        <v>0</v>
      </c>
      <c r="O185" s="34" t="s">
        <v>1263</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1223</v>
      </c>
      <c r="L186" s="700" t="s">
        <v>78</v>
      </c>
      <c r="M186" s="701" t="s">
        <v>946</v>
      </c>
      <c r="N186" t="b">
        <f>AND(COUNTIF(G187:$G$239,G186))</f>
        <v>0</v>
      </c>
      <c r="O186" s="34" t="s">
        <v>1263</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1223</v>
      </c>
      <c r="L187" s="700" t="s">
        <v>223</v>
      </c>
      <c r="M187" s="701" t="s">
        <v>73</v>
      </c>
      <c r="N187" t="b">
        <f>AND(COUNTIF(G188:$G$239,G187))</f>
        <v>0</v>
      </c>
      <c r="O187" s="34" t="s">
        <v>1263</v>
      </c>
      <c r="P187" s="34" t="s">
        <v>1264</v>
      </c>
      <c r="Q187" s="34"/>
      <c r="R187" s="253" t="b">
        <v>1</v>
      </c>
      <c r="AX187" s="17"/>
      <c r="AY187" s="9"/>
      <c r="AZ187" s="9"/>
      <c r="BA187" s="9"/>
    </row>
    <row r="188" spans="1:53" ht="14.5" outlineLevel="1" x14ac:dyDescent="0.35">
      <c r="A188" s="7"/>
      <c r="B188" s="8"/>
      <c r="C188" s="18"/>
      <c r="D188" s="18"/>
      <c r="E188" s="18"/>
      <c r="F188" s="27"/>
      <c r="G188" t="str">
        <f t="shared" si="20"/>
        <v>YAAA2A1a</v>
      </c>
      <c r="H188" s="700" t="s">
        <v>353</v>
      </c>
      <c r="I188" s="700" t="s">
        <v>23</v>
      </c>
      <c r="J188" s="700" t="s">
        <v>23</v>
      </c>
      <c r="K188" s="700" t="s">
        <v>1223</v>
      </c>
      <c r="L188" s="700" t="s">
        <v>223</v>
      </c>
      <c r="M188" s="701" t="s">
        <v>71</v>
      </c>
      <c r="N188" t="b">
        <f>AND(COUNTIF(G189:$G$239,G188))</f>
        <v>0</v>
      </c>
      <c r="O188" s="34" t="s">
        <v>1263</v>
      </c>
      <c r="P188" s="34" t="s">
        <v>1264</v>
      </c>
      <c r="Q188" s="34"/>
      <c r="R188" s="253" t="b">
        <v>1</v>
      </c>
      <c r="AX188" s="17"/>
      <c r="AY188" s="9"/>
      <c r="AZ188" s="9"/>
      <c r="BA188" s="9"/>
    </row>
    <row r="189" spans="1:53" ht="14.5" outlineLevel="1" x14ac:dyDescent="0.35">
      <c r="A189" s="7"/>
      <c r="B189" s="8"/>
      <c r="C189" s="18"/>
      <c r="D189" s="18"/>
      <c r="E189" s="18"/>
      <c r="F189" s="27"/>
      <c r="G189" t="str">
        <f t="shared" si="20"/>
        <v>YYAA2A1a</v>
      </c>
      <c r="H189" s="700" t="s">
        <v>353</v>
      </c>
      <c r="I189" s="700" t="s">
        <v>353</v>
      </c>
      <c r="J189" s="700" t="s">
        <v>23</v>
      </c>
      <c r="K189" s="700" t="s">
        <v>1223</v>
      </c>
      <c r="L189" s="700" t="s">
        <v>223</v>
      </c>
      <c r="M189" s="701" t="s">
        <v>71</v>
      </c>
      <c r="N189" t="b">
        <f>AND(COUNTIF(G190:$G$239,G189))</f>
        <v>0</v>
      </c>
      <c r="O189" s="34" t="s">
        <v>1263</v>
      </c>
      <c r="P189" s="34" t="s">
        <v>1264</v>
      </c>
      <c r="Q189" s="34"/>
      <c r="R189" s="253" t="b">
        <v>1</v>
      </c>
      <c r="AX189" s="17"/>
      <c r="AY189" s="9"/>
      <c r="AZ189" s="9"/>
      <c r="BA189" s="9"/>
    </row>
    <row r="190" spans="1:53" ht="14.5" outlineLevel="1" x14ac:dyDescent="0.35">
      <c r="A190" s="7"/>
      <c r="B190" s="8"/>
      <c r="C190" s="18"/>
      <c r="D190" s="18"/>
      <c r="E190" s="18"/>
      <c r="F190" s="27"/>
      <c r="G190" t="str">
        <f t="shared" si="20"/>
        <v>YYOA2A1a</v>
      </c>
      <c r="H190" s="700" t="s">
        <v>353</v>
      </c>
      <c r="I190" s="700" t="s">
        <v>353</v>
      </c>
      <c r="J190" s="700" t="s">
        <v>12</v>
      </c>
      <c r="K190" s="700" t="s">
        <v>1223</v>
      </c>
      <c r="L190" s="700" t="s">
        <v>223</v>
      </c>
      <c r="M190" s="701" t="s">
        <v>71</v>
      </c>
      <c r="N190" t="b">
        <f>AND(COUNTIF(G191:$G$239,G190))</f>
        <v>0</v>
      </c>
      <c r="O190" s="34" t="s">
        <v>1263</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353</v>
      </c>
      <c r="J191" s="700" t="s">
        <v>14</v>
      </c>
      <c r="K191" s="700" t="s">
        <v>12</v>
      </c>
      <c r="L191" s="700" t="s">
        <v>223</v>
      </c>
      <c r="M191" s="701" t="s">
        <v>71</v>
      </c>
      <c r="N191" t="b">
        <f>AND(COUNTIF(G192:$G$239,G191))</f>
        <v>0</v>
      </c>
      <c r="O191" s="34" t="s">
        <v>1263</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1263</v>
      </c>
      <c r="R192" s="253" t="b">
        <v>1</v>
      </c>
      <c r="AX192" s="17"/>
      <c r="AY192" s="9"/>
      <c r="AZ192" s="9"/>
      <c r="BA192" s="9"/>
    </row>
    <row r="193" spans="1:53" ht="14.5" outlineLevel="1" x14ac:dyDescent="0.35">
      <c r="A193" s="7"/>
      <c r="B193" s="8"/>
      <c r="C193" s="18"/>
      <c r="D193" s="18"/>
      <c r="E193" s="18"/>
      <c r="F193" s="27"/>
      <c r="G193" t="str">
        <f t="shared" si="17"/>
        <v>YABA2Ba</v>
      </c>
      <c r="H193" s="700" t="s">
        <v>353</v>
      </c>
      <c r="I193" s="700" t="s">
        <v>23</v>
      </c>
      <c r="J193" s="700" t="s">
        <v>14</v>
      </c>
      <c r="K193" s="700" t="s">
        <v>1223</v>
      </c>
      <c r="L193" s="700" t="s">
        <v>14</v>
      </c>
      <c r="M193" s="701" t="s">
        <v>71</v>
      </c>
      <c r="N193" t="b">
        <f>AND(COUNTIF(G194:$G$239,G193))</f>
        <v>0</v>
      </c>
      <c r="O193" s="34" t="s">
        <v>355</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353</v>
      </c>
      <c r="J194" s="700" t="s">
        <v>23</v>
      </c>
      <c r="K194" s="700" t="s">
        <v>14</v>
      </c>
      <c r="L194" s="700" t="s">
        <v>223</v>
      </c>
      <c r="M194" s="701" t="s">
        <v>68</v>
      </c>
      <c r="N194" t="b">
        <f>AND(COUNTIF(G195:$G$239,G194))</f>
        <v>0</v>
      </c>
      <c r="O194" s="34" t="s">
        <v>355</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353</v>
      </c>
      <c r="I195" s="700" t="s">
        <v>23</v>
      </c>
      <c r="J195" s="700" t="s">
        <v>12</v>
      </c>
      <c r="K195" s="700" t="s">
        <v>1223</v>
      </c>
      <c r="L195" s="700" t="s">
        <v>152</v>
      </c>
      <c r="M195" s="701" t="s">
        <v>71</v>
      </c>
      <c r="N195" t="b">
        <f>AND(COUNTIF(G196:$G$239,G195))</f>
        <v>0</v>
      </c>
      <c r="O195" s="34" t="s">
        <v>943</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353</v>
      </c>
      <c r="J196" s="700" t="s">
        <v>23</v>
      </c>
      <c r="K196" s="700" t="s">
        <v>12</v>
      </c>
      <c r="L196" s="700" t="s">
        <v>223</v>
      </c>
      <c r="M196" s="701" t="s">
        <v>221</v>
      </c>
      <c r="N196" t="b">
        <f>AND(COUNTIF(G197:$G$239,G196))</f>
        <v>0</v>
      </c>
      <c r="O196" s="34" t="s">
        <v>943</v>
      </c>
      <c r="R196" s="253" t="b">
        <v>1</v>
      </c>
      <c r="AX196" s="17"/>
      <c r="AY196" s="9"/>
      <c r="AZ196" s="9"/>
      <c r="BA196" s="9"/>
    </row>
    <row r="197" spans="1:53" ht="14.5" outlineLevel="1" x14ac:dyDescent="0.35">
      <c r="A197" s="7"/>
      <c r="B197" s="8"/>
      <c r="C197" s="18"/>
      <c r="D197" s="18"/>
      <c r="E197" s="18"/>
      <c r="F197" s="27"/>
      <c r="G197" t="str">
        <f t="shared" si="17"/>
        <v>YYNBNb</v>
      </c>
      <c r="H197" s="700" t="s">
        <v>353</v>
      </c>
      <c r="I197" s="700" t="s">
        <v>353</v>
      </c>
      <c r="J197" s="700" t="s">
        <v>78</v>
      </c>
      <c r="K197" s="700" t="s">
        <v>14</v>
      </c>
      <c r="L197" s="700" t="s">
        <v>78</v>
      </c>
      <c r="M197" s="701" t="s">
        <v>68</v>
      </c>
      <c r="N197" t="b">
        <f>AND(COUNTIF(G198:$G$239,G197))</f>
        <v>0</v>
      </c>
      <c r="O197" s="34" t="s">
        <v>356</v>
      </c>
      <c r="P197" s="34" t="s">
        <v>1266</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353</v>
      </c>
      <c r="I198" s="700" t="s">
        <v>353</v>
      </c>
      <c r="J198" s="700" t="s">
        <v>78</v>
      </c>
      <c r="K198" s="700" t="s">
        <v>14</v>
      </c>
      <c r="L198" s="700" t="s">
        <v>78</v>
      </c>
      <c r="M198" s="701" t="s">
        <v>946</v>
      </c>
      <c r="N198" t="b">
        <f>AND(COUNTIF(G199:$G$239,G198))</f>
        <v>0</v>
      </c>
      <c r="O198" s="34" t="s">
        <v>356</v>
      </c>
      <c r="P198" s="34" t="s">
        <v>1266</v>
      </c>
      <c r="R198" s="253" t="b">
        <v>1</v>
      </c>
      <c r="AX198" s="17"/>
      <c r="AY198" s="9"/>
      <c r="AZ198" s="9"/>
      <c r="BA198" s="9"/>
    </row>
    <row r="199" spans="1:53" ht="14.5" outlineLevel="1" x14ac:dyDescent="0.35">
      <c r="A199" s="7"/>
      <c r="B199" s="8"/>
      <c r="C199" s="18"/>
      <c r="D199" s="18"/>
      <c r="E199" s="18"/>
      <c r="F199" s="27"/>
      <c r="G199" t="str">
        <f t="shared" si="17"/>
        <v>YYBNBz</v>
      </c>
      <c r="H199" s="700" t="s">
        <v>353</v>
      </c>
      <c r="I199" s="700" t="s">
        <v>353</v>
      </c>
      <c r="J199" s="700" t="s">
        <v>14</v>
      </c>
      <c r="K199" s="700" t="s">
        <v>78</v>
      </c>
      <c r="L199" s="700" t="s">
        <v>14</v>
      </c>
      <c r="M199" s="700" t="s">
        <v>73</v>
      </c>
      <c r="N199" t="b">
        <f>AND(COUNTIF(G200:$G$239,G199))</f>
        <v>0</v>
      </c>
      <c r="O199" s="34" t="s">
        <v>356</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353</v>
      </c>
      <c r="I200" s="700" t="s">
        <v>353</v>
      </c>
      <c r="J200" s="700" t="s">
        <v>14</v>
      </c>
      <c r="K200" s="700" t="s">
        <v>78</v>
      </c>
      <c r="L200" s="700" t="s">
        <v>14</v>
      </c>
      <c r="M200" s="700" t="s">
        <v>948</v>
      </c>
      <c r="N200" t="b">
        <f>AND(COUNTIF(G201:$G$239,G200))</f>
        <v>0</v>
      </c>
      <c r="O200" s="34" t="s">
        <v>356</v>
      </c>
      <c r="P200" s="34"/>
      <c r="R200" s="253" t="b">
        <v>1</v>
      </c>
      <c r="AX200" s="17"/>
      <c r="AY200" s="9"/>
      <c r="AZ200" s="9"/>
      <c r="BA200" s="9"/>
    </row>
    <row r="201" spans="1:53" ht="14.5" outlineLevel="1" x14ac:dyDescent="0.35">
      <c r="A201" s="7"/>
      <c r="B201" s="8"/>
      <c r="C201" s="18"/>
      <c r="D201" s="18"/>
      <c r="E201" s="18"/>
      <c r="F201" s="27"/>
      <c r="G201" t="str">
        <f t="shared" si="17"/>
        <v>YYBNBr</v>
      </c>
      <c r="H201" s="700" t="s">
        <v>353</v>
      </c>
      <c r="I201" s="700" t="s">
        <v>353</v>
      </c>
      <c r="J201" s="700" t="s">
        <v>14</v>
      </c>
      <c r="K201" s="700" t="s">
        <v>78</v>
      </c>
      <c r="L201" s="700" t="s">
        <v>14</v>
      </c>
      <c r="M201" s="700" t="s">
        <v>64</v>
      </c>
      <c r="N201" t="b">
        <f>AND(COUNTIF(G202:$G$239,G201))</f>
        <v>0</v>
      </c>
      <c r="O201" s="34" t="s">
        <v>356</v>
      </c>
      <c r="P201" s="34" t="s">
        <v>1266</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353</v>
      </c>
      <c r="I202" s="700" t="s">
        <v>353</v>
      </c>
      <c r="J202" s="700" t="s">
        <v>14</v>
      </c>
      <c r="K202" s="700" t="s">
        <v>78</v>
      </c>
      <c r="L202" s="700" t="s">
        <v>14</v>
      </c>
      <c r="M202" s="700" t="s">
        <v>949</v>
      </c>
      <c r="N202" t="b">
        <f>AND(COUNTIF(G203:$G$239,G202))</f>
        <v>0</v>
      </c>
      <c r="O202" s="34" t="s">
        <v>356</v>
      </c>
      <c r="P202" s="34" t="s">
        <v>1266</v>
      </c>
      <c r="R202" s="253" t="b">
        <v>1</v>
      </c>
      <c r="AX202" s="17"/>
      <c r="AY202" s="9"/>
      <c r="AZ202" s="9"/>
      <c r="BA202" s="9"/>
    </row>
    <row r="203" spans="1:53" ht="14.5" outlineLevel="1" x14ac:dyDescent="0.35">
      <c r="A203" s="7"/>
      <c r="B203" s="8"/>
      <c r="C203" s="18"/>
      <c r="D203" s="18"/>
      <c r="E203" s="18"/>
      <c r="F203" s="27"/>
      <c r="G203" t="str">
        <f t="shared" si="29"/>
        <v>YYBNBl</v>
      </c>
      <c r="H203" s="700" t="s">
        <v>353</v>
      </c>
      <c r="I203" s="700" t="s">
        <v>353</v>
      </c>
      <c r="J203" s="700" t="s">
        <v>14</v>
      </c>
      <c r="K203" s="700" t="s">
        <v>78</v>
      </c>
      <c r="L203" s="700" t="s">
        <v>14</v>
      </c>
      <c r="M203" s="700" t="s">
        <v>69</v>
      </c>
      <c r="N203" t="b">
        <f>AND(COUNTIF(G204:$G$239,G203))</f>
        <v>0</v>
      </c>
      <c r="O203" s="34" t="s">
        <v>1267</v>
      </c>
      <c r="R203" s="253" t="b">
        <v>1</v>
      </c>
      <c r="AX203" s="17"/>
      <c r="AY203" s="9"/>
      <c r="AZ203" s="9"/>
      <c r="BA203" s="9"/>
    </row>
    <row r="204" spans="1:53" ht="14.5" outlineLevel="1" x14ac:dyDescent="0.35">
      <c r="A204" s="7"/>
      <c r="B204" s="8"/>
      <c r="C204" s="18"/>
      <c r="D204" s="18"/>
      <c r="E204" s="18"/>
      <c r="F204" s="27"/>
      <c r="G204" t="str">
        <f t="shared" si="29"/>
        <v>YYNBLb</v>
      </c>
      <c r="H204" s="700" t="s">
        <v>353</v>
      </c>
      <c r="I204" s="700" t="s">
        <v>353</v>
      </c>
      <c r="J204" s="700" t="s">
        <v>78</v>
      </c>
      <c r="K204" s="700" t="s">
        <v>14</v>
      </c>
      <c r="L204" s="700" t="s">
        <v>16</v>
      </c>
      <c r="M204" s="700" t="s">
        <v>68</v>
      </c>
      <c r="N204" t="b">
        <f>AND(COUNTIF(G206:$G$239,G204))</f>
        <v>0</v>
      </c>
      <c r="O204" s="34" t="s">
        <v>1267</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353</v>
      </c>
      <c r="I205" s="700" t="s">
        <v>353</v>
      </c>
      <c r="J205" s="700" t="s">
        <v>78</v>
      </c>
      <c r="K205" s="700" t="s">
        <v>14</v>
      </c>
      <c r="L205" s="700" t="s">
        <v>16</v>
      </c>
      <c r="M205" s="700" t="s">
        <v>946</v>
      </c>
      <c r="N205" t="b">
        <f>AND(COUNTIF(G208:$G$239,G205))</f>
        <v>0</v>
      </c>
      <c r="O205" s="34" t="s">
        <v>1267</v>
      </c>
      <c r="R205" s="253" t="b">
        <v>1</v>
      </c>
      <c r="AX205" s="17"/>
      <c r="AY205" s="9"/>
      <c r="AZ205" s="9"/>
      <c r="BA205" s="9"/>
    </row>
    <row r="206" spans="1:53" ht="14.5" outlineLevel="1" x14ac:dyDescent="0.35">
      <c r="A206" s="7"/>
      <c r="B206" s="8"/>
      <c r="C206" s="18"/>
      <c r="D206" s="18"/>
      <c r="E206" s="18"/>
      <c r="F206" s="27"/>
      <c r="G206" t="str">
        <f t="shared" si="29"/>
        <v>YYBLBz</v>
      </c>
      <c r="H206" s="700" t="s">
        <v>353</v>
      </c>
      <c r="I206" s="700" t="s">
        <v>353</v>
      </c>
      <c r="J206" s="700" t="s">
        <v>14</v>
      </c>
      <c r="K206" s="700" t="s">
        <v>16</v>
      </c>
      <c r="L206" s="700" t="s">
        <v>14</v>
      </c>
      <c r="M206" s="700" t="s">
        <v>73</v>
      </c>
      <c r="N206" t="b">
        <f>AND(COUNTIF(G208:$G$239,G206))</f>
        <v>0</v>
      </c>
      <c r="O206" s="34" t="s">
        <v>1267</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353</v>
      </c>
      <c r="I207" s="700" t="s">
        <v>353</v>
      </c>
      <c r="J207" s="700" t="s">
        <v>14</v>
      </c>
      <c r="K207" s="700" t="s">
        <v>16</v>
      </c>
      <c r="L207" s="700" t="s">
        <v>14</v>
      </c>
      <c r="M207" s="700" t="s">
        <v>948</v>
      </c>
      <c r="N207" t="b">
        <f>AND(COUNTIF(G210:$G$239,G207))</f>
        <v>0</v>
      </c>
      <c r="O207" s="34" t="s">
        <v>1267</v>
      </c>
      <c r="R207" s="253" t="b">
        <v>1</v>
      </c>
      <c r="AX207" s="17"/>
      <c r="AY207" s="9"/>
      <c r="AZ207" s="9"/>
      <c r="BA207" s="9"/>
    </row>
    <row r="208" spans="1:53" ht="14.5" outlineLevel="1" x14ac:dyDescent="0.35">
      <c r="A208" s="7"/>
      <c r="B208" s="8"/>
      <c r="C208" s="18"/>
      <c r="D208" s="18"/>
      <c r="E208" s="18"/>
      <c r="F208" s="27"/>
      <c r="G208" t="str">
        <f t="shared" si="29"/>
        <v>YYLBNb</v>
      </c>
      <c r="H208" s="700" t="s">
        <v>353</v>
      </c>
      <c r="I208" s="700" t="s">
        <v>353</v>
      </c>
      <c r="J208" s="700" t="s">
        <v>16</v>
      </c>
      <c r="K208" s="700" t="s">
        <v>14</v>
      </c>
      <c r="L208" s="700" t="s">
        <v>78</v>
      </c>
      <c r="M208" s="700" t="s">
        <v>68</v>
      </c>
      <c r="N208" t="b">
        <f>AND(COUNTIF(G210:$G$239,G208))</f>
        <v>0</v>
      </c>
      <c r="O208" s="34" t="s">
        <v>1267</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353</v>
      </c>
      <c r="I209" s="700" t="s">
        <v>353</v>
      </c>
      <c r="J209" s="700" t="s">
        <v>16</v>
      </c>
      <c r="K209" s="700" t="s">
        <v>14</v>
      </c>
      <c r="L209" s="700" t="s">
        <v>78</v>
      </c>
      <c r="M209" s="700" t="s">
        <v>946</v>
      </c>
      <c r="N209" t="b">
        <f>AND(COUNTIF(G211:$G$239,G209))</f>
        <v>0</v>
      </c>
      <c r="O209" s="34" t="s">
        <v>1267</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353</v>
      </c>
      <c r="I210" s="700" t="s">
        <v>353</v>
      </c>
      <c r="J210" s="700" t="s">
        <v>78</v>
      </c>
      <c r="K210" s="700" t="s">
        <v>8</v>
      </c>
      <c r="L210" s="700" t="s">
        <v>78</v>
      </c>
      <c r="M210" s="701" t="s">
        <v>65</v>
      </c>
      <c r="N210" t="b">
        <f>AND(COUNTIF(G211:$G$239,G210))</f>
        <v>0</v>
      </c>
      <c r="O210" s="34" t="s">
        <v>1262</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353</v>
      </c>
      <c r="I211" s="700" t="s">
        <v>353</v>
      </c>
      <c r="J211" s="700" t="s">
        <v>78</v>
      </c>
      <c r="K211" s="700" t="s">
        <v>8</v>
      </c>
      <c r="L211" s="700" t="s">
        <v>78</v>
      </c>
      <c r="M211" s="701" t="s">
        <v>945</v>
      </c>
      <c r="N211" t="b">
        <f>AND(COUNTIF(G212:$G$239,G211))</f>
        <v>0</v>
      </c>
      <c r="O211" s="34" t="s">
        <v>1262</v>
      </c>
      <c r="R211" s="253" t="b">
        <v>1</v>
      </c>
      <c r="AX211" s="17"/>
      <c r="AY211" s="9"/>
      <c r="AZ211" s="9"/>
      <c r="BA211" s="9"/>
    </row>
    <row r="212" spans="1:53" ht="14.5" outlineLevel="1" x14ac:dyDescent="0.35">
      <c r="A212" s="7"/>
      <c r="B212" s="8"/>
      <c r="C212" s="18"/>
      <c r="D212" s="18"/>
      <c r="E212" s="18"/>
      <c r="F212" s="27"/>
      <c r="G212" t="str">
        <f t="shared" si="33"/>
        <v>YYWNWz</v>
      </c>
      <c r="H212" s="700" t="s">
        <v>353</v>
      </c>
      <c r="I212" s="700" t="s">
        <v>353</v>
      </c>
      <c r="J212" s="700" t="s">
        <v>8</v>
      </c>
      <c r="K212" s="700" t="s">
        <v>78</v>
      </c>
      <c r="L212" s="700" t="s">
        <v>8</v>
      </c>
      <c r="M212" s="700" t="s">
        <v>73</v>
      </c>
      <c r="N212" t="b">
        <f>AND(COUNTIF(G213:$G$239,G212))</f>
        <v>0</v>
      </c>
      <c r="O212" s="34" t="s">
        <v>1262</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353</v>
      </c>
      <c r="I213" s="700" t="s">
        <v>353</v>
      </c>
      <c r="J213" s="700" t="s">
        <v>8</v>
      </c>
      <c r="K213" s="700" t="s">
        <v>78</v>
      </c>
      <c r="L213" s="700" t="s">
        <v>8</v>
      </c>
      <c r="M213" s="700" t="s">
        <v>948</v>
      </c>
      <c r="N213" t="b">
        <f>AND(COUNTIF(G214:$G$239,G213))</f>
        <v>0</v>
      </c>
      <c r="O213" s="34" t="s">
        <v>1262</v>
      </c>
      <c r="R213" s="253" t="b">
        <v>1</v>
      </c>
      <c r="AX213" s="17"/>
      <c r="AY213" s="9"/>
      <c r="AZ213" s="9"/>
      <c r="BA213" s="9"/>
    </row>
    <row r="214" spans="1:53" ht="14.5" outlineLevel="1" x14ac:dyDescent="0.35">
      <c r="A214" s="7"/>
      <c r="B214" s="8"/>
      <c r="C214" s="18"/>
      <c r="D214" s="18"/>
      <c r="E214" s="18"/>
      <c r="F214" s="27"/>
      <c r="G214" t="str">
        <f t="shared" si="17"/>
        <v>YYNWBr</v>
      </c>
      <c r="H214" s="700" t="s">
        <v>353</v>
      </c>
      <c r="I214" s="700" t="s">
        <v>353</v>
      </c>
      <c r="J214" s="700" t="s">
        <v>78</v>
      </c>
      <c r="K214" s="700" t="s">
        <v>8</v>
      </c>
      <c r="L214" s="700" t="s">
        <v>14</v>
      </c>
      <c r="M214" s="700" t="s">
        <v>64</v>
      </c>
      <c r="N214" t="b">
        <f>AND(COUNTIF(G215:$G$239,G214))</f>
        <v>0</v>
      </c>
      <c r="O214" s="34" t="s">
        <v>815</v>
      </c>
      <c r="P214" s="34" t="s">
        <v>1268</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353</v>
      </c>
      <c r="I215" s="700" t="s">
        <v>353</v>
      </c>
      <c r="J215" s="700" t="s">
        <v>78</v>
      </c>
      <c r="K215" s="700" t="s">
        <v>8</v>
      </c>
      <c r="L215" s="700" t="s">
        <v>14</v>
      </c>
      <c r="M215" s="700" t="s">
        <v>949</v>
      </c>
      <c r="N215" t="b">
        <f>AND(COUNTIF(G216:$G$239,G215))</f>
        <v>0</v>
      </c>
      <c r="O215" s="34" t="s">
        <v>815</v>
      </c>
      <c r="P215" s="34" t="s">
        <v>1268</v>
      </c>
      <c r="R215" s="253" t="b">
        <v>1</v>
      </c>
      <c r="AX215" s="17"/>
      <c r="AY215" s="9"/>
      <c r="AZ215" s="9"/>
      <c r="BA215" s="9"/>
    </row>
    <row r="216" spans="1:53" ht="14.5" outlineLevel="1" x14ac:dyDescent="0.35">
      <c r="A216" s="7"/>
      <c r="B216" s="8"/>
      <c r="C216" s="18"/>
      <c r="D216" s="18"/>
      <c r="E216" s="18"/>
      <c r="F216" s="27"/>
      <c r="G216" t="str">
        <f t="shared" si="17"/>
        <v>YYWBNw</v>
      </c>
      <c r="H216" s="700" t="s">
        <v>353</v>
      </c>
      <c r="I216" s="700" t="s">
        <v>353</v>
      </c>
      <c r="J216" s="700" t="s">
        <v>8</v>
      </c>
      <c r="K216" s="700" t="s">
        <v>14</v>
      </c>
      <c r="L216" s="700" t="s">
        <v>78</v>
      </c>
      <c r="M216" s="700" t="s">
        <v>65</v>
      </c>
      <c r="N216" t="b">
        <f>AND(COUNTIF(G217:$G$239,G216))</f>
        <v>0</v>
      </c>
      <c r="O216" s="34" t="s">
        <v>815</v>
      </c>
      <c r="P216" s="34" t="s">
        <v>1268</v>
      </c>
      <c r="Q216" s="34" t="s">
        <v>1081</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353</v>
      </c>
      <c r="I217" s="700" t="s">
        <v>353</v>
      </c>
      <c r="J217" s="700" t="s">
        <v>8</v>
      </c>
      <c r="K217" s="700" t="s">
        <v>14</v>
      </c>
      <c r="L217" s="700" t="s">
        <v>78</v>
      </c>
      <c r="M217" s="700" t="s">
        <v>945</v>
      </c>
      <c r="N217" t="b">
        <f>AND(COUNTIF(G218:$G$239,G217))</f>
        <v>0</v>
      </c>
      <c r="O217" s="34" t="s">
        <v>815</v>
      </c>
      <c r="P217" s="34" t="s">
        <v>1268</v>
      </c>
      <c r="Q217" s="34" t="s">
        <v>1081</v>
      </c>
      <c r="R217" s="253" t="b">
        <v>1</v>
      </c>
      <c r="AX217" s="17"/>
      <c r="AY217" s="9"/>
      <c r="AZ217" s="9"/>
      <c r="BA217" s="9"/>
    </row>
    <row r="218" spans="1:53" ht="14.5" outlineLevel="1" x14ac:dyDescent="0.35">
      <c r="A218" s="7"/>
      <c r="B218" s="8"/>
      <c r="C218" s="18"/>
      <c r="D218" s="18"/>
      <c r="E218" s="18"/>
      <c r="F218" s="27"/>
      <c r="G218" t="str">
        <f t="shared" si="17"/>
        <v>YYBNWb</v>
      </c>
      <c r="H218" s="700" t="s">
        <v>353</v>
      </c>
      <c r="I218" s="700" t="s">
        <v>353</v>
      </c>
      <c r="J218" s="700" t="s">
        <v>14</v>
      </c>
      <c r="K218" s="700" t="s">
        <v>78</v>
      </c>
      <c r="L218" s="700" t="s">
        <v>8</v>
      </c>
      <c r="M218" s="700" t="s">
        <v>68</v>
      </c>
      <c r="N218" t="b">
        <f>AND(COUNTIF(G219:$G$239,G218))</f>
        <v>0</v>
      </c>
      <c r="O218" s="34" t="s">
        <v>815</v>
      </c>
      <c r="P218" s="34" t="s">
        <v>1268</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353</v>
      </c>
      <c r="I219" s="700" t="s">
        <v>353</v>
      </c>
      <c r="J219" s="700" t="s">
        <v>14</v>
      </c>
      <c r="K219" s="700" t="s">
        <v>78</v>
      </c>
      <c r="L219" s="700" t="s">
        <v>8</v>
      </c>
      <c r="M219" s="700" t="s">
        <v>946</v>
      </c>
      <c r="N219" t="b">
        <f>AND(COUNTIF(G227:$G$239,G219))</f>
        <v>0</v>
      </c>
      <c r="O219" s="34" t="s">
        <v>815</v>
      </c>
      <c r="P219" s="34" t="s">
        <v>1268</v>
      </c>
      <c r="R219" s="253" t="b">
        <v>1</v>
      </c>
      <c r="AX219" s="17"/>
      <c r="AY219" s="9"/>
      <c r="AZ219" s="9"/>
      <c r="BA219" s="9"/>
    </row>
    <row r="220" spans="1:53" ht="14.5" outlineLevel="1" x14ac:dyDescent="0.35">
      <c r="A220" s="7"/>
      <c r="B220" s="8"/>
      <c r="C220" s="18"/>
      <c r="D220" s="18"/>
      <c r="E220" s="18"/>
      <c r="F220" s="27"/>
      <c r="G220" t="str">
        <f t="shared" si="38"/>
        <v>YYNWBl</v>
      </c>
      <c r="H220" s="700" t="s">
        <v>353</v>
      </c>
      <c r="I220" s="700" t="s">
        <v>353</v>
      </c>
      <c r="J220" s="700" t="s">
        <v>78</v>
      </c>
      <c r="K220" s="700" t="s">
        <v>8</v>
      </c>
      <c r="L220" s="700" t="s">
        <v>14</v>
      </c>
      <c r="M220" s="700" t="s">
        <v>69</v>
      </c>
      <c r="N220" t="b">
        <f>AND(COUNTIF(G228:$G$239,G220))</f>
        <v>0</v>
      </c>
      <c r="O220" s="34" t="s">
        <v>1268</v>
      </c>
      <c r="R220" s="253" t="b">
        <v>1</v>
      </c>
      <c r="AX220" s="17"/>
      <c r="AY220" s="9"/>
      <c r="AZ220" s="9"/>
      <c r="BA220" s="9"/>
    </row>
    <row r="221" spans="1:53" ht="14.5" outlineLevel="1" x14ac:dyDescent="0.35">
      <c r="A221" s="7"/>
      <c r="B221" s="8"/>
      <c r="C221" s="18"/>
      <c r="D221" s="18"/>
      <c r="E221" s="18"/>
      <c r="F221" s="27"/>
      <c r="G221" t="str">
        <f t="shared" si="38"/>
        <v>YYWBLw</v>
      </c>
      <c r="H221" s="700" t="s">
        <v>353</v>
      </c>
      <c r="I221" s="700" t="s">
        <v>353</v>
      </c>
      <c r="J221" s="700" t="s">
        <v>8</v>
      </c>
      <c r="K221" s="700" t="s">
        <v>14</v>
      </c>
      <c r="L221" s="700" t="s">
        <v>16</v>
      </c>
      <c r="M221" s="700" t="s">
        <v>65</v>
      </c>
      <c r="N221" t="b">
        <f>AND(COUNTIF(G229:$G$239,G221))</f>
        <v>0</v>
      </c>
      <c r="O221" s="34" t="s">
        <v>1268</v>
      </c>
      <c r="R221" s="253" t="b">
        <v>1</v>
      </c>
      <c r="AX221" s="17"/>
      <c r="AY221" s="9"/>
      <c r="AZ221" s="9"/>
      <c r="BA221" s="9"/>
    </row>
    <row r="222" spans="1:53" ht="14.5" outlineLevel="1" x14ac:dyDescent="0.35">
      <c r="A222" s="7"/>
      <c r="B222" s="8"/>
      <c r="C222" s="18"/>
      <c r="D222" s="18"/>
      <c r="E222" s="18"/>
      <c r="F222" s="27"/>
      <c r="G222" t="str">
        <f t="shared" si="38"/>
        <v>YYWBLwd</v>
      </c>
      <c r="H222" s="700" t="s">
        <v>353</v>
      </c>
      <c r="I222" s="700" t="s">
        <v>353</v>
      </c>
      <c r="J222" s="700" t="s">
        <v>8</v>
      </c>
      <c r="K222" s="700" t="s">
        <v>14</v>
      </c>
      <c r="L222" s="700" t="s">
        <v>16</v>
      </c>
      <c r="M222" s="700" t="s">
        <v>945</v>
      </c>
      <c r="N222" t="b">
        <f>AND(COUNTIF(G230:$G$239,G222))</f>
        <v>0</v>
      </c>
      <c r="O222" s="34" t="s">
        <v>1268</v>
      </c>
      <c r="R222" s="253" t="b">
        <v>1</v>
      </c>
      <c r="AX222" s="17"/>
      <c r="AY222" s="9"/>
      <c r="AZ222" s="9"/>
      <c r="BA222" s="9"/>
    </row>
    <row r="223" spans="1:53" ht="14.5" outlineLevel="1" x14ac:dyDescent="0.35">
      <c r="A223" s="7"/>
      <c r="B223" s="8"/>
      <c r="C223" s="18"/>
      <c r="D223" s="18"/>
      <c r="E223" s="18"/>
      <c r="F223" s="27"/>
      <c r="G223" t="str">
        <f t="shared" si="38"/>
        <v>YYBLWb</v>
      </c>
      <c r="H223" s="700" t="s">
        <v>353</v>
      </c>
      <c r="I223" s="700" t="s">
        <v>353</v>
      </c>
      <c r="J223" s="700" t="s">
        <v>14</v>
      </c>
      <c r="K223" s="700" t="s">
        <v>16</v>
      </c>
      <c r="L223" s="700" t="s">
        <v>8</v>
      </c>
      <c r="M223" s="700" t="s">
        <v>68</v>
      </c>
      <c r="N223" t="b">
        <f>AND(COUNTIF(G230:$G$239,G223))</f>
        <v>0</v>
      </c>
      <c r="O223" s="34" t="s">
        <v>1268</v>
      </c>
      <c r="R223" s="253" t="b">
        <v>1</v>
      </c>
      <c r="AX223" s="17"/>
      <c r="AY223" s="9"/>
      <c r="AZ223" s="9"/>
      <c r="BA223" s="9"/>
    </row>
    <row r="224" spans="1:53" ht="14.5" outlineLevel="1" x14ac:dyDescent="0.35">
      <c r="A224" s="7"/>
      <c r="B224" s="8"/>
      <c r="C224" s="18"/>
      <c r="D224" s="18"/>
      <c r="E224" s="18"/>
      <c r="F224" s="27"/>
      <c r="G224" t="str">
        <f t="shared" si="38"/>
        <v>YYBLWbd</v>
      </c>
      <c r="H224" s="700" t="s">
        <v>353</v>
      </c>
      <c r="I224" s="700" t="s">
        <v>353</v>
      </c>
      <c r="J224" s="700" t="s">
        <v>14</v>
      </c>
      <c r="K224" s="700" t="s">
        <v>16</v>
      </c>
      <c r="L224" s="700" t="s">
        <v>8</v>
      </c>
      <c r="M224" s="700" t="s">
        <v>946</v>
      </c>
      <c r="N224" t="b">
        <f>AND(COUNTIF(G231:$G$239,G224))</f>
        <v>0</v>
      </c>
      <c r="O224" s="34" t="s">
        <v>1268</v>
      </c>
      <c r="R224" s="253" t="b">
        <v>1</v>
      </c>
      <c r="AX224" s="17"/>
      <c r="AY224" s="9"/>
      <c r="AZ224" s="9"/>
      <c r="BA224" s="9"/>
    </row>
    <row r="225" spans="1:53" ht="14.5" outlineLevel="1" x14ac:dyDescent="0.35">
      <c r="A225" s="7"/>
      <c r="B225" s="8"/>
      <c r="C225" s="18"/>
      <c r="D225" s="18"/>
      <c r="E225" s="18"/>
      <c r="F225" s="27"/>
      <c r="G225" t="str">
        <f t="shared" si="38"/>
        <v>YYLWBr</v>
      </c>
      <c r="H225" s="700" t="s">
        <v>353</v>
      </c>
      <c r="I225" s="700" t="s">
        <v>353</v>
      </c>
      <c r="J225" s="700" t="s">
        <v>16</v>
      </c>
      <c r="K225" s="700" t="s">
        <v>8</v>
      </c>
      <c r="L225" s="700" t="s">
        <v>14</v>
      </c>
      <c r="M225" s="700" t="s">
        <v>64</v>
      </c>
      <c r="N225" t="b">
        <f>AND(COUNTIF(G231:$G$239,G225))</f>
        <v>0</v>
      </c>
      <c r="O225" s="34" t="s">
        <v>1268</v>
      </c>
      <c r="R225" s="253" t="b">
        <v>1</v>
      </c>
      <c r="AX225" s="17"/>
      <c r="AY225" s="9"/>
      <c r="AZ225" s="9"/>
      <c r="BA225" s="9"/>
    </row>
    <row r="226" spans="1:53" ht="14.5" outlineLevel="1" x14ac:dyDescent="0.35">
      <c r="A226" s="7"/>
      <c r="B226" s="8"/>
      <c r="C226" s="18"/>
      <c r="D226" s="18"/>
      <c r="E226" s="18"/>
      <c r="F226" s="27"/>
      <c r="G226" t="str">
        <f t="shared" si="38"/>
        <v>YYLWBrd</v>
      </c>
      <c r="H226" s="700" t="s">
        <v>353</v>
      </c>
      <c r="I226" s="700" t="s">
        <v>353</v>
      </c>
      <c r="J226" s="700" t="s">
        <v>16</v>
      </c>
      <c r="K226" s="700" t="s">
        <v>8</v>
      </c>
      <c r="L226" s="700" t="s">
        <v>14</v>
      </c>
      <c r="M226" s="700" t="s">
        <v>949</v>
      </c>
      <c r="N226" t="b">
        <f>AND(COUNTIF(G232:$G$239,G226))</f>
        <v>0</v>
      </c>
      <c r="O226" s="34" t="s">
        <v>1268</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1223</v>
      </c>
      <c r="L227" s="700" t="s">
        <v>78</v>
      </c>
      <c r="M227" s="700" t="s">
        <v>65</v>
      </c>
      <c r="N227" t="b">
        <f>AND(COUNTIF(G228:$G$239,G227))</f>
        <v>0</v>
      </c>
      <c r="O227" s="34" t="s">
        <v>1264</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1223</v>
      </c>
      <c r="L228" s="700" t="s">
        <v>78</v>
      </c>
      <c r="M228" s="700" t="s">
        <v>945</v>
      </c>
      <c r="N228" t="b">
        <f>AND(COUNTIF(G229:$G$239,G228))</f>
        <v>0</v>
      </c>
      <c r="O228" s="34" t="s">
        <v>1264</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1264</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946</v>
      </c>
      <c r="N230" t="b">
        <f>AND(COUNTIF(G231:$G$239,G230))</f>
        <v>0</v>
      </c>
      <c r="O230" s="34" t="s">
        <v>1264</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1264</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353</v>
      </c>
      <c r="J232" s="700" t="s">
        <v>8</v>
      </c>
      <c r="K232" s="700" t="s">
        <v>14</v>
      </c>
      <c r="L232" s="700" t="s">
        <v>223</v>
      </c>
      <c r="M232" s="700" t="s">
        <v>71</v>
      </c>
      <c r="N232" t="b">
        <f>AND(COUNTIF(G233:$G$239,G232))</f>
        <v>0</v>
      </c>
      <c r="O232" s="34" t="s">
        <v>1264</v>
      </c>
      <c r="R232" s="253" t="b">
        <v>1</v>
      </c>
      <c r="AX232" s="17"/>
      <c r="AY232" s="9"/>
      <c r="AZ232" s="9"/>
      <c r="BA232" s="9"/>
    </row>
    <row r="233" spans="1:53" ht="14.5" outlineLevel="1" x14ac:dyDescent="0.35">
      <c r="A233" s="7"/>
      <c r="B233" s="8"/>
      <c r="C233" s="18"/>
      <c r="D233" s="18"/>
      <c r="E233" s="18"/>
      <c r="F233" s="27"/>
      <c r="G233" t="str">
        <f t="shared" si="17"/>
        <v>YYFWBz</v>
      </c>
      <c r="H233" s="700" t="s">
        <v>353</v>
      </c>
      <c r="I233" s="700" t="s">
        <v>353</v>
      </c>
      <c r="J233" s="700" t="s">
        <v>10</v>
      </c>
      <c r="K233" s="700" t="s">
        <v>8</v>
      </c>
      <c r="L233" s="700" t="s">
        <v>14</v>
      </c>
      <c r="M233" s="700" t="s">
        <v>73</v>
      </c>
      <c r="N233" t="b">
        <f>AND(COUNTIF(G234:$G$239,G233))</f>
        <v>0</v>
      </c>
      <c r="O233" s="34" t="s">
        <v>1081</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353</v>
      </c>
      <c r="I234" s="700" t="s">
        <v>353</v>
      </c>
      <c r="J234" s="700" t="s">
        <v>10</v>
      </c>
      <c r="K234" s="700" t="s">
        <v>8</v>
      </c>
      <c r="L234" s="700" t="s">
        <v>14</v>
      </c>
      <c r="M234" s="700" t="s">
        <v>948</v>
      </c>
      <c r="N234" t="b">
        <f>AND(COUNTIF(G235:$G$239,G234))</f>
        <v>0</v>
      </c>
      <c r="O234" s="34" t="s">
        <v>1081</v>
      </c>
      <c r="R234" s="253" t="b">
        <v>1</v>
      </c>
      <c r="AX234" s="17"/>
      <c r="AY234" s="9"/>
      <c r="AZ234" s="9"/>
      <c r="BA234" s="9"/>
    </row>
    <row r="235" spans="1:53" ht="14.5" outlineLevel="1" x14ac:dyDescent="0.35">
      <c r="A235" s="7"/>
      <c r="B235" s="8"/>
      <c r="C235" s="18"/>
      <c r="D235" s="18"/>
      <c r="E235" s="18"/>
      <c r="F235" s="27"/>
      <c r="G235" t="str">
        <f t="shared" si="17"/>
        <v>YYBNWf</v>
      </c>
      <c r="H235" s="700" t="s">
        <v>353</v>
      </c>
      <c r="I235" s="700" t="s">
        <v>353</v>
      </c>
      <c r="J235" s="700" t="s">
        <v>14</v>
      </c>
      <c r="K235" s="700" t="s">
        <v>78</v>
      </c>
      <c r="L235" s="700" t="s">
        <v>8</v>
      </c>
      <c r="M235" s="700" t="s">
        <v>66</v>
      </c>
      <c r="N235" t="b">
        <f>AND(COUNTIF(G236:$G$239,G235))</f>
        <v>0</v>
      </c>
      <c r="O235" s="34" t="s">
        <v>1081</v>
      </c>
      <c r="R235" s="253" t="b">
        <v>1</v>
      </c>
      <c r="AX235" s="17"/>
      <c r="AY235" s="9"/>
      <c r="AZ235" s="9"/>
      <c r="BA235" s="9"/>
    </row>
    <row r="236" spans="1:53" ht="14.5" outlineLevel="1" x14ac:dyDescent="0.35">
      <c r="A236" s="7"/>
      <c r="B236" s="8"/>
      <c r="C236" s="18"/>
      <c r="D236" s="18"/>
      <c r="E236" s="18"/>
      <c r="F236" s="27"/>
      <c r="G236" t="str">
        <f t="shared" si="17"/>
        <v>YYNWFw</v>
      </c>
      <c r="H236" s="700" t="s">
        <v>353</v>
      </c>
      <c r="I236" s="700" t="s">
        <v>353</v>
      </c>
      <c r="J236" s="700" t="s">
        <v>78</v>
      </c>
      <c r="K236" s="700" t="s">
        <v>8</v>
      </c>
      <c r="L236" s="700" t="s">
        <v>10</v>
      </c>
      <c r="M236" s="700" t="s">
        <v>65</v>
      </c>
      <c r="N236" t="b">
        <f>AND(COUNTIF(G237:$G$239,G236))</f>
        <v>0</v>
      </c>
      <c r="O236" s="34" t="s">
        <v>1081</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353</v>
      </c>
      <c r="I237" s="700" t="s">
        <v>353</v>
      </c>
      <c r="J237" s="700" t="s">
        <v>78</v>
      </c>
      <c r="K237" s="700" t="s">
        <v>8</v>
      </c>
      <c r="L237" s="700" t="s">
        <v>10</v>
      </c>
      <c r="M237" s="700" t="s">
        <v>945</v>
      </c>
      <c r="N237" t="b">
        <f>AND(COUNTIF(G238:$G$239,G237))</f>
        <v>0</v>
      </c>
      <c r="O237" s="34" t="s">
        <v>1081</v>
      </c>
      <c r="R237" s="253" t="b">
        <v>1</v>
      </c>
      <c r="AX237" s="17"/>
      <c r="AY237" s="9"/>
      <c r="AZ237" s="9"/>
      <c r="BA237" s="9"/>
    </row>
    <row r="238" spans="1:53" ht="14.5" outlineLevel="1" x14ac:dyDescent="0.35">
      <c r="A238" s="7"/>
      <c r="B238" s="8"/>
      <c r="C238" s="18"/>
      <c r="D238" s="18"/>
      <c r="E238" s="18"/>
      <c r="F238" s="27"/>
      <c r="G238" t="str">
        <f t="shared" si="42"/>
        <v>YYWFWb</v>
      </c>
      <c r="H238" s="700" t="s">
        <v>353</v>
      </c>
      <c r="I238" s="700" t="s">
        <v>353</v>
      </c>
      <c r="J238" s="700" t="s">
        <v>8</v>
      </c>
      <c r="K238" s="700" t="s">
        <v>10</v>
      </c>
      <c r="L238" s="700" t="s">
        <v>8</v>
      </c>
      <c r="M238" s="700" t="s">
        <v>68</v>
      </c>
      <c r="N238" t="b">
        <f>AND(COUNTIF(G239:$G$239,G238))</f>
        <v>0</v>
      </c>
      <c r="O238" s="34" t="s">
        <v>1081</v>
      </c>
      <c r="R238" s="253" t="b">
        <v>1</v>
      </c>
      <c r="AX238" s="17"/>
      <c r="AY238" s="9"/>
      <c r="AZ238" s="9"/>
      <c r="BA238" s="9"/>
    </row>
    <row r="239" spans="1:53" ht="14.5" outlineLevel="1" x14ac:dyDescent="0.35">
      <c r="A239" s="7"/>
      <c r="B239" s="8"/>
      <c r="C239" s="18"/>
      <c r="D239" s="18"/>
      <c r="E239" s="18"/>
      <c r="F239" s="27"/>
      <c r="G239" t="str">
        <f t="shared" si="17"/>
        <v>YYWFWbd</v>
      </c>
      <c r="H239" s="700" t="s">
        <v>353</v>
      </c>
      <c r="I239" s="700" t="s">
        <v>353</v>
      </c>
      <c r="J239" s="700" t="s">
        <v>8</v>
      </c>
      <c r="K239" s="700" t="s">
        <v>10</v>
      </c>
      <c r="L239" s="700" t="s">
        <v>8</v>
      </c>
      <c r="M239" s="700" t="s">
        <v>946</v>
      </c>
      <c r="N239" t="b">
        <f>AND(COUNTIF(G$240:$G240,G239))</f>
        <v>0</v>
      </c>
      <c r="O239" s="34" t="s">
        <v>1081</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1031</v>
      </c>
      <c r="I242" s="27" t="s">
        <v>1109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803</v>
      </c>
      <c r="H244" t="s">
        <v>819</v>
      </c>
      <c r="I244" t="s">
        <v>397</v>
      </c>
      <c r="J244" t="s">
        <v>790</v>
      </c>
      <c r="K244" t="s">
        <v>791</v>
      </c>
      <c r="L244" t="s">
        <v>792</v>
      </c>
      <c r="M244" t="s">
        <v>793</v>
      </c>
      <c r="N244" t="s">
        <v>794</v>
      </c>
      <c r="O244" t="s">
        <v>795</v>
      </c>
      <c r="P244" t="s">
        <v>796</v>
      </c>
      <c r="Q244" t="s">
        <v>797</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1064</v>
      </c>
      <c r="I330" t="s">
        <v>397</v>
      </c>
      <c r="J330" t="s">
        <v>790</v>
      </c>
      <c r="K330" t="s">
        <v>791</v>
      </c>
      <c r="L330" t="s">
        <v>792</v>
      </c>
      <c r="M330" t="s">
        <v>793</v>
      </c>
      <c r="N330" t="s">
        <v>794</v>
      </c>
      <c r="O330" t="s">
        <v>795</v>
      </c>
      <c r="P330" t="s">
        <v>796</v>
      </c>
      <c r="Q330" t="s">
        <v>797</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1110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803</v>
      </c>
      <c r="H333" t="s">
        <v>819</v>
      </c>
      <c r="I333" t="s">
        <v>819</v>
      </c>
      <c r="J333" t="s">
        <v>397</v>
      </c>
      <c r="K333" t="s">
        <v>397</v>
      </c>
      <c r="L333" t="s">
        <v>790</v>
      </c>
      <c r="M333" t="s">
        <v>790</v>
      </c>
      <c r="N333" t="s">
        <v>791</v>
      </c>
      <c r="O333" t="s">
        <v>791</v>
      </c>
      <c r="P333" t="s">
        <v>792</v>
      </c>
      <c r="Q333" t="s">
        <v>792</v>
      </c>
      <c r="R333" t="s">
        <v>793</v>
      </c>
      <c r="S333" t="s">
        <v>793</v>
      </c>
      <c r="T333" t="s">
        <v>794</v>
      </c>
      <c r="U333" t="s">
        <v>794</v>
      </c>
      <c r="V333" t="s">
        <v>795</v>
      </c>
      <c r="W333" t="s">
        <v>795</v>
      </c>
      <c r="X333" t="s">
        <v>796</v>
      </c>
      <c r="Y333" t="s">
        <v>796</v>
      </c>
      <c r="Z333" t="s">
        <v>797</v>
      </c>
      <c r="AA333" t="s">
        <v>797</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802</v>
      </c>
      <c r="H334" t="s">
        <v>1063</v>
      </c>
      <c r="I334" t="s">
        <v>1046</v>
      </c>
      <c r="J334" t="s">
        <v>1063</v>
      </c>
      <c r="K334" t="s">
        <v>1046</v>
      </c>
      <c r="L334" t="s">
        <v>1063</v>
      </c>
      <c r="M334" t="s">
        <v>1046</v>
      </c>
      <c r="N334" t="s">
        <v>1063</v>
      </c>
      <c r="O334" t="s">
        <v>1046</v>
      </c>
      <c r="P334" t="s">
        <v>1063</v>
      </c>
      <c r="Q334" t="s">
        <v>1046</v>
      </c>
      <c r="R334" t="s">
        <v>1063</v>
      </c>
      <c r="S334" t="s">
        <v>1046</v>
      </c>
      <c r="T334" t="s">
        <v>1063</v>
      </c>
      <c r="U334" t="s">
        <v>1046</v>
      </c>
      <c r="V334" t="s">
        <v>1063</v>
      </c>
      <c r="W334" t="s">
        <v>1046</v>
      </c>
      <c r="X334" t="s">
        <v>1063</v>
      </c>
      <c r="Y334" t="s">
        <v>1046</v>
      </c>
      <c r="Z334" t="s">
        <v>1063</v>
      </c>
      <c r="AA334" t="s">
        <v>1046</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800</v>
      </c>
      <c r="I415" t="s">
        <v>1111</v>
      </c>
      <c r="J415" t="s">
        <v>397</v>
      </c>
      <c r="K415" t="s">
        <v>790</v>
      </c>
      <c r="L415" t="s">
        <v>791</v>
      </c>
      <c r="M415" t="s">
        <v>792</v>
      </c>
      <c r="N415" t="s">
        <v>793</v>
      </c>
      <c r="O415" t="s">
        <v>794</v>
      </c>
      <c r="P415" t="s">
        <v>795</v>
      </c>
      <c r="Q415" t="s">
        <v>796</v>
      </c>
      <c r="R415" t="s">
        <v>797</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1105</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1106</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1107</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1046</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803</v>
      </c>
      <c r="H421" t="s">
        <v>819</v>
      </c>
      <c r="I421" t="s">
        <v>819</v>
      </c>
      <c r="J421" t="s">
        <v>819</v>
      </c>
      <c r="K421" t="s">
        <v>819</v>
      </c>
      <c r="L421" t="s">
        <v>397</v>
      </c>
      <c r="M421" t="s">
        <v>397</v>
      </c>
      <c r="N421" t="s">
        <v>397</v>
      </c>
      <c r="O421" t="s">
        <v>397</v>
      </c>
      <c r="P421" t="s">
        <v>790</v>
      </c>
      <c r="Q421" t="s">
        <v>790</v>
      </c>
      <c r="R421" t="s">
        <v>790</v>
      </c>
      <c r="S421" t="s">
        <v>790</v>
      </c>
      <c r="T421" t="s">
        <v>791</v>
      </c>
      <c r="U421" t="s">
        <v>791</v>
      </c>
      <c r="V421" t="s">
        <v>791</v>
      </c>
      <c r="W421" t="s">
        <v>791</v>
      </c>
      <c r="X421" t="s">
        <v>792</v>
      </c>
      <c r="Y421" t="s">
        <v>792</v>
      </c>
      <c r="Z421" t="s">
        <v>792</v>
      </c>
      <c r="AA421" t="s">
        <v>792</v>
      </c>
      <c r="AB421" t="s">
        <v>793</v>
      </c>
      <c r="AC421" t="s">
        <v>793</v>
      </c>
      <c r="AD421" t="s">
        <v>793</v>
      </c>
      <c r="AE421" t="s">
        <v>793</v>
      </c>
      <c r="AF421" t="s">
        <v>794</v>
      </c>
      <c r="AG421" t="s">
        <v>794</v>
      </c>
      <c r="AH421" t="s">
        <v>794</v>
      </c>
      <c r="AI421" t="s">
        <v>794</v>
      </c>
      <c r="AJ421" t="s">
        <v>795</v>
      </c>
      <c r="AK421" t="s">
        <v>795</v>
      </c>
      <c r="AL421" t="s">
        <v>795</v>
      </c>
      <c r="AM421" t="s">
        <v>795</v>
      </c>
      <c r="AN421" t="s">
        <v>796</v>
      </c>
      <c r="AO421" t="s">
        <v>796</v>
      </c>
      <c r="AP421" t="s">
        <v>796</v>
      </c>
      <c r="AQ421" t="s">
        <v>796</v>
      </c>
      <c r="AR421" t="s">
        <v>797</v>
      </c>
      <c r="AS421" t="s">
        <v>797</v>
      </c>
      <c r="AT421" t="s">
        <v>797</v>
      </c>
      <c r="AU421" t="s">
        <v>797</v>
      </c>
      <c r="AV421" s="196"/>
      <c r="AW421" s="196"/>
      <c r="AX421" s="17"/>
      <c r="AY421" s="9"/>
      <c r="AZ421" s="9"/>
      <c r="BA421" s="9"/>
    </row>
    <row r="422" spans="1:53" ht="14.5" outlineLevel="1" x14ac:dyDescent="0.35">
      <c r="A422" s="7"/>
      <c r="B422" s="8"/>
      <c r="C422" s="18"/>
      <c r="D422" s="18"/>
      <c r="E422" s="18"/>
      <c r="F422" s="27"/>
      <c r="G422" s="27" t="s">
        <v>802</v>
      </c>
      <c r="H422" t="s">
        <v>1105</v>
      </c>
      <c r="I422" t="s">
        <v>1106</v>
      </c>
      <c r="J422" t="s">
        <v>1107</v>
      </c>
      <c r="K422" t="s">
        <v>1046</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1280</v>
      </c>
      <c r="J504" t="s">
        <v>397</v>
      </c>
      <c r="K504" t="s">
        <v>790</v>
      </c>
      <c r="L504" t="s">
        <v>791</v>
      </c>
      <c r="M504" t="s">
        <v>792</v>
      </c>
      <c r="N504" t="s">
        <v>793</v>
      </c>
      <c r="O504" t="s">
        <v>794</v>
      </c>
      <c r="P504" t="s">
        <v>795</v>
      </c>
      <c r="Q504" t="s">
        <v>796</v>
      </c>
      <c r="R504" t="s">
        <v>797</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1111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803</v>
      </c>
      <c r="H507" t="s">
        <v>819</v>
      </c>
      <c r="I507" t="s">
        <v>819</v>
      </c>
      <c r="J507" t="s">
        <v>819</v>
      </c>
      <c r="K507" t="s">
        <v>819</v>
      </c>
      <c r="L507" t="s">
        <v>397</v>
      </c>
      <c r="M507" t="s">
        <v>397</v>
      </c>
      <c r="N507" t="s">
        <v>397</v>
      </c>
      <c r="O507" t="s">
        <v>397</v>
      </c>
      <c r="P507" t="s">
        <v>790</v>
      </c>
      <c r="Q507" t="s">
        <v>790</v>
      </c>
      <c r="R507" t="s">
        <v>790</v>
      </c>
      <c r="S507" t="s">
        <v>790</v>
      </c>
      <c r="T507" t="s">
        <v>791</v>
      </c>
      <c r="U507" t="s">
        <v>791</v>
      </c>
      <c r="V507" t="s">
        <v>791</v>
      </c>
      <c r="W507" t="s">
        <v>791</v>
      </c>
      <c r="X507" t="s">
        <v>792</v>
      </c>
      <c r="Y507" t="s">
        <v>792</v>
      </c>
      <c r="Z507" t="s">
        <v>792</v>
      </c>
      <c r="AA507" t="s">
        <v>792</v>
      </c>
      <c r="AB507" t="s">
        <v>793</v>
      </c>
      <c r="AC507" t="s">
        <v>793</v>
      </c>
      <c r="AD507" t="s">
        <v>793</v>
      </c>
      <c r="AE507" t="s">
        <v>793</v>
      </c>
      <c r="AF507" t="s">
        <v>794</v>
      </c>
      <c r="AG507" t="s">
        <v>794</v>
      </c>
      <c r="AH507" t="s">
        <v>794</v>
      </c>
      <c r="AI507" t="s">
        <v>794</v>
      </c>
      <c r="AJ507" t="s">
        <v>795</v>
      </c>
      <c r="AK507" t="s">
        <v>795</v>
      </c>
      <c r="AL507" t="s">
        <v>795</v>
      </c>
      <c r="AM507" t="s">
        <v>795</v>
      </c>
      <c r="AN507" t="s">
        <v>796</v>
      </c>
      <c r="AO507" t="s">
        <v>796</v>
      </c>
      <c r="AP507" t="s">
        <v>796</v>
      </c>
      <c r="AQ507" t="s">
        <v>796</v>
      </c>
      <c r="AR507" t="s">
        <v>797</v>
      </c>
      <c r="AS507" t="s">
        <v>797</v>
      </c>
      <c r="AT507" t="s">
        <v>797</v>
      </c>
      <c r="AU507" t="s">
        <v>797</v>
      </c>
      <c r="AV507" s="196"/>
      <c r="AW507" s="196"/>
      <c r="AX507" s="17"/>
      <c r="AY507" s="9"/>
      <c r="AZ507" s="9"/>
      <c r="BA507" s="9"/>
    </row>
    <row r="508" spans="1:53" ht="14.5" outlineLevel="1" x14ac:dyDescent="0.35">
      <c r="A508" s="7"/>
      <c r="B508" s="8"/>
      <c r="C508" s="18"/>
      <c r="D508" s="18"/>
      <c r="E508" s="18"/>
      <c r="F508" s="27"/>
      <c r="G508" s="27" t="s">
        <v>60</v>
      </c>
      <c r="H508" t="s">
        <v>766</v>
      </c>
      <c r="I508" t="s">
        <v>1247</v>
      </c>
      <c r="J508" t="s">
        <v>1248</v>
      </c>
      <c r="K508" t="s">
        <v>768</v>
      </c>
      <c r="L508" t="str">
        <f>H508</f>
        <v>early</v>
      </c>
      <c r="M508" t="str">
        <f t="shared" ref="M508:AU508" si="129">I508</f>
        <v>at_seeding</v>
      </c>
      <c r="N508" t="str">
        <f t="shared" si="129"/>
        <v>mid</v>
      </c>
      <c r="O508" t="str">
        <f t="shared" si="129"/>
        <v>late</v>
      </c>
      <c r="P508" t="str">
        <f t="shared" si="129"/>
        <v>early</v>
      </c>
      <c r="Q508" t="str">
        <f t="shared" si="129"/>
        <v>at_seeding</v>
      </c>
      <c r="R508" t="str">
        <f t="shared" si="129"/>
        <v>mid</v>
      </c>
      <c r="S508" t="str">
        <f t="shared" si="129"/>
        <v>late</v>
      </c>
      <c r="T508" t="str">
        <f t="shared" si="129"/>
        <v>early</v>
      </c>
      <c r="U508" t="str">
        <f t="shared" si="129"/>
        <v>at_seeding</v>
      </c>
      <c r="V508" t="str">
        <f t="shared" si="129"/>
        <v>mid</v>
      </c>
      <c r="W508" t="str">
        <f t="shared" si="129"/>
        <v>late</v>
      </c>
      <c r="X508" t="str">
        <f t="shared" si="129"/>
        <v>early</v>
      </c>
      <c r="Y508" t="str">
        <f t="shared" si="129"/>
        <v>at_seeding</v>
      </c>
      <c r="Z508" t="str">
        <f t="shared" si="129"/>
        <v>mid</v>
      </c>
      <c r="AA508" t="str">
        <f t="shared" si="129"/>
        <v>late</v>
      </c>
      <c r="AB508" t="str">
        <f t="shared" si="129"/>
        <v>early</v>
      </c>
      <c r="AC508" t="str">
        <f t="shared" si="129"/>
        <v>at_seeding</v>
      </c>
      <c r="AD508" t="str">
        <f t="shared" si="129"/>
        <v>mid</v>
      </c>
      <c r="AE508" t="str">
        <f t="shared" si="129"/>
        <v>late</v>
      </c>
      <c r="AF508" t="str">
        <f t="shared" si="129"/>
        <v>early</v>
      </c>
      <c r="AG508" t="str">
        <f t="shared" si="129"/>
        <v>at_seeding</v>
      </c>
      <c r="AH508" t="str">
        <f t="shared" si="129"/>
        <v>mid</v>
      </c>
      <c r="AI508" t="str">
        <f t="shared" si="129"/>
        <v>late</v>
      </c>
      <c r="AJ508" t="str">
        <f t="shared" si="129"/>
        <v>early</v>
      </c>
      <c r="AK508" t="str">
        <f t="shared" si="129"/>
        <v>at_seeding</v>
      </c>
      <c r="AL508" t="str">
        <f t="shared" si="129"/>
        <v>mid</v>
      </c>
      <c r="AM508" t="str">
        <f t="shared" si="129"/>
        <v>late</v>
      </c>
      <c r="AN508" t="str">
        <f t="shared" si="129"/>
        <v>early</v>
      </c>
      <c r="AO508" t="str">
        <f t="shared" si="129"/>
        <v>at_seeding</v>
      </c>
      <c r="AP508" t="str">
        <f t="shared" si="129"/>
        <v>mid</v>
      </c>
      <c r="AQ508" t="str">
        <f t="shared" si="129"/>
        <v>late</v>
      </c>
      <c r="AR508" t="str">
        <f t="shared" si="129"/>
        <v>early</v>
      </c>
      <c r="AS508" t="str">
        <f t="shared" si="129"/>
        <v>at_seeding</v>
      </c>
      <c r="AT508" t="str">
        <f t="shared" si="129"/>
        <v>mid</v>
      </c>
      <c r="AU508" t="str">
        <f t="shared" si="129"/>
        <v>late</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232">
        <v>0</v>
      </c>
      <c r="I520" s="879">
        <v>80.300000000000011</v>
      </c>
      <c r="J520" s="879">
        <v>65.16</v>
      </c>
      <c r="K520" s="879">
        <v>54.3</v>
      </c>
      <c r="L520" s="743" cm="1">
        <f t="array" ref="L520">INDEX($H520:$K520,0,MATCH(L$508,$H$508:$K$508,0))*HLOOKUP(L$507,$J$504:$R$505,2)</f>
        <v>0</v>
      </c>
      <c r="M520" s="743" cm="1">
        <f t="array" ref="M520">INDEX($H520:$K520,0,MATCH(M$508,$H$508:$K$508,0))*HLOOKUP(M$507,$J$504:$R$505,2)</f>
        <v>80.300000000000011</v>
      </c>
      <c r="N520" s="743" cm="1">
        <f t="array" ref="N520">INDEX($H520:$K520,0,MATCH(N$508,$H$508:$K$508,0))*HLOOKUP(N$507,$J$504:$R$505,2)</f>
        <v>65.16</v>
      </c>
      <c r="O520" s="743" cm="1">
        <f t="array" ref="O520">INDEX($H520:$K520,0,MATCH(O$508,$H$508:$K$508,0))*HLOOKUP(O$507,$J$504:$R$505,2)</f>
        <v>54.3</v>
      </c>
      <c r="P520" s="743" cm="1">
        <f t="array" ref="P520">INDEX($H520:$K520,0,MATCH(P$508,$H$508:$K$508,0))*HLOOKUP(P$507,$J$504:$R$505,2)</f>
        <v>0</v>
      </c>
      <c r="Q520" s="743" cm="1">
        <f t="array" ref="Q520">INDEX($H520:$K520,0,MATCH(Q$508,$H$508:$K$508,0))*HLOOKUP(Q$507,$J$504:$R$505,2)</f>
        <v>80.300000000000011</v>
      </c>
      <c r="R520" s="743" cm="1">
        <f t="array" ref="R520">INDEX($H520:$K520,0,MATCH(R$508,$H$508:$K$508,0))*HLOOKUP(R$507,$J$504:$R$505,2)</f>
        <v>65.16</v>
      </c>
      <c r="S520" s="743" cm="1">
        <f t="array" ref="S520">INDEX($H520:$K520,0,MATCH(S$508,$H$508:$K$508,0))*HLOOKUP(S$507,$J$504:$R$505,2)</f>
        <v>54.3</v>
      </c>
      <c r="T520" s="743" cm="1">
        <f t="array" ref="T520">INDEX($H520:$K520,0,MATCH(T$508,$H$508:$K$508,0))*HLOOKUP(T$507,$J$504:$R$505,2)</f>
        <v>0</v>
      </c>
      <c r="U520" s="743" cm="1">
        <f t="array" ref="U520">INDEX($H520:$K520,0,MATCH(U$508,$H$508:$K$508,0))*HLOOKUP(U$507,$J$504:$R$505,2)</f>
        <v>80.300000000000011</v>
      </c>
      <c r="V520" s="743" cm="1">
        <f t="array" ref="V520">INDEX($H520:$K520,0,MATCH(V$508,$H$508:$K$508,0))*HLOOKUP(V$507,$J$504:$R$505,2)</f>
        <v>65.16</v>
      </c>
      <c r="W520" s="743" cm="1">
        <f t="array" ref="W520">INDEX($H520:$K520,0,MATCH(W$508,$H$508:$K$508,0))*HLOOKUP(W$507,$J$504:$R$505,2)</f>
        <v>54.3</v>
      </c>
      <c r="X520" s="743" cm="1">
        <f t="array" ref="X520">INDEX($H520:$K520,0,MATCH(X$508,$H$508:$K$508,0))*HLOOKUP(X$507,$J$504:$R$505,2)</f>
        <v>0</v>
      </c>
      <c r="Y520" s="743" cm="1">
        <f t="array" ref="Y520">INDEX($H520:$K520,0,MATCH(Y$508,$H$508:$K$508,0))*HLOOKUP(Y$507,$J$504:$R$505,2)</f>
        <v>80.300000000000011</v>
      </c>
      <c r="Z520" s="743" cm="1">
        <f t="array" ref="Z520">INDEX($H520:$K520,0,MATCH(Z$508,$H$508:$K$508,0))*HLOOKUP(Z$507,$J$504:$R$505,2)</f>
        <v>65.16</v>
      </c>
      <c r="AA520" s="743" cm="1">
        <f t="array" ref="AA520">INDEX($H520:$K520,0,MATCH(AA$508,$H$508:$K$508,0))*HLOOKUP(AA$507,$J$504:$R$505,2)</f>
        <v>54.3</v>
      </c>
      <c r="AB520" s="743" cm="1">
        <f t="array" ref="AB520">INDEX($H520:$K520,0,MATCH(AB$508,$H$508:$K$508,0))*HLOOKUP(AB$507,$J$504:$R$505,2)</f>
        <v>0</v>
      </c>
      <c r="AC520" s="743" cm="1">
        <f t="array" ref="AC520">INDEX($H520:$K520,0,MATCH(AC$508,$H$508:$K$508,0))*HLOOKUP(AC$507,$J$504:$R$505,2)</f>
        <v>80.300000000000011</v>
      </c>
      <c r="AD520" s="743" cm="1">
        <f t="array" ref="AD520">INDEX($H520:$K520,0,MATCH(AD$508,$H$508:$K$508,0))*HLOOKUP(AD$507,$J$504:$R$505,2)</f>
        <v>65.16</v>
      </c>
      <c r="AE520" s="743" cm="1">
        <f t="array" ref="AE520">INDEX($H520:$K520,0,MATCH(AE$508,$H$508:$K$508,0))*HLOOKUP(AE$507,$J$504:$R$505,2)</f>
        <v>54.3</v>
      </c>
      <c r="AF520" s="743" cm="1">
        <f t="array" ref="AF520">INDEX($H520:$K520,0,MATCH(AF$508,$H$508:$K$508,0))*HLOOKUP(AF$507,$J$504:$R$505,2)</f>
        <v>0</v>
      </c>
      <c r="AG520" s="743" cm="1">
        <f t="array" ref="AG520">INDEX($H520:$K520,0,MATCH(AG$508,$H$508:$K$508,0))*HLOOKUP(AG$507,$J$504:$R$505,2)</f>
        <v>80.300000000000011</v>
      </c>
      <c r="AH520" s="743" cm="1">
        <f t="array" ref="AH520">INDEX($H520:$K520,0,MATCH(AH$508,$H$508:$K$508,0))*HLOOKUP(AH$507,$J$504:$R$505,2)</f>
        <v>65.16</v>
      </c>
      <c r="AI520" s="743" cm="1">
        <f t="array" ref="AI520">INDEX($H520:$K520,0,MATCH(AI$508,$H$508:$K$508,0))*HLOOKUP(AI$507,$J$504:$R$505,2)</f>
        <v>54.3</v>
      </c>
      <c r="AJ520" s="743" cm="1">
        <f t="array" ref="AJ520">INDEX($H520:$K520,0,MATCH(AJ$508,$H$508:$K$508,0))*HLOOKUP(AJ$507,$J$504:$R$505,2)</f>
        <v>0</v>
      </c>
      <c r="AK520" s="743" cm="1">
        <f t="array" ref="AK520">INDEX($H520:$K520,0,MATCH(AK$508,$H$508:$K$508,0))*HLOOKUP(AK$507,$J$504:$R$505,2)</f>
        <v>80.300000000000011</v>
      </c>
      <c r="AL520" s="743" cm="1">
        <f t="array" ref="AL520">INDEX($H520:$K520,0,MATCH(AL$508,$H$508:$K$508,0))*HLOOKUP(AL$507,$J$504:$R$505,2)</f>
        <v>65.16</v>
      </c>
      <c r="AM520" s="743" cm="1">
        <f t="array" ref="AM520">INDEX($H520:$K520,0,MATCH(AM$508,$H$508:$K$508,0))*HLOOKUP(AM$507,$J$504:$R$505,2)</f>
        <v>54.3</v>
      </c>
      <c r="AN520" s="743" cm="1">
        <f t="array" ref="AN520">INDEX($H520:$K520,0,MATCH(AN$508,$H$508:$K$508,0))*HLOOKUP(AN$507,$J$504:$R$505,2)</f>
        <v>0</v>
      </c>
      <c r="AO520" s="743" cm="1">
        <f t="array" ref="AO520">INDEX($H520:$K520,0,MATCH(AO$508,$H$508:$K$508,0))*HLOOKUP(AO$507,$J$504:$R$505,2)</f>
        <v>80.300000000000011</v>
      </c>
      <c r="AP520" s="743" cm="1">
        <f t="array" ref="AP520">INDEX($H520:$K520,0,MATCH(AP$508,$H$508:$K$508,0))*HLOOKUP(AP$507,$J$504:$R$505,2)</f>
        <v>65.16</v>
      </c>
      <c r="AQ520" s="743" cm="1">
        <f t="array" ref="AQ520">INDEX($H520:$K520,0,MATCH(AQ$508,$H$508:$K$508,0))*HLOOKUP(AQ$507,$J$504:$R$505,2)</f>
        <v>54.3</v>
      </c>
      <c r="AR520" s="743" cm="1">
        <f t="array" ref="AR520">INDEX($H520:$K520,0,MATCH(AR$508,$H$508:$K$508,0))*HLOOKUP(AR$507,$J$504:$R$505,2)</f>
        <v>0</v>
      </c>
      <c r="AS520" s="743" cm="1">
        <f t="array" ref="AS520">INDEX($H520:$K520,0,MATCH(AS$508,$H$508:$K$508,0))*HLOOKUP(AS$507,$J$504:$R$505,2)</f>
        <v>80.300000000000011</v>
      </c>
      <c r="AT520" s="743" cm="1">
        <f t="array" ref="AT520">INDEX($H520:$K520,0,MATCH(AT$508,$H$508:$K$508,0))*HLOOKUP(AT$507,$J$504:$R$505,2)</f>
        <v>65.16</v>
      </c>
      <c r="AU520" s="743" cm="1">
        <f t="array" ref="AU520">INDEX($H520:$K520,0,MATCH(AU$508,$H$508:$K$508,0))*HLOOKUP(AU$507,$J$504:$R$505,2)</f>
        <v>54.3</v>
      </c>
      <c r="AV520" s="196"/>
      <c r="AW520" s="196"/>
      <c r="AX520" s="17"/>
      <c r="AY520" s="9"/>
      <c r="AZ520" s="9"/>
      <c r="BA520" s="9"/>
    </row>
    <row r="521" spans="1:53" ht="14.5" outlineLevel="1" x14ac:dyDescent="0.35">
      <c r="A521" s="7"/>
      <c r="B521" s="8"/>
      <c r="C521" s="18"/>
      <c r="D521" s="18"/>
      <c r="E521" s="18"/>
      <c r="F521" s="27"/>
      <c r="G521" s="27" t="str">
        <f t="shared" si="130"/>
        <v>ANWFWbd</v>
      </c>
      <c r="H521" s="232">
        <v>0</v>
      </c>
      <c r="I521" s="879">
        <v>80.3</v>
      </c>
      <c r="J521" s="879">
        <v>65.16</v>
      </c>
      <c r="K521" s="879">
        <v>54.3</v>
      </c>
      <c r="L521" s="743" cm="1">
        <f t="array" ref="L521">INDEX($H521:$K521,0,MATCH(L$508,$H$508:$K$508,0))*HLOOKUP(L$507,$J$504:$R$505,2)</f>
        <v>0</v>
      </c>
      <c r="M521" s="743" cm="1">
        <f t="array" ref="M521">INDEX($H521:$K521,0,MATCH(M$508,$H$508:$K$508,0))*HLOOKUP(M$507,$J$504:$R$505,2)</f>
        <v>80.3</v>
      </c>
      <c r="N521" s="743" cm="1">
        <f t="array" ref="N521">INDEX($H521:$K521,0,MATCH(N$508,$H$508:$K$508,0))*HLOOKUP(N$507,$J$504:$R$505,2)</f>
        <v>65.16</v>
      </c>
      <c r="O521" s="743" cm="1">
        <f t="array" ref="O521">INDEX($H521:$K521,0,MATCH(O$508,$H$508:$K$508,0))*HLOOKUP(O$507,$J$504:$R$505,2)</f>
        <v>54.3</v>
      </c>
      <c r="P521" s="743" cm="1">
        <f t="array" ref="P521">INDEX($H521:$K521,0,MATCH(P$508,$H$508:$K$508,0))*HLOOKUP(P$507,$J$504:$R$505,2)</f>
        <v>0</v>
      </c>
      <c r="Q521" s="743" cm="1">
        <f t="array" ref="Q521">INDEX($H521:$K521,0,MATCH(Q$508,$H$508:$K$508,0))*HLOOKUP(Q$507,$J$504:$R$505,2)</f>
        <v>80.3</v>
      </c>
      <c r="R521" s="743" cm="1">
        <f t="array" ref="R521">INDEX($H521:$K521,0,MATCH(R$508,$H$508:$K$508,0))*HLOOKUP(R$507,$J$504:$R$505,2)</f>
        <v>65.16</v>
      </c>
      <c r="S521" s="743" cm="1">
        <f t="array" ref="S521">INDEX($H521:$K521,0,MATCH(S$508,$H$508:$K$508,0))*HLOOKUP(S$507,$J$504:$R$505,2)</f>
        <v>54.3</v>
      </c>
      <c r="T521" s="743" cm="1">
        <f t="array" ref="T521">INDEX($H521:$K521,0,MATCH(T$508,$H$508:$K$508,0))*HLOOKUP(T$507,$J$504:$R$505,2)</f>
        <v>0</v>
      </c>
      <c r="U521" s="743" cm="1">
        <f t="array" ref="U521">INDEX($H521:$K521,0,MATCH(U$508,$H$508:$K$508,0))*HLOOKUP(U$507,$J$504:$R$505,2)</f>
        <v>80.3</v>
      </c>
      <c r="V521" s="743" cm="1">
        <f t="array" ref="V521">INDEX($H521:$K521,0,MATCH(V$508,$H$508:$K$508,0))*HLOOKUP(V$507,$J$504:$R$505,2)</f>
        <v>65.16</v>
      </c>
      <c r="W521" s="743" cm="1">
        <f t="array" ref="W521">INDEX($H521:$K521,0,MATCH(W$508,$H$508:$K$508,0))*HLOOKUP(W$507,$J$504:$R$505,2)</f>
        <v>54.3</v>
      </c>
      <c r="X521" s="743" cm="1">
        <f t="array" ref="X521">INDEX($H521:$K521,0,MATCH(X$508,$H$508:$K$508,0))*HLOOKUP(X$507,$J$504:$R$505,2)</f>
        <v>0</v>
      </c>
      <c r="Y521" s="743" cm="1">
        <f t="array" ref="Y521">INDEX($H521:$K521,0,MATCH(Y$508,$H$508:$K$508,0))*HLOOKUP(Y$507,$J$504:$R$505,2)</f>
        <v>80.3</v>
      </c>
      <c r="Z521" s="743" cm="1">
        <f t="array" ref="Z521">INDEX($H521:$K521,0,MATCH(Z$508,$H$508:$K$508,0))*HLOOKUP(Z$507,$J$504:$R$505,2)</f>
        <v>65.16</v>
      </c>
      <c r="AA521" s="743" cm="1">
        <f t="array" ref="AA521">INDEX($H521:$K521,0,MATCH(AA$508,$H$508:$K$508,0))*HLOOKUP(AA$507,$J$504:$R$505,2)</f>
        <v>54.3</v>
      </c>
      <c r="AB521" s="743" cm="1">
        <f t="array" ref="AB521">INDEX($H521:$K521,0,MATCH(AB$508,$H$508:$K$508,0))*HLOOKUP(AB$507,$J$504:$R$505,2)</f>
        <v>0</v>
      </c>
      <c r="AC521" s="743" cm="1">
        <f t="array" ref="AC521">INDEX($H521:$K521,0,MATCH(AC$508,$H$508:$K$508,0))*HLOOKUP(AC$507,$J$504:$R$505,2)</f>
        <v>80.3</v>
      </c>
      <c r="AD521" s="743" cm="1">
        <f t="array" ref="AD521">INDEX($H521:$K521,0,MATCH(AD$508,$H$508:$K$508,0))*HLOOKUP(AD$507,$J$504:$R$505,2)</f>
        <v>65.16</v>
      </c>
      <c r="AE521" s="743" cm="1">
        <f t="array" ref="AE521">INDEX($H521:$K521,0,MATCH(AE$508,$H$508:$K$508,0))*HLOOKUP(AE$507,$J$504:$R$505,2)</f>
        <v>54.3</v>
      </c>
      <c r="AF521" s="743" cm="1">
        <f t="array" ref="AF521">INDEX($H521:$K521,0,MATCH(AF$508,$H$508:$K$508,0))*HLOOKUP(AF$507,$J$504:$R$505,2)</f>
        <v>0</v>
      </c>
      <c r="AG521" s="743" cm="1">
        <f t="array" ref="AG521">INDEX($H521:$K521,0,MATCH(AG$508,$H$508:$K$508,0))*HLOOKUP(AG$507,$J$504:$R$505,2)</f>
        <v>80.3</v>
      </c>
      <c r="AH521" s="743" cm="1">
        <f t="array" ref="AH521">INDEX($H521:$K521,0,MATCH(AH$508,$H$508:$K$508,0))*HLOOKUP(AH$507,$J$504:$R$505,2)</f>
        <v>65.16</v>
      </c>
      <c r="AI521" s="743" cm="1">
        <f t="array" ref="AI521">INDEX($H521:$K521,0,MATCH(AI$508,$H$508:$K$508,0))*HLOOKUP(AI$507,$J$504:$R$505,2)</f>
        <v>54.3</v>
      </c>
      <c r="AJ521" s="743" cm="1">
        <f t="array" ref="AJ521">INDEX($H521:$K521,0,MATCH(AJ$508,$H$508:$K$508,0))*HLOOKUP(AJ$507,$J$504:$R$505,2)</f>
        <v>0</v>
      </c>
      <c r="AK521" s="743" cm="1">
        <f t="array" ref="AK521">INDEX($H521:$K521,0,MATCH(AK$508,$H$508:$K$508,0))*HLOOKUP(AK$507,$J$504:$R$505,2)</f>
        <v>80.3</v>
      </c>
      <c r="AL521" s="743" cm="1">
        <f t="array" ref="AL521">INDEX($H521:$K521,0,MATCH(AL$508,$H$508:$K$508,0))*HLOOKUP(AL$507,$J$504:$R$505,2)</f>
        <v>65.16</v>
      </c>
      <c r="AM521" s="743" cm="1">
        <f t="array" ref="AM521">INDEX($H521:$K521,0,MATCH(AM$508,$H$508:$K$508,0))*HLOOKUP(AM$507,$J$504:$R$505,2)</f>
        <v>54.3</v>
      </c>
      <c r="AN521" s="743" cm="1">
        <f t="array" ref="AN521">INDEX($H521:$K521,0,MATCH(AN$508,$H$508:$K$508,0))*HLOOKUP(AN$507,$J$504:$R$505,2)</f>
        <v>0</v>
      </c>
      <c r="AO521" s="743" cm="1">
        <f t="array" ref="AO521">INDEX($H521:$K521,0,MATCH(AO$508,$H$508:$K$508,0))*HLOOKUP(AO$507,$J$504:$R$505,2)</f>
        <v>80.3</v>
      </c>
      <c r="AP521" s="743" cm="1">
        <f t="array" ref="AP521">INDEX($H521:$K521,0,MATCH(AP$508,$H$508:$K$508,0))*HLOOKUP(AP$507,$J$504:$R$505,2)</f>
        <v>65.16</v>
      </c>
      <c r="AQ521" s="743" cm="1">
        <f t="array" ref="AQ521">INDEX($H521:$K521,0,MATCH(AQ$508,$H$508:$K$508,0))*HLOOKUP(AQ$507,$J$504:$R$505,2)</f>
        <v>54.3</v>
      </c>
      <c r="AR521" s="743" cm="1">
        <f t="array" ref="AR521">INDEX($H521:$K521,0,MATCH(AR$508,$H$508:$K$508,0))*HLOOKUP(AR$507,$J$504:$R$505,2)</f>
        <v>0</v>
      </c>
      <c r="AS521" s="743" cm="1">
        <f t="array" ref="AS521">INDEX($H521:$K521,0,MATCH(AS$508,$H$508:$K$508,0))*HLOOKUP(AS$507,$J$504:$R$505,2)</f>
        <v>80.3</v>
      </c>
      <c r="AT521" s="743" cm="1">
        <f t="array" ref="AT521">INDEX($H521:$K521,0,MATCH(AT$508,$H$508:$K$508,0))*HLOOKUP(AT$507,$J$504:$R$505,2)</f>
        <v>65.16</v>
      </c>
      <c r="AU521" s="743" cm="1">
        <f t="array" ref="AU521">INDEX($H521:$K521,0,MATCH(AU$508,$H$508:$K$508,0))*HLOOKUP(AU$507,$J$504:$R$505,2)</f>
        <v>54.3</v>
      </c>
      <c r="AV521" s="196"/>
      <c r="AW521" s="196"/>
      <c r="AX521" s="17"/>
      <c r="AY521" s="9"/>
      <c r="AZ521" s="9"/>
      <c r="BA521" s="9"/>
    </row>
    <row r="522" spans="1:53" ht="14.5" outlineLevel="1" x14ac:dyDescent="0.35">
      <c r="A522" s="7"/>
      <c r="B522" s="8"/>
      <c r="C522" s="18"/>
      <c r="D522" s="18"/>
      <c r="E522" s="18"/>
      <c r="F522" s="27"/>
      <c r="G522" s="27" t="str">
        <f t="shared" si="130"/>
        <v>AANWFw</v>
      </c>
      <c r="H522" s="232">
        <v>0</v>
      </c>
      <c r="I522" s="879">
        <v>80.3</v>
      </c>
      <c r="J522" s="879">
        <v>54.3</v>
      </c>
      <c r="K522" s="879">
        <v>21.72</v>
      </c>
      <c r="L522" s="743" cm="1">
        <f t="array" ref="L522">INDEX($H522:$K522,0,MATCH(L$508,$H$508:$K$508,0))*HLOOKUP(L$507,$J$504:$R$505,2)</f>
        <v>0</v>
      </c>
      <c r="M522" s="743" cm="1">
        <f t="array" ref="M522">INDEX($H522:$K522,0,MATCH(M$508,$H$508:$K$508,0))*HLOOKUP(M$507,$J$504:$R$505,2)</f>
        <v>80.3</v>
      </c>
      <c r="N522" s="743" cm="1">
        <f t="array" ref="N522">INDEX($H522:$K522,0,MATCH(N$508,$H$508:$K$508,0))*HLOOKUP(N$507,$J$504:$R$505,2)</f>
        <v>54.3</v>
      </c>
      <c r="O522" s="743" cm="1">
        <f t="array" ref="O522">INDEX($H522:$K522,0,MATCH(O$508,$H$508:$K$508,0))*HLOOKUP(O$507,$J$504:$R$505,2)</f>
        <v>21.72</v>
      </c>
      <c r="P522" s="743" cm="1">
        <f t="array" ref="P522">INDEX($H522:$K522,0,MATCH(P$508,$H$508:$K$508,0))*HLOOKUP(P$507,$J$504:$R$505,2)</f>
        <v>0</v>
      </c>
      <c r="Q522" s="743" cm="1">
        <f t="array" ref="Q522">INDEX($H522:$K522,0,MATCH(Q$508,$H$508:$K$508,0))*HLOOKUP(Q$507,$J$504:$R$505,2)</f>
        <v>80.3</v>
      </c>
      <c r="R522" s="743" cm="1">
        <f t="array" ref="R522">INDEX($H522:$K522,0,MATCH(R$508,$H$508:$K$508,0))*HLOOKUP(R$507,$J$504:$R$505,2)</f>
        <v>54.3</v>
      </c>
      <c r="S522" s="743" cm="1">
        <f t="array" ref="S522">INDEX($H522:$K522,0,MATCH(S$508,$H$508:$K$508,0))*HLOOKUP(S$507,$J$504:$R$505,2)</f>
        <v>21.72</v>
      </c>
      <c r="T522" s="743" cm="1">
        <f t="array" ref="T522">INDEX($H522:$K522,0,MATCH(T$508,$H$508:$K$508,0))*HLOOKUP(T$507,$J$504:$R$505,2)</f>
        <v>0</v>
      </c>
      <c r="U522" s="743" cm="1">
        <f t="array" ref="U522">INDEX($H522:$K522,0,MATCH(U$508,$H$508:$K$508,0))*HLOOKUP(U$507,$J$504:$R$505,2)</f>
        <v>80.3</v>
      </c>
      <c r="V522" s="743" cm="1">
        <f t="array" ref="V522">INDEX($H522:$K522,0,MATCH(V$508,$H$508:$K$508,0))*HLOOKUP(V$507,$J$504:$R$505,2)</f>
        <v>54.3</v>
      </c>
      <c r="W522" s="743" cm="1">
        <f t="array" ref="W522">INDEX($H522:$K522,0,MATCH(W$508,$H$508:$K$508,0))*HLOOKUP(W$507,$J$504:$R$505,2)</f>
        <v>21.72</v>
      </c>
      <c r="X522" s="743" cm="1">
        <f t="array" ref="X522">INDEX($H522:$K522,0,MATCH(X$508,$H$508:$K$508,0))*HLOOKUP(X$507,$J$504:$R$505,2)</f>
        <v>0</v>
      </c>
      <c r="Y522" s="743" cm="1">
        <f t="array" ref="Y522">INDEX($H522:$K522,0,MATCH(Y$508,$H$508:$K$508,0))*HLOOKUP(Y$507,$J$504:$R$505,2)</f>
        <v>80.3</v>
      </c>
      <c r="Z522" s="743" cm="1">
        <f t="array" ref="Z522">INDEX($H522:$K522,0,MATCH(Z$508,$H$508:$K$508,0))*HLOOKUP(Z$507,$J$504:$R$505,2)</f>
        <v>54.3</v>
      </c>
      <c r="AA522" s="743" cm="1">
        <f t="array" ref="AA522">INDEX($H522:$K522,0,MATCH(AA$508,$H$508:$K$508,0))*HLOOKUP(AA$507,$J$504:$R$505,2)</f>
        <v>21.72</v>
      </c>
      <c r="AB522" s="743" cm="1">
        <f t="array" ref="AB522">INDEX($H522:$K522,0,MATCH(AB$508,$H$508:$K$508,0))*HLOOKUP(AB$507,$J$504:$R$505,2)</f>
        <v>0</v>
      </c>
      <c r="AC522" s="743" cm="1">
        <f t="array" ref="AC522">INDEX($H522:$K522,0,MATCH(AC$508,$H$508:$K$508,0))*HLOOKUP(AC$507,$J$504:$R$505,2)</f>
        <v>80.3</v>
      </c>
      <c r="AD522" s="743" cm="1">
        <f t="array" ref="AD522">INDEX($H522:$K522,0,MATCH(AD$508,$H$508:$K$508,0))*HLOOKUP(AD$507,$J$504:$R$505,2)</f>
        <v>54.3</v>
      </c>
      <c r="AE522" s="743" cm="1">
        <f t="array" ref="AE522">INDEX($H522:$K522,0,MATCH(AE$508,$H$508:$K$508,0))*HLOOKUP(AE$507,$J$504:$R$505,2)</f>
        <v>21.72</v>
      </c>
      <c r="AF522" s="743" cm="1">
        <f t="array" ref="AF522">INDEX($H522:$K522,0,MATCH(AF$508,$H$508:$K$508,0))*HLOOKUP(AF$507,$J$504:$R$505,2)</f>
        <v>0</v>
      </c>
      <c r="AG522" s="743" cm="1">
        <f t="array" ref="AG522">INDEX($H522:$K522,0,MATCH(AG$508,$H$508:$K$508,0))*HLOOKUP(AG$507,$J$504:$R$505,2)</f>
        <v>80.3</v>
      </c>
      <c r="AH522" s="743" cm="1">
        <f t="array" ref="AH522">INDEX($H522:$K522,0,MATCH(AH$508,$H$508:$K$508,0))*HLOOKUP(AH$507,$J$504:$R$505,2)</f>
        <v>54.3</v>
      </c>
      <c r="AI522" s="743" cm="1">
        <f t="array" ref="AI522">INDEX($H522:$K522,0,MATCH(AI$508,$H$508:$K$508,0))*HLOOKUP(AI$507,$J$504:$R$505,2)</f>
        <v>21.72</v>
      </c>
      <c r="AJ522" s="743" cm="1">
        <f t="array" ref="AJ522">INDEX($H522:$K522,0,MATCH(AJ$508,$H$508:$K$508,0))*HLOOKUP(AJ$507,$J$504:$R$505,2)</f>
        <v>0</v>
      </c>
      <c r="AK522" s="743" cm="1">
        <f t="array" ref="AK522">INDEX($H522:$K522,0,MATCH(AK$508,$H$508:$K$508,0))*HLOOKUP(AK$507,$J$504:$R$505,2)</f>
        <v>80.3</v>
      </c>
      <c r="AL522" s="743" cm="1">
        <f t="array" ref="AL522">INDEX($H522:$K522,0,MATCH(AL$508,$H$508:$K$508,0))*HLOOKUP(AL$507,$J$504:$R$505,2)</f>
        <v>54.3</v>
      </c>
      <c r="AM522" s="743" cm="1">
        <f t="array" ref="AM522">INDEX($H522:$K522,0,MATCH(AM$508,$H$508:$K$508,0))*HLOOKUP(AM$507,$J$504:$R$505,2)</f>
        <v>21.72</v>
      </c>
      <c r="AN522" s="743" cm="1">
        <f t="array" ref="AN522">INDEX($H522:$K522,0,MATCH(AN$508,$H$508:$K$508,0))*HLOOKUP(AN$507,$J$504:$R$505,2)</f>
        <v>0</v>
      </c>
      <c r="AO522" s="743" cm="1">
        <f t="array" ref="AO522">INDEX($H522:$K522,0,MATCH(AO$508,$H$508:$K$508,0))*HLOOKUP(AO$507,$J$504:$R$505,2)</f>
        <v>80.3</v>
      </c>
      <c r="AP522" s="743" cm="1">
        <f t="array" ref="AP522">INDEX($H522:$K522,0,MATCH(AP$508,$H$508:$K$508,0))*HLOOKUP(AP$507,$J$504:$R$505,2)</f>
        <v>54.3</v>
      </c>
      <c r="AQ522" s="743" cm="1">
        <f t="array" ref="AQ522">INDEX($H522:$K522,0,MATCH(AQ$508,$H$508:$K$508,0))*HLOOKUP(AQ$507,$J$504:$R$505,2)</f>
        <v>21.72</v>
      </c>
      <c r="AR522" s="743" cm="1">
        <f t="array" ref="AR522">INDEX($H522:$K522,0,MATCH(AR$508,$H$508:$K$508,0))*HLOOKUP(AR$507,$J$504:$R$505,2)</f>
        <v>0</v>
      </c>
      <c r="AS522" s="743" cm="1">
        <f t="array" ref="AS522">INDEX($H522:$K522,0,MATCH(AS$508,$H$508:$K$508,0))*HLOOKUP(AS$507,$J$504:$R$505,2)</f>
        <v>80.3</v>
      </c>
      <c r="AT522" s="743" cm="1">
        <f t="array" ref="AT522">INDEX($H522:$K522,0,MATCH(AT$508,$H$508:$K$508,0))*HLOOKUP(AT$507,$J$504:$R$505,2)</f>
        <v>54.3</v>
      </c>
      <c r="AU522" s="743" cm="1">
        <f t="array" ref="AU522">INDEX($H522:$K522,0,MATCH(AU$508,$H$508:$K$508,0))*HLOOKUP(AU$507,$J$504:$R$505,2)</f>
        <v>21.72</v>
      </c>
      <c r="AV522" s="196"/>
      <c r="AW522" s="196"/>
      <c r="AX522" s="17"/>
      <c r="AY522" s="9"/>
      <c r="AZ522" s="9"/>
      <c r="BA522" s="9"/>
    </row>
    <row r="523" spans="1:53" ht="14.5" outlineLevel="1" x14ac:dyDescent="0.35">
      <c r="A523" s="7"/>
      <c r="B523" s="8"/>
      <c r="C523" s="18"/>
      <c r="D523" s="18"/>
      <c r="E523" s="18"/>
      <c r="F523" s="27"/>
      <c r="G523" s="27" t="str">
        <f t="shared" si="130"/>
        <v>AANWFwd</v>
      </c>
      <c r="H523" s="232">
        <v>0</v>
      </c>
      <c r="I523" s="879">
        <v>80.3</v>
      </c>
      <c r="J523" s="879">
        <v>54.3</v>
      </c>
      <c r="K523" s="879">
        <v>21.72</v>
      </c>
      <c r="L523" s="743" cm="1">
        <f t="array" ref="L523">INDEX($H523:$K523,0,MATCH(L$508,$H$508:$K$508,0))*HLOOKUP(L$507,$J$504:$R$505,2)</f>
        <v>0</v>
      </c>
      <c r="M523" s="743" cm="1">
        <f t="array" ref="M523">INDEX($H523:$K523,0,MATCH(M$508,$H$508:$K$508,0))*HLOOKUP(M$507,$J$504:$R$505,2)</f>
        <v>80.3</v>
      </c>
      <c r="N523" s="743" cm="1">
        <f t="array" ref="N523">INDEX($H523:$K523,0,MATCH(N$508,$H$508:$K$508,0))*HLOOKUP(N$507,$J$504:$R$505,2)</f>
        <v>54.3</v>
      </c>
      <c r="O523" s="743" cm="1">
        <f t="array" ref="O523">INDEX($H523:$K523,0,MATCH(O$508,$H$508:$K$508,0))*HLOOKUP(O$507,$J$504:$R$505,2)</f>
        <v>21.72</v>
      </c>
      <c r="P523" s="743" cm="1">
        <f t="array" ref="P523">INDEX($H523:$K523,0,MATCH(P$508,$H$508:$K$508,0))*HLOOKUP(P$507,$J$504:$R$505,2)</f>
        <v>0</v>
      </c>
      <c r="Q523" s="743" cm="1">
        <f t="array" ref="Q523">INDEX($H523:$K523,0,MATCH(Q$508,$H$508:$K$508,0))*HLOOKUP(Q$507,$J$504:$R$505,2)</f>
        <v>80.3</v>
      </c>
      <c r="R523" s="743" cm="1">
        <f t="array" ref="R523">INDEX($H523:$K523,0,MATCH(R$508,$H$508:$K$508,0))*HLOOKUP(R$507,$J$504:$R$505,2)</f>
        <v>54.3</v>
      </c>
      <c r="S523" s="743" cm="1">
        <f t="array" ref="S523">INDEX($H523:$K523,0,MATCH(S$508,$H$508:$K$508,0))*HLOOKUP(S$507,$J$504:$R$505,2)</f>
        <v>21.72</v>
      </c>
      <c r="T523" s="743" cm="1">
        <f t="array" ref="T523">INDEX($H523:$K523,0,MATCH(T$508,$H$508:$K$508,0))*HLOOKUP(T$507,$J$504:$R$505,2)</f>
        <v>0</v>
      </c>
      <c r="U523" s="743" cm="1">
        <f t="array" ref="U523">INDEX($H523:$K523,0,MATCH(U$508,$H$508:$K$508,0))*HLOOKUP(U$507,$J$504:$R$505,2)</f>
        <v>80.3</v>
      </c>
      <c r="V523" s="743" cm="1">
        <f t="array" ref="V523">INDEX($H523:$K523,0,MATCH(V$508,$H$508:$K$508,0))*HLOOKUP(V$507,$J$504:$R$505,2)</f>
        <v>54.3</v>
      </c>
      <c r="W523" s="743" cm="1">
        <f t="array" ref="W523">INDEX($H523:$K523,0,MATCH(W$508,$H$508:$K$508,0))*HLOOKUP(W$507,$J$504:$R$505,2)</f>
        <v>21.72</v>
      </c>
      <c r="X523" s="743" cm="1">
        <f t="array" ref="X523">INDEX($H523:$K523,0,MATCH(X$508,$H$508:$K$508,0))*HLOOKUP(X$507,$J$504:$R$505,2)</f>
        <v>0</v>
      </c>
      <c r="Y523" s="743" cm="1">
        <f t="array" ref="Y523">INDEX($H523:$K523,0,MATCH(Y$508,$H$508:$K$508,0))*HLOOKUP(Y$507,$J$504:$R$505,2)</f>
        <v>80.3</v>
      </c>
      <c r="Z523" s="743" cm="1">
        <f t="array" ref="Z523">INDEX($H523:$K523,0,MATCH(Z$508,$H$508:$K$508,0))*HLOOKUP(Z$507,$J$504:$R$505,2)</f>
        <v>54.3</v>
      </c>
      <c r="AA523" s="743" cm="1">
        <f t="array" ref="AA523">INDEX($H523:$K523,0,MATCH(AA$508,$H$508:$K$508,0))*HLOOKUP(AA$507,$J$504:$R$505,2)</f>
        <v>21.72</v>
      </c>
      <c r="AB523" s="743" cm="1">
        <f t="array" ref="AB523">INDEX($H523:$K523,0,MATCH(AB$508,$H$508:$K$508,0))*HLOOKUP(AB$507,$J$504:$R$505,2)</f>
        <v>0</v>
      </c>
      <c r="AC523" s="743" cm="1">
        <f t="array" ref="AC523">INDEX($H523:$K523,0,MATCH(AC$508,$H$508:$K$508,0))*HLOOKUP(AC$507,$J$504:$R$505,2)</f>
        <v>80.3</v>
      </c>
      <c r="AD523" s="743" cm="1">
        <f t="array" ref="AD523">INDEX($H523:$K523,0,MATCH(AD$508,$H$508:$K$508,0))*HLOOKUP(AD$507,$J$504:$R$505,2)</f>
        <v>54.3</v>
      </c>
      <c r="AE523" s="743" cm="1">
        <f t="array" ref="AE523">INDEX($H523:$K523,0,MATCH(AE$508,$H$508:$K$508,0))*HLOOKUP(AE$507,$J$504:$R$505,2)</f>
        <v>21.72</v>
      </c>
      <c r="AF523" s="743" cm="1">
        <f t="array" ref="AF523">INDEX($H523:$K523,0,MATCH(AF$508,$H$508:$K$508,0))*HLOOKUP(AF$507,$J$504:$R$505,2)</f>
        <v>0</v>
      </c>
      <c r="AG523" s="743" cm="1">
        <f t="array" ref="AG523">INDEX($H523:$K523,0,MATCH(AG$508,$H$508:$K$508,0))*HLOOKUP(AG$507,$J$504:$R$505,2)</f>
        <v>80.3</v>
      </c>
      <c r="AH523" s="743" cm="1">
        <f t="array" ref="AH523">INDEX($H523:$K523,0,MATCH(AH$508,$H$508:$K$508,0))*HLOOKUP(AH$507,$J$504:$R$505,2)</f>
        <v>54.3</v>
      </c>
      <c r="AI523" s="743" cm="1">
        <f t="array" ref="AI523">INDEX($H523:$K523,0,MATCH(AI$508,$H$508:$K$508,0))*HLOOKUP(AI$507,$J$504:$R$505,2)</f>
        <v>21.72</v>
      </c>
      <c r="AJ523" s="743" cm="1">
        <f t="array" ref="AJ523">INDEX($H523:$K523,0,MATCH(AJ$508,$H$508:$K$508,0))*HLOOKUP(AJ$507,$J$504:$R$505,2)</f>
        <v>0</v>
      </c>
      <c r="AK523" s="743" cm="1">
        <f t="array" ref="AK523">INDEX($H523:$K523,0,MATCH(AK$508,$H$508:$K$508,0))*HLOOKUP(AK$507,$J$504:$R$505,2)</f>
        <v>80.3</v>
      </c>
      <c r="AL523" s="743" cm="1">
        <f t="array" ref="AL523">INDEX($H523:$K523,0,MATCH(AL$508,$H$508:$K$508,0))*HLOOKUP(AL$507,$J$504:$R$505,2)</f>
        <v>54.3</v>
      </c>
      <c r="AM523" s="743" cm="1">
        <f t="array" ref="AM523">INDEX($H523:$K523,0,MATCH(AM$508,$H$508:$K$508,0))*HLOOKUP(AM$507,$J$504:$R$505,2)</f>
        <v>21.72</v>
      </c>
      <c r="AN523" s="743" cm="1">
        <f t="array" ref="AN523">INDEX($H523:$K523,0,MATCH(AN$508,$H$508:$K$508,0))*HLOOKUP(AN$507,$J$504:$R$505,2)</f>
        <v>0</v>
      </c>
      <c r="AO523" s="743" cm="1">
        <f t="array" ref="AO523">INDEX($H523:$K523,0,MATCH(AO$508,$H$508:$K$508,0))*HLOOKUP(AO$507,$J$504:$R$505,2)</f>
        <v>80.3</v>
      </c>
      <c r="AP523" s="743" cm="1">
        <f t="array" ref="AP523">INDEX($H523:$K523,0,MATCH(AP$508,$H$508:$K$508,0))*HLOOKUP(AP$507,$J$504:$R$505,2)</f>
        <v>54.3</v>
      </c>
      <c r="AQ523" s="743" cm="1">
        <f t="array" ref="AQ523">INDEX($H523:$K523,0,MATCH(AQ$508,$H$508:$K$508,0))*HLOOKUP(AQ$507,$J$504:$R$505,2)</f>
        <v>21.72</v>
      </c>
      <c r="AR523" s="743" cm="1">
        <f t="array" ref="AR523">INDEX($H523:$K523,0,MATCH(AR$508,$H$508:$K$508,0))*HLOOKUP(AR$507,$J$504:$R$505,2)</f>
        <v>0</v>
      </c>
      <c r="AS523" s="743" cm="1">
        <f t="array" ref="AS523">INDEX($H523:$K523,0,MATCH(AS$508,$H$508:$K$508,0))*HLOOKUP(AS$507,$J$504:$R$505,2)</f>
        <v>80.3</v>
      </c>
      <c r="AT523" s="743" cm="1">
        <f t="array" ref="AT523">INDEX($H523:$K523,0,MATCH(AT$508,$H$508:$K$508,0))*HLOOKUP(AT$507,$J$504:$R$505,2)</f>
        <v>54.3</v>
      </c>
      <c r="AU523" s="743" cm="1">
        <f t="array" ref="AU523">INDEX($H523:$K523,0,MATCH(AU$508,$H$508:$K$508,0))*HLOOKUP(AU$507,$J$504:$R$505,2)</f>
        <v>21.72</v>
      </c>
      <c r="AV523" s="196"/>
      <c r="AW523" s="196"/>
      <c r="AX523" s="17"/>
      <c r="AY523" s="9"/>
      <c r="AZ523" s="9"/>
      <c r="BA523" s="9"/>
    </row>
    <row r="524" spans="1:53" ht="14.5" outlineLevel="1" x14ac:dyDescent="0.35">
      <c r="A524" s="7"/>
      <c r="B524" s="8"/>
      <c r="C524" s="18"/>
      <c r="D524" s="18"/>
      <c r="E524" s="18"/>
      <c r="F524" s="27"/>
      <c r="G524" s="27" t="str">
        <f t="shared" si="130"/>
        <v>AAANWf</v>
      </c>
      <c r="H524" s="232">
        <v>0</v>
      </c>
      <c r="I524" s="879">
        <v>80.3</v>
      </c>
      <c r="J524" s="879">
        <v>0</v>
      </c>
      <c r="K524" s="879">
        <v>0</v>
      </c>
      <c r="L524" s="743" cm="1">
        <f t="array" ref="L524">INDEX($H524:$K524,0,MATCH(L$508,$H$508:$K$508,0))*HLOOKUP(L$507,$J$504:$R$505,2)</f>
        <v>0</v>
      </c>
      <c r="M524" s="743" cm="1">
        <f t="array" ref="M524">INDEX($H524:$K524,0,MATCH(M$508,$H$508:$K$508,0))*HLOOKUP(M$507,$J$504:$R$505,2)</f>
        <v>80.3</v>
      </c>
      <c r="N524" s="743" cm="1">
        <f t="array" ref="N524">INDEX($H524:$K524,0,MATCH(N$508,$H$508:$K$508,0))*HLOOKUP(N$507,$J$504:$R$505,2)</f>
        <v>0</v>
      </c>
      <c r="O524" s="743" cm="1">
        <f t="array" ref="O524">INDEX($H524:$K524,0,MATCH(O$508,$H$508:$K$508,0))*HLOOKUP(O$507,$J$504:$R$505,2)</f>
        <v>0</v>
      </c>
      <c r="P524" s="743" cm="1">
        <f t="array" ref="P524">INDEX($H524:$K524,0,MATCH(P$508,$H$508:$K$508,0))*HLOOKUP(P$507,$J$504:$R$505,2)</f>
        <v>0</v>
      </c>
      <c r="Q524" s="743" cm="1">
        <f t="array" ref="Q524">INDEX($H524:$K524,0,MATCH(Q$508,$H$508:$K$508,0))*HLOOKUP(Q$507,$J$504:$R$505,2)</f>
        <v>80.3</v>
      </c>
      <c r="R524" s="743" cm="1">
        <f t="array" ref="R524">INDEX($H524:$K524,0,MATCH(R$508,$H$508:$K$508,0))*HLOOKUP(R$507,$J$504:$R$505,2)</f>
        <v>0</v>
      </c>
      <c r="S524" s="743" cm="1">
        <f t="array" ref="S524">INDEX($H524:$K524,0,MATCH(S$508,$H$508:$K$508,0))*HLOOKUP(S$507,$J$504:$R$505,2)</f>
        <v>0</v>
      </c>
      <c r="T524" s="743" cm="1">
        <f t="array" ref="T524">INDEX($H524:$K524,0,MATCH(T$508,$H$508:$K$508,0))*HLOOKUP(T$507,$J$504:$R$505,2)</f>
        <v>0</v>
      </c>
      <c r="U524" s="743" cm="1">
        <f t="array" ref="U524">INDEX($H524:$K524,0,MATCH(U$508,$H$508:$K$508,0))*HLOOKUP(U$507,$J$504:$R$505,2)</f>
        <v>80.3</v>
      </c>
      <c r="V524" s="743" cm="1">
        <f t="array" ref="V524">INDEX($H524:$K524,0,MATCH(V$508,$H$508:$K$508,0))*HLOOKUP(V$507,$J$504:$R$505,2)</f>
        <v>0</v>
      </c>
      <c r="W524" s="743" cm="1">
        <f t="array" ref="W524">INDEX($H524:$K524,0,MATCH(W$508,$H$508:$K$508,0))*HLOOKUP(W$507,$J$504:$R$505,2)</f>
        <v>0</v>
      </c>
      <c r="X524" s="743" cm="1">
        <f t="array" ref="X524">INDEX($H524:$K524,0,MATCH(X$508,$H$508:$K$508,0))*HLOOKUP(X$507,$J$504:$R$505,2)</f>
        <v>0</v>
      </c>
      <c r="Y524" s="743" cm="1">
        <f t="array" ref="Y524">INDEX($H524:$K524,0,MATCH(Y$508,$H$508:$K$508,0))*HLOOKUP(Y$507,$J$504:$R$505,2)</f>
        <v>80.3</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0</v>
      </c>
      <c r="AC524" s="743" cm="1">
        <f t="array" ref="AC524">INDEX($H524:$K524,0,MATCH(AC$508,$H$508:$K$508,0))*HLOOKUP(AC$507,$J$504:$R$505,2)</f>
        <v>80.3</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0</v>
      </c>
      <c r="AG524" s="743" cm="1">
        <f t="array" ref="AG524">INDEX($H524:$K524,0,MATCH(AG$508,$H$508:$K$508,0))*HLOOKUP(AG$507,$J$504:$R$505,2)</f>
        <v>80.3</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0</v>
      </c>
      <c r="AK524" s="743" cm="1">
        <f t="array" ref="AK524">INDEX($H524:$K524,0,MATCH(AK$508,$H$508:$K$508,0))*HLOOKUP(AK$507,$J$504:$R$505,2)</f>
        <v>80.3</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0</v>
      </c>
      <c r="AO524" s="743" cm="1">
        <f t="array" ref="AO524">INDEX($H524:$K524,0,MATCH(AO$508,$H$508:$K$508,0))*HLOOKUP(AO$507,$J$504:$R$505,2)</f>
        <v>80.3</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0</v>
      </c>
      <c r="AS524" s="743" cm="1">
        <f t="array" ref="AS524">INDEX($H524:$K524,0,MATCH(AS$508,$H$508:$K$508,0))*HLOOKUP(AS$507,$J$504:$R$505,2)</f>
        <v>80.3</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232">
        <v>0</v>
      </c>
      <c r="I525" s="879">
        <v>80.3</v>
      </c>
      <c r="J525" s="879">
        <v>65.16</v>
      </c>
      <c r="K525" s="879">
        <v>43.44</v>
      </c>
      <c r="L525" s="743" cm="1">
        <f t="array" ref="L525">INDEX($H525:$K525,0,MATCH(L$508,$H$508:$K$508,0))*HLOOKUP(L$507,$J$504:$R$505,2)</f>
        <v>0</v>
      </c>
      <c r="M525" s="743" cm="1">
        <f t="array" ref="M525">INDEX($H525:$K525,0,MATCH(M$508,$H$508:$K$508,0))*HLOOKUP(M$507,$J$504:$R$505,2)</f>
        <v>80.3</v>
      </c>
      <c r="N525" s="743" cm="1">
        <f t="array" ref="N525">INDEX($H525:$K525,0,MATCH(N$508,$H$508:$K$508,0))*HLOOKUP(N$507,$J$504:$R$505,2)</f>
        <v>65.16</v>
      </c>
      <c r="O525" s="743" cm="1">
        <f t="array" ref="O525">INDEX($H525:$K525,0,MATCH(O$508,$H$508:$K$508,0))*HLOOKUP(O$507,$J$504:$R$505,2)</f>
        <v>43.44</v>
      </c>
      <c r="P525" s="743" cm="1">
        <f t="array" ref="P525">INDEX($H525:$K525,0,MATCH(P$508,$H$508:$K$508,0))*HLOOKUP(P$507,$J$504:$R$505,2)</f>
        <v>0</v>
      </c>
      <c r="Q525" s="743" cm="1">
        <f t="array" ref="Q525">INDEX($H525:$K525,0,MATCH(Q$508,$H$508:$K$508,0))*HLOOKUP(Q$507,$J$504:$R$505,2)</f>
        <v>80.3</v>
      </c>
      <c r="R525" s="743" cm="1">
        <f t="array" ref="R525">INDEX($H525:$K525,0,MATCH(R$508,$H$508:$K$508,0))*HLOOKUP(R$507,$J$504:$R$505,2)</f>
        <v>65.16</v>
      </c>
      <c r="S525" s="743" cm="1">
        <f t="array" ref="S525">INDEX($H525:$K525,0,MATCH(S$508,$H$508:$K$508,0))*HLOOKUP(S$507,$J$504:$R$505,2)</f>
        <v>43.44</v>
      </c>
      <c r="T525" s="743" cm="1">
        <f t="array" ref="T525">INDEX($H525:$K525,0,MATCH(T$508,$H$508:$K$508,0))*HLOOKUP(T$507,$J$504:$R$505,2)</f>
        <v>0</v>
      </c>
      <c r="U525" s="743" cm="1">
        <f t="array" ref="U525">INDEX($H525:$K525,0,MATCH(U$508,$H$508:$K$508,0))*HLOOKUP(U$507,$J$504:$R$505,2)</f>
        <v>80.3</v>
      </c>
      <c r="V525" s="743" cm="1">
        <f t="array" ref="V525">INDEX($H525:$K525,0,MATCH(V$508,$H$508:$K$508,0))*HLOOKUP(V$507,$J$504:$R$505,2)</f>
        <v>65.16</v>
      </c>
      <c r="W525" s="743" cm="1">
        <f t="array" ref="W525">INDEX($H525:$K525,0,MATCH(W$508,$H$508:$K$508,0))*HLOOKUP(W$507,$J$504:$R$505,2)</f>
        <v>43.44</v>
      </c>
      <c r="X525" s="743" cm="1">
        <f t="array" ref="X525">INDEX($H525:$K525,0,MATCH(X$508,$H$508:$K$508,0))*HLOOKUP(X$507,$J$504:$R$505,2)</f>
        <v>0</v>
      </c>
      <c r="Y525" s="743" cm="1">
        <f t="array" ref="Y525">INDEX($H525:$K525,0,MATCH(Y$508,$H$508:$K$508,0))*HLOOKUP(Y$507,$J$504:$R$505,2)</f>
        <v>80.3</v>
      </c>
      <c r="Z525" s="743" cm="1">
        <f t="array" ref="Z525">INDEX($H525:$K525,0,MATCH(Z$508,$H$508:$K$508,0))*HLOOKUP(Z$507,$J$504:$R$505,2)</f>
        <v>65.16</v>
      </c>
      <c r="AA525" s="743" cm="1">
        <f t="array" ref="AA525">INDEX($H525:$K525,0,MATCH(AA$508,$H$508:$K$508,0))*HLOOKUP(AA$507,$J$504:$R$505,2)</f>
        <v>43.44</v>
      </c>
      <c r="AB525" s="743" cm="1">
        <f t="array" ref="AB525">INDEX($H525:$K525,0,MATCH(AB$508,$H$508:$K$508,0))*HLOOKUP(AB$507,$J$504:$R$505,2)</f>
        <v>0</v>
      </c>
      <c r="AC525" s="743" cm="1">
        <f t="array" ref="AC525">INDEX($H525:$K525,0,MATCH(AC$508,$H$508:$K$508,0))*HLOOKUP(AC$507,$J$504:$R$505,2)</f>
        <v>80.3</v>
      </c>
      <c r="AD525" s="743" cm="1">
        <f t="array" ref="AD525">INDEX($H525:$K525,0,MATCH(AD$508,$H$508:$K$508,0))*HLOOKUP(AD$507,$J$504:$R$505,2)</f>
        <v>65.16</v>
      </c>
      <c r="AE525" s="743" cm="1">
        <f t="array" ref="AE525">INDEX($H525:$K525,0,MATCH(AE$508,$H$508:$K$508,0))*HLOOKUP(AE$507,$J$504:$R$505,2)</f>
        <v>43.44</v>
      </c>
      <c r="AF525" s="743" cm="1">
        <f t="array" ref="AF525">INDEX($H525:$K525,0,MATCH(AF$508,$H$508:$K$508,0))*HLOOKUP(AF$507,$J$504:$R$505,2)</f>
        <v>0</v>
      </c>
      <c r="AG525" s="743" cm="1">
        <f t="array" ref="AG525">INDEX($H525:$K525,0,MATCH(AG$508,$H$508:$K$508,0))*HLOOKUP(AG$507,$J$504:$R$505,2)</f>
        <v>80.3</v>
      </c>
      <c r="AH525" s="743" cm="1">
        <f t="array" ref="AH525">INDEX($H525:$K525,0,MATCH(AH$508,$H$508:$K$508,0))*HLOOKUP(AH$507,$J$504:$R$505,2)</f>
        <v>65.16</v>
      </c>
      <c r="AI525" s="743" cm="1">
        <f t="array" ref="AI525">INDEX($H525:$K525,0,MATCH(AI$508,$H$508:$K$508,0))*HLOOKUP(AI$507,$J$504:$R$505,2)</f>
        <v>43.44</v>
      </c>
      <c r="AJ525" s="743" cm="1">
        <f t="array" ref="AJ525">INDEX($H525:$K525,0,MATCH(AJ$508,$H$508:$K$508,0))*HLOOKUP(AJ$507,$J$504:$R$505,2)</f>
        <v>0</v>
      </c>
      <c r="AK525" s="743" cm="1">
        <f t="array" ref="AK525">INDEX($H525:$K525,0,MATCH(AK$508,$H$508:$K$508,0))*HLOOKUP(AK$507,$J$504:$R$505,2)</f>
        <v>80.3</v>
      </c>
      <c r="AL525" s="743" cm="1">
        <f t="array" ref="AL525">INDEX($H525:$K525,0,MATCH(AL$508,$H$508:$K$508,0))*HLOOKUP(AL$507,$J$504:$R$505,2)</f>
        <v>65.16</v>
      </c>
      <c r="AM525" s="743" cm="1">
        <f t="array" ref="AM525">INDEX($H525:$K525,0,MATCH(AM$508,$H$508:$K$508,0))*HLOOKUP(AM$507,$J$504:$R$505,2)</f>
        <v>43.44</v>
      </c>
      <c r="AN525" s="743" cm="1">
        <f t="array" ref="AN525">INDEX($H525:$K525,0,MATCH(AN$508,$H$508:$K$508,0))*HLOOKUP(AN$507,$J$504:$R$505,2)</f>
        <v>0</v>
      </c>
      <c r="AO525" s="743" cm="1">
        <f t="array" ref="AO525">INDEX($H525:$K525,0,MATCH(AO$508,$H$508:$K$508,0))*HLOOKUP(AO$507,$J$504:$R$505,2)</f>
        <v>80.3</v>
      </c>
      <c r="AP525" s="743" cm="1">
        <f t="array" ref="AP525">INDEX($H525:$K525,0,MATCH(AP$508,$H$508:$K$508,0))*HLOOKUP(AP$507,$J$504:$R$505,2)</f>
        <v>65.16</v>
      </c>
      <c r="AQ525" s="743" cm="1">
        <f t="array" ref="AQ525">INDEX($H525:$K525,0,MATCH(AQ$508,$H$508:$K$508,0))*HLOOKUP(AQ$507,$J$504:$R$505,2)</f>
        <v>43.44</v>
      </c>
      <c r="AR525" s="743" cm="1">
        <f t="array" ref="AR525">INDEX($H525:$K525,0,MATCH(AR$508,$H$508:$K$508,0))*HLOOKUP(AR$507,$J$504:$R$505,2)</f>
        <v>0</v>
      </c>
      <c r="AS525" s="743" cm="1">
        <f t="array" ref="AS525">INDEX($H525:$K525,0,MATCH(AS$508,$H$508:$K$508,0))*HLOOKUP(AS$507,$J$504:$R$505,2)</f>
        <v>80.3</v>
      </c>
      <c r="AT525" s="743" cm="1">
        <f t="array" ref="AT525">INDEX($H525:$K525,0,MATCH(AT$508,$H$508:$K$508,0))*HLOOKUP(AT$507,$J$504:$R$505,2)</f>
        <v>65.16</v>
      </c>
      <c r="AU525" s="743" cm="1">
        <f t="array" ref="AU525">INDEX($H525:$K525,0,MATCH(AU$508,$H$508:$K$508,0))*HLOOKUP(AU$507,$J$504:$R$505,2)</f>
        <v>43.44</v>
      </c>
      <c r="AV525" s="196"/>
      <c r="AW525" s="196"/>
      <c r="AX525" s="17"/>
      <c r="AY525" s="9"/>
      <c r="AZ525" s="9"/>
      <c r="BA525" s="9"/>
    </row>
    <row r="526" spans="1:53" ht="14.5" outlineLevel="1" x14ac:dyDescent="0.35">
      <c r="A526" s="7"/>
      <c r="B526" s="8"/>
      <c r="C526" s="18"/>
      <c r="D526" s="18"/>
      <c r="E526" s="18"/>
      <c r="F526" s="27"/>
      <c r="G526" s="27" t="str">
        <f t="shared" si="130"/>
        <v>YAAA2Nwd</v>
      </c>
      <c r="H526" s="232">
        <v>0</v>
      </c>
      <c r="I526" s="879">
        <v>80.3</v>
      </c>
      <c r="J526" s="879">
        <v>65.16</v>
      </c>
      <c r="K526" s="879">
        <v>43.44</v>
      </c>
      <c r="L526" s="743" cm="1">
        <f t="array" ref="L526">INDEX($H526:$K526,0,MATCH(L$508,$H$508:$K$508,0))*HLOOKUP(L$507,$J$504:$R$505,2)</f>
        <v>0</v>
      </c>
      <c r="M526" s="743" cm="1">
        <f t="array" ref="M526">INDEX($H526:$K526,0,MATCH(M$508,$H$508:$K$508,0))*HLOOKUP(M$507,$J$504:$R$505,2)</f>
        <v>80.3</v>
      </c>
      <c r="N526" s="743" cm="1">
        <f t="array" ref="N526">INDEX($H526:$K526,0,MATCH(N$508,$H$508:$K$508,0))*HLOOKUP(N$507,$J$504:$R$505,2)</f>
        <v>65.16</v>
      </c>
      <c r="O526" s="743" cm="1">
        <f t="array" ref="O526">INDEX($H526:$K526,0,MATCH(O$508,$H$508:$K$508,0))*HLOOKUP(O$507,$J$504:$R$505,2)</f>
        <v>43.44</v>
      </c>
      <c r="P526" s="743" cm="1">
        <f t="array" ref="P526">INDEX($H526:$K526,0,MATCH(P$508,$H$508:$K$508,0))*HLOOKUP(P$507,$J$504:$R$505,2)</f>
        <v>0</v>
      </c>
      <c r="Q526" s="743" cm="1">
        <f t="array" ref="Q526">INDEX($H526:$K526,0,MATCH(Q$508,$H$508:$K$508,0))*HLOOKUP(Q$507,$J$504:$R$505,2)</f>
        <v>80.3</v>
      </c>
      <c r="R526" s="743" cm="1">
        <f t="array" ref="R526">INDEX($H526:$K526,0,MATCH(R$508,$H$508:$K$508,0))*HLOOKUP(R$507,$J$504:$R$505,2)</f>
        <v>65.16</v>
      </c>
      <c r="S526" s="743" cm="1">
        <f t="array" ref="S526">INDEX($H526:$K526,0,MATCH(S$508,$H$508:$K$508,0))*HLOOKUP(S$507,$J$504:$R$505,2)</f>
        <v>43.44</v>
      </c>
      <c r="T526" s="743" cm="1">
        <f t="array" ref="T526">INDEX($H526:$K526,0,MATCH(T$508,$H$508:$K$508,0))*HLOOKUP(T$507,$J$504:$R$505,2)</f>
        <v>0</v>
      </c>
      <c r="U526" s="743" cm="1">
        <f t="array" ref="U526">INDEX($H526:$K526,0,MATCH(U$508,$H$508:$K$508,0))*HLOOKUP(U$507,$J$504:$R$505,2)</f>
        <v>80.3</v>
      </c>
      <c r="V526" s="743" cm="1">
        <f t="array" ref="V526">INDEX($H526:$K526,0,MATCH(V$508,$H$508:$K$508,0))*HLOOKUP(V$507,$J$504:$R$505,2)</f>
        <v>65.16</v>
      </c>
      <c r="W526" s="743" cm="1">
        <f t="array" ref="W526">INDEX($H526:$K526,0,MATCH(W$508,$H$508:$K$508,0))*HLOOKUP(W$507,$J$504:$R$505,2)</f>
        <v>43.44</v>
      </c>
      <c r="X526" s="743" cm="1">
        <f t="array" ref="X526">INDEX($H526:$K526,0,MATCH(X$508,$H$508:$K$508,0))*HLOOKUP(X$507,$J$504:$R$505,2)</f>
        <v>0</v>
      </c>
      <c r="Y526" s="743" cm="1">
        <f t="array" ref="Y526">INDEX($H526:$K526,0,MATCH(Y$508,$H$508:$K$508,0))*HLOOKUP(Y$507,$J$504:$R$505,2)</f>
        <v>80.3</v>
      </c>
      <c r="Z526" s="743" cm="1">
        <f t="array" ref="Z526">INDEX($H526:$K526,0,MATCH(Z$508,$H$508:$K$508,0))*HLOOKUP(Z$507,$J$504:$R$505,2)</f>
        <v>65.16</v>
      </c>
      <c r="AA526" s="743" cm="1">
        <f t="array" ref="AA526">INDEX($H526:$K526,0,MATCH(AA$508,$H$508:$K$508,0))*HLOOKUP(AA$507,$J$504:$R$505,2)</f>
        <v>43.44</v>
      </c>
      <c r="AB526" s="743" cm="1">
        <f t="array" ref="AB526">INDEX($H526:$K526,0,MATCH(AB$508,$H$508:$K$508,0))*HLOOKUP(AB$507,$J$504:$R$505,2)</f>
        <v>0</v>
      </c>
      <c r="AC526" s="743" cm="1">
        <f t="array" ref="AC526">INDEX($H526:$K526,0,MATCH(AC$508,$H$508:$K$508,0))*HLOOKUP(AC$507,$J$504:$R$505,2)</f>
        <v>80.3</v>
      </c>
      <c r="AD526" s="743" cm="1">
        <f t="array" ref="AD526">INDEX($H526:$K526,0,MATCH(AD$508,$H$508:$K$508,0))*HLOOKUP(AD$507,$J$504:$R$505,2)</f>
        <v>65.16</v>
      </c>
      <c r="AE526" s="743" cm="1">
        <f t="array" ref="AE526">INDEX($H526:$K526,0,MATCH(AE$508,$H$508:$K$508,0))*HLOOKUP(AE$507,$J$504:$R$505,2)</f>
        <v>43.44</v>
      </c>
      <c r="AF526" s="743" cm="1">
        <f t="array" ref="AF526">INDEX($H526:$K526,0,MATCH(AF$508,$H$508:$K$508,0))*HLOOKUP(AF$507,$J$504:$R$505,2)</f>
        <v>0</v>
      </c>
      <c r="AG526" s="743" cm="1">
        <f t="array" ref="AG526">INDEX($H526:$K526,0,MATCH(AG$508,$H$508:$K$508,0))*HLOOKUP(AG$507,$J$504:$R$505,2)</f>
        <v>80.3</v>
      </c>
      <c r="AH526" s="743" cm="1">
        <f t="array" ref="AH526">INDEX($H526:$K526,0,MATCH(AH$508,$H$508:$K$508,0))*HLOOKUP(AH$507,$J$504:$R$505,2)</f>
        <v>65.16</v>
      </c>
      <c r="AI526" s="743" cm="1">
        <f t="array" ref="AI526">INDEX($H526:$K526,0,MATCH(AI$508,$H$508:$K$508,0))*HLOOKUP(AI$507,$J$504:$R$505,2)</f>
        <v>43.44</v>
      </c>
      <c r="AJ526" s="743" cm="1">
        <f t="array" ref="AJ526">INDEX($H526:$K526,0,MATCH(AJ$508,$H$508:$K$508,0))*HLOOKUP(AJ$507,$J$504:$R$505,2)</f>
        <v>0</v>
      </c>
      <c r="AK526" s="743" cm="1">
        <f t="array" ref="AK526">INDEX($H526:$K526,0,MATCH(AK$508,$H$508:$K$508,0))*HLOOKUP(AK$507,$J$504:$R$505,2)</f>
        <v>80.3</v>
      </c>
      <c r="AL526" s="743" cm="1">
        <f t="array" ref="AL526">INDEX($H526:$K526,0,MATCH(AL$508,$H$508:$K$508,0))*HLOOKUP(AL$507,$J$504:$R$505,2)</f>
        <v>65.16</v>
      </c>
      <c r="AM526" s="743" cm="1">
        <f t="array" ref="AM526">INDEX($H526:$K526,0,MATCH(AM$508,$H$508:$K$508,0))*HLOOKUP(AM$507,$J$504:$R$505,2)</f>
        <v>43.44</v>
      </c>
      <c r="AN526" s="743" cm="1">
        <f t="array" ref="AN526">INDEX($H526:$K526,0,MATCH(AN$508,$H$508:$K$508,0))*HLOOKUP(AN$507,$J$504:$R$505,2)</f>
        <v>0</v>
      </c>
      <c r="AO526" s="743" cm="1">
        <f t="array" ref="AO526">INDEX($H526:$K526,0,MATCH(AO$508,$H$508:$K$508,0))*HLOOKUP(AO$507,$J$504:$R$505,2)</f>
        <v>80.3</v>
      </c>
      <c r="AP526" s="743" cm="1">
        <f t="array" ref="AP526">INDEX($H526:$K526,0,MATCH(AP$508,$H$508:$K$508,0))*HLOOKUP(AP$507,$J$504:$R$505,2)</f>
        <v>65.16</v>
      </c>
      <c r="AQ526" s="743" cm="1">
        <f t="array" ref="AQ526">INDEX($H526:$K526,0,MATCH(AQ$508,$H$508:$K$508,0))*HLOOKUP(AQ$507,$J$504:$R$505,2)</f>
        <v>43.44</v>
      </c>
      <c r="AR526" s="743" cm="1">
        <f t="array" ref="AR526">INDEX($H526:$K526,0,MATCH(AR$508,$H$508:$K$508,0))*HLOOKUP(AR$507,$J$504:$R$505,2)</f>
        <v>0</v>
      </c>
      <c r="AS526" s="743" cm="1">
        <f t="array" ref="AS526">INDEX($H526:$K526,0,MATCH(AS$508,$H$508:$K$508,0))*HLOOKUP(AS$507,$J$504:$R$505,2)</f>
        <v>80.3</v>
      </c>
      <c r="AT526" s="743" cm="1">
        <f t="array" ref="AT526">INDEX($H526:$K526,0,MATCH(AT$508,$H$508:$K$508,0))*HLOOKUP(AT$507,$J$504:$R$505,2)</f>
        <v>65.16</v>
      </c>
      <c r="AU526" s="743" cm="1">
        <f t="array" ref="AU526">INDEX($H526:$K526,0,MATCH(AU$508,$H$508:$K$508,0))*HLOOKUP(AU$507,$J$504:$R$505,2)</f>
        <v>43.44</v>
      </c>
      <c r="AV526" s="196"/>
      <c r="AW526" s="196"/>
      <c r="AX526" s="17"/>
      <c r="AY526" s="9"/>
      <c r="AZ526" s="9"/>
      <c r="BA526" s="9"/>
    </row>
    <row r="527" spans="1:53" ht="14.5" outlineLevel="1" x14ac:dyDescent="0.35">
      <c r="A527" s="7"/>
      <c r="B527" s="8"/>
      <c r="C527" s="18"/>
      <c r="D527" s="18"/>
      <c r="E527" s="18"/>
      <c r="F527" s="27"/>
      <c r="G527" s="27" t="str">
        <f t="shared" si="130"/>
        <v>YYAA2A1z</v>
      </c>
      <c r="H527" s="232">
        <v>0</v>
      </c>
      <c r="I527" s="879">
        <v>80.3</v>
      </c>
      <c r="J527" s="879">
        <v>54.3</v>
      </c>
      <c r="K527" s="879">
        <v>26.15</v>
      </c>
      <c r="L527" s="743" cm="1">
        <f t="array" ref="L527">INDEX($H527:$K527,0,MATCH(L$508,$H$508:$K$508,0))*HLOOKUP(L$507,$J$504:$R$505,2)</f>
        <v>0</v>
      </c>
      <c r="M527" s="743" cm="1">
        <f t="array" ref="M527">INDEX($H527:$K527,0,MATCH(M$508,$H$508:$K$508,0))*HLOOKUP(M$507,$J$504:$R$505,2)</f>
        <v>80.3</v>
      </c>
      <c r="N527" s="743" cm="1">
        <f t="array" ref="N527">INDEX($H527:$K527,0,MATCH(N$508,$H$508:$K$508,0))*HLOOKUP(N$507,$J$504:$R$505,2)</f>
        <v>54.3</v>
      </c>
      <c r="O527" s="743" cm="1">
        <f t="array" ref="O527">INDEX($H527:$K527,0,MATCH(O$508,$H$508:$K$508,0))*HLOOKUP(O$507,$J$504:$R$505,2)</f>
        <v>26.15</v>
      </c>
      <c r="P527" s="743" cm="1">
        <f t="array" ref="P527">INDEX($H527:$K527,0,MATCH(P$508,$H$508:$K$508,0))*HLOOKUP(P$507,$J$504:$R$505,2)</f>
        <v>0</v>
      </c>
      <c r="Q527" s="743" cm="1">
        <f t="array" ref="Q527">INDEX($H527:$K527,0,MATCH(Q$508,$H$508:$K$508,0))*HLOOKUP(Q$507,$J$504:$R$505,2)</f>
        <v>80.3</v>
      </c>
      <c r="R527" s="743" cm="1">
        <f t="array" ref="R527">INDEX($H527:$K527,0,MATCH(R$508,$H$508:$K$508,0))*HLOOKUP(R$507,$J$504:$R$505,2)</f>
        <v>54.3</v>
      </c>
      <c r="S527" s="743" cm="1">
        <f t="array" ref="S527">INDEX($H527:$K527,0,MATCH(S$508,$H$508:$K$508,0))*HLOOKUP(S$507,$J$504:$R$505,2)</f>
        <v>26.15</v>
      </c>
      <c r="T527" s="743" cm="1">
        <f t="array" ref="T527">INDEX($H527:$K527,0,MATCH(T$508,$H$508:$K$508,0))*HLOOKUP(T$507,$J$504:$R$505,2)</f>
        <v>0</v>
      </c>
      <c r="U527" s="743" cm="1">
        <f t="array" ref="U527">INDEX($H527:$K527,0,MATCH(U$508,$H$508:$K$508,0))*HLOOKUP(U$507,$J$504:$R$505,2)</f>
        <v>80.3</v>
      </c>
      <c r="V527" s="743" cm="1">
        <f t="array" ref="V527">INDEX($H527:$K527,0,MATCH(V$508,$H$508:$K$508,0))*HLOOKUP(V$507,$J$504:$R$505,2)</f>
        <v>54.3</v>
      </c>
      <c r="W527" s="743" cm="1">
        <f t="array" ref="W527">INDEX($H527:$K527,0,MATCH(W$508,$H$508:$K$508,0))*HLOOKUP(W$507,$J$504:$R$505,2)</f>
        <v>26.15</v>
      </c>
      <c r="X527" s="743" cm="1">
        <f t="array" ref="X527">INDEX($H527:$K527,0,MATCH(X$508,$H$508:$K$508,0))*HLOOKUP(X$507,$J$504:$R$505,2)</f>
        <v>0</v>
      </c>
      <c r="Y527" s="743" cm="1">
        <f t="array" ref="Y527">INDEX($H527:$K527,0,MATCH(Y$508,$H$508:$K$508,0))*HLOOKUP(Y$507,$J$504:$R$505,2)</f>
        <v>80.3</v>
      </c>
      <c r="Z527" s="743" cm="1">
        <f t="array" ref="Z527">INDEX($H527:$K527,0,MATCH(Z$508,$H$508:$K$508,0))*HLOOKUP(Z$507,$J$504:$R$505,2)</f>
        <v>54.3</v>
      </c>
      <c r="AA527" s="743" cm="1">
        <f t="array" ref="AA527">INDEX($H527:$K527,0,MATCH(AA$508,$H$508:$K$508,0))*HLOOKUP(AA$507,$J$504:$R$505,2)</f>
        <v>26.15</v>
      </c>
      <c r="AB527" s="743" cm="1">
        <f t="array" ref="AB527">INDEX($H527:$K527,0,MATCH(AB$508,$H$508:$K$508,0))*HLOOKUP(AB$507,$J$504:$R$505,2)</f>
        <v>0</v>
      </c>
      <c r="AC527" s="743" cm="1">
        <f t="array" ref="AC527">INDEX($H527:$K527,0,MATCH(AC$508,$H$508:$K$508,0))*HLOOKUP(AC$507,$J$504:$R$505,2)</f>
        <v>80.3</v>
      </c>
      <c r="AD527" s="743" cm="1">
        <f t="array" ref="AD527">INDEX($H527:$K527,0,MATCH(AD$508,$H$508:$K$508,0))*HLOOKUP(AD$507,$J$504:$R$505,2)</f>
        <v>54.3</v>
      </c>
      <c r="AE527" s="743" cm="1">
        <f t="array" ref="AE527">INDEX($H527:$K527,0,MATCH(AE$508,$H$508:$K$508,0))*HLOOKUP(AE$507,$J$504:$R$505,2)</f>
        <v>26.15</v>
      </c>
      <c r="AF527" s="743" cm="1">
        <f t="array" ref="AF527">INDEX($H527:$K527,0,MATCH(AF$508,$H$508:$K$508,0))*HLOOKUP(AF$507,$J$504:$R$505,2)</f>
        <v>0</v>
      </c>
      <c r="AG527" s="743" cm="1">
        <f t="array" ref="AG527">INDEX($H527:$K527,0,MATCH(AG$508,$H$508:$K$508,0))*HLOOKUP(AG$507,$J$504:$R$505,2)</f>
        <v>80.3</v>
      </c>
      <c r="AH527" s="743" cm="1">
        <f t="array" ref="AH527">INDEX($H527:$K527,0,MATCH(AH$508,$H$508:$K$508,0))*HLOOKUP(AH$507,$J$504:$R$505,2)</f>
        <v>54.3</v>
      </c>
      <c r="AI527" s="743" cm="1">
        <f t="array" ref="AI527">INDEX($H527:$K527,0,MATCH(AI$508,$H$508:$K$508,0))*HLOOKUP(AI$507,$J$504:$R$505,2)</f>
        <v>26.15</v>
      </c>
      <c r="AJ527" s="743" cm="1">
        <f t="array" ref="AJ527">INDEX($H527:$K527,0,MATCH(AJ$508,$H$508:$K$508,0))*HLOOKUP(AJ$507,$J$504:$R$505,2)</f>
        <v>0</v>
      </c>
      <c r="AK527" s="743" cm="1">
        <f t="array" ref="AK527">INDEX($H527:$K527,0,MATCH(AK$508,$H$508:$K$508,0))*HLOOKUP(AK$507,$J$504:$R$505,2)</f>
        <v>80.3</v>
      </c>
      <c r="AL527" s="743" cm="1">
        <f t="array" ref="AL527">INDEX($H527:$K527,0,MATCH(AL$508,$H$508:$K$508,0))*HLOOKUP(AL$507,$J$504:$R$505,2)</f>
        <v>54.3</v>
      </c>
      <c r="AM527" s="743" cm="1">
        <f t="array" ref="AM527">INDEX($H527:$K527,0,MATCH(AM$508,$H$508:$K$508,0))*HLOOKUP(AM$507,$J$504:$R$505,2)</f>
        <v>26.15</v>
      </c>
      <c r="AN527" s="743" cm="1">
        <f t="array" ref="AN527">INDEX($H527:$K527,0,MATCH(AN$508,$H$508:$K$508,0))*HLOOKUP(AN$507,$J$504:$R$505,2)</f>
        <v>0</v>
      </c>
      <c r="AO527" s="743" cm="1">
        <f t="array" ref="AO527">INDEX($H527:$K527,0,MATCH(AO$508,$H$508:$K$508,0))*HLOOKUP(AO$507,$J$504:$R$505,2)</f>
        <v>80.3</v>
      </c>
      <c r="AP527" s="743" cm="1">
        <f t="array" ref="AP527">INDEX($H527:$K527,0,MATCH(AP$508,$H$508:$K$508,0))*HLOOKUP(AP$507,$J$504:$R$505,2)</f>
        <v>54.3</v>
      </c>
      <c r="AQ527" s="743" cm="1">
        <f t="array" ref="AQ527">INDEX($H527:$K527,0,MATCH(AQ$508,$H$508:$K$508,0))*HLOOKUP(AQ$507,$J$504:$R$505,2)</f>
        <v>26.15</v>
      </c>
      <c r="AR527" s="743" cm="1">
        <f t="array" ref="AR527">INDEX($H527:$K527,0,MATCH(AR$508,$H$508:$K$508,0))*HLOOKUP(AR$507,$J$504:$R$505,2)</f>
        <v>0</v>
      </c>
      <c r="AS527" s="743" cm="1">
        <f t="array" ref="AS527">INDEX($H527:$K527,0,MATCH(AS$508,$H$508:$K$508,0))*HLOOKUP(AS$507,$J$504:$R$505,2)</f>
        <v>80.3</v>
      </c>
      <c r="AT527" s="743" cm="1">
        <f t="array" ref="AT527">INDEX($H527:$K527,0,MATCH(AT$508,$H$508:$K$508,0))*HLOOKUP(AT$507,$J$504:$R$505,2)</f>
        <v>54.3</v>
      </c>
      <c r="AU527" s="743" cm="1">
        <f t="array" ref="AU527">INDEX($H527:$K527,0,MATCH(AU$508,$H$508:$K$508,0))*HLOOKUP(AU$507,$J$504:$R$505,2)</f>
        <v>26.15</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232">
        <v>0</v>
      </c>
      <c r="I531" s="879">
        <v>80.3</v>
      </c>
      <c r="J531" s="879">
        <v>65.16</v>
      </c>
      <c r="K531" s="879">
        <v>54.3</v>
      </c>
      <c r="L531" s="743" cm="1">
        <f t="array" ref="L531">INDEX($H531:$K531,0,MATCH(L$508,$H$508:$K$508,0))*HLOOKUP(L$507,$J$504:$R$505,2)</f>
        <v>0</v>
      </c>
      <c r="M531" s="743" cm="1">
        <f t="array" ref="M531">INDEX($H531:$K531,0,MATCH(M$508,$H$508:$K$508,0))*HLOOKUP(M$507,$J$504:$R$505,2)</f>
        <v>80.3</v>
      </c>
      <c r="N531" s="743" cm="1">
        <f t="array" ref="N531">INDEX($H531:$K531,0,MATCH(N$508,$H$508:$K$508,0))*HLOOKUP(N$507,$J$504:$R$505,2)</f>
        <v>65.16</v>
      </c>
      <c r="O531" s="743" cm="1">
        <f t="array" ref="O531">INDEX($H531:$K531,0,MATCH(O$508,$H$508:$K$508,0))*HLOOKUP(O$507,$J$504:$R$505,2)</f>
        <v>54.3</v>
      </c>
      <c r="P531" s="743" cm="1">
        <f t="array" ref="P531">INDEX($H531:$K531,0,MATCH(P$508,$H$508:$K$508,0))*HLOOKUP(P$507,$J$504:$R$505,2)</f>
        <v>0</v>
      </c>
      <c r="Q531" s="743" cm="1">
        <f t="array" ref="Q531">INDEX($H531:$K531,0,MATCH(Q$508,$H$508:$K$508,0))*HLOOKUP(Q$507,$J$504:$R$505,2)</f>
        <v>80.3</v>
      </c>
      <c r="R531" s="743" cm="1">
        <f t="array" ref="R531">INDEX($H531:$K531,0,MATCH(R$508,$H$508:$K$508,0))*HLOOKUP(R$507,$J$504:$R$505,2)</f>
        <v>65.16</v>
      </c>
      <c r="S531" s="743" cm="1">
        <f t="array" ref="S531">INDEX($H531:$K531,0,MATCH(S$508,$H$508:$K$508,0))*HLOOKUP(S$507,$J$504:$R$505,2)</f>
        <v>54.3</v>
      </c>
      <c r="T531" s="743" cm="1">
        <f t="array" ref="T531">INDEX($H531:$K531,0,MATCH(T$508,$H$508:$K$508,0))*HLOOKUP(T$507,$J$504:$R$505,2)</f>
        <v>0</v>
      </c>
      <c r="U531" s="743" cm="1">
        <f t="array" ref="U531">INDEX($H531:$K531,0,MATCH(U$508,$H$508:$K$508,0))*HLOOKUP(U$507,$J$504:$R$505,2)</f>
        <v>80.3</v>
      </c>
      <c r="V531" s="743" cm="1">
        <f t="array" ref="V531">INDEX($H531:$K531,0,MATCH(V$508,$H$508:$K$508,0))*HLOOKUP(V$507,$J$504:$R$505,2)</f>
        <v>65.16</v>
      </c>
      <c r="W531" s="743" cm="1">
        <f t="array" ref="W531">INDEX($H531:$K531,0,MATCH(W$508,$H$508:$K$508,0))*HLOOKUP(W$507,$J$504:$R$505,2)</f>
        <v>54.3</v>
      </c>
      <c r="X531" s="743" cm="1">
        <f t="array" ref="X531">INDEX($H531:$K531,0,MATCH(X$508,$H$508:$K$508,0))*HLOOKUP(X$507,$J$504:$R$505,2)</f>
        <v>0</v>
      </c>
      <c r="Y531" s="743" cm="1">
        <f t="array" ref="Y531">INDEX($H531:$K531,0,MATCH(Y$508,$H$508:$K$508,0))*HLOOKUP(Y$507,$J$504:$R$505,2)</f>
        <v>80.3</v>
      </c>
      <c r="Z531" s="743" cm="1">
        <f t="array" ref="Z531">INDEX($H531:$K531,0,MATCH(Z$508,$H$508:$K$508,0))*HLOOKUP(Z$507,$J$504:$R$505,2)</f>
        <v>65.16</v>
      </c>
      <c r="AA531" s="743" cm="1">
        <f t="array" ref="AA531">INDEX($H531:$K531,0,MATCH(AA$508,$H$508:$K$508,0))*HLOOKUP(AA$507,$J$504:$R$505,2)</f>
        <v>54.3</v>
      </c>
      <c r="AB531" s="743" cm="1">
        <f t="array" ref="AB531">INDEX($H531:$K531,0,MATCH(AB$508,$H$508:$K$508,0))*HLOOKUP(AB$507,$J$504:$R$505,2)</f>
        <v>0</v>
      </c>
      <c r="AC531" s="743" cm="1">
        <f t="array" ref="AC531">INDEX($H531:$K531,0,MATCH(AC$508,$H$508:$K$508,0))*HLOOKUP(AC$507,$J$504:$R$505,2)</f>
        <v>80.3</v>
      </c>
      <c r="AD531" s="743" cm="1">
        <f t="array" ref="AD531">INDEX($H531:$K531,0,MATCH(AD$508,$H$508:$K$508,0))*HLOOKUP(AD$507,$J$504:$R$505,2)</f>
        <v>65.16</v>
      </c>
      <c r="AE531" s="743" cm="1">
        <f t="array" ref="AE531">INDEX($H531:$K531,0,MATCH(AE$508,$H$508:$K$508,0))*HLOOKUP(AE$507,$J$504:$R$505,2)</f>
        <v>54.3</v>
      </c>
      <c r="AF531" s="743" cm="1">
        <f t="array" ref="AF531">INDEX($H531:$K531,0,MATCH(AF$508,$H$508:$K$508,0))*HLOOKUP(AF$507,$J$504:$R$505,2)</f>
        <v>0</v>
      </c>
      <c r="AG531" s="743" cm="1">
        <f t="array" ref="AG531">INDEX($H531:$K531,0,MATCH(AG$508,$H$508:$K$508,0))*HLOOKUP(AG$507,$J$504:$R$505,2)</f>
        <v>80.3</v>
      </c>
      <c r="AH531" s="743" cm="1">
        <f t="array" ref="AH531">INDEX($H531:$K531,0,MATCH(AH$508,$H$508:$K$508,0))*HLOOKUP(AH$507,$J$504:$R$505,2)</f>
        <v>65.16</v>
      </c>
      <c r="AI531" s="743" cm="1">
        <f t="array" ref="AI531">INDEX($H531:$K531,0,MATCH(AI$508,$H$508:$K$508,0))*HLOOKUP(AI$507,$J$504:$R$505,2)</f>
        <v>54.3</v>
      </c>
      <c r="AJ531" s="743" cm="1">
        <f t="array" ref="AJ531">INDEX($H531:$K531,0,MATCH(AJ$508,$H$508:$K$508,0))*HLOOKUP(AJ$507,$J$504:$R$505,2)</f>
        <v>0</v>
      </c>
      <c r="AK531" s="743" cm="1">
        <f t="array" ref="AK531">INDEX($H531:$K531,0,MATCH(AK$508,$H$508:$K$508,0))*HLOOKUP(AK$507,$J$504:$R$505,2)</f>
        <v>80.3</v>
      </c>
      <c r="AL531" s="743" cm="1">
        <f t="array" ref="AL531">INDEX($H531:$K531,0,MATCH(AL$508,$H$508:$K$508,0))*HLOOKUP(AL$507,$J$504:$R$505,2)</f>
        <v>65.16</v>
      </c>
      <c r="AM531" s="743" cm="1">
        <f t="array" ref="AM531">INDEX($H531:$K531,0,MATCH(AM$508,$H$508:$K$508,0))*HLOOKUP(AM$507,$J$504:$R$505,2)</f>
        <v>54.3</v>
      </c>
      <c r="AN531" s="743" cm="1">
        <f t="array" ref="AN531">INDEX($H531:$K531,0,MATCH(AN$508,$H$508:$K$508,0))*HLOOKUP(AN$507,$J$504:$R$505,2)</f>
        <v>0</v>
      </c>
      <c r="AO531" s="743" cm="1">
        <f t="array" ref="AO531">INDEX($H531:$K531,0,MATCH(AO$508,$H$508:$K$508,0))*HLOOKUP(AO$507,$J$504:$R$505,2)</f>
        <v>80.3</v>
      </c>
      <c r="AP531" s="743" cm="1">
        <f t="array" ref="AP531">INDEX($H531:$K531,0,MATCH(AP$508,$H$508:$K$508,0))*HLOOKUP(AP$507,$J$504:$R$505,2)</f>
        <v>65.16</v>
      </c>
      <c r="AQ531" s="743" cm="1">
        <f t="array" ref="AQ531">INDEX($H531:$K531,0,MATCH(AQ$508,$H$508:$K$508,0))*HLOOKUP(AQ$507,$J$504:$R$505,2)</f>
        <v>54.3</v>
      </c>
      <c r="AR531" s="743" cm="1">
        <f t="array" ref="AR531">INDEX($H531:$K531,0,MATCH(AR$508,$H$508:$K$508,0))*HLOOKUP(AR$507,$J$504:$R$505,2)</f>
        <v>0</v>
      </c>
      <c r="AS531" s="743" cm="1">
        <f t="array" ref="AS531">INDEX($H531:$K531,0,MATCH(AS$508,$H$508:$K$508,0))*HLOOKUP(AS$507,$J$504:$R$505,2)</f>
        <v>80.3</v>
      </c>
      <c r="AT531" s="743" cm="1">
        <f t="array" ref="AT531">INDEX($H531:$K531,0,MATCH(AT$508,$H$508:$K$508,0))*HLOOKUP(AT$507,$J$504:$R$505,2)</f>
        <v>65.16</v>
      </c>
      <c r="AU531" s="743" cm="1">
        <f t="array" ref="AU531">INDEX($H531:$K531,0,MATCH(AU$508,$H$508:$K$508,0))*HLOOKUP(AU$507,$J$504:$R$505,2)</f>
        <v>54.3</v>
      </c>
      <c r="AV531" s="196"/>
      <c r="AW531" s="196"/>
      <c r="AX531" s="17"/>
      <c r="AY531" s="9"/>
      <c r="AZ531" s="9"/>
      <c r="BA531" s="9"/>
    </row>
    <row r="532" spans="1:53" ht="14.5" outlineLevel="1" x14ac:dyDescent="0.35">
      <c r="A532" s="7"/>
      <c r="B532" s="8"/>
      <c r="C532" s="18"/>
      <c r="D532" s="18"/>
      <c r="E532" s="18"/>
      <c r="F532" s="27"/>
      <c r="G532" s="27" t="str">
        <f t="shared" si="130"/>
        <v>AAANBod</v>
      </c>
      <c r="H532" s="232">
        <v>0</v>
      </c>
      <c r="I532" s="879">
        <v>80.3</v>
      </c>
      <c r="J532" s="879">
        <v>65.16</v>
      </c>
      <c r="K532" s="879">
        <v>54.3</v>
      </c>
      <c r="L532" s="743" cm="1">
        <f t="array" ref="L532">INDEX($H532:$K532,0,MATCH(L$508,$H$508:$K$508,0))*HLOOKUP(L$507,$J$504:$R$505,2)</f>
        <v>0</v>
      </c>
      <c r="M532" s="743" cm="1">
        <f t="array" ref="M532">INDEX($H532:$K532,0,MATCH(M$508,$H$508:$K$508,0))*HLOOKUP(M$507,$J$504:$R$505,2)</f>
        <v>80.3</v>
      </c>
      <c r="N532" s="743" cm="1">
        <f t="array" ref="N532">INDEX($H532:$K532,0,MATCH(N$508,$H$508:$K$508,0))*HLOOKUP(N$507,$J$504:$R$505,2)</f>
        <v>65.16</v>
      </c>
      <c r="O532" s="743" cm="1">
        <f t="array" ref="O532">INDEX($H532:$K532,0,MATCH(O$508,$H$508:$K$508,0))*HLOOKUP(O$507,$J$504:$R$505,2)</f>
        <v>54.3</v>
      </c>
      <c r="P532" s="743" cm="1">
        <f t="array" ref="P532">INDEX($H532:$K532,0,MATCH(P$508,$H$508:$K$508,0))*HLOOKUP(P$507,$J$504:$R$505,2)</f>
        <v>0</v>
      </c>
      <c r="Q532" s="743" cm="1">
        <f t="array" ref="Q532">INDEX($H532:$K532,0,MATCH(Q$508,$H$508:$K$508,0))*HLOOKUP(Q$507,$J$504:$R$505,2)</f>
        <v>80.3</v>
      </c>
      <c r="R532" s="743" cm="1">
        <f t="array" ref="R532">INDEX($H532:$K532,0,MATCH(R$508,$H$508:$K$508,0))*HLOOKUP(R$507,$J$504:$R$505,2)</f>
        <v>65.16</v>
      </c>
      <c r="S532" s="743" cm="1">
        <f t="array" ref="S532">INDEX($H532:$K532,0,MATCH(S$508,$H$508:$K$508,0))*HLOOKUP(S$507,$J$504:$R$505,2)</f>
        <v>54.3</v>
      </c>
      <c r="T532" s="743" cm="1">
        <f t="array" ref="T532">INDEX($H532:$K532,0,MATCH(T$508,$H$508:$K$508,0))*HLOOKUP(T$507,$J$504:$R$505,2)</f>
        <v>0</v>
      </c>
      <c r="U532" s="743" cm="1">
        <f t="array" ref="U532">INDEX($H532:$K532,0,MATCH(U$508,$H$508:$K$508,0))*HLOOKUP(U$507,$J$504:$R$505,2)</f>
        <v>80.3</v>
      </c>
      <c r="V532" s="743" cm="1">
        <f t="array" ref="V532">INDEX($H532:$K532,0,MATCH(V$508,$H$508:$K$508,0))*HLOOKUP(V$507,$J$504:$R$505,2)</f>
        <v>65.16</v>
      </c>
      <c r="W532" s="743" cm="1">
        <f t="array" ref="W532">INDEX($H532:$K532,0,MATCH(W$508,$H$508:$K$508,0))*HLOOKUP(W$507,$J$504:$R$505,2)</f>
        <v>54.3</v>
      </c>
      <c r="X532" s="743" cm="1">
        <f t="array" ref="X532">INDEX($H532:$K532,0,MATCH(X$508,$H$508:$K$508,0))*HLOOKUP(X$507,$J$504:$R$505,2)</f>
        <v>0</v>
      </c>
      <c r="Y532" s="743" cm="1">
        <f t="array" ref="Y532">INDEX($H532:$K532,0,MATCH(Y$508,$H$508:$K$508,0))*HLOOKUP(Y$507,$J$504:$R$505,2)</f>
        <v>80.3</v>
      </c>
      <c r="Z532" s="743" cm="1">
        <f t="array" ref="Z532">INDEX($H532:$K532,0,MATCH(Z$508,$H$508:$K$508,0))*HLOOKUP(Z$507,$J$504:$R$505,2)</f>
        <v>65.16</v>
      </c>
      <c r="AA532" s="743" cm="1">
        <f t="array" ref="AA532">INDEX($H532:$K532,0,MATCH(AA$508,$H$508:$K$508,0))*HLOOKUP(AA$507,$J$504:$R$505,2)</f>
        <v>54.3</v>
      </c>
      <c r="AB532" s="743" cm="1">
        <f t="array" ref="AB532">INDEX($H532:$K532,0,MATCH(AB$508,$H$508:$K$508,0))*HLOOKUP(AB$507,$J$504:$R$505,2)</f>
        <v>0</v>
      </c>
      <c r="AC532" s="743" cm="1">
        <f t="array" ref="AC532">INDEX($H532:$K532,0,MATCH(AC$508,$H$508:$K$508,0))*HLOOKUP(AC$507,$J$504:$R$505,2)</f>
        <v>80.3</v>
      </c>
      <c r="AD532" s="743" cm="1">
        <f t="array" ref="AD532">INDEX($H532:$K532,0,MATCH(AD$508,$H$508:$K$508,0))*HLOOKUP(AD$507,$J$504:$R$505,2)</f>
        <v>65.16</v>
      </c>
      <c r="AE532" s="743" cm="1">
        <f t="array" ref="AE532">INDEX($H532:$K532,0,MATCH(AE$508,$H$508:$K$508,0))*HLOOKUP(AE$507,$J$504:$R$505,2)</f>
        <v>54.3</v>
      </c>
      <c r="AF532" s="743" cm="1">
        <f t="array" ref="AF532">INDEX($H532:$K532,0,MATCH(AF$508,$H$508:$K$508,0))*HLOOKUP(AF$507,$J$504:$R$505,2)</f>
        <v>0</v>
      </c>
      <c r="AG532" s="743" cm="1">
        <f t="array" ref="AG532">INDEX($H532:$K532,0,MATCH(AG$508,$H$508:$K$508,0))*HLOOKUP(AG$507,$J$504:$R$505,2)</f>
        <v>80.3</v>
      </c>
      <c r="AH532" s="743" cm="1">
        <f t="array" ref="AH532">INDEX($H532:$K532,0,MATCH(AH$508,$H$508:$K$508,0))*HLOOKUP(AH$507,$J$504:$R$505,2)</f>
        <v>65.16</v>
      </c>
      <c r="AI532" s="743" cm="1">
        <f t="array" ref="AI532">INDEX($H532:$K532,0,MATCH(AI$508,$H$508:$K$508,0))*HLOOKUP(AI$507,$J$504:$R$505,2)</f>
        <v>54.3</v>
      </c>
      <c r="AJ532" s="743" cm="1">
        <f t="array" ref="AJ532">INDEX($H532:$K532,0,MATCH(AJ$508,$H$508:$K$508,0))*HLOOKUP(AJ$507,$J$504:$R$505,2)</f>
        <v>0</v>
      </c>
      <c r="AK532" s="743" cm="1">
        <f t="array" ref="AK532">INDEX($H532:$K532,0,MATCH(AK$508,$H$508:$K$508,0))*HLOOKUP(AK$507,$J$504:$R$505,2)</f>
        <v>80.3</v>
      </c>
      <c r="AL532" s="743" cm="1">
        <f t="array" ref="AL532">INDEX($H532:$K532,0,MATCH(AL$508,$H$508:$K$508,0))*HLOOKUP(AL$507,$J$504:$R$505,2)</f>
        <v>65.16</v>
      </c>
      <c r="AM532" s="743" cm="1">
        <f t="array" ref="AM532">INDEX($H532:$K532,0,MATCH(AM$508,$H$508:$K$508,0))*HLOOKUP(AM$507,$J$504:$R$505,2)</f>
        <v>54.3</v>
      </c>
      <c r="AN532" s="743" cm="1">
        <f t="array" ref="AN532">INDEX($H532:$K532,0,MATCH(AN$508,$H$508:$K$508,0))*HLOOKUP(AN$507,$J$504:$R$505,2)</f>
        <v>0</v>
      </c>
      <c r="AO532" s="743" cm="1">
        <f t="array" ref="AO532">INDEX($H532:$K532,0,MATCH(AO$508,$H$508:$K$508,0))*HLOOKUP(AO$507,$J$504:$R$505,2)</f>
        <v>80.3</v>
      </c>
      <c r="AP532" s="743" cm="1">
        <f t="array" ref="AP532">INDEX($H532:$K532,0,MATCH(AP$508,$H$508:$K$508,0))*HLOOKUP(AP$507,$J$504:$R$505,2)</f>
        <v>65.16</v>
      </c>
      <c r="AQ532" s="743" cm="1">
        <f t="array" ref="AQ532">INDEX($H532:$K532,0,MATCH(AQ$508,$H$508:$K$508,0))*HLOOKUP(AQ$507,$J$504:$R$505,2)</f>
        <v>54.3</v>
      </c>
      <c r="AR532" s="743" cm="1">
        <f t="array" ref="AR532">INDEX($H532:$K532,0,MATCH(AR$508,$H$508:$K$508,0))*HLOOKUP(AR$507,$J$504:$R$505,2)</f>
        <v>0</v>
      </c>
      <c r="AS532" s="743" cm="1">
        <f t="array" ref="AS532">INDEX($H532:$K532,0,MATCH(AS$508,$H$508:$K$508,0))*HLOOKUP(AS$507,$J$504:$R$505,2)</f>
        <v>80.3</v>
      </c>
      <c r="AT532" s="743" cm="1">
        <f t="array" ref="AT532">INDEX($H532:$K532,0,MATCH(AT$508,$H$508:$K$508,0))*HLOOKUP(AT$507,$J$504:$R$505,2)</f>
        <v>65.16</v>
      </c>
      <c r="AU532" s="743" cm="1">
        <f t="array" ref="AU532">INDEX($H532:$K532,0,MATCH(AU$508,$H$508:$K$508,0))*HLOOKUP(AU$507,$J$504:$R$505,2)</f>
        <v>54.3</v>
      </c>
      <c r="AV532" s="196"/>
      <c r="AW532" s="196"/>
      <c r="AX532" s="17"/>
      <c r="AY532" s="9"/>
      <c r="AZ532" s="9"/>
      <c r="BA532" s="9"/>
    </row>
    <row r="533" spans="1:53" ht="14.5" outlineLevel="1" x14ac:dyDescent="0.35">
      <c r="A533" s="7"/>
      <c r="B533" s="8"/>
      <c r="C533" s="18"/>
      <c r="D533" s="18"/>
      <c r="E533" s="18"/>
      <c r="F533" s="27"/>
      <c r="G533" s="27" t="str">
        <f t="shared" si="130"/>
        <v>AAAA2Nb</v>
      </c>
      <c r="H533" s="232">
        <v>0</v>
      </c>
      <c r="I533" s="879">
        <v>80.3</v>
      </c>
      <c r="J533" s="879">
        <v>54.3</v>
      </c>
      <c r="K533" s="879">
        <v>32.58</v>
      </c>
      <c r="L533" s="743" cm="1">
        <f t="array" ref="L533">INDEX($H533:$K533,0,MATCH(L$508,$H$508:$K$508,0))*HLOOKUP(L$507,$J$504:$R$505,2)</f>
        <v>0</v>
      </c>
      <c r="M533" s="743" cm="1">
        <f t="array" ref="M533">INDEX($H533:$K533,0,MATCH(M$508,$H$508:$K$508,0))*HLOOKUP(M$507,$J$504:$R$505,2)</f>
        <v>80.3</v>
      </c>
      <c r="N533" s="743" cm="1">
        <f t="array" ref="N533">INDEX($H533:$K533,0,MATCH(N$508,$H$508:$K$508,0))*HLOOKUP(N$507,$J$504:$R$505,2)</f>
        <v>54.3</v>
      </c>
      <c r="O533" s="743" cm="1">
        <f t="array" ref="O533">INDEX($H533:$K533,0,MATCH(O$508,$H$508:$K$508,0))*HLOOKUP(O$507,$J$504:$R$505,2)</f>
        <v>32.58</v>
      </c>
      <c r="P533" s="743" cm="1">
        <f t="array" ref="P533">INDEX($H533:$K533,0,MATCH(P$508,$H$508:$K$508,0))*HLOOKUP(P$507,$J$504:$R$505,2)</f>
        <v>0</v>
      </c>
      <c r="Q533" s="743" cm="1">
        <f t="array" ref="Q533">INDEX($H533:$K533,0,MATCH(Q$508,$H$508:$K$508,0))*HLOOKUP(Q$507,$J$504:$R$505,2)</f>
        <v>80.3</v>
      </c>
      <c r="R533" s="743" cm="1">
        <f t="array" ref="R533">INDEX($H533:$K533,0,MATCH(R$508,$H$508:$K$508,0))*HLOOKUP(R$507,$J$504:$R$505,2)</f>
        <v>54.3</v>
      </c>
      <c r="S533" s="743" cm="1">
        <f t="array" ref="S533">INDEX($H533:$K533,0,MATCH(S$508,$H$508:$K$508,0))*HLOOKUP(S$507,$J$504:$R$505,2)</f>
        <v>32.58</v>
      </c>
      <c r="T533" s="743" cm="1">
        <f t="array" ref="T533">INDEX($H533:$K533,0,MATCH(T$508,$H$508:$K$508,0))*HLOOKUP(T$507,$J$504:$R$505,2)</f>
        <v>0</v>
      </c>
      <c r="U533" s="743" cm="1">
        <f t="array" ref="U533">INDEX($H533:$K533,0,MATCH(U$508,$H$508:$K$508,0))*HLOOKUP(U$507,$J$504:$R$505,2)</f>
        <v>80.3</v>
      </c>
      <c r="V533" s="743" cm="1">
        <f t="array" ref="V533">INDEX($H533:$K533,0,MATCH(V$508,$H$508:$K$508,0))*HLOOKUP(V$507,$J$504:$R$505,2)</f>
        <v>54.3</v>
      </c>
      <c r="W533" s="743" cm="1">
        <f t="array" ref="W533">INDEX($H533:$K533,0,MATCH(W$508,$H$508:$K$508,0))*HLOOKUP(W$507,$J$504:$R$505,2)</f>
        <v>32.58</v>
      </c>
      <c r="X533" s="743" cm="1">
        <f t="array" ref="X533">INDEX($H533:$K533,0,MATCH(X$508,$H$508:$K$508,0))*HLOOKUP(X$507,$J$504:$R$505,2)</f>
        <v>0</v>
      </c>
      <c r="Y533" s="743" cm="1">
        <f t="array" ref="Y533">INDEX($H533:$K533,0,MATCH(Y$508,$H$508:$K$508,0))*HLOOKUP(Y$507,$J$504:$R$505,2)</f>
        <v>80.3</v>
      </c>
      <c r="Z533" s="743" cm="1">
        <f t="array" ref="Z533">INDEX($H533:$K533,0,MATCH(Z$508,$H$508:$K$508,0))*HLOOKUP(Z$507,$J$504:$R$505,2)</f>
        <v>54.3</v>
      </c>
      <c r="AA533" s="743" cm="1">
        <f t="array" ref="AA533">INDEX($H533:$K533,0,MATCH(AA$508,$H$508:$K$508,0))*HLOOKUP(AA$507,$J$504:$R$505,2)</f>
        <v>32.58</v>
      </c>
      <c r="AB533" s="743" cm="1">
        <f t="array" ref="AB533">INDEX($H533:$K533,0,MATCH(AB$508,$H$508:$K$508,0))*HLOOKUP(AB$507,$J$504:$R$505,2)</f>
        <v>0</v>
      </c>
      <c r="AC533" s="743" cm="1">
        <f t="array" ref="AC533">INDEX($H533:$K533,0,MATCH(AC$508,$H$508:$K$508,0))*HLOOKUP(AC$507,$J$504:$R$505,2)</f>
        <v>80.3</v>
      </c>
      <c r="AD533" s="743" cm="1">
        <f t="array" ref="AD533">INDEX($H533:$K533,0,MATCH(AD$508,$H$508:$K$508,0))*HLOOKUP(AD$507,$J$504:$R$505,2)</f>
        <v>54.3</v>
      </c>
      <c r="AE533" s="743" cm="1">
        <f t="array" ref="AE533">INDEX($H533:$K533,0,MATCH(AE$508,$H$508:$K$508,0))*HLOOKUP(AE$507,$J$504:$R$505,2)</f>
        <v>32.58</v>
      </c>
      <c r="AF533" s="743" cm="1">
        <f t="array" ref="AF533">INDEX($H533:$K533,0,MATCH(AF$508,$H$508:$K$508,0))*HLOOKUP(AF$507,$J$504:$R$505,2)</f>
        <v>0</v>
      </c>
      <c r="AG533" s="743" cm="1">
        <f t="array" ref="AG533">INDEX($H533:$K533,0,MATCH(AG$508,$H$508:$K$508,0))*HLOOKUP(AG$507,$J$504:$R$505,2)</f>
        <v>80.3</v>
      </c>
      <c r="AH533" s="743" cm="1">
        <f t="array" ref="AH533">INDEX($H533:$K533,0,MATCH(AH$508,$H$508:$K$508,0))*HLOOKUP(AH$507,$J$504:$R$505,2)</f>
        <v>54.3</v>
      </c>
      <c r="AI533" s="743" cm="1">
        <f t="array" ref="AI533">INDEX($H533:$K533,0,MATCH(AI$508,$H$508:$K$508,0))*HLOOKUP(AI$507,$J$504:$R$505,2)</f>
        <v>32.58</v>
      </c>
      <c r="AJ533" s="743" cm="1">
        <f t="array" ref="AJ533">INDEX($H533:$K533,0,MATCH(AJ$508,$H$508:$K$508,0))*HLOOKUP(AJ$507,$J$504:$R$505,2)</f>
        <v>0</v>
      </c>
      <c r="AK533" s="743" cm="1">
        <f t="array" ref="AK533">INDEX($H533:$K533,0,MATCH(AK$508,$H$508:$K$508,0))*HLOOKUP(AK$507,$J$504:$R$505,2)</f>
        <v>80.3</v>
      </c>
      <c r="AL533" s="743" cm="1">
        <f t="array" ref="AL533">INDEX($H533:$K533,0,MATCH(AL$508,$H$508:$K$508,0))*HLOOKUP(AL$507,$J$504:$R$505,2)</f>
        <v>54.3</v>
      </c>
      <c r="AM533" s="743" cm="1">
        <f t="array" ref="AM533">INDEX($H533:$K533,0,MATCH(AM$508,$H$508:$K$508,0))*HLOOKUP(AM$507,$J$504:$R$505,2)</f>
        <v>32.58</v>
      </c>
      <c r="AN533" s="743" cm="1">
        <f t="array" ref="AN533">INDEX($H533:$K533,0,MATCH(AN$508,$H$508:$K$508,0))*HLOOKUP(AN$507,$J$504:$R$505,2)</f>
        <v>0</v>
      </c>
      <c r="AO533" s="743" cm="1">
        <f t="array" ref="AO533">INDEX($H533:$K533,0,MATCH(AO$508,$H$508:$K$508,0))*HLOOKUP(AO$507,$J$504:$R$505,2)</f>
        <v>80.3</v>
      </c>
      <c r="AP533" s="743" cm="1">
        <f t="array" ref="AP533">INDEX($H533:$K533,0,MATCH(AP$508,$H$508:$K$508,0))*HLOOKUP(AP$507,$J$504:$R$505,2)</f>
        <v>54.3</v>
      </c>
      <c r="AQ533" s="743" cm="1">
        <f t="array" ref="AQ533">INDEX($H533:$K533,0,MATCH(AQ$508,$H$508:$K$508,0))*HLOOKUP(AQ$507,$J$504:$R$505,2)</f>
        <v>32.58</v>
      </c>
      <c r="AR533" s="743" cm="1">
        <f t="array" ref="AR533">INDEX($H533:$K533,0,MATCH(AR$508,$H$508:$K$508,0))*HLOOKUP(AR$507,$J$504:$R$505,2)</f>
        <v>0</v>
      </c>
      <c r="AS533" s="743" cm="1">
        <f t="array" ref="AS533">INDEX($H533:$K533,0,MATCH(AS$508,$H$508:$K$508,0))*HLOOKUP(AS$507,$J$504:$R$505,2)</f>
        <v>80.3</v>
      </c>
      <c r="AT533" s="743" cm="1">
        <f t="array" ref="AT533">INDEX($H533:$K533,0,MATCH(AT$508,$H$508:$K$508,0))*HLOOKUP(AT$507,$J$504:$R$505,2)</f>
        <v>54.3</v>
      </c>
      <c r="AU533" s="743" cm="1">
        <f t="array" ref="AU533">INDEX($H533:$K533,0,MATCH(AU$508,$H$508:$K$508,0))*HLOOKUP(AU$507,$J$504:$R$505,2)</f>
        <v>32.58</v>
      </c>
      <c r="AV533" s="196"/>
      <c r="AW533" s="196"/>
      <c r="AX533" s="17"/>
      <c r="AY533" s="9"/>
      <c r="AZ533" s="9"/>
      <c r="BA533" s="9"/>
    </row>
    <row r="534" spans="1:53" ht="14.5" outlineLevel="1" x14ac:dyDescent="0.35">
      <c r="A534" s="7"/>
      <c r="B534" s="8"/>
      <c r="C534" s="18"/>
      <c r="D534" s="18"/>
      <c r="E534" s="18"/>
      <c r="F534" s="27"/>
      <c r="G534" s="27" t="str">
        <f t="shared" si="130"/>
        <v>AAAA2Nbd</v>
      </c>
      <c r="H534" s="232">
        <v>0</v>
      </c>
      <c r="I534" s="879">
        <v>80.3</v>
      </c>
      <c r="J534" s="879">
        <v>54.3</v>
      </c>
      <c r="K534" s="879">
        <v>32.58</v>
      </c>
      <c r="L534" s="743" cm="1">
        <f t="array" ref="L534">INDEX($H534:$K534,0,MATCH(L$508,$H$508:$K$508,0))*HLOOKUP(L$507,$J$504:$R$505,2)</f>
        <v>0</v>
      </c>
      <c r="M534" s="743" cm="1">
        <f t="array" ref="M534">INDEX($H534:$K534,0,MATCH(M$508,$H$508:$K$508,0))*HLOOKUP(M$507,$J$504:$R$505,2)</f>
        <v>80.3</v>
      </c>
      <c r="N534" s="743" cm="1">
        <f t="array" ref="N534">INDEX($H534:$K534,0,MATCH(N$508,$H$508:$K$508,0))*HLOOKUP(N$507,$J$504:$R$505,2)</f>
        <v>54.3</v>
      </c>
      <c r="O534" s="743" cm="1">
        <f t="array" ref="O534">INDEX($H534:$K534,0,MATCH(O$508,$H$508:$K$508,0))*HLOOKUP(O$507,$J$504:$R$505,2)</f>
        <v>32.58</v>
      </c>
      <c r="P534" s="743" cm="1">
        <f t="array" ref="P534">INDEX($H534:$K534,0,MATCH(P$508,$H$508:$K$508,0))*HLOOKUP(P$507,$J$504:$R$505,2)</f>
        <v>0</v>
      </c>
      <c r="Q534" s="743" cm="1">
        <f t="array" ref="Q534">INDEX($H534:$K534,0,MATCH(Q$508,$H$508:$K$508,0))*HLOOKUP(Q$507,$J$504:$R$505,2)</f>
        <v>80.3</v>
      </c>
      <c r="R534" s="743" cm="1">
        <f t="array" ref="R534">INDEX($H534:$K534,0,MATCH(R$508,$H$508:$K$508,0))*HLOOKUP(R$507,$J$504:$R$505,2)</f>
        <v>54.3</v>
      </c>
      <c r="S534" s="743" cm="1">
        <f t="array" ref="S534">INDEX($H534:$K534,0,MATCH(S$508,$H$508:$K$508,0))*HLOOKUP(S$507,$J$504:$R$505,2)</f>
        <v>32.58</v>
      </c>
      <c r="T534" s="743" cm="1">
        <f t="array" ref="T534">INDEX($H534:$K534,0,MATCH(T$508,$H$508:$K$508,0))*HLOOKUP(T$507,$J$504:$R$505,2)</f>
        <v>0</v>
      </c>
      <c r="U534" s="743" cm="1">
        <f t="array" ref="U534">INDEX($H534:$K534,0,MATCH(U$508,$H$508:$K$508,0))*HLOOKUP(U$507,$J$504:$R$505,2)</f>
        <v>80.3</v>
      </c>
      <c r="V534" s="743" cm="1">
        <f t="array" ref="V534">INDEX($H534:$K534,0,MATCH(V$508,$H$508:$K$508,0))*HLOOKUP(V$507,$J$504:$R$505,2)</f>
        <v>54.3</v>
      </c>
      <c r="W534" s="743" cm="1">
        <f t="array" ref="W534">INDEX($H534:$K534,0,MATCH(W$508,$H$508:$K$508,0))*HLOOKUP(W$507,$J$504:$R$505,2)</f>
        <v>32.58</v>
      </c>
      <c r="X534" s="743" cm="1">
        <f t="array" ref="X534">INDEX($H534:$K534,0,MATCH(X$508,$H$508:$K$508,0))*HLOOKUP(X$507,$J$504:$R$505,2)</f>
        <v>0</v>
      </c>
      <c r="Y534" s="743" cm="1">
        <f t="array" ref="Y534">INDEX($H534:$K534,0,MATCH(Y$508,$H$508:$K$508,0))*HLOOKUP(Y$507,$J$504:$R$505,2)</f>
        <v>80.3</v>
      </c>
      <c r="Z534" s="743" cm="1">
        <f t="array" ref="Z534">INDEX($H534:$K534,0,MATCH(Z$508,$H$508:$K$508,0))*HLOOKUP(Z$507,$J$504:$R$505,2)</f>
        <v>54.3</v>
      </c>
      <c r="AA534" s="743" cm="1">
        <f t="array" ref="AA534">INDEX($H534:$K534,0,MATCH(AA$508,$H$508:$K$508,0))*HLOOKUP(AA$507,$J$504:$R$505,2)</f>
        <v>32.58</v>
      </c>
      <c r="AB534" s="743" cm="1">
        <f t="array" ref="AB534">INDEX($H534:$K534,0,MATCH(AB$508,$H$508:$K$508,0))*HLOOKUP(AB$507,$J$504:$R$505,2)</f>
        <v>0</v>
      </c>
      <c r="AC534" s="743" cm="1">
        <f t="array" ref="AC534">INDEX($H534:$K534,0,MATCH(AC$508,$H$508:$K$508,0))*HLOOKUP(AC$507,$J$504:$R$505,2)</f>
        <v>80.3</v>
      </c>
      <c r="AD534" s="743" cm="1">
        <f t="array" ref="AD534">INDEX($H534:$K534,0,MATCH(AD$508,$H$508:$K$508,0))*HLOOKUP(AD$507,$J$504:$R$505,2)</f>
        <v>54.3</v>
      </c>
      <c r="AE534" s="743" cm="1">
        <f t="array" ref="AE534">INDEX($H534:$K534,0,MATCH(AE$508,$H$508:$K$508,0))*HLOOKUP(AE$507,$J$504:$R$505,2)</f>
        <v>32.58</v>
      </c>
      <c r="AF534" s="743" cm="1">
        <f t="array" ref="AF534">INDEX($H534:$K534,0,MATCH(AF$508,$H$508:$K$508,0))*HLOOKUP(AF$507,$J$504:$R$505,2)</f>
        <v>0</v>
      </c>
      <c r="AG534" s="743" cm="1">
        <f t="array" ref="AG534">INDEX($H534:$K534,0,MATCH(AG$508,$H$508:$K$508,0))*HLOOKUP(AG$507,$J$504:$R$505,2)</f>
        <v>80.3</v>
      </c>
      <c r="AH534" s="743" cm="1">
        <f t="array" ref="AH534">INDEX($H534:$K534,0,MATCH(AH$508,$H$508:$K$508,0))*HLOOKUP(AH$507,$J$504:$R$505,2)</f>
        <v>54.3</v>
      </c>
      <c r="AI534" s="743" cm="1">
        <f t="array" ref="AI534">INDEX($H534:$K534,0,MATCH(AI$508,$H$508:$K$508,0))*HLOOKUP(AI$507,$J$504:$R$505,2)</f>
        <v>32.58</v>
      </c>
      <c r="AJ534" s="743" cm="1">
        <f t="array" ref="AJ534">INDEX($H534:$K534,0,MATCH(AJ$508,$H$508:$K$508,0))*HLOOKUP(AJ$507,$J$504:$R$505,2)</f>
        <v>0</v>
      </c>
      <c r="AK534" s="743" cm="1">
        <f t="array" ref="AK534">INDEX($H534:$K534,0,MATCH(AK$508,$H$508:$K$508,0))*HLOOKUP(AK$507,$J$504:$R$505,2)</f>
        <v>80.3</v>
      </c>
      <c r="AL534" s="743" cm="1">
        <f t="array" ref="AL534">INDEX($H534:$K534,0,MATCH(AL$508,$H$508:$K$508,0))*HLOOKUP(AL$507,$J$504:$R$505,2)</f>
        <v>54.3</v>
      </c>
      <c r="AM534" s="743" cm="1">
        <f t="array" ref="AM534">INDEX($H534:$K534,0,MATCH(AM$508,$H$508:$K$508,0))*HLOOKUP(AM$507,$J$504:$R$505,2)</f>
        <v>32.58</v>
      </c>
      <c r="AN534" s="743" cm="1">
        <f t="array" ref="AN534">INDEX($H534:$K534,0,MATCH(AN$508,$H$508:$K$508,0))*HLOOKUP(AN$507,$J$504:$R$505,2)</f>
        <v>0</v>
      </c>
      <c r="AO534" s="743" cm="1">
        <f t="array" ref="AO534">INDEX($H534:$K534,0,MATCH(AO$508,$H$508:$K$508,0))*HLOOKUP(AO$507,$J$504:$R$505,2)</f>
        <v>80.3</v>
      </c>
      <c r="AP534" s="743" cm="1">
        <f t="array" ref="AP534">INDEX($H534:$K534,0,MATCH(AP$508,$H$508:$K$508,0))*HLOOKUP(AP$507,$J$504:$R$505,2)</f>
        <v>54.3</v>
      </c>
      <c r="AQ534" s="743" cm="1">
        <f t="array" ref="AQ534">INDEX($H534:$K534,0,MATCH(AQ$508,$H$508:$K$508,0))*HLOOKUP(AQ$507,$J$504:$R$505,2)</f>
        <v>32.58</v>
      </c>
      <c r="AR534" s="743" cm="1">
        <f t="array" ref="AR534">INDEX($H534:$K534,0,MATCH(AR$508,$H$508:$K$508,0))*HLOOKUP(AR$507,$J$504:$R$505,2)</f>
        <v>0</v>
      </c>
      <c r="AS534" s="743" cm="1">
        <f t="array" ref="AS534">INDEX($H534:$K534,0,MATCH(AS$508,$H$508:$K$508,0))*HLOOKUP(AS$507,$J$504:$R$505,2)</f>
        <v>80.3</v>
      </c>
      <c r="AT534" s="743" cm="1">
        <f t="array" ref="AT534">INDEX($H534:$K534,0,MATCH(AT$508,$H$508:$K$508,0))*HLOOKUP(AT$507,$J$504:$R$505,2)</f>
        <v>54.3</v>
      </c>
      <c r="AU534" s="743" cm="1">
        <f t="array" ref="AU534">INDEX($H534:$K534,0,MATCH(AU$508,$H$508:$K$508,0))*HLOOKUP(AU$507,$J$504:$R$505,2)</f>
        <v>32.58</v>
      </c>
      <c r="AV534" s="196"/>
      <c r="AW534" s="196"/>
      <c r="AX534" s="17"/>
      <c r="AY534" s="9"/>
      <c r="AZ534" s="9"/>
      <c r="BA534" s="9"/>
    </row>
    <row r="535" spans="1:53" ht="14.5" outlineLevel="1" x14ac:dyDescent="0.35">
      <c r="A535" s="7"/>
      <c r="B535" s="8"/>
      <c r="C535" s="18"/>
      <c r="D535" s="18"/>
      <c r="E535" s="18"/>
      <c r="F535" s="27"/>
      <c r="G535" s="27" t="str">
        <f t="shared" si="130"/>
        <v>AAAA2A1z</v>
      </c>
      <c r="H535" s="232">
        <v>0</v>
      </c>
      <c r="I535" s="879">
        <v>80.3</v>
      </c>
      <c r="J535" s="879">
        <v>54.3</v>
      </c>
      <c r="K535" s="879">
        <v>26.15</v>
      </c>
      <c r="L535" s="743" cm="1">
        <f t="array" ref="L535">INDEX($H535:$K535,0,MATCH(L$508,$H$508:$K$508,0))*HLOOKUP(L$507,$J$504:$R$505,2)</f>
        <v>0</v>
      </c>
      <c r="M535" s="743" cm="1">
        <f t="array" ref="M535">INDEX($H535:$K535,0,MATCH(M$508,$H$508:$K$508,0))*HLOOKUP(M$507,$J$504:$R$505,2)</f>
        <v>80.3</v>
      </c>
      <c r="N535" s="743" cm="1">
        <f t="array" ref="N535">INDEX($H535:$K535,0,MATCH(N$508,$H$508:$K$508,0))*HLOOKUP(N$507,$J$504:$R$505,2)</f>
        <v>54.3</v>
      </c>
      <c r="O535" s="743" cm="1">
        <f t="array" ref="O535">INDEX($H535:$K535,0,MATCH(O$508,$H$508:$K$508,0))*HLOOKUP(O$507,$J$504:$R$505,2)</f>
        <v>26.15</v>
      </c>
      <c r="P535" s="743" cm="1">
        <f t="array" ref="P535">INDEX($H535:$K535,0,MATCH(P$508,$H$508:$K$508,0))*HLOOKUP(P$507,$J$504:$R$505,2)</f>
        <v>0</v>
      </c>
      <c r="Q535" s="743" cm="1">
        <f t="array" ref="Q535">INDEX($H535:$K535,0,MATCH(Q$508,$H$508:$K$508,0))*HLOOKUP(Q$507,$J$504:$R$505,2)</f>
        <v>80.3</v>
      </c>
      <c r="R535" s="743" cm="1">
        <f t="array" ref="R535">INDEX($H535:$K535,0,MATCH(R$508,$H$508:$K$508,0))*HLOOKUP(R$507,$J$504:$R$505,2)</f>
        <v>54.3</v>
      </c>
      <c r="S535" s="743" cm="1">
        <f t="array" ref="S535">INDEX($H535:$K535,0,MATCH(S$508,$H$508:$K$508,0))*HLOOKUP(S$507,$J$504:$R$505,2)</f>
        <v>26.15</v>
      </c>
      <c r="T535" s="743" cm="1">
        <f t="array" ref="T535">INDEX($H535:$K535,0,MATCH(T$508,$H$508:$K$508,0))*HLOOKUP(T$507,$J$504:$R$505,2)</f>
        <v>0</v>
      </c>
      <c r="U535" s="743" cm="1">
        <f t="array" ref="U535">INDEX($H535:$K535,0,MATCH(U$508,$H$508:$K$508,0))*HLOOKUP(U$507,$J$504:$R$505,2)</f>
        <v>80.3</v>
      </c>
      <c r="V535" s="743" cm="1">
        <f t="array" ref="V535">INDEX($H535:$K535,0,MATCH(V$508,$H$508:$K$508,0))*HLOOKUP(V$507,$J$504:$R$505,2)</f>
        <v>54.3</v>
      </c>
      <c r="W535" s="743" cm="1">
        <f t="array" ref="W535">INDEX($H535:$K535,0,MATCH(W$508,$H$508:$K$508,0))*HLOOKUP(W$507,$J$504:$R$505,2)</f>
        <v>26.15</v>
      </c>
      <c r="X535" s="743" cm="1">
        <f t="array" ref="X535">INDEX($H535:$K535,0,MATCH(X$508,$H$508:$K$508,0))*HLOOKUP(X$507,$J$504:$R$505,2)</f>
        <v>0</v>
      </c>
      <c r="Y535" s="743" cm="1">
        <f t="array" ref="Y535">INDEX($H535:$K535,0,MATCH(Y$508,$H$508:$K$508,0))*HLOOKUP(Y$507,$J$504:$R$505,2)</f>
        <v>80.3</v>
      </c>
      <c r="Z535" s="743" cm="1">
        <f t="array" ref="Z535">INDEX($H535:$K535,0,MATCH(Z$508,$H$508:$K$508,0))*HLOOKUP(Z$507,$J$504:$R$505,2)</f>
        <v>54.3</v>
      </c>
      <c r="AA535" s="743" cm="1">
        <f t="array" ref="AA535">INDEX($H535:$K535,0,MATCH(AA$508,$H$508:$K$508,0))*HLOOKUP(AA$507,$J$504:$R$505,2)</f>
        <v>26.15</v>
      </c>
      <c r="AB535" s="743" cm="1">
        <f t="array" ref="AB535">INDEX($H535:$K535,0,MATCH(AB$508,$H$508:$K$508,0))*HLOOKUP(AB$507,$J$504:$R$505,2)</f>
        <v>0</v>
      </c>
      <c r="AC535" s="743" cm="1">
        <f t="array" ref="AC535">INDEX($H535:$K535,0,MATCH(AC$508,$H$508:$K$508,0))*HLOOKUP(AC$507,$J$504:$R$505,2)</f>
        <v>80.3</v>
      </c>
      <c r="AD535" s="743" cm="1">
        <f t="array" ref="AD535">INDEX($H535:$K535,0,MATCH(AD$508,$H$508:$K$508,0))*HLOOKUP(AD$507,$J$504:$R$505,2)</f>
        <v>54.3</v>
      </c>
      <c r="AE535" s="743" cm="1">
        <f t="array" ref="AE535">INDEX($H535:$K535,0,MATCH(AE$508,$H$508:$K$508,0))*HLOOKUP(AE$507,$J$504:$R$505,2)</f>
        <v>26.15</v>
      </c>
      <c r="AF535" s="743" cm="1">
        <f t="array" ref="AF535">INDEX($H535:$K535,0,MATCH(AF$508,$H$508:$K$508,0))*HLOOKUP(AF$507,$J$504:$R$505,2)</f>
        <v>0</v>
      </c>
      <c r="AG535" s="743" cm="1">
        <f t="array" ref="AG535">INDEX($H535:$K535,0,MATCH(AG$508,$H$508:$K$508,0))*HLOOKUP(AG$507,$J$504:$R$505,2)</f>
        <v>80.3</v>
      </c>
      <c r="AH535" s="743" cm="1">
        <f t="array" ref="AH535">INDEX($H535:$K535,0,MATCH(AH$508,$H$508:$K$508,0))*HLOOKUP(AH$507,$J$504:$R$505,2)</f>
        <v>54.3</v>
      </c>
      <c r="AI535" s="743" cm="1">
        <f t="array" ref="AI535">INDEX($H535:$K535,0,MATCH(AI$508,$H$508:$K$508,0))*HLOOKUP(AI$507,$J$504:$R$505,2)</f>
        <v>26.15</v>
      </c>
      <c r="AJ535" s="743" cm="1">
        <f t="array" ref="AJ535">INDEX($H535:$K535,0,MATCH(AJ$508,$H$508:$K$508,0))*HLOOKUP(AJ$507,$J$504:$R$505,2)</f>
        <v>0</v>
      </c>
      <c r="AK535" s="743" cm="1">
        <f t="array" ref="AK535">INDEX($H535:$K535,0,MATCH(AK$508,$H$508:$K$508,0))*HLOOKUP(AK$507,$J$504:$R$505,2)</f>
        <v>80.3</v>
      </c>
      <c r="AL535" s="743" cm="1">
        <f t="array" ref="AL535">INDEX($H535:$K535,0,MATCH(AL$508,$H$508:$K$508,0))*HLOOKUP(AL$507,$J$504:$R$505,2)</f>
        <v>54.3</v>
      </c>
      <c r="AM535" s="743" cm="1">
        <f t="array" ref="AM535">INDEX($H535:$K535,0,MATCH(AM$508,$H$508:$K$508,0))*HLOOKUP(AM$507,$J$504:$R$505,2)</f>
        <v>26.15</v>
      </c>
      <c r="AN535" s="743" cm="1">
        <f t="array" ref="AN535">INDEX($H535:$K535,0,MATCH(AN$508,$H$508:$K$508,0))*HLOOKUP(AN$507,$J$504:$R$505,2)</f>
        <v>0</v>
      </c>
      <c r="AO535" s="743" cm="1">
        <f t="array" ref="AO535">INDEX($H535:$K535,0,MATCH(AO$508,$H$508:$K$508,0))*HLOOKUP(AO$507,$J$504:$R$505,2)</f>
        <v>80.3</v>
      </c>
      <c r="AP535" s="743" cm="1">
        <f t="array" ref="AP535">INDEX($H535:$K535,0,MATCH(AP$508,$H$508:$K$508,0))*HLOOKUP(AP$507,$J$504:$R$505,2)</f>
        <v>54.3</v>
      </c>
      <c r="AQ535" s="743" cm="1">
        <f t="array" ref="AQ535">INDEX($H535:$K535,0,MATCH(AQ$508,$H$508:$K$508,0))*HLOOKUP(AQ$507,$J$504:$R$505,2)</f>
        <v>26.15</v>
      </c>
      <c r="AR535" s="743" cm="1">
        <f t="array" ref="AR535">INDEX($H535:$K535,0,MATCH(AR$508,$H$508:$K$508,0))*HLOOKUP(AR$507,$J$504:$R$505,2)</f>
        <v>0</v>
      </c>
      <c r="AS535" s="743" cm="1">
        <f t="array" ref="AS535">INDEX($H535:$K535,0,MATCH(AS$508,$H$508:$K$508,0))*HLOOKUP(AS$507,$J$504:$R$505,2)</f>
        <v>80.3</v>
      </c>
      <c r="AT535" s="743" cm="1">
        <f t="array" ref="AT535">INDEX($H535:$K535,0,MATCH(AT$508,$H$508:$K$508,0))*HLOOKUP(AT$507,$J$504:$R$505,2)</f>
        <v>54.3</v>
      </c>
      <c r="AU535" s="743" cm="1">
        <f t="array" ref="AU535">INDEX($H535:$K535,0,MATCH(AU$508,$H$508:$K$508,0))*HLOOKUP(AU$507,$J$504:$R$505,2)</f>
        <v>26.15</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0</v>
      </c>
      <c r="I542" s="232">
        <v>80.3</v>
      </c>
      <c r="J542" s="232">
        <v>54.3</v>
      </c>
      <c r="K542" s="232">
        <v>21.72</v>
      </c>
      <c r="L542" s="743" cm="1">
        <f t="array" ref="L542">INDEX($H542:$K542,0,MATCH(L$508,$H$508:$K$508,0))*HLOOKUP(L$507,$J$504:$R$505,2)</f>
        <v>0</v>
      </c>
      <c r="M542" s="743" cm="1">
        <f t="array" ref="M542">INDEX($H542:$K542,0,MATCH(M$508,$H$508:$K$508,0))*HLOOKUP(M$507,$J$504:$R$505,2)</f>
        <v>80.3</v>
      </c>
      <c r="N542" s="743" cm="1">
        <f t="array" ref="N542">INDEX($H542:$K542,0,MATCH(N$508,$H$508:$K$508,0))*HLOOKUP(N$507,$J$504:$R$505,2)</f>
        <v>54.3</v>
      </c>
      <c r="O542" s="743" cm="1">
        <f t="array" ref="O542">INDEX($H542:$K542,0,MATCH(O$508,$H$508:$K$508,0))*HLOOKUP(O$507,$J$504:$R$505,2)</f>
        <v>21.72</v>
      </c>
      <c r="P542" s="743" cm="1">
        <f t="array" ref="P542">INDEX($H542:$K542,0,MATCH(P$508,$H$508:$K$508,0))*HLOOKUP(P$507,$J$504:$R$505,2)</f>
        <v>0</v>
      </c>
      <c r="Q542" s="743" cm="1">
        <f t="array" ref="Q542">INDEX($H542:$K542,0,MATCH(Q$508,$H$508:$K$508,0))*HLOOKUP(Q$507,$J$504:$R$505,2)</f>
        <v>80.3</v>
      </c>
      <c r="R542" s="743" cm="1">
        <f t="array" ref="R542">INDEX($H542:$K542,0,MATCH(R$508,$H$508:$K$508,0))*HLOOKUP(R$507,$J$504:$R$505,2)</f>
        <v>54.3</v>
      </c>
      <c r="S542" s="743" cm="1">
        <f t="array" ref="S542">INDEX($H542:$K542,0,MATCH(S$508,$H$508:$K$508,0))*HLOOKUP(S$507,$J$504:$R$505,2)</f>
        <v>21.72</v>
      </c>
      <c r="T542" s="743" cm="1">
        <f t="array" ref="T542">INDEX($H542:$K542,0,MATCH(T$508,$H$508:$K$508,0))*HLOOKUP(T$507,$J$504:$R$505,2)</f>
        <v>0</v>
      </c>
      <c r="U542" s="743" cm="1">
        <f t="array" ref="U542">INDEX($H542:$K542,0,MATCH(U$508,$H$508:$K$508,0))*HLOOKUP(U$507,$J$504:$R$505,2)</f>
        <v>80.3</v>
      </c>
      <c r="V542" s="743" cm="1">
        <f t="array" ref="V542">INDEX($H542:$K542,0,MATCH(V$508,$H$508:$K$508,0))*HLOOKUP(V$507,$J$504:$R$505,2)</f>
        <v>54.3</v>
      </c>
      <c r="W542" s="743" cm="1">
        <f t="array" ref="W542">INDEX($H542:$K542,0,MATCH(W$508,$H$508:$K$508,0))*HLOOKUP(W$507,$J$504:$R$505,2)</f>
        <v>21.72</v>
      </c>
      <c r="X542" s="743" cm="1">
        <f t="array" ref="X542">INDEX($H542:$K542,0,MATCH(X$508,$H$508:$K$508,0))*HLOOKUP(X$507,$J$504:$R$505,2)</f>
        <v>0</v>
      </c>
      <c r="Y542" s="743" cm="1">
        <f t="array" ref="Y542">INDEX($H542:$K542,0,MATCH(Y$508,$H$508:$K$508,0))*HLOOKUP(Y$507,$J$504:$R$505,2)</f>
        <v>80.3</v>
      </c>
      <c r="Z542" s="743" cm="1">
        <f t="array" ref="Z542">INDEX($H542:$K542,0,MATCH(Z$508,$H$508:$K$508,0))*HLOOKUP(Z$507,$J$504:$R$505,2)</f>
        <v>54.3</v>
      </c>
      <c r="AA542" s="743" cm="1">
        <f t="array" ref="AA542">INDEX($H542:$K542,0,MATCH(AA$508,$H$508:$K$508,0))*HLOOKUP(AA$507,$J$504:$R$505,2)</f>
        <v>21.72</v>
      </c>
      <c r="AB542" s="743" cm="1">
        <f t="array" ref="AB542">INDEX($H542:$K542,0,MATCH(AB$508,$H$508:$K$508,0))*HLOOKUP(AB$507,$J$504:$R$505,2)</f>
        <v>0</v>
      </c>
      <c r="AC542" s="743" cm="1">
        <f t="array" ref="AC542">INDEX($H542:$K542,0,MATCH(AC$508,$H$508:$K$508,0))*HLOOKUP(AC$507,$J$504:$R$505,2)</f>
        <v>80.3</v>
      </c>
      <c r="AD542" s="743" cm="1">
        <f t="array" ref="AD542">INDEX($H542:$K542,0,MATCH(AD$508,$H$508:$K$508,0))*HLOOKUP(AD$507,$J$504:$R$505,2)</f>
        <v>54.3</v>
      </c>
      <c r="AE542" s="743" cm="1">
        <f t="array" ref="AE542">INDEX($H542:$K542,0,MATCH(AE$508,$H$508:$K$508,0))*HLOOKUP(AE$507,$J$504:$R$505,2)</f>
        <v>21.72</v>
      </c>
      <c r="AF542" s="743" cm="1">
        <f t="array" ref="AF542">INDEX($H542:$K542,0,MATCH(AF$508,$H$508:$K$508,0))*HLOOKUP(AF$507,$J$504:$R$505,2)</f>
        <v>0</v>
      </c>
      <c r="AG542" s="743" cm="1">
        <f t="array" ref="AG542">INDEX($H542:$K542,0,MATCH(AG$508,$H$508:$K$508,0))*HLOOKUP(AG$507,$J$504:$R$505,2)</f>
        <v>80.3</v>
      </c>
      <c r="AH542" s="743" cm="1">
        <f t="array" ref="AH542">INDEX($H542:$K542,0,MATCH(AH$508,$H$508:$K$508,0))*HLOOKUP(AH$507,$J$504:$R$505,2)</f>
        <v>54.3</v>
      </c>
      <c r="AI542" s="743" cm="1">
        <f t="array" ref="AI542">INDEX($H542:$K542,0,MATCH(AI$508,$H$508:$K$508,0))*HLOOKUP(AI$507,$J$504:$R$505,2)</f>
        <v>21.72</v>
      </c>
      <c r="AJ542" s="743" cm="1">
        <f t="array" ref="AJ542">INDEX($H542:$K542,0,MATCH(AJ$508,$H$508:$K$508,0))*HLOOKUP(AJ$507,$J$504:$R$505,2)</f>
        <v>0</v>
      </c>
      <c r="AK542" s="743" cm="1">
        <f t="array" ref="AK542">INDEX($H542:$K542,0,MATCH(AK$508,$H$508:$K$508,0))*HLOOKUP(AK$507,$J$504:$R$505,2)</f>
        <v>80.3</v>
      </c>
      <c r="AL542" s="743" cm="1">
        <f t="array" ref="AL542">INDEX($H542:$K542,0,MATCH(AL$508,$H$508:$K$508,0))*HLOOKUP(AL$507,$J$504:$R$505,2)</f>
        <v>54.3</v>
      </c>
      <c r="AM542" s="743" cm="1">
        <f t="array" ref="AM542">INDEX($H542:$K542,0,MATCH(AM$508,$H$508:$K$508,0))*HLOOKUP(AM$507,$J$504:$R$505,2)</f>
        <v>21.72</v>
      </c>
      <c r="AN542" s="743" cm="1">
        <f t="array" ref="AN542">INDEX($H542:$K542,0,MATCH(AN$508,$H$508:$K$508,0))*HLOOKUP(AN$507,$J$504:$R$505,2)</f>
        <v>0</v>
      </c>
      <c r="AO542" s="743" cm="1">
        <f t="array" ref="AO542">INDEX($H542:$K542,0,MATCH(AO$508,$H$508:$K$508,0))*HLOOKUP(AO$507,$J$504:$R$505,2)</f>
        <v>80.3</v>
      </c>
      <c r="AP542" s="743" cm="1">
        <f t="array" ref="AP542">INDEX($H542:$K542,0,MATCH(AP$508,$H$508:$K$508,0))*HLOOKUP(AP$507,$J$504:$R$505,2)</f>
        <v>54.3</v>
      </c>
      <c r="AQ542" s="743" cm="1">
        <f t="array" ref="AQ542">INDEX($H542:$K542,0,MATCH(AQ$508,$H$508:$K$508,0))*HLOOKUP(AQ$507,$J$504:$R$505,2)</f>
        <v>21.72</v>
      </c>
      <c r="AR542" s="743" cm="1">
        <f t="array" ref="AR542">INDEX($H542:$K542,0,MATCH(AR$508,$H$508:$K$508,0))*HLOOKUP(AR$507,$J$504:$R$505,2)</f>
        <v>0</v>
      </c>
      <c r="AS542" s="743" cm="1">
        <f t="array" ref="AS542">INDEX($H542:$K542,0,MATCH(AS$508,$H$508:$K$508,0))*HLOOKUP(AS$507,$J$504:$R$505,2)</f>
        <v>80.3</v>
      </c>
      <c r="AT542" s="743" cm="1">
        <f t="array" ref="AT542">INDEX($H542:$K542,0,MATCH(AT$508,$H$508:$K$508,0))*HLOOKUP(AT$507,$J$504:$R$505,2)</f>
        <v>54.3</v>
      </c>
      <c r="AU542" s="743" cm="1">
        <f t="array" ref="AU542">INDEX($H542:$K542,0,MATCH(AU$508,$H$508:$K$508,0))*HLOOKUP(AU$507,$J$504:$R$505,2)</f>
        <v>21.72</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0</v>
      </c>
      <c r="I544" s="232">
        <v>80.3</v>
      </c>
      <c r="J544" s="232">
        <v>0</v>
      </c>
      <c r="K544" s="232">
        <v>0</v>
      </c>
      <c r="L544" s="743" cm="1">
        <f t="array" ref="L544">INDEX($H544:$K544,0,MATCH(L$508,$H$508:$K$508,0))*HLOOKUP(L$507,$J$504:$R$505,2)</f>
        <v>0</v>
      </c>
      <c r="M544" s="743" cm="1">
        <f t="array" ref="M544">INDEX($H544:$K544,0,MATCH(M$508,$H$508:$K$508,0))*HLOOKUP(M$507,$J$504:$R$505,2)</f>
        <v>80.3</v>
      </c>
      <c r="N544" s="743" cm="1">
        <f t="array" ref="N544">INDEX($H544:$K544,0,MATCH(N$508,$H$508:$K$508,0))*HLOOKUP(N$507,$J$504:$R$505,2)</f>
        <v>0</v>
      </c>
      <c r="O544" s="743" cm="1">
        <f t="array" ref="O544">INDEX($H544:$K544,0,MATCH(O$508,$H$508:$K$508,0))*HLOOKUP(O$507,$J$504:$R$505,2)</f>
        <v>0</v>
      </c>
      <c r="P544" s="743" cm="1">
        <f t="array" ref="P544">INDEX($H544:$K544,0,MATCH(P$508,$H$508:$K$508,0))*HLOOKUP(P$507,$J$504:$R$505,2)</f>
        <v>0</v>
      </c>
      <c r="Q544" s="743" cm="1">
        <f t="array" ref="Q544">INDEX($H544:$K544,0,MATCH(Q$508,$H$508:$K$508,0))*HLOOKUP(Q$507,$J$504:$R$505,2)</f>
        <v>80.3</v>
      </c>
      <c r="R544" s="743" cm="1">
        <f t="array" ref="R544">INDEX($H544:$K544,0,MATCH(R$508,$H$508:$K$508,0))*HLOOKUP(R$507,$J$504:$R$505,2)</f>
        <v>0</v>
      </c>
      <c r="S544" s="743" cm="1">
        <f t="array" ref="S544">INDEX($H544:$K544,0,MATCH(S$508,$H$508:$K$508,0))*HLOOKUP(S$507,$J$504:$R$505,2)</f>
        <v>0</v>
      </c>
      <c r="T544" s="743" cm="1">
        <f t="array" ref="T544">INDEX($H544:$K544,0,MATCH(T$508,$H$508:$K$508,0))*HLOOKUP(T$507,$J$504:$R$505,2)</f>
        <v>0</v>
      </c>
      <c r="U544" s="743" cm="1">
        <f t="array" ref="U544">INDEX($H544:$K544,0,MATCH(U$508,$H$508:$K$508,0))*HLOOKUP(U$507,$J$504:$R$505,2)</f>
        <v>80.3</v>
      </c>
      <c r="V544" s="743" cm="1">
        <f t="array" ref="V544">INDEX($H544:$K544,0,MATCH(V$508,$H$508:$K$508,0))*HLOOKUP(V$507,$J$504:$R$505,2)</f>
        <v>0</v>
      </c>
      <c r="W544" s="743" cm="1">
        <f t="array" ref="W544">INDEX($H544:$K544,0,MATCH(W$508,$H$508:$K$508,0))*HLOOKUP(W$507,$J$504:$R$505,2)</f>
        <v>0</v>
      </c>
      <c r="X544" s="743" cm="1">
        <f t="array" ref="X544">INDEX($H544:$K544,0,MATCH(X$508,$H$508:$K$508,0))*HLOOKUP(X$507,$J$504:$R$505,2)</f>
        <v>0</v>
      </c>
      <c r="Y544" s="743" cm="1">
        <f t="array" ref="Y544">INDEX($H544:$K544,0,MATCH(Y$508,$H$508:$K$508,0))*HLOOKUP(Y$507,$J$504:$R$505,2)</f>
        <v>80.3</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0</v>
      </c>
      <c r="AC544" s="743" cm="1">
        <f t="array" ref="AC544">INDEX($H544:$K544,0,MATCH(AC$508,$H$508:$K$508,0))*HLOOKUP(AC$507,$J$504:$R$505,2)</f>
        <v>80.3</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0</v>
      </c>
      <c r="AG544" s="743" cm="1">
        <f t="array" ref="AG544">INDEX($H544:$K544,0,MATCH(AG$508,$H$508:$K$508,0))*HLOOKUP(AG$507,$J$504:$R$505,2)</f>
        <v>80.3</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0</v>
      </c>
      <c r="AK544" s="743" cm="1">
        <f t="array" ref="AK544">INDEX($H544:$K544,0,MATCH(AK$508,$H$508:$K$508,0))*HLOOKUP(AK$507,$J$504:$R$505,2)</f>
        <v>80.3</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0</v>
      </c>
      <c r="AO544" s="743" cm="1">
        <f t="array" ref="AO544">INDEX($H544:$K544,0,MATCH(AO$508,$H$508:$K$508,0))*HLOOKUP(AO$507,$J$504:$R$505,2)</f>
        <v>80.3</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0</v>
      </c>
      <c r="AS544" s="743" cm="1">
        <f t="array" ref="AS544">INDEX($H544:$K544,0,MATCH(AS$508,$H$508:$K$508,0))*HLOOKUP(AS$507,$J$504:$R$505,2)</f>
        <v>80.3</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0</v>
      </c>
      <c r="I545" s="232">
        <v>80.3</v>
      </c>
      <c r="J545" s="232">
        <v>65.16</v>
      </c>
      <c r="K545" s="232">
        <v>54.3</v>
      </c>
      <c r="L545" s="743" cm="1">
        <f t="array" ref="L545">INDEX($H545:$K545,0,MATCH(L$508,$H$508:$K$508,0))*HLOOKUP(L$507,$J$504:$R$505,2)</f>
        <v>0</v>
      </c>
      <c r="M545" s="743" cm="1">
        <f t="array" ref="M545">INDEX($H545:$K545,0,MATCH(M$508,$H$508:$K$508,0))*HLOOKUP(M$507,$J$504:$R$505,2)</f>
        <v>80.3</v>
      </c>
      <c r="N545" s="743" cm="1">
        <f t="array" ref="N545">INDEX($H545:$K545,0,MATCH(N$508,$H$508:$K$508,0))*HLOOKUP(N$507,$J$504:$R$505,2)</f>
        <v>65.16</v>
      </c>
      <c r="O545" s="743" cm="1">
        <f t="array" ref="O545">INDEX($H545:$K545,0,MATCH(O$508,$H$508:$K$508,0))*HLOOKUP(O$507,$J$504:$R$505,2)</f>
        <v>54.3</v>
      </c>
      <c r="P545" s="743" cm="1">
        <f t="array" ref="P545">INDEX($H545:$K545,0,MATCH(P$508,$H$508:$K$508,0))*HLOOKUP(P$507,$J$504:$R$505,2)</f>
        <v>0</v>
      </c>
      <c r="Q545" s="743" cm="1">
        <f t="array" ref="Q545">INDEX($H545:$K545,0,MATCH(Q$508,$H$508:$K$508,0))*HLOOKUP(Q$507,$J$504:$R$505,2)</f>
        <v>80.3</v>
      </c>
      <c r="R545" s="743" cm="1">
        <f t="array" ref="R545">INDEX($H545:$K545,0,MATCH(R$508,$H$508:$K$508,0))*HLOOKUP(R$507,$J$504:$R$505,2)</f>
        <v>65.16</v>
      </c>
      <c r="S545" s="743" cm="1">
        <f t="array" ref="S545">INDEX($H545:$K545,0,MATCH(S$508,$H$508:$K$508,0))*HLOOKUP(S$507,$J$504:$R$505,2)</f>
        <v>54.3</v>
      </c>
      <c r="T545" s="743" cm="1">
        <f t="array" ref="T545">INDEX($H545:$K545,0,MATCH(T$508,$H$508:$K$508,0))*HLOOKUP(T$507,$J$504:$R$505,2)</f>
        <v>0</v>
      </c>
      <c r="U545" s="743" cm="1">
        <f t="array" ref="U545">INDEX($H545:$K545,0,MATCH(U$508,$H$508:$K$508,0))*HLOOKUP(U$507,$J$504:$R$505,2)</f>
        <v>80.3</v>
      </c>
      <c r="V545" s="743" cm="1">
        <f t="array" ref="V545">INDEX($H545:$K545,0,MATCH(V$508,$H$508:$K$508,0))*HLOOKUP(V$507,$J$504:$R$505,2)</f>
        <v>65.16</v>
      </c>
      <c r="W545" s="743" cm="1">
        <f t="array" ref="W545">INDEX($H545:$K545,0,MATCH(W$508,$H$508:$K$508,0))*HLOOKUP(W$507,$J$504:$R$505,2)</f>
        <v>54.3</v>
      </c>
      <c r="X545" s="743" cm="1">
        <f t="array" ref="X545">INDEX($H545:$K545,0,MATCH(X$508,$H$508:$K$508,0))*HLOOKUP(X$507,$J$504:$R$505,2)</f>
        <v>0</v>
      </c>
      <c r="Y545" s="743" cm="1">
        <f t="array" ref="Y545">INDEX($H545:$K545,0,MATCH(Y$508,$H$508:$K$508,0))*HLOOKUP(Y$507,$J$504:$R$505,2)</f>
        <v>80.3</v>
      </c>
      <c r="Z545" s="743" cm="1">
        <f t="array" ref="Z545">INDEX($H545:$K545,0,MATCH(Z$508,$H$508:$K$508,0))*HLOOKUP(Z$507,$J$504:$R$505,2)</f>
        <v>65.16</v>
      </c>
      <c r="AA545" s="743" cm="1">
        <f t="array" ref="AA545">INDEX($H545:$K545,0,MATCH(AA$508,$H$508:$K$508,0))*HLOOKUP(AA$507,$J$504:$R$505,2)</f>
        <v>54.3</v>
      </c>
      <c r="AB545" s="743" cm="1">
        <f t="array" ref="AB545">INDEX($H545:$K545,0,MATCH(AB$508,$H$508:$K$508,0))*HLOOKUP(AB$507,$J$504:$R$505,2)</f>
        <v>0</v>
      </c>
      <c r="AC545" s="743" cm="1">
        <f t="array" ref="AC545">INDEX($H545:$K545,0,MATCH(AC$508,$H$508:$K$508,0))*HLOOKUP(AC$507,$J$504:$R$505,2)</f>
        <v>80.3</v>
      </c>
      <c r="AD545" s="743" cm="1">
        <f t="array" ref="AD545">INDEX($H545:$K545,0,MATCH(AD$508,$H$508:$K$508,0))*HLOOKUP(AD$507,$J$504:$R$505,2)</f>
        <v>65.16</v>
      </c>
      <c r="AE545" s="743" cm="1">
        <f t="array" ref="AE545">INDEX($H545:$K545,0,MATCH(AE$508,$H$508:$K$508,0))*HLOOKUP(AE$507,$J$504:$R$505,2)</f>
        <v>54.3</v>
      </c>
      <c r="AF545" s="743" cm="1">
        <f t="array" ref="AF545">INDEX($H545:$K545,0,MATCH(AF$508,$H$508:$K$508,0))*HLOOKUP(AF$507,$J$504:$R$505,2)</f>
        <v>0</v>
      </c>
      <c r="AG545" s="743" cm="1">
        <f t="array" ref="AG545">INDEX($H545:$K545,0,MATCH(AG$508,$H$508:$K$508,0))*HLOOKUP(AG$507,$J$504:$R$505,2)</f>
        <v>80.3</v>
      </c>
      <c r="AH545" s="743" cm="1">
        <f t="array" ref="AH545">INDEX($H545:$K545,0,MATCH(AH$508,$H$508:$K$508,0))*HLOOKUP(AH$507,$J$504:$R$505,2)</f>
        <v>65.16</v>
      </c>
      <c r="AI545" s="743" cm="1">
        <f t="array" ref="AI545">INDEX($H545:$K545,0,MATCH(AI$508,$H$508:$K$508,0))*HLOOKUP(AI$507,$J$504:$R$505,2)</f>
        <v>54.3</v>
      </c>
      <c r="AJ545" s="743" cm="1">
        <f t="array" ref="AJ545">INDEX($H545:$K545,0,MATCH(AJ$508,$H$508:$K$508,0))*HLOOKUP(AJ$507,$J$504:$R$505,2)</f>
        <v>0</v>
      </c>
      <c r="AK545" s="743" cm="1">
        <f t="array" ref="AK545">INDEX($H545:$K545,0,MATCH(AK$508,$H$508:$K$508,0))*HLOOKUP(AK$507,$J$504:$R$505,2)</f>
        <v>80.3</v>
      </c>
      <c r="AL545" s="743" cm="1">
        <f t="array" ref="AL545">INDEX($H545:$K545,0,MATCH(AL$508,$H$508:$K$508,0))*HLOOKUP(AL$507,$J$504:$R$505,2)</f>
        <v>65.16</v>
      </c>
      <c r="AM545" s="743" cm="1">
        <f t="array" ref="AM545">INDEX($H545:$K545,0,MATCH(AM$508,$H$508:$K$508,0))*HLOOKUP(AM$507,$J$504:$R$505,2)</f>
        <v>54.3</v>
      </c>
      <c r="AN545" s="743" cm="1">
        <f t="array" ref="AN545">INDEX($H545:$K545,0,MATCH(AN$508,$H$508:$K$508,0))*HLOOKUP(AN$507,$J$504:$R$505,2)</f>
        <v>0</v>
      </c>
      <c r="AO545" s="743" cm="1">
        <f t="array" ref="AO545">INDEX($H545:$K545,0,MATCH(AO$508,$H$508:$K$508,0))*HLOOKUP(AO$507,$J$504:$R$505,2)</f>
        <v>80.3</v>
      </c>
      <c r="AP545" s="743" cm="1">
        <f t="array" ref="AP545">INDEX($H545:$K545,0,MATCH(AP$508,$H$508:$K$508,0))*HLOOKUP(AP$507,$J$504:$R$505,2)</f>
        <v>65.16</v>
      </c>
      <c r="AQ545" s="743" cm="1">
        <f t="array" ref="AQ545">INDEX($H545:$K545,0,MATCH(AQ$508,$H$508:$K$508,0))*HLOOKUP(AQ$507,$J$504:$R$505,2)</f>
        <v>54.3</v>
      </c>
      <c r="AR545" s="743" cm="1">
        <f t="array" ref="AR545">INDEX($H545:$K545,0,MATCH(AR$508,$H$508:$K$508,0))*HLOOKUP(AR$507,$J$504:$R$505,2)</f>
        <v>0</v>
      </c>
      <c r="AS545" s="743" cm="1">
        <f t="array" ref="AS545">INDEX($H545:$K545,0,MATCH(AS$508,$H$508:$K$508,0))*HLOOKUP(AS$507,$J$504:$R$505,2)</f>
        <v>80.3</v>
      </c>
      <c r="AT545" s="743" cm="1">
        <f t="array" ref="AT545">INDEX($H545:$K545,0,MATCH(AT$508,$H$508:$K$508,0))*HLOOKUP(AT$507,$J$504:$R$505,2)</f>
        <v>65.16</v>
      </c>
      <c r="AU545" s="743" cm="1">
        <f t="array" ref="AU545">INDEX($H545:$K545,0,MATCH(AU$508,$H$508:$K$508,0))*HLOOKUP(AU$507,$J$504:$R$505,2)</f>
        <v>54.3</v>
      </c>
      <c r="AV545" s="196"/>
      <c r="AW545" s="196"/>
      <c r="AX545" s="17"/>
      <c r="AY545" s="9"/>
      <c r="AZ545" s="9"/>
      <c r="BA545" s="9"/>
    </row>
    <row r="546" spans="1:53" ht="14.5" outlineLevel="1" x14ac:dyDescent="0.35">
      <c r="A546" s="7"/>
      <c r="B546" s="8"/>
      <c r="C546" s="18"/>
      <c r="D546" s="18"/>
      <c r="E546" s="18"/>
      <c r="F546" s="27"/>
      <c r="G546" s="27" t="str">
        <f t="shared" si="131"/>
        <v>YYNBNbd</v>
      </c>
      <c r="H546" s="232">
        <v>0</v>
      </c>
      <c r="I546" s="232">
        <v>80.3</v>
      </c>
      <c r="J546" s="232">
        <v>65.16</v>
      </c>
      <c r="K546" s="232">
        <v>54.3</v>
      </c>
      <c r="L546" s="743" cm="1">
        <f t="array" ref="L546">INDEX($H546:$K546,0,MATCH(L$508,$H$508:$K$508,0))*HLOOKUP(L$507,$J$504:$R$505,2)</f>
        <v>0</v>
      </c>
      <c r="M546" s="743" cm="1">
        <f t="array" ref="M546">INDEX($H546:$K546,0,MATCH(M$508,$H$508:$K$508,0))*HLOOKUP(M$507,$J$504:$R$505,2)</f>
        <v>80.3</v>
      </c>
      <c r="N546" s="743" cm="1">
        <f t="array" ref="N546">INDEX($H546:$K546,0,MATCH(N$508,$H$508:$K$508,0))*HLOOKUP(N$507,$J$504:$R$505,2)</f>
        <v>65.16</v>
      </c>
      <c r="O546" s="743" cm="1">
        <f t="array" ref="O546">INDEX($H546:$K546,0,MATCH(O$508,$H$508:$K$508,0))*HLOOKUP(O$507,$J$504:$R$505,2)</f>
        <v>54.3</v>
      </c>
      <c r="P546" s="743" cm="1">
        <f t="array" ref="P546">INDEX($H546:$K546,0,MATCH(P$508,$H$508:$K$508,0))*HLOOKUP(P$507,$J$504:$R$505,2)</f>
        <v>0</v>
      </c>
      <c r="Q546" s="743" cm="1">
        <f t="array" ref="Q546">INDEX($H546:$K546,0,MATCH(Q$508,$H$508:$K$508,0))*HLOOKUP(Q$507,$J$504:$R$505,2)</f>
        <v>80.3</v>
      </c>
      <c r="R546" s="743" cm="1">
        <f t="array" ref="R546">INDEX($H546:$K546,0,MATCH(R$508,$H$508:$K$508,0))*HLOOKUP(R$507,$J$504:$R$505,2)</f>
        <v>65.16</v>
      </c>
      <c r="S546" s="743" cm="1">
        <f t="array" ref="S546">INDEX($H546:$K546,0,MATCH(S$508,$H$508:$K$508,0))*HLOOKUP(S$507,$J$504:$R$505,2)</f>
        <v>54.3</v>
      </c>
      <c r="T546" s="743" cm="1">
        <f t="array" ref="T546">INDEX($H546:$K546,0,MATCH(T$508,$H$508:$K$508,0))*HLOOKUP(T$507,$J$504:$R$505,2)</f>
        <v>0</v>
      </c>
      <c r="U546" s="743" cm="1">
        <f t="array" ref="U546">INDEX($H546:$K546,0,MATCH(U$508,$H$508:$K$508,0))*HLOOKUP(U$507,$J$504:$R$505,2)</f>
        <v>80.3</v>
      </c>
      <c r="V546" s="743" cm="1">
        <f t="array" ref="V546">INDEX($H546:$K546,0,MATCH(V$508,$H$508:$K$508,0))*HLOOKUP(V$507,$J$504:$R$505,2)</f>
        <v>65.16</v>
      </c>
      <c r="W546" s="743" cm="1">
        <f t="array" ref="W546">INDEX($H546:$K546,0,MATCH(W$508,$H$508:$K$508,0))*HLOOKUP(W$507,$J$504:$R$505,2)</f>
        <v>54.3</v>
      </c>
      <c r="X546" s="743" cm="1">
        <f t="array" ref="X546">INDEX($H546:$K546,0,MATCH(X$508,$H$508:$K$508,0))*HLOOKUP(X$507,$J$504:$R$505,2)</f>
        <v>0</v>
      </c>
      <c r="Y546" s="743" cm="1">
        <f t="array" ref="Y546">INDEX($H546:$K546,0,MATCH(Y$508,$H$508:$K$508,0))*HLOOKUP(Y$507,$J$504:$R$505,2)</f>
        <v>80.3</v>
      </c>
      <c r="Z546" s="743" cm="1">
        <f t="array" ref="Z546">INDEX($H546:$K546,0,MATCH(Z$508,$H$508:$K$508,0))*HLOOKUP(Z$507,$J$504:$R$505,2)</f>
        <v>65.16</v>
      </c>
      <c r="AA546" s="743" cm="1">
        <f t="array" ref="AA546">INDEX($H546:$K546,0,MATCH(AA$508,$H$508:$K$508,0))*HLOOKUP(AA$507,$J$504:$R$505,2)</f>
        <v>54.3</v>
      </c>
      <c r="AB546" s="743" cm="1">
        <f t="array" ref="AB546">INDEX($H546:$K546,0,MATCH(AB$508,$H$508:$K$508,0))*HLOOKUP(AB$507,$J$504:$R$505,2)</f>
        <v>0</v>
      </c>
      <c r="AC546" s="743" cm="1">
        <f t="array" ref="AC546">INDEX($H546:$K546,0,MATCH(AC$508,$H$508:$K$508,0))*HLOOKUP(AC$507,$J$504:$R$505,2)</f>
        <v>80.3</v>
      </c>
      <c r="AD546" s="743" cm="1">
        <f t="array" ref="AD546">INDEX($H546:$K546,0,MATCH(AD$508,$H$508:$K$508,0))*HLOOKUP(AD$507,$J$504:$R$505,2)</f>
        <v>65.16</v>
      </c>
      <c r="AE546" s="743" cm="1">
        <f t="array" ref="AE546">INDEX($H546:$K546,0,MATCH(AE$508,$H$508:$K$508,0))*HLOOKUP(AE$507,$J$504:$R$505,2)</f>
        <v>54.3</v>
      </c>
      <c r="AF546" s="743" cm="1">
        <f t="array" ref="AF546">INDEX($H546:$K546,0,MATCH(AF$508,$H$508:$K$508,0))*HLOOKUP(AF$507,$J$504:$R$505,2)</f>
        <v>0</v>
      </c>
      <c r="AG546" s="743" cm="1">
        <f t="array" ref="AG546">INDEX($H546:$K546,0,MATCH(AG$508,$H$508:$K$508,0))*HLOOKUP(AG$507,$J$504:$R$505,2)</f>
        <v>80.3</v>
      </c>
      <c r="AH546" s="743" cm="1">
        <f t="array" ref="AH546">INDEX($H546:$K546,0,MATCH(AH$508,$H$508:$K$508,0))*HLOOKUP(AH$507,$J$504:$R$505,2)</f>
        <v>65.16</v>
      </c>
      <c r="AI546" s="743" cm="1">
        <f t="array" ref="AI546">INDEX($H546:$K546,0,MATCH(AI$508,$H$508:$K$508,0))*HLOOKUP(AI$507,$J$504:$R$505,2)</f>
        <v>54.3</v>
      </c>
      <c r="AJ546" s="743" cm="1">
        <f t="array" ref="AJ546">INDEX($H546:$K546,0,MATCH(AJ$508,$H$508:$K$508,0))*HLOOKUP(AJ$507,$J$504:$R$505,2)</f>
        <v>0</v>
      </c>
      <c r="AK546" s="743" cm="1">
        <f t="array" ref="AK546">INDEX($H546:$K546,0,MATCH(AK$508,$H$508:$K$508,0))*HLOOKUP(AK$507,$J$504:$R$505,2)</f>
        <v>80.3</v>
      </c>
      <c r="AL546" s="743" cm="1">
        <f t="array" ref="AL546">INDEX($H546:$K546,0,MATCH(AL$508,$H$508:$K$508,0))*HLOOKUP(AL$507,$J$504:$R$505,2)</f>
        <v>65.16</v>
      </c>
      <c r="AM546" s="743" cm="1">
        <f t="array" ref="AM546">INDEX($H546:$K546,0,MATCH(AM$508,$H$508:$K$508,0))*HLOOKUP(AM$507,$J$504:$R$505,2)</f>
        <v>54.3</v>
      </c>
      <c r="AN546" s="743" cm="1">
        <f t="array" ref="AN546">INDEX($H546:$K546,0,MATCH(AN$508,$H$508:$K$508,0))*HLOOKUP(AN$507,$J$504:$R$505,2)</f>
        <v>0</v>
      </c>
      <c r="AO546" s="743" cm="1">
        <f t="array" ref="AO546">INDEX($H546:$K546,0,MATCH(AO$508,$H$508:$K$508,0))*HLOOKUP(AO$507,$J$504:$R$505,2)</f>
        <v>80.3</v>
      </c>
      <c r="AP546" s="743" cm="1">
        <f t="array" ref="AP546">INDEX($H546:$K546,0,MATCH(AP$508,$H$508:$K$508,0))*HLOOKUP(AP$507,$J$504:$R$505,2)</f>
        <v>65.16</v>
      </c>
      <c r="AQ546" s="743" cm="1">
        <f t="array" ref="AQ546">INDEX($H546:$K546,0,MATCH(AQ$508,$H$508:$K$508,0))*HLOOKUP(AQ$507,$J$504:$R$505,2)</f>
        <v>54.3</v>
      </c>
      <c r="AR546" s="743" cm="1">
        <f t="array" ref="AR546">INDEX($H546:$K546,0,MATCH(AR$508,$H$508:$K$508,0))*HLOOKUP(AR$507,$J$504:$R$505,2)</f>
        <v>0</v>
      </c>
      <c r="AS546" s="743" cm="1">
        <f t="array" ref="AS546">INDEX($H546:$K546,0,MATCH(AS$508,$H$508:$K$508,0))*HLOOKUP(AS$507,$J$504:$R$505,2)</f>
        <v>80.3</v>
      </c>
      <c r="AT546" s="743" cm="1">
        <f t="array" ref="AT546">INDEX($H546:$K546,0,MATCH(AT$508,$H$508:$K$508,0))*HLOOKUP(AT$507,$J$504:$R$505,2)</f>
        <v>65.16</v>
      </c>
      <c r="AU546" s="743" cm="1">
        <f t="array" ref="AU546">INDEX($H546:$K546,0,MATCH(AU$508,$H$508:$K$508,0))*HLOOKUP(AU$507,$J$504:$R$505,2)</f>
        <v>54.3</v>
      </c>
      <c r="AV546" s="196"/>
      <c r="AW546" s="196"/>
      <c r="AX546" s="17"/>
      <c r="AY546" s="9"/>
      <c r="AZ546" s="9"/>
      <c r="BA546" s="9"/>
    </row>
    <row r="547" spans="1:53" ht="14.5" outlineLevel="1" x14ac:dyDescent="0.35">
      <c r="A547" s="7"/>
      <c r="B547" s="8"/>
      <c r="C547" s="18"/>
      <c r="D547" s="18"/>
      <c r="E547" s="18"/>
      <c r="F547" s="27"/>
      <c r="G547" s="27" t="str">
        <f t="shared" si="131"/>
        <v>YYBNBz</v>
      </c>
      <c r="H547" s="232">
        <v>0</v>
      </c>
      <c r="I547" s="232">
        <v>80.3</v>
      </c>
      <c r="J547" s="232">
        <v>81.45</v>
      </c>
      <c r="K547" s="232">
        <v>78.45</v>
      </c>
      <c r="L547" s="743" cm="1">
        <f t="array" ref="L547">INDEX($H547:$K547,0,MATCH(L$508,$H$508:$K$508,0))*HLOOKUP(L$507,$J$504:$R$505,2)</f>
        <v>0</v>
      </c>
      <c r="M547" s="743" cm="1">
        <f t="array" ref="M547">INDEX($H547:$K547,0,MATCH(M$508,$H$508:$K$508,0))*HLOOKUP(M$507,$J$504:$R$505,2)</f>
        <v>80.3</v>
      </c>
      <c r="N547" s="743" cm="1">
        <f t="array" ref="N547">INDEX($H547:$K547,0,MATCH(N$508,$H$508:$K$508,0))*HLOOKUP(N$507,$J$504:$R$505,2)</f>
        <v>81.45</v>
      </c>
      <c r="O547" s="743" cm="1">
        <f t="array" ref="O547">INDEX($H547:$K547,0,MATCH(O$508,$H$508:$K$508,0))*HLOOKUP(O$507,$J$504:$R$505,2)</f>
        <v>78.45</v>
      </c>
      <c r="P547" s="743" cm="1">
        <f t="array" ref="P547">INDEX($H547:$K547,0,MATCH(P$508,$H$508:$K$508,0))*HLOOKUP(P$507,$J$504:$R$505,2)</f>
        <v>0</v>
      </c>
      <c r="Q547" s="743" cm="1">
        <f t="array" ref="Q547">INDEX($H547:$K547,0,MATCH(Q$508,$H$508:$K$508,0))*HLOOKUP(Q$507,$J$504:$R$505,2)</f>
        <v>80.3</v>
      </c>
      <c r="R547" s="743" cm="1">
        <f t="array" ref="R547">INDEX($H547:$K547,0,MATCH(R$508,$H$508:$K$508,0))*HLOOKUP(R$507,$J$504:$R$505,2)</f>
        <v>81.45</v>
      </c>
      <c r="S547" s="743" cm="1">
        <f t="array" ref="S547">INDEX($H547:$K547,0,MATCH(S$508,$H$508:$K$508,0))*HLOOKUP(S$507,$J$504:$R$505,2)</f>
        <v>78.45</v>
      </c>
      <c r="T547" s="743" cm="1">
        <f t="array" ref="T547">INDEX($H547:$K547,0,MATCH(T$508,$H$508:$K$508,0))*HLOOKUP(T$507,$J$504:$R$505,2)</f>
        <v>0</v>
      </c>
      <c r="U547" s="743" cm="1">
        <f t="array" ref="U547">INDEX($H547:$K547,0,MATCH(U$508,$H$508:$K$508,0))*HLOOKUP(U$507,$J$504:$R$505,2)</f>
        <v>80.3</v>
      </c>
      <c r="V547" s="743" cm="1">
        <f t="array" ref="V547">INDEX($H547:$K547,0,MATCH(V$508,$H$508:$K$508,0))*HLOOKUP(V$507,$J$504:$R$505,2)</f>
        <v>81.45</v>
      </c>
      <c r="W547" s="743" cm="1">
        <f t="array" ref="W547">INDEX($H547:$K547,0,MATCH(W$508,$H$508:$K$508,0))*HLOOKUP(W$507,$J$504:$R$505,2)</f>
        <v>78.45</v>
      </c>
      <c r="X547" s="743" cm="1">
        <f t="array" ref="X547">INDEX($H547:$K547,0,MATCH(X$508,$H$508:$K$508,0))*HLOOKUP(X$507,$J$504:$R$505,2)</f>
        <v>0</v>
      </c>
      <c r="Y547" s="743" cm="1">
        <f t="array" ref="Y547">INDEX($H547:$K547,0,MATCH(Y$508,$H$508:$K$508,0))*HLOOKUP(Y$507,$J$504:$R$505,2)</f>
        <v>80.3</v>
      </c>
      <c r="Z547" s="743" cm="1">
        <f t="array" ref="Z547">INDEX($H547:$K547,0,MATCH(Z$508,$H$508:$K$508,0))*HLOOKUP(Z$507,$J$504:$R$505,2)</f>
        <v>81.45</v>
      </c>
      <c r="AA547" s="743" cm="1">
        <f t="array" ref="AA547">INDEX($H547:$K547,0,MATCH(AA$508,$H$508:$K$508,0))*HLOOKUP(AA$507,$J$504:$R$505,2)</f>
        <v>78.45</v>
      </c>
      <c r="AB547" s="743" cm="1">
        <f t="array" ref="AB547">INDEX($H547:$K547,0,MATCH(AB$508,$H$508:$K$508,0))*HLOOKUP(AB$507,$J$504:$R$505,2)</f>
        <v>0</v>
      </c>
      <c r="AC547" s="743" cm="1">
        <f t="array" ref="AC547">INDEX($H547:$K547,0,MATCH(AC$508,$H$508:$K$508,0))*HLOOKUP(AC$507,$J$504:$R$505,2)</f>
        <v>80.3</v>
      </c>
      <c r="AD547" s="743" cm="1">
        <f t="array" ref="AD547">INDEX($H547:$K547,0,MATCH(AD$508,$H$508:$K$508,0))*HLOOKUP(AD$507,$J$504:$R$505,2)</f>
        <v>81.45</v>
      </c>
      <c r="AE547" s="743" cm="1">
        <f t="array" ref="AE547">INDEX($H547:$K547,0,MATCH(AE$508,$H$508:$K$508,0))*HLOOKUP(AE$507,$J$504:$R$505,2)</f>
        <v>78.45</v>
      </c>
      <c r="AF547" s="743" cm="1">
        <f t="array" ref="AF547">INDEX($H547:$K547,0,MATCH(AF$508,$H$508:$K$508,0))*HLOOKUP(AF$507,$J$504:$R$505,2)</f>
        <v>0</v>
      </c>
      <c r="AG547" s="743" cm="1">
        <f t="array" ref="AG547">INDEX($H547:$K547,0,MATCH(AG$508,$H$508:$K$508,0))*HLOOKUP(AG$507,$J$504:$R$505,2)</f>
        <v>80.3</v>
      </c>
      <c r="AH547" s="743" cm="1">
        <f t="array" ref="AH547">INDEX($H547:$K547,0,MATCH(AH$508,$H$508:$K$508,0))*HLOOKUP(AH$507,$J$504:$R$505,2)</f>
        <v>81.45</v>
      </c>
      <c r="AI547" s="743" cm="1">
        <f t="array" ref="AI547">INDEX($H547:$K547,0,MATCH(AI$508,$H$508:$K$508,0))*HLOOKUP(AI$507,$J$504:$R$505,2)</f>
        <v>78.45</v>
      </c>
      <c r="AJ547" s="743" cm="1">
        <f t="array" ref="AJ547">INDEX($H547:$K547,0,MATCH(AJ$508,$H$508:$K$508,0))*HLOOKUP(AJ$507,$J$504:$R$505,2)</f>
        <v>0</v>
      </c>
      <c r="AK547" s="743" cm="1">
        <f t="array" ref="AK547">INDEX($H547:$K547,0,MATCH(AK$508,$H$508:$K$508,0))*HLOOKUP(AK$507,$J$504:$R$505,2)</f>
        <v>80.3</v>
      </c>
      <c r="AL547" s="743" cm="1">
        <f t="array" ref="AL547">INDEX($H547:$K547,0,MATCH(AL$508,$H$508:$K$508,0))*HLOOKUP(AL$507,$J$504:$R$505,2)</f>
        <v>81.45</v>
      </c>
      <c r="AM547" s="743" cm="1">
        <f t="array" ref="AM547">INDEX($H547:$K547,0,MATCH(AM$508,$H$508:$K$508,0))*HLOOKUP(AM$507,$J$504:$R$505,2)</f>
        <v>78.45</v>
      </c>
      <c r="AN547" s="743" cm="1">
        <f t="array" ref="AN547">INDEX($H547:$K547,0,MATCH(AN$508,$H$508:$K$508,0))*HLOOKUP(AN$507,$J$504:$R$505,2)</f>
        <v>0</v>
      </c>
      <c r="AO547" s="743" cm="1">
        <f t="array" ref="AO547">INDEX($H547:$K547,0,MATCH(AO$508,$H$508:$K$508,0))*HLOOKUP(AO$507,$J$504:$R$505,2)</f>
        <v>80.3</v>
      </c>
      <c r="AP547" s="743" cm="1">
        <f t="array" ref="AP547">INDEX($H547:$K547,0,MATCH(AP$508,$H$508:$K$508,0))*HLOOKUP(AP$507,$J$504:$R$505,2)</f>
        <v>81.45</v>
      </c>
      <c r="AQ547" s="743" cm="1">
        <f t="array" ref="AQ547">INDEX($H547:$K547,0,MATCH(AQ$508,$H$508:$K$508,0))*HLOOKUP(AQ$507,$J$504:$R$505,2)</f>
        <v>78.45</v>
      </c>
      <c r="AR547" s="743" cm="1">
        <f t="array" ref="AR547">INDEX($H547:$K547,0,MATCH(AR$508,$H$508:$K$508,0))*HLOOKUP(AR$507,$J$504:$R$505,2)</f>
        <v>0</v>
      </c>
      <c r="AS547" s="743" cm="1">
        <f t="array" ref="AS547">INDEX($H547:$K547,0,MATCH(AS$508,$H$508:$K$508,0))*HLOOKUP(AS$507,$J$504:$R$505,2)</f>
        <v>80.3</v>
      </c>
      <c r="AT547" s="743" cm="1">
        <f t="array" ref="AT547">INDEX($H547:$K547,0,MATCH(AT$508,$H$508:$K$508,0))*HLOOKUP(AT$507,$J$504:$R$505,2)</f>
        <v>81.45</v>
      </c>
      <c r="AU547" s="743" cm="1">
        <f t="array" ref="AU547">INDEX($H547:$K547,0,MATCH(AU$508,$H$508:$K$508,0))*HLOOKUP(AU$507,$J$504:$R$505,2)</f>
        <v>78.45</v>
      </c>
      <c r="AV547" s="196"/>
      <c r="AW547" s="196"/>
      <c r="AX547" s="17"/>
      <c r="AY547" s="9"/>
      <c r="AZ547" s="9"/>
      <c r="BA547" s="9"/>
    </row>
    <row r="548" spans="1:53" ht="14.5" outlineLevel="1" x14ac:dyDescent="0.35">
      <c r="A548" s="7"/>
      <c r="B548" s="8"/>
      <c r="C548" s="18"/>
      <c r="D548" s="18"/>
      <c r="E548" s="18"/>
      <c r="F548" s="27"/>
      <c r="G548" s="27" t="str">
        <f t="shared" si="131"/>
        <v>YYBNBzd</v>
      </c>
      <c r="H548" s="232">
        <v>0</v>
      </c>
      <c r="I548" s="232">
        <v>80.3</v>
      </c>
      <c r="J548" s="232">
        <v>81.45</v>
      </c>
      <c r="K548" s="232">
        <v>78.45</v>
      </c>
      <c r="L548" s="743" cm="1">
        <f t="array" ref="L548">INDEX($H548:$K548,0,MATCH(L$508,$H$508:$K$508,0))*HLOOKUP(L$507,$J$504:$R$505,2)</f>
        <v>0</v>
      </c>
      <c r="M548" s="743" cm="1">
        <f t="array" ref="M548">INDEX($H548:$K548,0,MATCH(M$508,$H$508:$K$508,0))*HLOOKUP(M$507,$J$504:$R$505,2)</f>
        <v>80.3</v>
      </c>
      <c r="N548" s="743" cm="1">
        <f t="array" ref="N548">INDEX($H548:$K548,0,MATCH(N$508,$H$508:$K$508,0))*HLOOKUP(N$507,$J$504:$R$505,2)</f>
        <v>81.45</v>
      </c>
      <c r="O548" s="743" cm="1">
        <f t="array" ref="O548">INDEX($H548:$K548,0,MATCH(O$508,$H$508:$K$508,0))*HLOOKUP(O$507,$J$504:$R$505,2)</f>
        <v>78.45</v>
      </c>
      <c r="P548" s="743" cm="1">
        <f t="array" ref="P548">INDEX($H548:$K548,0,MATCH(P$508,$H$508:$K$508,0))*HLOOKUP(P$507,$J$504:$R$505,2)</f>
        <v>0</v>
      </c>
      <c r="Q548" s="743" cm="1">
        <f t="array" ref="Q548">INDEX($H548:$K548,0,MATCH(Q$508,$H$508:$K$508,0))*HLOOKUP(Q$507,$J$504:$R$505,2)</f>
        <v>80.3</v>
      </c>
      <c r="R548" s="743" cm="1">
        <f t="array" ref="R548">INDEX($H548:$K548,0,MATCH(R$508,$H$508:$K$508,0))*HLOOKUP(R$507,$J$504:$R$505,2)</f>
        <v>81.45</v>
      </c>
      <c r="S548" s="743" cm="1">
        <f t="array" ref="S548">INDEX($H548:$K548,0,MATCH(S$508,$H$508:$K$508,0))*HLOOKUP(S$507,$J$504:$R$505,2)</f>
        <v>78.45</v>
      </c>
      <c r="T548" s="743" cm="1">
        <f t="array" ref="T548">INDEX($H548:$K548,0,MATCH(T$508,$H$508:$K$508,0))*HLOOKUP(T$507,$J$504:$R$505,2)</f>
        <v>0</v>
      </c>
      <c r="U548" s="743" cm="1">
        <f t="array" ref="U548">INDEX($H548:$K548,0,MATCH(U$508,$H$508:$K$508,0))*HLOOKUP(U$507,$J$504:$R$505,2)</f>
        <v>80.3</v>
      </c>
      <c r="V548" s="743" cm="1">
        <f t="array" ref="V548">INDEX($H548:$K548,0,MATCH(V$508,$H$508:$K$508,0))*HLOOKUP(V$507,$J$504:$R$505,2)</f>
        <v>81.45</v>
      </c>
      <c r="W548" s="743" cm="1">
        <f t="array" ref="W548">INDEX($H548:$K548,0,MATCH(W$508,$H$508:$K$508,0))*HLOOKUP(W$507,$J$504:$R$505,2)</f>
        <v>78.45</v>
      </c>
      <c r="X548" s="743" cm="1">
        <f t="array" ref="X548">INDEX($H548:$K548,0,MATCH(X$508,$H$508:$K$508,0))*HLOOKUP(X$507,$J$504:$R$505,2)</f>
        <v>0</v>
      </c>
      <c r="Y548" s="743" cm="1">
        <f t="array" ref="Y548">INDEX($H548:$K548,0,MATCH(Y$508,$H$508:$K$508,0))*HLOOKUP(Y$507,$J$504:$R$505,2)</f>
        <v>80.3</v>
      </c>
      <c r="Z548" s="743" cm="1">
        <f t="array" ref="Z548">INDEX($H548:$K548,0,MATCH(Z$508,$H$508:$K$508,0))*HLOOKUP(Z$507,$J$504:$R$505,2)</f>
        <v>81.45</v>
      </c>
      <c r="AA548" s="743" cm="1">
        <f t="array" ref="AA548">INDEX($H548:$K548,0,MATCH(AA$508,$H$508:$K$508,0))*HLOOKUP(AA$507,$J$504:$R$505,2)</f>
        <v>78.45</v>
      </c>
      <c r="AB548" s="743" cm="1">
        <f t="array" ref="AB548">INDEX($H548:$K548,0,MATCH(AB$508,$H$508:$K$508,0))*HLOOKUP(AB$507,$J$504:$R$505,2)</f>
        <v>0</v>
      </c>
      <c r="AC548" s="743" cm="1">
        <f t="array" ref="AC548">INDEX($H548:$K548,0,MATCH(AC$508,$H$508:$K$508,0))*HLOOKUP(AC$507,$J$504:$R$505,2)</f>
        <v>80.3</v>
      </c>
      <c r="AD548" s="743" cm="1">
        <f t="array" ref="AD548">INDEX($H548:$K548,0,MATCH(AD$508,$H$508:$K$508,0))*HLOOKUP(AD$507,$J$504:$R$505,2)</f>
        <v>81.45</v>
      </c>
      <c r="AE548" s="743" cm="1">
        <f t="array" ref="AE548">INDEX($H548:$K548,0,MATCH(AE$508,$H$508:$K$508,0))*HLOOKUP(AE$507,$J$504:$R$505,2)</f>
        <v>78.45</v>
      </c>
      <c r="AF548" s="743" cm="1">
        <f t="array" ref="AF548">INDEX($H548:$K548,0,MATCH(AF$508,$H$508:$K$508,0))*HLOOKUP(AF$507,$J$504:$R$505,2)</f>
        <v>0</v>
      </c>
      <c r="AG548" s="743" cm="1">
        <f t="array" ref="AG548">INDEX($H548:$K548,0,MATCH(AG$508,$H$508:$K$508,0))*HLOOKUP(AG$507,$J$504:$R$505,2)</f>
        <v>80.3</v>
      </c>
      <c r="AH548" s="743" cm="1">
        <f t="array" ref="AH548">INDEX($H548:$K548,0,MATCH(AH$508,$H$508:$K$508,0))*HLOOKUP(AH$507,$J$504:$R$505,2)</f>
        <v>81.45</v>
      </c>
      <c r="AI548" s="743" cm="1">
        <f t="array" ref="AI548">INDEX($H548:$K548,0,MATCH(AI$508,$H$508:$K$508,0))*HLOOKUP(AI$507,$J$504:$R$505,2)</f>
        <v>78.45</v>
      </c>
      <c r="AJ548" s="743" cm="1">
        <f t="array" ref="AJ548">INDEX($H548:$K548,0,MATCH(AJ$508,$H$508:$K$508,0))*HLOOKUP(AJ$507,$J$504:$R$505,2)</f>
        <v>0</v>
      </c>
      <c r="AK548" s="743" cm="1">
        <f t="array" ref="AK548">INDEX($H548:$K548,0,MATCH(AK$508,$H$508:$K$508,0))*HLOOKUP(AK$507,$J$504:$R$505,2)</f>
        <v>80.3</v>
      </c>
      <c r="AL548" s="743" cm="1">
        <f t="array" ref="AL548">INDEX($H548:$K548,0,MATCH(AL$508,$H$508:$K$508,0))*HLOOKUP(AL$507,$J$504:$R$505,2)</f>
        <v>81.45</v>
      </c>
      <c r="AM548" s="743" cm="1">
        <f t="array" ref="AM548">INDEX($H548:$K548,0,MATCH(AM$508,$H$508:$K$508,0))*HLOOKUP(AM$507,$J$504:$R$505,2)</f>
        <v>78.45</v>
      </c>
      <c r="AN548" s="743" cm="1">
        <f t="array" ref="AN548">INDEX($H548:$K548,0,MATCH(AN$508,$H$508:$K$508,0))*HLOOKUP(AN$507,$J$504:$R$505,2)</f>
        <v>0</v>
      </c>
      <c r="AO548" s="743" cm="1">
        <f t="array" ref="AO548">INDEX($H548:$K548,0,MATCH(AO$508,$H$508:$K$508,0))*HLOOKUP(AO$507,$J$504:$R$505,2)</f>
        <v>80.3</v>
      </c>
      <c r="AP548" s="743" cm="1">
        <f t="array" ref="AP548">INDEX($H548:$K548,0,MATCH(AP$508,$H$508:$K$508,0))*HLOOKUP(AP$507,$J$504:$R$505,2)</f>
        <v>81.45</v>
      </c>
      <c r="AQ548" s="743" cm="1">
        <f t="array" ref="AQ548">INDEX($H548:$K548,0,MATCH(AQ$508,$H$508:$K$508,0))*HLOOKUP(AQ$507,$J$504:$R$505,2)</f>
        <v>78.45</v>
      </c>
      <c r="AR548" s="743" cm="1">
        <f t="array" ref="AR548">INDEX($H548:$K548,0,MATCH(AR$508,$H$508:$K$508,0))*HLOOKUP(AR$507,$J$504:$R$505,2)</f>
        <v>0</v>
      </c>
      <c r="AS548" s="743" cm="1">
        <f t="array" ref="AS548">INDEX($H548:$K548,0,MATCH(AS$508,$H$508:$K$508,0))*HLOOKUP(AS$507,$J$504:$R$505,2)</f>
        <v>80.3</v>
      </c>
      <c r="AT548" s="743" cm="1">
        <f t="array" ref="AT548">INDEX($H548:$K548,0,MATCH(AT$508,$H$508:$K$508,0))*HLOOKUP(AT$507,$J$504:$R$505,2)</f>
        <v>81.45</v>
      </c>
      <c r="AU548" s="743" cm="1">
        <f t="array" ref="AU548">INDEX($H548:$K548,0,MATCH(AU$508,$H$508:$K$508,0))*HLOOKUP(AU$507,$J$504:$R$505,2)</f>
        <v>78.45</v>
      </c>
      <c r="AV548" s="196"/>
      <c r="AW548" s="196"/>
      <c r="AX548" s="17"/>
      <c r="AY548" s="9"/>
      <c r="AZ548" s="9"/>
      <c r="BA548" s="9"/>
    </row>
    <row r="549" spans="1:53" ht="14.5" outlineLevel="1" x14ac:dyDescent="0.35">
      <c r="A549" s="7"/>
      <c r="B549" s="8"/>
      <c r="C549" s="18"/>
      <c r="D549" s="18"/>
      <c r="E549" s="18"/>
      <c r="F549" s="27"/>
      <c r="G549" s="27" t="str">
        <f t="shared" si="131"/>
        <v>YYBNBr</v>
      </c>
      <c r="H549" s="232">
        <v>0</v>
      </c>
      <c r="I549" s="232">
        <v>80.3</v>
      </c>
      <c r="J549" s="232">
        <v>81.45</v>
      </c>
      <c r="K549" s="232">
        <v>78.45</v>
      </c>
      <c r="L549" s="743" cm="1">
        <f t="array" ref="L549">INDEX($H549:$K549,0,MATCH(L$508,$H$508:$K$508,0))*HLOOKUP(L$507,$J$504:$R$505,2)</f>
        <v>0</v>
      </c>
      <c r="M549" s="743" cm="1">
        <f t="array" ref="M549">INDEX($H549:$K549,0,MATCH(M$508,$H$508:$K$508,0))*HLOOKUP(M$507,$J$504:$R$505,2)</f>
        <v>80.3</v>
      </c>
      <c r="N549" s="743" cm="1">
        <f t="array" ref="N549">INDEX($H549:$K549,0,MATCH(N$508,$H$508:$K$508,0))*HLOOKUP(N$507,$J$504:$R$505,2)</f>
        <v>81.45</v>
      </c>
      <c r="O549" s="743" cm="1">
        <f t="array" ref="O549">INDEX($H549:$K549,0,MATCH(O$508,$H$508:$K$508,0))*HLOOKUP(O$507,$J$504:$R$505,2)</f>
        <v>78.45</v>
      </c>
      <c r="P549" s="743" cm="1">
        <f t="array" ref="P549">INDEX($H549:$K549,0,MATCH(P$508,$H$508:$K$508,0))*HLOOKUP(P$507,$J$504:$R$505,2)</f>
        <v>0</v>
      </c>
      <c r="Q549" s="743" cm="1">
        <f t="array" ref="Q549">INDEX($H549:$K549,0,MATCH(Q$508,$H$508:$K$508,0))*HLOOKUP(Q$507,$J$504:$R$505,2)</f>
        <v>80.3</v>
      </c>
      <c r="R549" s="743" cm="1">
        <f t="array" ref="R549">INDEX($H549:$K549,0,MATCH(R$508,$H$508:$K$508,0))*HLOOKUP(R$507,$J$504:$R$505,2)</f>
        <v>81.45</v>
      </c>
      <c r="S549" s="743" cm="1">
        <f t="array" ref="S549">INDEX($H549:$K549,0,MATCH(S$508,$H$508:$K$508,0))*HLOOKUP(S$507,$J$504:$R$505,2)</f>
        <v>78.45</v>
      </c>
      <c r="T549" s="743" cm="1">
        <f t="array" ref="T549">INDEX($H549:$K549,0,MATCH(T$508,$H$508:$K$508,0))*HLOOKUP(T$507,$J$504:$R$505,2)</f>
        <v>0</v>
      </c>
      <c r="U549" s="743" cm="1">
        <f t="array" ref="U549">INDEX($H549:$K549,0,MATCH(U$508,$H$508:$K$508,0))*HLOOKUP(U$507,$J$504:$R$505,2)</f>
        <v>80.3</v>
      </c>
      <c r="V549" s="743" cm="1">
        <f t="array" ref="V549">INDEX($H549:$K549,0,MATCH(V$508,$H$508:$K$508,0))*HLOOKUP(V$507,$J$504:$R$505,2)</f>
        <v>81.45</v>
      </c>
      <c r="W549" s="743" cm="1">
        <f t="array" ref="W549">INDEX($H549:$K549,0,MATCH(W$508,$H$508:$K$508,0))*HLOOKUP(W$507,$J$504:$R$505,2)</f>
        <v>78.45</v>
      </c>
      <c r="X549" s="743" cm="1">
        <f t="array" ref="X549">INDEX($H549:$K549,0,MATCH(X$508,$H$508:$K$508,0))*HLOOKUP(X$507,$J$504:$R$505,2)</f>
        <v>0</v>
      </c>
      <c r="Y549" s="743" cm="1">
        <f t="array" ref="Y549">INDEX($H549:$K549,0,MATCH(Y$508,$H$508:$K$508,0))*HLOOKUP(Y$507,$J$504:$R$505,2)</f>
        <v>80.3</v>
      </c>
      <c r="Z549" s="743" cm="1">
        <f t="array" ref="Z549">INDEX($H549:$K549,0,MATCH(Z$508,$H$508:$K$508,0))*HLOOKUP(Z$507,$J$504:$R$505,2)</f>
        <v>81.45</v>
      </c>
      <c r="AA549" s="743" cm="1">
        <f t="array" ref="AA549">INDEX($H549:$K549,0,MATCH(AA$508,$H$508:$K$508,0))*HLOOKUP(AA$507,$J$504:$R$505,2)</f>
        <v>78.45</v>
      </c>
      <c r="AB549" s="743" cm="1">
        <f t="array" ref="AB549">INDEX($H549:$K549,0,MATCH(AB$508,$H$508:$K$508,0))*HLOOKUP(AB$507,$J$504:$R$505,2)</f>
        <v>0</v>
      </c>
      <c r="AC549" s="743" cm="1">
        <f t="array" ref="AC549">INDEX($H549:$K549,0,MATCH(AC$508,$H$508:$K$508,0))*HLOOKUP(AC$507,$J$504:$R$505,2)</f>
        <v>80.3</v>
      </c>
      <c r="AD549" s="743" cm="1">
        <f t="array" ref="AD549">INDEX($H549:$K549,0,MATCH(AD$508,$H$508:$K$508,0))*HLOOKUP(AD$507,$J$504:$R$505,2)</f>
        <v>81.45</v>
      </c>
      <c r="AE549" s="743" cm="1">
        <f t="array" ref="AE549">INDEX($H549:$K549,0,MATCH(AE$508,$H$508:$K$508,0))*HLOOKUP(AE$507,$J$504:$R$505,2)</f>
        <v>78.45</v>
      </c>
      <c r="AF549" s="743" cm="1">
        <f t="array" ref="AF549">INDEX($H549:$K549,0,MATCH(AF$508,$H$508:$K$508,0))*HLOOKUP(AF$507,$J$504:$R$505,2)</f>
        <v>0</v>
      </c>
      <c r="AG549" s="743" cm="1">
        <f t="array" ref="AG549">INDEX($H549:$K549,0,MATCH(AG$508,$H$508:$K$508,0))*HLOOKUP(AG$507,$J$504:$R$505,2)</f>
        <v>80.3</v>
      </c>
      <c r="AH549" s="743" cm="1">
        <f t="array" ref="AH549">INDEX($H549:$K549,0,MATCH(AH$508,$H$508:$K$508,0))*HLOOKUP(AH$507,$J$504:$R$505,2)</f>
        <v>81.45</v>
      </c>
      <c r="AI549" s="743" cm="1">
        <f t="array" ref="AI549">INDEX($H549:$K549,0,MATCH(AI$508,$H$508:$K$508,0))*HLOOKUP(AI$507,$J$504:$R$505,2)</f>
        <v>78.45</v>
      </c>
      <c r="AJ549" s="743" cm="1">
        <f t="array" ref="AJ549">INDEX($H549:$K549,0,MATCH(AJ$508,$H$508:$K$508,0))*HLOOKUP(AJ$507,$J$504:$R$505,2)</f>
        <v>0</v>
      </c>
      <c r="AK549" s="743" cm="1">
        <f t="array" ref="AK549">INDEX($H549:$K549,0,MATCH(AK$508,$H$508:$K$508,0))*HLOOKUP(AK$507,$J$504:$R$505,2)</f>
        <v>80.3</v>
      </c>
      <c r="AL549" s="743" cm="1">
        <f t="array" ref="AL549">INDEX($H549:$K549,0,MATCH(AL$508,$H$508:$K$508,0))*HLOOKUP(AL$507,$J$504:$R$505,2)</f>
        <v>81.45</v>
      </c>
      <c r="AM549" s="743" cm="1">
        <f t="array" ref="AM549">INDEX($H549:$K549,0,MATCH(AM$508,$H$508:$K$508,0))*HLOOKUP(AM$507,$J$504:$R$505,2)</f>
        <v>78.45</v>
      </c>
      <c r="AN549" s="743" cm="1">
        <f t="array" ref="AN549">INDEX($H549:$K549,0,MATCH(AN$508,$H$508:$K$508,0))*HLOOKUP(AN$507,$J$504:$R$505,2)</f>
        <v>0</v>
      </c>
      <c r="AO549" s="743" cm="1">
        <f t="array" ref="AO549">INDEX($H549:$K549,0,MATCH(AO$508,$H$508:$K$508,0))*HLOOKUP(AO$507,$J$504:$R$505,2)</f>
        <v>80.3</v>
      </c>
      <c r="AP549" s="743" cm="1">
        <f t="array" ref="AP549">INDEX($H549:$K549,0,MATCH(AP$508,$H$508:$K$508,0))*HLOOKUP(AP$507,$J$504:$R$505,2)</f>
        <v>81.45</v>
      </c>
      <c r="AQ549" s="743" cm="1">
        <f t="array" ref="AQ549">INDEX($H549:$K549,0,MATCH(AQ$508,$H$508:$K$508,0))*HLOOKUP(AQ$507,$J$504:$R$505,2)</f>
        <v>78.45</v>
      </c>
      <c r="AR549" s="743" cm="1">
        <f t="array" ref="AR549">INDEX($H549:$K549,0,MATCH(AR$508,$H$508:$K$508,0))*HLOOKUP(AR$507,$J$504:$R$505,2)</f>
        <v>0</v>
      </c>
      <c r="AS549" s="743" cm="1">
        <f t="array" ref="AS549">INDEX($H549:$K549,0,MATCH(AS$508,$H$508:$K$508,0))*HLOOKUP(AS$507,$J$504:$R$505,2)</f>
        <v>80.3</v>
      </c>
      <c r="AT549" s="743" cm="1">
        <f t="array" ref="AT549">INDEX($H549:$K549,0,MATCH(AT$508,$H$508:$K$508,0))*HLOOKUP(AT$507,$J$504:$R$505,2)</f>
        <v>81.45</v>
      </c>
      <c r="AU549" s="743" cm="1">
        <f t="array" ref="AU549">INDEX($H549:$K549,0,MATCH(AU$508,$H$508:$K$508,0))*HLOOKUP(AU$507,$J$504:$R$505,2)</f>
        <v>78.45</v>
      </c>
      <c r="AV549" s="196"/>
      <c r="AW549" s="196"/>
      <c r="AX549" s="17"/>
      <c r="AY549" s="9"/>
      <c r="AZ549" s="9"/>
      <c r="BA549" s="9"/>
    </row>
    <row r="550" spans="1:53" ht="14.5" outlineLevel="1" x14ac:dyDescent="0.35">
      <c r="A550" s="7"/>
      <c r="B550" s="8"/>
      <c r="C550" s="18"/>
      <c r="D550" s="18"/>
      <c r="E550" s="18"/>
      <c r="F550" s="27"/>
      <c r="G550" s="27" t="str">
        <f t="shared" si="131"/>
        <v>YYBNBrd</v>
      </c>
      <c r="H550" s="232">
        <v>0</v>
      </c>
      <c r="I550" s="232">
        <v>80.3</v>
      </c>
      <c r="J550" s="232">
        <v>81.45</v>
      </c>
      <c r="K550" s="232">
        <v>78.45</v>
      </c>
      <c r="L550" s="743" cm="1">
        <f t="array" ref="L550">INDEX($H550:$K550,0,MATCH(L$508,$H$508:$K$508,0))*HLOOKUP(L$507,$J$504:$R$505,2)</f>
        <v>0</v>
      </c>
      <c r="M550" s="743" cm="1">
        <f t="array" ref="M550">INDEX($H550:$K550,0,MATCH(M$508,$H$508:$K$508,0))*HLOOKUP(M$507,$J$504:$R$505,2)</f>
        <v>80.3</v>
      </c>
      <c r="N550" s="743" cm="1">
        <f t="array" ref="N550">INDEX($H550:$K550,0,MATCH(N$508,$H$508:$K$508,0))*HLOOKUP(N$507,$J$504:$R$505,2)</f>
        <v>81.45</v>
      </c>
      <c r="O550" s="743" cm="1">
        <f t="array" ref="O550">INDEX($H550:$K550,0,MATCH(O$508,$H$508:$K$508,0))*HLOOKUP(O$507,$J$504:$R$505,2)</f>
        <v>78.45</v>
      </c>
      <c r="P550" s="743" cm="1">
        <f t="array" ref="P550">INDEX($H550:$K550,0,MATCH(P$508,$H$508:$K$508,0))*HLOOKUP(P$507,$J$504:$R$505,2)</f>
        <v>0</v>
      </c>
      <c r="Q550" s="743" cm="1">
        <f t="array" ref="Q550">INDEX($H550:$K550,0,MATCH(Q$508,$H$508:$K$508,0))*HLOOKUP(Q$507,$J$504:$R$505,2)</f>
        <v>80.3</v>
      </c>
      <c r="R550" s="743" cm="1">
        <f t="array" ref="R550">INDEX($H550:$K550,0,MATCH(R$508,$H$508:$K$508,0))*HLOOKUP(R$507,$J$504:$R$505,2)</f>
        <v>81.45</v>
      </c>
      <c r="S550" s="743" cm="1">
        <f t="array" ref="S550">INDEX($H550:$K550,0,MATCH(S$508,$H$508:$K$508,0))*HLOOKUP(S$507,$J$504:$R$505,2)</f>
        <v>78.45</v>
      </c>
      <c r="T550" s="743" cm="1">
        <f t="array" ref="T550">INDEX($H550:$K550,0,MATCH(T$508,$H$508:$K$508,0))*HLOOKUP(T$507,$J$504:$R$505,2)</f>
        <v>0</v>
      </c>
      <c r="U550" s="743" cm="1">
        <f t="array" ref="U550">INDEX($H550:$K550,0,MATCH(U$508,$H$508:$K$508,0))*HLOOKUP(U$507,$J$504:$R$505,2)</f>
        <v>80.3</v>
      </c>
      <c r="V550" s="743" cm="1">
        <f t="array" ref="V550">INDEX($H550:$K550,0,MATCH(V$508,$H$508:$K$508,0))*HLOOKUP(V$507,$J$504:$R$505,2)</f>
        <v>81.45</v>
      </c>
      <c r="W550" s="743" cm="1">
        <f t="array" ref="W550">INDEX($H550:$K550,0,MATCH(W$508,$H$508:$K$508,0))*HLOOKUP(W$507,$J$504:$R$505,2)</f>
        <v>78.45</v>
      </c>
      <c r="X550" s="743" cm="1">
        <f t="array" ref="X550">INDEX($H550:$K550,0,MATCH(X$508,$H$508:$K$508,0))*HLOOKUP(X$507,$J$504:$R$505,2)</f>
        <v>0</v>
      </c>
      <c r="Y550" s="743" cm="1">
        <f t="array" ref="Y550">INDEX($H550:$K550,0,MATCH(Y$508,$H$508:$K$508,0))*HLOOKUP(Y$507,$J$504:$R$505,2)</f>
        <v>80.3</v>
      </c>
      <c r="Z550" s="743" cm="1">
        <f t="array" ref="Z550">INDEX($H550:$K550,0,MATCH(Z$508,$H$508:$K$508,0))*HLOOKUP(Z$507,$J$504:$R$505,2)</f>
        <v>81.45</v>
      </c>
      <c r="AA550" s="743" cm="1">
        <f t="array" ref="AA550">INDEX($H550:$K550,0,MATCH(AA$508,$H$508:$K$508,0))*HLOOKUP(AA$507,$J$504:$R$505,2)</f>
        <v>78.45</v>
      </c>
      <c r="AB550" s="743" cm="1">
        <f t="array" ref="AB550">INDEX($H550:$K550,0,MATCH(AB$508,$H$508:$K$508,0))*HLOOKUP(AB$507,$J$504:$R$505,2)</f>
        <v>0</v>
      </c>
      <c r="AC550" s="743" cm="1">
        <f t="array" ref="AC550">INDEX($H550:$K550,0,MATCH(AC$508,$H$508:$K$508,0))*HLOOKUP(AC$507,$J$504:$R$505,2)</f>
        <v>80.3</v>
      </c>
      <c r="AD550" s="743" cm="1">
        <f t="array" ref="AD550">INDEX($H550:$K550,0,MATCH(AD$508,$H$508:$K$508,0))*HLOOKUP(AD$507,$J$504:$R$505,2)</f>
        <v>81.45</v>
      </c>
      <c r="AE550" s="743" cm="1">
        <f t="array" ref="AE550">INDEX($H550:$K550,0,MATCH(AE$508,$H$508:$K$508,0))*HLOOKUP(AE$507,$J$504:$R$505,2)</f>
        <v>78.45</v>
      </c>
      <c r="AF550" s="743" cm="1">
        <f t="array" ref="AF550">INDEX($H550:$K550,0,MATCH(AF$508,$H$508:$K$508,0))*HLOOKUP(AF$507,$J$504:$R$505,2)</f>
        <v>0</v>
      </c>
      <c r="AG550" s="743" cm="1">
        <f t="array" ref="AG550">INDEX($H550:$K550,0,MATCH(AG$508,$H$508:$K$508,0))*HLOOKUP(AG$507,$J$504:$R$505,2)</f>
        <v>80.3</v>
      </c>
      <c r="AH550" s="743" cm="1">
        <f t="array" ref="AH550">INDEX($H550:$K550,0,MATCH(AH$508,$H$508:$K$508,0))*HLOOKUP(AH$507,$J$504:$R$505,2)</f>
        <v>81.45</v>
      </c>
      <c r="AI550" s="743" cm="1">
        <f t="array" ref="AI550">INDEX($H550:$K550,0,MATCH(AI$508,$H$508:$K$508,0))*HLOOKUP(AI$507,$J$504:$R$505,2)</f>
        <v>78.45</v>
      </c>
      <c r="AJ550" s="743" cm="1">
        <f t="array" ref="AJ550">INDEX($H550:$K550,0,MATCH(AJ$508,$H$508:$K$508,0))*HLOOKUP(AJ$507,$J$504:$R$505,2)</f>
        <v>0</v>
      </c>
      <c r="AK550" s="743" cm="1">
        <f t="array" ref="AK550">INDEX($H550:$K550,0,MATCH(AK$508,$H$508:$K$508,0))*HLOOKUP(AK$507,$J$504:$R$505,2)</f>
        <v>80.3</v>
      </c>
      <c r="AL550" s="743" cm="1">
        <f t="array" ref="AL550">INDEX($H550:$K550,0,MATCH(AL$508,$H$508:$K$508,0))*HLOOKUP(AL$507,$J$504:$R$505,2)</f>
        <v>81.45</v>
      </c>
      <c r="AM550" s="743" cm="1">
        <f t="array" ref="AM550">INDEX($H550:$K550,0,MATCH(AM$508,$H$508:$K$508,0))*HLOOKUP(AM$507,$J$504:$R$505,2)</f>
        <v>78.45</v>
      </c>
      <c r="AN550" s="743" cm="1">
        <f t="array" ref="AN550">INDEX($H550:$K550,0,MATCH(AN$508,$H$508:$K$508,0))*HLOOKUP(AN$507,$J$504:$R$505,2)</f>
        <v>0</v>
      </c>
      <c r="AO550" s="743" cm="1">
        <f t="array" ref="AO550">INDEX($H550:$K550,0,MATCH(AO$508,$H$508:$K$508,0))*HLOOKUP(AO$507,$J$504:$R$505,2)</f>
        <v>80.3</v>
      </c>
      <c r="AP550" s="743" cm="1">
        <f t="array" ref="AP550">INDEX($H550:$K550,0,MATCH(AP$508,$H$508:$K$508,0))*HLOOKUP(AP$507,$J$504:$R$505,2)</f>
        <v>81.45</v>
      </c>
      <c r="AQ550" s="743" cm="1">
        <f t="array" ref="AQ550">INDEX($H550:$K550,0,MATCH(AQ$508,$H$508:$K$508,0))*HLOOKUP(AQ$507,$J$504:$R$505,2)</f>
        <v>78.45</v>
      </c>
      <c r="AR550" s="743" cm="1">
        <f t="array" ref="AR550">INDEX($H550:$K550,0,MATCH(AR$508,$H$508:$K$508,0))*HLOOKUP(AR$507,$J$504:$R$505,2)</f>
        <v>0</v>
      </c>
      <c r="AS550" s="743" cm="1">
        <f t="array" ref="AS550">INDEX($H550:$K550,0,MATCH(AS$508,$H$508:$K$508,0))*HLOOKUP(AS$507,$J$504:$R$505,2)</f>
        <v>80.3</v>
      </c>
      <c r="AT550" s="743" cm="1">
        <f t="array" ref="AT550">INDEX($H550:$K550,0,MATCH(AT$508,$H$508:$K$508,0))*HLOOKUP(AT$507,$J$504:$R$505,2)</f>
        <v>81.45</v>
      </c>
      <c r="AU550" s="743" cm="1">
        <f t="array" ref="AU550">INDEX($H550:$K550,0,MATCH(AU$508,$H$508:$K$508,0))*HLOOKUP(AU$507,$J$504:$R$505,2)</f>
        <v>78.45</v>
      </c>
      <c r="AV550" s="196"/>
      <c r="AW550" s="196"/>
      <c r="AX550" s="17"/>
      <c r="AY550" s="9"/>
      <c r="AZ550" s="9"/>
      <c r="BA550" s="9"/>
    </row>
    <row r="551" spans="1:53" ht="14.5" outlineLevel="1" x14ac:dyDescent="0.35">
      <c r="A551" s="7"/>
      <c r="B551" s="8"/>
      <c r="C551" s="18"/>
      <c r="D551" s="18"/>
      <c r="E551" s="18"/>
      <c r="F551" s="27"/>
      <c r="G551" s="27" t="str">
        <f t="shared" si="131"/>
        <v>YYBNBl</v>
      </c>
      <c r="H551" s="232">
        <v>0</v>
      </c>
      <c r="I551" s="232">
        <v>80.3</v>
      </c>
      <c r="J551" s="232">
        <v>0</v>
      </c>
      <c r="K551" s="232">
        <v>0</v>
      </c>
      <c r="L551" s="743" cm="1">
        <f t="array" ref="L551">INDEX($H551:$K551,0,MATCH(L$508,$H$508:$K$508,0))*HLOOKUP(L$507,$J$504:$R$505,2)</f>
        <v>0</v>
      </c>
      <c r="M551" s="743" cm="1">
        <f t="array" ref="M551">INDEX($H551:$K551,0,MATCH(M$508,$H$508:$K$508,0))*HLOOKUP(M$507,$J$504:$R$505,2)</f>
        <v>80.3</v>
      </c>
      <c r="N551" s="743" cm="1">
        <f t="array" ref="N551">INDEX($H551:$K551,0,MATCH(N$508,$H$508:$K$508,0))*HLOOKUP(N$507,$J$504:$R$505,2)</f>
        <v>0</v>
      </c>
      <c r="O551" s="743" cm="1">
        <f t="array" ref="O551">INDEX($H551:$K551,0,MATCH(O$508,$H$508:$K$508,0))*HLOOKUP(O$507,$J$504:$R$505,2)</f>
        <v>0</v>
      </c>
      <c r="P551" s="743" cm="1">
        <f t="array" ref="P551">INDEX($H551:$K551,0,MATCH(P$508,$H$508:$K$508,0))*HLOOKUP(P$507,$J$504:$R$505,2)</f>
        <v>0</v>
      </c>
      <c r="Q551" s="743" cm="1">
        <f t="array" ref="Q551">INDEX($H551:$K551,0,MATCH(Q$508,$H$508:$K$508,0))*HLOOKUP(Q$507,$J$504:$R$505,2)</f>
        <v>80.3</v>
      </c>
      <c r="R551" s="743" cm="1">
        <f t="array" ref="R551">INDEX($H551:$K551,0,MATCH(R$508,$H$508:$K$508,0))*HLOOKUP(R$507,$J$504:$R$505,2)</f>
        <v>0</v>
      </c>
      <c r="S551" s="743" cm="1">
        <f t="array" ref="S551">INDEX($H551:$K551,0,MATCH(S$508,$H$508:$K$508,0))*HLOOKUP(S$507,$J$504:$R$505,2)</f>
        <v>0</v>
      </c>
      <c r="T551" s="743" cm="1">
        <f t="array" ref="T551">INDEX($H551:$K551,0,MATCH(T$508,$H$508:$K$508,0))*HLOOKUP(T$507,$J$504:$R$505,2)</f>
        <v>0</v>
      </c>
      <c r="U551" s="743" cm="1">
        <f t="array" ref="U551">INDEX($H551:$K551,0,MATCH(U$508,$H$508:$K$508,0))*HLOOKUP(U$507,$J$504:$R$505,2)</f>
        <v>80.3</v>
      </c>
      <c r="V551" s="743" cm="1">
        <f t="array" ref="V551">INDEX($H551:$K551,0,MATCH(V$508,$H$508:$K$508,0))*HLOOKUP(V$507,$J$504:$R$505,2)</f>
        <v>0</v>
      </c>
      <c r="W551" s="743" cm="1">
        <f t="array" ref="W551">INDEX($H551:$K551,0,MATCH(W$508,$H$508:$K$508,0))*HLOOKUP(W$507,$J$504:$R$505,2)</f>
        <v>0</v>
      </c>
      <c r="X551" s="743" cm="1">
        <f t="array" ref="X551">INDEX($H551:$K551,0,MATCH(X$508,$H$508:$K$508,0))*HLOOKUP(X$507,$J$504:$R$505,2)</f>
        <v>0</v>
      </c>
      <c r="Y551" s="743" cm="1">
        <f t="array" ref="Y551">INDEX($H551:$K551,0,MATCH(Y$508,$H$508:$K$508,0))*HLOOKUP(Y$507,$J$504:$R$505,2)</f>
        <v>80.3</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0</v>
      </c>
      <c r="AC551" s="743" cm="1">
        <f t="array" ref="AC551">INDEX($H551:$K551,0,MATCH(AC$508,$H$508:$K$508,0))*HLOOKUP(AC$507,$J$504:$R$505,2)</f>
        <v>80.3</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0</v>
      </c>
      <c r="AG551" s="743" cm="1">
        <f t="array" ref="AG551">INDEX($H551:$K551,0,MATCH(AG$508,$H$508:$K$508,0))*HLOOKUP(AG$507,$J$504:$R$505,2)</f>
        <v>80.3</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0</v>
      </c>
      <c r="AK551" s="743" cm="1">
        <f t="array" ref="AK551">INDEX($H551:$K551,0,MATCH(AK$508,$H$508:$K$508,0))*HLOOKUP(AK$507,$J$504:$R$505,2)</f>
        <v>80.3</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0</v>
      </c>
      <c r="AO551" s="743" cm="1">
        <f t="array" ref="AO551">INDEX($H551:$K551,0,MATCH(AO$508,$H$508:$K$508,0))*HLOOKUP(AO$507,$J$504:$R$505,2)</f>
        <v>80.3</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0</v>
      </c>
      <c r="AS551" s="743" cm="1">
        <f t="array" ref="AS551">INDEX($H551:$K551,0,MATCH(AS$508,$H$508:$K$508,0))*HLOOKUP(AS$507,$J$504:$R$505,2)</f>
        <v>80.3</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0</v>
      </c>
      <c r="I552" s="232">
        <v>80.3</v>
      </c>
      <c r="J552" s="232">
        <v>54.3</v>
      </c>
      <c r="K552" s="232">
        <v>21.72</v>
      </c>
      <c r="L552" s="743" cm="1">
        <f t="array" ref="L552">INDEX($H552:$K552,0,MATCH(L$508,$H$508:$K$508,0))*HLOOKUP(L$507,$J$504:$R$505,2)</f>
        <v>0</v>
      </c>
      <c r="M552" s="743" cm="1">
        <f t="array" ref="M552">INDEX($H552:$K552,0,MATCH(M$508,$H$508:$K$508,0))*HLOOKUP(M$507,$J$504:$R$505,2)</f>
        <v>80.3</v>
      </c>
      <c r="N552" s="743" cm="1">
        <f t="array" ref="N552">INDEX($H552:$K552,0,MATCH(N$508,$H$508:$K$508,0))*HLOOKUP(N$507,$J$504:$R$505,2)</f>
        <v>54.3</v>
      </c>
      <c r="O552" s="743" cm="1">
        <f t="array" ref="O552">INDEX($H552:$K552,0,MATCH(O$508,$H$508:$K$508,0))*HLOOKUP(O$507,$J$504:$R$505,2)</f>
        <v>21.72</v>
      </c>
      <c r="P552" s="743" cm="1">
        <f t="array" ref="P552">INDEX($H552:$K552,0,MATCH(P$508,$H$508:$K$508,0))*HLOOKUP(P$507,$J$504:$R$505,2)</f>
        <v>0</v>
      </c>
      <c r="Q552" s="743" cm="1">
        <f t="array" ref="Q552">INDEX($H552:$K552,0,MATCH(Q$508,$H$508:$K$508,0))*HLOOKUP(Q$507,$J$504:$R$505,2)</f>
        <v>80.3</v>
      </c>
      <c r="R552" s="743" cm="1">
        <f t="array" ref="R552">INDEX($H552:$K552,0,MATCH(R$508,$H$508:$K$508,0))*HLOOKUP(R$507,$J$504:$R$505,2)</f>
        <v>54.3</v>
      </c>
      <c r="S552" s="743" cm="1">
        <f t="array" ref="S552">INDEX($H552:$K552,0,MATCH(S$508,$H$508:$K$508,0))*HLOOKUP(S$507,$J$504:$R$505,2)</f>
        <v>21.72</v>
      </c>
      <c r="T552" s="743" cm="1">
        <f t="array" ref="T552">INDEX($H552:$K552,0,MATCH(T$508,$H$508:$K$508,0))*HLOOKUP(T$507,$J$504:$R$505,2)</f>
        <v>0</v>
      </c>
      <c r="U552" s="743" cm="1">
        <f t="array" ref="U552">INDEX($H552:$K552,0,MATCH(U$508,$H$508:$K$508,0))*HLOOKUP(U$507,$J$504:$R$505,2)</f>
        <v>80.3</v>
      </c>
      <c r="V552" s="743" cm="1">
        <f t="array" ref="V552">INDEX($H552:$K552,0,MATCH(V$508,$H$508:$K$508,0))*HLOOKUP(V$507,$J$504:$R$505,2)</f>
        <v>54.3</v>
      </c>
      <c r="W552" s="743" cm="1">
        <f t="array" ref="W552">INDEX($H552:$K552,0,MATCH(W$508,$H$508:$K$508,0))*HLOOKUP(W$507,$J$504:$R$505,2)</f>
        <v>21.72</v>
      </c>
      <c r="X552" s="743" cm="1">
        <f t="array" ref="X552">INDEX($H552:$K552,0,MATCH(X$508,$H$508:$K$508,0))*HLOOKUP(X$507,$J$504:$R$505,2)</f>
        <v>0</v>
      </c>
      <c r="Y552" s="743" cm="1">
        <f t="array" ref="Y552">INDEX($H552:$K552,0,MATCH(Y$508,$H$508:$K$508,0))*HLOOKUP(Y$507,$J$504:$R$505,2)</f>
        <v>80.3</v>
      </c>
      <c r="Z552" s="743" cm="1">
        <f t="array" ref="Z552">INDEX($H552:$K552,0,MATCH(Z$508,$H$508:$K$508,0))*HLOOKUP(Z$507,$J$504:$R$505,2)</f>
        <v>54.3</v>
      </c>
      <c r="AA552" s="743" cm="1">
        <f t="array" ref="AA552">INDEX($H552:$K552,0,MATCH(AA$508,$H$508:$K$508,0))*HLOOKUP(AA$507,$J$504:$R$505,2)</f>
        <v>21.72</v>
      </c>
      <c r="AB552" s="743" cm="1">
        <f t="array" ref="AB552">INDEX($H552:$K552,0,MATCH(AB$508,$H$508:$K$508,0))*HLOOKUP(AB$507,$J$504:$R$505,2)</f>
        <v>0</v>
      </c>
      <c r="AC552" s="743" cm="1">
        <f t="array" ref="AC552">INDEX($H552:$K552,0,MATCH(AC$508,$H$508:$K$508,0))*HLOOKUP(AC$507,$J$504:$R$505,2)</f>
        <v>80.3</v>
      </c>
      <c r="AD552" s="743" cm="1">
        <f t="array" ref="AD552">INDEX($H552:$K552,0,MATCH(AD$508,$H$508:$K$508,0))*HLOOKUP(AD$507,$J$504:$R$505,2)</f>
        <v>54.3</v>
      </c>
      <c r="AE552" s="743" cm="1">
        <f t="array" ref="AE552">INDEX($H552:$K552,0,MATCH(AE$508,$H$508:$K$508,0))*HLOOKUP(AE$507,$J$504:$R$505,2)</f>
        <v>21.72</v>
      </c>
      <c r="AF552" s="743" cm="1">
        <f t="array" ref="AF552">INDEX($H552:$K552,0,MATCH(AF$508,$H$508:$K$508,0))*HLOOKUP(AF$507,$J$504:$R$505,2)</f>
        <v>0</v>
      </c>
      <c r="AG552" s="743" cm="1">
        <f t="array" ref="AG552">INDEX($H552:$K552,0,MATCH(AG$508,$H$508:$K$508,0))*HLOOKUP(AG$507,$J$504:$R$505,2)</f>
        <v>80.3</v>
      </c>
      <c r="AH552" s="743" cm="1">
        <f t="array" ref="AH552">INDEX($H552:$K552,0,MATCH(AH$508,$H$508:$K$508,0))*HLOOKUP(AH$507,$J$504:$R$505,2)</f>
        <v>54.3</v>
      </c>
      <c r="AI552" s="743" cm="1">
        <f t="array" ref="AI552">INDEX($H552:$K552,0,MATCH(AI$508,$H$508:$K$508,0))*HLOOKUP(AI$507,$J$504:$R$505,2)</f>
        <v>21.72</v>
      </c>
      <c r="AJ552" s="743" cm="1">
        <f t="array" ref="AJ552">INDEX($H552:$K552,0,MATCH(AJ$508,$H$508:$K$508,0))*HLOOKUP(AJ$507,$J$504:$R$505,2)</f>
        <v>0</v>
      </c>
      <c r="AK552" s="743" cm="1">
        <f t="array" ref="AK552">INDEX($H552:$K552,0,MATCH(AK$508,$H$508:$K$508,0))*HLOOKUP(AK$507,$J$504:$R$505,2)</f>
        <v>80.3</v>
      </c>
      <c r="AL552" s="743" cm="1">
        <f t="array" ref="AL552">INDEX($H552:$K552,0,MATCH(AL$508,$H$508:$K$508,0))*HLOOKUP(AL$507,$J$504:$R$505,2)</f>
        <v>54.3</v>
      </c>
      <c r="AM552" s="743" cm="1">
        <f t="array" ref="AM552">INDEX($H552:$K552,0,MATCH(AM$508,$H$508:$K$508,0))*HLOOKUP(AM$507,$J$504:$R$505,2)</f>
        <v>21.72</v>
      </c>
      <c r="AN552" s="743" cm="1">
        <f t="array" ref="AN552">INDEX($H552:$K552,0,MATCH(AN$508,$H$508:$K$508,0))*HLOOKUP(AN$507,$J$504:$R$505,2)</f>
        <v>0</v>
      </c>
      <c r="AO552" s="743" cm="1">
        <f t="array" ref="AO552">INDEX($H552:$K552,0,MATCH(AO$508,$H$508:$K$508,0))*HLOOKUP(AO$507,$J$504:$R$505,2)</f>
        <v>80.3</v>
      </c>
      <c r="AP552" s="743" cm="1">
        <f t="array" ref="AP552">INDEX($H552:$K552,0,MATCH(AP$508,$H$508:$K$508,0))*HLOOKUP(AP$507,$J$504:$R$505,2)</f>
        <v>54.3</v>
      </c>
      <c r="AQ552" s="743" cm="1">
        <f t="array" ref="AQ552">INDEX($H552:$K552,0,MATCH(AQ$508,$H$508:$K$508,0))*HLOOKUP(AQ$507,$J$504:$R$505,2)</f>
        <v>21.72</v>
      </c>
      <c r="AR552" s="743" cm="1">
        <f t="array" ref="AR552">INDEX($H552:$K552,0,MATCH(AR$508,$H$508:$K$508,0))*HLOOKUP(AR$507,$J$504:$R$505,2)</f>
        <v>0</v>
      </c>
      <c r="AS552" s="743" cm="1">
        <f t="array" ref="AS552">INDEX($H552:$K552,0,MATCH(AS$508,$H$508:$K$508,0))*HLOOKUP(AS$507,$J$504:$R$505,2)</f>
        <v>80.3</v>
      </c>
      <c r="AT552" s="743" cm="1">
        <f t="array" ref="AT552">INDEX($H552:$K552,0,MATCH(AT$508,$H$508:$K$508,0))*HLOOKUP(AT$507,$J$504:$R$505,2)</f>
        <v>54.3</v>
      </c>
      <c r="AU552" s="743" cm="1">
        <f t="array" ref="AU552">INDEX($H552:$K552,0,MATCH(AU$508,$H$508:$K$508,0))*HLOOKUP(AU$507,$J$504:$R$505,2)</f>
        <v>21.72</v>
      </c>
      <c r="AV552" s="196"/>
      <c r="AW552" s="196"/>
      <c r="AX552" s="17"/>
      <c r="AY552" s="9"/>
      <c r="AZ552" s="9"/>
      <c r="BA552" s="9"/>
    </row>
    <row r="553" spans="1:53" ht="14.5" outlineLevel="1" x14ac:dyDescent="0.35">
      <c r="A553" s="7"/>
      <c r="B553" s="8"/>
      <c r="C553" s="18"/>
      <c r="D553" s="18"/>
      <c r="E553" s="18"/>
      <c r="F553" s="27"/>
      <c r="G553" s="27" t="str">
        <f t="shared" si="131"/>
        <v>YYNBLbd</v>
      </c>
      <c r="H553" s="232">
        <v>0</v>
      </c>
      <c r="I553" s="232">
        <v>80.3</v>
      </c>
      <c r="J553" s="232">
        <v>54.3</v>
      </c>
      <c r="K553" s="232">
        <v>21.72</v>
      </c>
      <c r="L553" s="743" cm="1">
        <f t="array" ref="L553">INDEX($H553:$K553,0,MATCH(L$508,$H$508:$K$508,0))*HLOOKUP(L$507,$J$504:$R$505,2)</f>
        <v>0</v>
      </c>
      <c r="M553" s="743" cm="1">
        <f t="array" ref="M553">INDEX($H553:$K553,0,MATCH(M$508,$H$508:$K$508,0))*HLOOKUP(M$507,$J$504:$R$505,2)</f>
        <v>80.3</v>
      </c>
      <c r="N553" s="743" cm="1">
        <f t="array" ref="N553">INDEX($H553:$K553,0,MATCH(N$508,$H$508:$K$508,0))*HLOOKUP(N$507,$J$504:$R$505,2)</f>
        <v>54.3</v>
      </c>
      <c r="O553" s="743" cm="1">
        <f t="array" ref="O553">INDEX($H553:$K553,0,MATCH(O$508,$H$508:$K$508,0))*HLOOKUP(O$507,$J$504:$R$505,2)</f>
        <v>21.72</v>
      </c>
      <c r="P553" s="743" cm="1">
        <f t="array" ref="P553">INDEX($H553:$K553,0,MATCH(P$508,$H$508:$K$508,0))*HLOOKUP(P$507,$J$504:$R$505,2)</f>
        <v>0</v>
      </c>
      <c r="Q553" s="743" cm="1">
        <f t="array" ref="Q553">INDEX($H553:$K553,0,MATCH(Q$508,$H$508:$K$508,0))*HLOOKUP(Q$507,$J$504:$R$505,2)</f>
        <v>80.3</v>
      </c>
      <c r="R553" s="743" cm="1">
        <f t="array" ref="R553">INDEX($H553:$K553,0,MATCH(R$508,$H$508:$K$508,0))*HLOOKUP(R$507,$J$504:$R$505,2)</f>
        <v>54.3</v>
      </c>
      <c r="S553" s="743" cm="1">
        <f t="array" ref="S553">INDEX($H553:$K553,0,MATCH(S$508,$H$508:$K$508,0))*HLOOKUP(S$507,$J$504:$R$505,2)</f>
        <v>21.72</v>
      </c>
      <c r="T553" s="743" cm="1">
        <f t="array" ref="T553">INDEX($H553:$K553,0,MATCH(T$508,$H$508:$K$508,0))*HLOOKUP(T$507,$J$504:$R$505,2)</f>
        <v>0</v>
      </c>
      <c r="U553" s="743" cm="1">
        <f t="array" ref="U553">INDEX($H553:$K553,0,MATCH(U$508,$H$508:$K$508,0))*HLOOKUP(U$507,$J$504:$R$505,2)</f>
        <v>80.3</v>
      </c>
      <c r="V553" s="743" cm="1">
        <f t="array" ref="V553">INDEX($H553:$K553,0,MATCH(V$508,$H$508:$K$508,0))*HLOOKUP(V$507,$J$504:$R$505,2)</f>
        <v>54.3</v>
      </c>
      <c r="W553" s="743" cm="1">
        <f t="array" ref="W553">INDEX($H553:$K553,0,MATCH(W$508,$H$508:$K$508,0))*HLOOKUP(W$507,$J$504:$R$505,2)</f>
        <v>21.72</v>
      </c>
      <c r="X553" s="743" cm="1">
        <f t="array" ref="X553">INDEX($H553:$K553,0,MATCH(X$508,$H$508:$K$508,0))*HLOOKUP(X$507,$J$504:$R$505,2)</f>
        <v>0</v>
      </c>
      <c r="Y553" s="743" cm="1">
        <f t="array" ref="Y553">INDEX($H553:$K553,0,MATCH(Y$508,$H$508:$K$508,0))*HLOOKUP(Y$507,$J$504:$R$505,2)</f>
        <v>80.3</v>
      </c>
      <c r="Z553" s="743" cm="1">
        <f t="array" ref="Z553">INDEX($H553:$K553,0,MATCH(Z$508,$H$508:$K$508,0))*HLOOKUP(Z$507,$J$504:$R$505,2)</f>
        <v>54.3</v>
      </c>
      <c r="AA553" s="743" cm="1">
        <f t="array" ref="AA553">INDEX($H553:$K553,0,MATCH(AA$508,$H$508:$K$508,0))*HLOOKUP(AA$507,$J$504:$R$505,2)</f>
        <v>21.72</v>
      </c>
      <c r="AB553" s="743" cm="1">
        <f t="array" ref="AB553">INDEX($H553:$K553,0,MATCH(AB$508,$H$508:$K$508,0))*HLOOKUP(AB$507,$J$504:$R$505,2)</f>
        <v>0</v>
      </c>
      <c r="AC553" s="743" cm="1">
        <f t="array" ref="AC553">INDEX($H553:$K553,0,MATCH(AC$508,$H$508:$K$508,0))*HLOOKUP(AC$507,$J$504:$R$505,2)</f>
        <v>80.3</v>
      </c>
      <c r="AD553" s="743" cm="1">
        <f t="array" ref="AD553">INDEX($H553:$K553,0,MATCH(AD$508,$H$508:$K$508,0))*HLOOKUP(AD$507,$J$504:$R$505,2)</f>
        <v>54.3</v>
      </c>
      <c r="AE553" s="743" cm="1">
        <f t="array" ref="AE553">INDEX($H553:$K553,0,MATCH(AE$508,$H$508:$K$508,0))*HLOOKUP(AE$507,$J$504:$R$505,2)</f>
        <v>21.72</v>
      </c>
      <c r="AF553" s="743" cm="1">
        <f t="array" ref="AF553">INDEX($H553:$K553,0,MATCH(AF$508,$H$508:$K$508,0))*HLOOKUP(AF$507,$J$504:$R$505,2)</f>
        <v>0</v>
      </c>
      <c r="AG553" s="743" cm="1">
        <f t="array" ref="AG553">INDEX($H553:$K553,0,MATCH(AG$508,$H$508:$K$508,0))*HLOOKUP(AG$507,$J$504:$R$505,2)</f>
        <v>80.3</v>
      </c>
      <c r="AH553" s="743" cm="1">
        <f t="array" ref="AH553">INDEX($H553:$K553,0,MATCH(AH$508,$H$508:$K$508,0))*HLOOKUP(AH$507,$J$504:$R$505,2)</f>
        <v>54.3</v>
      </c>
      <c r="AI553" s="743" cm="1">
        <f t="array" ref="AI553">INDEX($H553:$K553,0,MATCH(AI$508,$H$508:$K$508,0))*HLOOKUP(AI$507,$J$504:$R$505,2)</f>
        <v>21.72</v>
      </c>
      <c r="AJ553" s="743" cm="1">
        <f t="array" ref="AJ553">INDEX($H553:$K553,0,MATCH(AJ$508,$H$508:$K$508,0))*HLOOKUP(AJ$507,$J$504:$R$505,2)</f>
        <v>0</v>
      </c>
      <c r="AK553" s="743" cm="1">
        <f t="array" ref="AK553">INDEX($H553:$K553,0,MATCH(AK$508,$H$508:$K$508,0))*HLOOKUP(AK$507,$J$504:$R$505,2)</f>
        <v>80.3</v>
      </c>
      <c r="AL553" s="743" cm="1">
        <f t="array" ref="AL553">INDEX($H553:$K553,0,MATCH(AL$508,$H$508:$K$508,0))*HLOOKUP(AL$507,$J$504:$R$505,2)</f>
        <v>54.3</v>
      </c>
      <c r="AM553" s="743" cm="1">
        <f t="array" ref="AM553">INDEX($H553:$K553,0,MATCH(AM$508,$H$508:$K$508,0))*HLOOKUP(AM$507,$J$504:$R$505,2)</f>
        <v>21.72</v>
      </c>
      <c r="AN553" s="743" cm="1">
        <f t="array" ref="AN553">INDEX($H553:$K553,0,MATCH(AN$508,$H$508:$K$508,0))*HLOOKUP(AN$507,$J$504:$R$505,2)</f>
        <v>0</v>
      </c>
      <c r="AO553" s="743" cm="1">
        <f t="array" ref="AO553">INDEX($H553:$K553,0,MATCH(AO$508,$H$508:$K$508,0))*HLOOKUP(AO$507,$J$504:$R$505,2)</f>
        <v>80.3</v>
      </c>
      <c r="AP553" s="743" cm="1">
        <f t="array" ref="AP553">INDEX($H553:$K553,0,MATCH(AP$508,$H$508:$K$508,0))*HLOOKUP(AP$507,$J$504:$R$505,2)</f>
        <v>54.3</v>
      </c>
      <c r="AQ553" s="743" cm="1">
        <f t="array" ref="AQ553">INDEX($H553:$K553,0,MATCH(AQ$508,$H$508:$K$508,0))*HLOOKUP(AQ$507,$J$504:$R$505,2)</f>
        <v>21.72</v>
      </c>
      <c r="AR553" s="743" cm="1">
        <f t="array" ref="AR553">INDEX($H553:$K553,0,MATCH(AR$508,$H$508:$K$508,0))*HLOOKUP(AR$507,$J$504:$R$505,2)</f>
        <v>0</v>
      </c>
      <c r="AS553" s="743" cm="1">
        <f t="array" ref="AS553">INDEX($H553:$K553,0,MATCH(AS$508,$H$508:$K$508,0))*HLOOKUP(AS$507,$J$504:$R$505,2)</f>
        <v>80.3</v>
      </c>
      <c r="AT553" s="743" cm="1">
        <f t="array" ref="AT553">INDEX($H553:$K553,0,MATCH(AT$508,$H$508:$K$508,0))*HLOOKUP(AT$507,$J$504:$R$505,2)</f>
        <v>54.3</v>
      </c>
      <c r="AU553" s="743" cm="1">
        <f t="array" ref="AU553">INDEX($H553:$K553,0,MATCH(AU$508,$H$508:$K$508,0))*HLOOKUP(AU$507,$J$504:$R$505,2)</f>
        <v>21.72</v>
      </c>
      <c r="AV553" s="196"/>
      <c r="AW553" s="196"/>
      <c r="AX553" s="17"/>
      <c r="AY553" s="9"/>
      <c r="AZ553" s="9"/>
      <c r="BA553" s="9"/>
    </row>
    <row r="554" spans="1:53" ht="14.5" outlineLevel="1" x14ac:dyDescent="0.35">
      <c r="A554" s="7"/>
      <c r="B554" s="8"/>
      <c r="C554" s="18"/>
      <c r="D554" s="18"/>
      <c r="E554" s="18"/>
      <c r="F554" s="27"/>
      <c r="G554" s="27" t="str">
        <f t="shared" si="131"/>
        <v>YYBLBz</v>
      </c>
      <c r="H554" s="232">
        <v>0</v>
      </c>
      <c r="I554" s="232">
        <v>80.3</v>
      </c>
      <c r="J554" s="232">
        <v>81.45</v>
      </c>
      <c r="K554" s="232">
        <v>78.45</v>
      </c>
      <c r="L554" s="743" cm="1">
        <f t="array" ref="L554">INDEX($H554:$K554,0,MATCH(L$508,$H$508:$K$508,0))*HLOOKUP(L$507,$J$504:$R$505,2)</f>
        <v>0</v>
      </c>
      <c r="M554" s="743" cm="1">
        <f t="array" ref="M554">INDEX($H554:$K554,0,MATCH(M$508,$H$508:$K$508,0))*HLOOKUP(M$507,$J$504:$R$505,2)</f>
        <v>80.3</v>
      </c>
      <c r="N554" s="743" cm="1">
        <f t="array" ref="N554">INDEX($H554:$K554,0,MATCH(N$508,$H$508:$K$508,0))*HLOOKUP(N$507,$J$504:$R$505,2)</f>
        <v>81.45</v>
      </c>
      <c r="O554" s="743" cm="1">
        <f t="array" ref="O554">INDEX($H554:$K554,0,MATCH(O$508,$H$508:$K$508,0))*HLOOKUP(O$507,$J$504:$R$505,2)</f>
        <v>78.45</v>
      </c>
      <c r="P554" s="743" cm="1">
        <f t="array" ref="P554">INDEX($H554:$K554,0,MATCH(P$508,$H$508:$K$508,0))*HLOOKUP(P$507,$J$504:$R$505,2)</f>
        <v>0</v>
      </c>
      <c r="Q554" s="743" cm="1">
        <f t="array" ref="Q554">INDEX($H554:$K554,0,MATCH(Q$508,$H$508:$K$508,0))*HLOOKUP(Q$507,$J$504:$R$505,2)</f>
        <v>80.3</v>
      </c>
      <c r="R554" s="743" cm="1">
        <f t="array" ref="R554">INDEX($H554:$K554,0,MATCH(R$508,$H$508:$K$508,0))*HLOOKUP(R$507,$J$504:$R$505,2)</f>
        <v>81.45</v>
      </c>
      <c r="S554" s="743" cm="1">
        <f t="array" ref="S554">INDEX($H554:$K554,0,MATCH(S$508,$H$508:$K$508,0))*HLOOKUP(S$507,$J$504:$R$505,2)</f>
        <v>78.45</v>
      </c>
      <c r="T554" s="743" cm="1">
        <f t="array" ref="T554">INDEX($H554:$K554,0,MATCH(T$508,$H$508:$K$508,0))*HLOOKUP(T$507,$J$504:$R$505,2)</f>
        <v>0</v>
      </c>
      <c r="U554" s="743" cm="1">
        <f t="array" ref="U554">INDEX($H554:$K554,0,MATCH(U$508,$H$508:$K$508,0))*HLOOKUP(U$507,$J$504:$R$505,2)</f>
        <v>80.3</v>
      </c>
      <c r="V554" s="743" cm="1">
        <f t="array" ref="V554">INDEX($H554:$K554,0,MATCH(V$508,$H$508:$K$508,0))*HLOOKUP(V$507,$J$504:$R$505,2)</f>
        <v>81.45</v>
      </c>
      <c r="W554" s="743" cm="1">
        <f t="array" ref="W554">INDEX($H554:$K554,0,MATCH(W$508,$H$508:$K$508,0))*HLOOKUP(W$507,$J$504:$R$505,2)</f>
        <v>78.45</v>
      </c>
      <c r="X554" s="743" cm="1">
        <f t="array" ref="X554">INDEX($H554:$K554,0,MATCH(X$508,$H$508:$K$508,0))*HLOOKUP(X$507,$J$504:$R$505,2)</f>
        <v>0</v>
      </c>
      <c r="Y554" s="743" cm="1">
        <f t="array" ref="Y554">INDEX($H554:$K554,0,MATCH(Y$508,$H$508:$K$508,0))*HLOOKUP(Y$507,$J$504:$R$505,2)</f>
        <v>80.3</v>
      </c>
      <c r="Z554" s="743" cm="1">
        <f t="array" ref="Z554">INDEX($H554:$K554,0,MATCH(Z$508,$H$508:$K$508,0))*HLOOKUP(Z$507,$J$504:$R$505,2)</f>
        <v>81.45</v>
      </c>
      <c r="AA554" s="743" cm="1">
        <f t="array" ref="AA554">INDEX($H554:$K554,0,MATCH(AA$508,$H$508:$K$508,0))*HLOOKUP(AA$507,$J$504:$R$505,2)</f>
        <v>78.45</v>
      </c>
      <c r="AB554" s="743" cm="1">
        <f t="array" ref="AB554">INDEX($H554:$K554,0,MATCH(AB$508,$H$508:$K$508,0))*HLOOKUP(AB$507,$J$504:$R$505,2)</f>
        <v>0</v>
      </c>
      <c r="AC554" s="743" cm="1">
        <f t="array" ref="AC554">INDEX($H554:$K554,0,MATCH(AC$508,$H$508:$K$508,0))*HLOOKUP(AC$507,$J$504:$R$505,2)</f>
        <v>80.3</v>
      </c>
      <c r="AD554" s="743" cm="1">
        <f t="array" ref="AD554">INDEX($H554:$K554,0,MATCH(AD$508,$H$508:$K$508,0))*HLOOKUP(AD$507,$J$504:$R$505,2)</f>
        <v>81.45</v>
      </c>
      <c r="AE554" s="743" cm="1">
        <f t="array" ref="AE554">INDEX($H554:$K554,0,MATCH(AE$508,$H$508:$K$508,0))*HLOOKUP(AE$507,$J$504:$R$505,2)</f>
        <v>78.45</v>
      </c>
      <c r="AF554" s="743" cm="1">
        <f t="array" ref="AF554">INDEX($H554:$K554,0,MATCH(AF$508,$H$508:$K$508,0))*HLOOKUP(AF$507,$J$504:$R$505,2)</f>
        <v>0</v>
      </c>
      <c r="AG554" s="743" cm="1">
        <f t="array" ref="AG554">INDEX($H554:$K554,0,MATCH(AG$508,$H$508:$K$508,0))*HLOOKUP(AG$507,$J$504:$R$505,2)</f>
        <v>80.3</v>
      </c>
      <c r="AH554" s="743" cm="1">
        <f t="array" ref="AH554">INDEX($H554:$K554,0,MATCH(AH$508,$H$508:$K$508,0))*HLOOKUP(AH$507,$J$504:$R$505,2)</f>
        <v>81.45</v>
      </c>
      <c r="AI554" s="743" cm="1">
        <f t="array" ref="AI554">INDEX($H554:$K554,0,MATCH(AI$508,$H$508:$K$508,0))*HLOOKUP(AI$507,$J$504:$R$505,2)</f>
        <v>78.45</v>
      </c>
      <c r="AJ554" s="743" cm="1">
        <f t="array" ref="AJ554">INDEX($H554:$K554,0,MATCH(AJ$508,$H$508:$K$508,0))*HLOOKUP(AJ$507,$J$504:$R$505,2)</f>
        <v>0</v>
      </c>
      <c r="AK554" s="743" cm="1">
        <f t="array" ref="AK554">INDEX($H554:$K554,0,MATCH(AK$508,$H$508:$K$508,0))*HLOOKUP(AK$507,$J$504:$R$505,2)</f>
        <v>80.3</v>
      </c>
      <c r="AL554" s="743" cm="1">
        <f t="array" ref="AL554">INDEX($H554:$K554,0,MATCH(AL$508,$H$508:$K$508,0))*HLOOKUP(AL$507,$J$504:$R$505,2)</f>
        <v>81.45</v>
      </c>
      <c r="AM554" s="743" cm="1">
        <f t="array" ref="AM554">INDEX($H554:$K554,0,MATCH(AM$508,$H$508:$K$508,0))*HLOOKUP(AM$507,$J$504:$R$505,2)</f>
        <v>78.45</v>
      </c>
      <c r="AN554" s="743" cm="1">
        <f t="array" ref="AN554">INDEX($H554:$K554,0,MATCH(AN$508,$H$508:$K$508,0))*HLOOKUP(AN$507,$J$504:$R$505,2)</f>
        <v>0</v>
      </c>
      <c r="AO554" s="743" cm="1">
        <f t="array" ref="AO554">INDEX($H554:$K554,0,MATCH(AO$508,$H$508:$K$508,0))*HLOOKUP(AO$507,$J$504:$R$505,2)</f>
        <v>80.3</v>
      </c>
      <c r="AP554" s="743" cm="1">
        <f t="array" ref="AP554">INDEX($H554:$K554,0,MATCH(AP$508,$H$508:$K$508,0))*HLOOKUP(AP$507,$J$504:$R$505,2)</f>
        <v>81.45</v>
      </c>
      <c r="AQ554" s="743" cm="1">
        <f t="array" ref="AQ554">INDEX($H554:$K554,0,MATCH(AQ$508,$H$508:$K$508,0))*HLOOKUP(AQ$507,$J$504:$R$505,2)</f>
        <v>78.45</v>
      </c>
      <c r="AR554" s="743" cm="1">
        <f t="array" ref="AR554">INDEX($H554:$K554,0,MATCH(AR$508,$H$508:$K$508,0))*HLOOKUP(AR$507,$J$504:$R$505,2)</f>
        <v>0</v>
      </c>
      <c r="AS554" s="743" cm="1">
        <f t="array" ref="AS554">INDEX($H554:$K554,0,MATCH(AS$508,$H$508:$K$508,0))*HLOOKUP(AS$507,$J$504:$R$505,2)</f>
        <v>80.3</v>
      </c>
      <c r="AT554" s="743" cm="1">
        <f t="array" ref="AT554">INDEX($H554:$K554,0,MATCH(AT$508,$H$508:$K$508,0))*HLOOKUP(AT$507,$J$504:$R$505,2)</f>
        <v>81.45</v>
      </c>
      <c r="AU554" s="743" cm="1">
        <f t="array" ref="AU554">INDEX($H554:$K554,0,MATCH(AU$508,$H$508:$K$508,0))*HLOOKUP(AU$507,$J$504:$R$505,2)</f>
        <v>78.45</v>
      </c>
      <c r="AV554" s="196"/>
      <c r="AW554" s="196"/>
      <c r="AX554" s="17"/>
      <c r="AY554" s="9"/>
      <c r="AZ554" s="9"/>
      <c r="BA554" s="9"/>
    </row>
    <row r="555" spans="1:53" ht="14.5" outlineLevel="1" x14ac:dyDescent="0.35">
      <c r="A555" s="7"/>
      <c r="B555" s="8"/>
      <c r="C555" s="18"/>
      <c r="D555" s="18"/>
      <c r="E555" s="18"/>
      <c r="F555" s="27"/>
      <c r="G555" s="27" t="str">
        <f t="shared" si="131"/>
        <v>YYBLBzd</v>
      </c>
      <c r="H555" s="232">
        <v>0</v>
      </c>
      <c r="I555" s="232">
        <v>80.3</v>
      </c>
      <c r="J555" s="232">
        <v>81.45</v>
      </c>
      <c r="K555" s="232">
        <v>78.45</v>
      </c>
      <c r="L555" s="743" cm="1">
        <f t="array" ref="L555">INDEX($H555:$K555,0,MATCH(L$508,$H$508:$K$508,0))*HLOOKUP(L$507,$J$504:$R$505,2)</f>
        <v>0</v>
      </c>
      <c r="M555" s="743" cm="1">
        <f t="array" ref="M555">INDEX($H555:$K555,0,MATCH(M$508,$H$508:$K$508,0))*HLOOKUP(M$507,$J$504:$R$505,2)</f>
        <v>80.3</v>
      </c>
      <c r="N555" s="743" cm="1">
        <f t="array" ref="N555">INDEX($H555:$K555,0,MATCH(N$508,$H$508:$K$508,0))*HLOOKUP(N$507,$J$504:$R$505,2)</f>
        <v>81.45</v>
      </c>
      <c r="O555" s="743" cm="1">
        <f t="array" ref="O555">INDEX($H555:$K555,0,MATCH(O$508,$H$508:$K$508,0))*HLOOKUP(O$507,$J$504:$R$505,2)</f>
        <v>78.45</v>
      </c>
      <c r="P555" s="743" cm="1">
        <f t="array" ref="P555">INDEX($H555:$K555,0,MATCH(P$508,$H$508:$K$508,0))*HLOOKUP(P$507,$J$504:$R$505,2)</f>
        <v>0</v>
      </c>
      <c r="Q555" s="743" cm="1">
        <f t="array" ref="Q555">INDEX($H555:$K555,0,MATCH(Q$508,$H$508:$K$508,0))*HLOOKUP(Q$507,$J$504:$R$505,2)</f>
        <v>80.3</v>
      </c>
      <c r="R555" s="743" cm="1">
        <f t="array" ref="R555">INDEX($H555:$K555,0,MATCH(R$508,$H$508:$K$508,0))*HLOOKUP(R$507,$J$504:$R$505,2)</f>
        <v>81.45</v>
      </c>
      <c r="S555" s="743" cm="1">
        <f t="array" ref="S555">INDEX($H555:$K555,0,MATCH(S$508,$H$508:$K$508,0))*HLOOKUP(S$507,$J$504:$R$505,2)</f>
        <v>78.45</v>
      </c>
      <c r="T555" s="743" cm="1">
        <f t="array" ref="T555">INDEX($H555:$K555,0,MATCH(T$508,$H$508:$K$508,0))*HLOOKUP(T$507,$J$504:$R$505,2)</f>
        <v>0</v>
      </c>
      <c r="U555" s="743" cm="1">
        <f t="array" ref="U555">INDEX($H555:$K555,0,MATCH(U$508,$H$508:$K$508,0))*HLOOKUP(U$507,$J$504:$R$505,2)</f>
        <v>80.3</v>
      </c>
      <c r="V555" s="743" cm="1">
        <f t="array" ref="V555">INDEX($H555:$K555,0,MATCH(V$508,$H$508:$K$508,0))*HLOOKUP(V$507,$J$504:$R$505,2)</f>
        <v>81.45</v>
      </c>
      <c r="W555" s="743" cm="1">
        <f t="array" ref="W555">INDEX($H555:$K555,0,MATCH(W$508,$H$508:$K$508,0))*HLOOKUP(W$507,$J$504:$R$505,2)</f>
        <v>78.45</v>
      </c>
      <c r="X555" s="743" cm="1">
        <f t="array" ref="X555">INDEX($H555:$K555,0,MATCH(X$508,$H$508:$K$508,0))*HLOOKUP(X$507,$J$504:$R$505,2)</f>
        <v>0</v>
      </c>
      <c r="Y555" s="743" cm="1">
        <f t="array" ref="Y555">INDEX($H555:$K555,0,MATCH(Y$508,$H$508:$K$508,0))*HLOOKUP(Y$507,$J$504:$R$505,2)</f>
        <v>80.3</v>
      </c>
      <c r="Z555" s="743" cm="1">
        <f t="array" ref="Z555">INDEX($H555:$K555,0,MATCH(Z$508,$H$508:$K$508,0))*HLOOKUP(Z$507,$J$504:$R$505,2)</f>
        <v>81.45</v>
      </c>
      <c r="AA555" s="743" cm="1">
        <f t="array" ref="AA555">INDEX($H555:$K555,0,MATCH(AA$508,$H$508:$K$508,0))*HLOOKUP(AA$507,$J$504:$R$505,2)</f>
        <v>78.45</v>
      </c>
      <c r="AB555" s="743" cm="1">
        <f t="array" ref="AB555">INDEX($H555:$K555,0,MATCH(AB$508,$H$508:$K$508,0))*HLOOKUP(AB$507,$J$504:$R$505,2)</f>
        <v>0</v>
      </c>
      <c r="AC555" s="743" cm="1">
        <f t="array" ref="AC555">INDEX($H555:$K555,0,MATCH(AC$508,$H$508:$K$508,0))*HLOOKUP(AC$507,$J$504:$R$505,2)</f>
        <v>80.3</v>
      </c>
      <c r="AD555" s="743" cm="1">
        <f t="array" ref="AD555">INDEX($H555:$K555,0,MATCH(AD$508,$H$508:$K$508,0))*HLOOKUP(AD$507,$J$504:$R$505,2)</f>
        <v>81.45</v>
      </c>
      <c r="AE555" s="743" cm="1">
        <f t="array" ref="AE555">INDEX($H555:$K555,0,MATCH(AE$508,$H$508:$K$508,0))*HLOOKUP(AE$507,$J$504:$R$505,2)</f>
        <v>78.45</v>
      </c>
      <c r="AF555" s="743" cm="1">
        <f t="array" ref="AF555">INDEX($H555:$K555,0,MATCH(AF$508,$H$508:$K$508,0))*HLOOKUP(AF$507,$J$504:$R$505,2)</f>
        <v>0</v>
      </c>
      <c r="AG555" s="743" cm="1">
        <f t="array" ref="AG555">INDEX($H555:$K555,0,MATCH(AG$508,$H$508:$K$508,0))*HLOOKUP(AG$507,$J$504:$R$505,2)</f>
        <v>80.3</v>
      </c>
      <c r="AH555" s="743" cm="1">
        <f t="array" ref="AH555">INDEX($H555:$K555,0,MATCH(AH$508,$H$508:$K$508,0))*HLOOKUP(AH$507,$J$504:$R$505,2)</f>
        <v>81.45</v>
      </c>
      <c r="AI555" s="743" cm="1">
        <f t="array" ref="AI555">INDEX($H555:$K555,0,MATCH(AI$508,$H$508:$K$508,0))*HLOOKUP(AI$507,$J$504:$R$505,2)</f>
        <v>78.45</v>
      </c>
      <c r="AJ555" s="743" cm="1">
        <f t="array" ref="AJ555">INDEX($H555:$K555,0,MATCH(AJ$508,$H$508:$K$508,0))*HLOOKUP(AJ$507,$J$504:$R$505,2)</f>
        <v>0</v>
      </c>
      <c r="AK555" s="743" cm="1">
        <f t="array" ref="AK555">INDEX($H555:$K555,0,MATCH(AK$508,$H$508:$K$508,0))*HLOOKUP(AK$507,$J$504:$R$505,2)</f>
        <v>80.3</v>
      </c>
      <c r="AL555" s="743" cm="1">
        <f t="array" ref="AL555">INDEX($H555:$K555,0,MATCH(AL$508,$H$508:$K$508,0))*HLOOKUP(AL$507,$J$504:$R$505,2)</f>
        <v>81.45</v>
      </c>
      <c r="AM555" s="743" cm="1">
        <f t="array" ref="AM555">INDEX($H555:$K555,0,MATCH(AM$508,$H$508:$K$508,0))*HLOOKUP(AM$507,$J$504:$R$505,2)</f>
        <v>78.45</v>
      </c>
      <c r="AN555" s="743" cm="1">
        <f t="array" ref="AN555">INDEX($H555:$K555,0,MATCH(AN$508,$H$508:$K$508,0))*HLOOKUP(AN$507,$J$504:$R$505,2)</f>
        <v>0</v>
      </c>
      <c r="AO555" s="743" cm="1">
        <f t="array" ref="AO555">INDEX($H555:$K555,0,MATCH(AO$508,$H$508:$K$508,0))*HLOOKUP(AO$507,$J$504:$R$505,2)</f>
        <v>80.3</v>
      </c>
      <c r="AP555" s="743" cm="1">
        <f t="array" ref="AP555">INDEX($H555:$K555,0,MATCH(AP$508,$H$508:$K$508,0))*HLOOKUP(AP$507,$J$504:$R$505,2)</f>
        <v>81.45</v>
      </c>
      <c r="AQ555" s="743" cm="1">
        <f t="array" ref="AQ555">INDEX($H555:$K555,0,MATCH(AQ$508,$H$508:$K$508,0))*HLOOKUP(AQ$507,$J$504:$R$505,2)</f>
        <v>78.45</v>
      </c>
      <c r="AR555" s="743" cm="1">
        <f t="array" ref="AR555">INDEX($H555:$K555,0,MATCH(AR$508,$H$508:$K$508,0))*HLOOKUP(AR$507,$J$504:$R$505,2)</f>
        <v>0</v>
      </c>
      <c r="AS555" s="743" cm="1">
        <f t="array" ref="AS555">INDEX($H555:$K555,0,MATCH(AS$508,$H$508:$K$508,0))*HLOOKUP(AS$507,$J$504:$R$505,2)</f>
        <v>80.3</v>
      </c>
      <c r="AT555" s="743" cm="1">
        <f t="array" ref="AT555">INDEX($H555:$K555,0,MATCH(AT$508,$H$508:$K$508,0))*HLOOKUP(AT$507,$J$504:$R$505,2)</f>
        <v>81.45</v>
      </c>
      <c r="AU555" s="743" cm="1">
        <f t="array" ref="AU555">INDEX($H555:$K555,0,MATCH(AU$508,$H$508:$K$508,0))*HLOOKUP(AU$507,$J$504:$R$505,2)</f>
        <v>78.45</v>
      </c>
      <c r="AV555" s="196"/>
      <c r="AW555" s="196"/>
      <c r="AX555" s="17"/>
      <c r="AY555" s="9"/>
      <c r="AZ555" s="9"/>
      <c r="BA555" s="9"/>
    </row>
    <row r="556" spans="1:53" ht="14.5" outlineLevel="1" x14ac:dyDescent="0.35">
      <c r="A556" s="7"/>
      <c r="B556" s="8"/>
      <c r="C556" s="18"/>
      <c r="D556" s="18"/>
      <c r="E556" s="18"/>
      <c r="F556" s="27"/>
      <c r="G556" s="27" t="str">
        <f t="shared" si="131"/>
        <v>YYLBNb</v>
      </c>
      <c r="H556" s="232">
        <v>0</v>
      </c>
      <c r="I556" s="232">
        <v>80.3</v>
      </c>
      <c r="J556" s="232">
        <v>65.16</v>
      </c>
      <c r="K556" s="232">
        <v>54.3</v>
      </c>
      <c r="L556" s="743" cm="1">
        <f t="array" ref="L556">INDEX($H556:$K556,0,MATCH(L$508,$H$508:$K$508,0))*HLOOKUP(L$507,$J$504:$R$505,2)</f>
        <v>0</v>
      </c>
      <c r="M556" s="743" cm="1">
        <f t="array" ref="M556">INDEX($H556:$K556,0,MATCH(M$508,$H$508:$K$508,0))*HLOOKUP(M$507,$J$504:$R$505,2)</f>
        <v>80.3</v>
      </c>
      <c r="N556" s="743" cm="1">
        <f t="array" ref="N556">INDEX($H556:$K556,0,MATCH(N$508,$H$508:$K$508,0))*HLOOKUP(N$507,$J$504:$R$505,2)</f>
        <v>65.16</v>
      </c>
      <c r="O556" s="743" cm="1">
        <f t="array" ref="O556">INDEX($H556:$K556,0,MATCH(O$508,$H$508:$K$508,0))*HLOOKUP(O$507,$J$504:$R$505,2)</f>
        <v>54.3</v>
      </c>
      <c r="P556" s="743" cm="1">
        <f t="array" ref="P556">INDEX($H556:$K556,0,MATCH(P$508,$H$508:$K$508,0))*HLOOKUP(P$507,$J$504:$R$505,2)</f>
        <v>0</v>
      </c>
      <c r="Q556" s="743" cm="1">
        <f t="array" ref="Q556">INDEX($H556:$K556,0,MATCH(Q$508,$H$508:$K$508,0))*HLOOKUP(Q$507,$J$504:$R$505,2)</f>
        <v>80.3</v>
      </c>
      <c r="R556" s="743" cm="1">
        <f t="array" ref="R556">INDEX($H556:$K556,0,MATCH(R$508,$H$508:$K$508,0))*HLOOKUP(R$507,$J$504:$R$505,2)</f>
        <v>65.16</v>
      </c>
      <c r="S556" s="743" cm="1">
        <f t="array" ref="S556">INDEX($H556:$K556,0,MATCH(S$508,$H$508:$K$508,0))*HLOOKUP(S$507,$J$504:$R$505,2)</f>
        <v>54.3</v>
      </c>
      <c r="T556" s="743" cm="1">
        <f t="array" ref="T556">INDEX($H556:$K556,0,MATCH(T$508,$H$508:$K$508,0))*HLOOKUP(T$507,$J$504:$R$505,2)</f>
        <v>0</v>
      </c>
      <c r="U556" s="743" cm="1">
        <f t="array" ref="U556">INDEX($H556:$K556,0,MATCH(U$508,$H$508:$K$508,0))*HLOOKUP(U$507,$J$504:$R$505,2)</f>
        <v>80.3</v>
      </c>
      <c r="V556" s="743" cm="1">
        <f t="array" ref="V556">INDEX($H556:$K556,0,MATCH(V$508,$H$508:$K$508,0))*HLOOKUP(V$507,$J$504:$R$505,2)</f>
        <v>65.16</v>
      </c>
      <c r="W556" s="743" cm="1">
        <f t="array" ref="W556">INDEX($H556:$K556,0,MATCH(W$508,$H$508:$K$508,0))*HLOOKUP(W$507,$J$504:$R$505,2)</f>
        <v>54.3</v>
      </c>
      <c r="X556" s="743" cm="1">
        <f t="array" ref="X556">INDEX($H556:$K556,0,MATCH(X$508,$H$508:$K$508,0))*HLOOKUP(X$507,$J$504:$R$505,2)</f>
        <v>0</v>
      </c>
      <c r="Y556" s="743" cm="1">
        <f t="array" ref="Y556">INDEX($H556:$K556,0,MATCH(Y$508,$H$508:$K$508,0))*HLOOKUP(Y$507,$J$504:$R$505,2)</f>
        <v>80.3</v>
      </c>
      <c r="Z556" s="743" cm="1">
        <f t="array" ref="Z556">INDEX($H556:$K556,0,MATCH(Z$508,$H$508:$K$508,0))*HLOOKUP(Z$507,$J$504:$R$505,2)</f>
        <v>65.16</v>
      </c>
      <c r="AA556" s="743" cm="1">
        <f t="array" ref="AA556">INDEX($H556:$K556,0,MATCH(AA$508,$H$508:$K$508,0))*HLOOKUP(AA$507,$J$504:$R$505,2)</f>
        <v>54.3</v>
      </c>
      <c r="AB556" s="743" cm="1">
        <f t="array" ref="AB556">INDEX($H556:$K556,0,MATCH(AB$508,$H$508:$K$508,0))*HLOOKUP(AB$507,$J$504:$R$505,2)</f>
        <v>0</v>
      </c>
      <c r="AC556" s="743" cm="1">
        <f t="array" ref="AC556">INDEX($H556:$K556,0,MATCH(AC$508,$H$508:$K$508,0))*HLOOKUP(AC$507,$J$504:$R$505,2)</f>
        <v>80.3</v>
      </c>
      <c r="AD556" s="743" cm="1">
        <f t="array" ref="AD556">INDEX($H556:$K556,0,MATCH(AD$508,$H$508:$K$508,0))*HLOOKUP(AD$507,$J$504:$R$505,2)</f>
        <v>65.16</v>
      </c>
      <c r="AE556" s="743" cm="1">
        <f t="array" ref="AE556">INDEX($H556:$K556,0,MATCH(AE$508,$H$508:$K$508,0))*HLOOKUP(AE$507,$J$504:$R$505,2)</f>
        <v>54.3</v>
      </c>
      <c r="AF556" s="743" cm="1">
        <f t="array" ref="AF556">INDEX($H556:$K556,0,MATCH(AF$508,$H$508:$K$508,0))*HLOOKUP(AF$507,$J$504:$R$505,2)</f>
        <v>0</v>
      </c>
      <c r="AG556" s="743" cm="1">
        <f t="array" ref="AG556">INDEX($H556:$K556,0,MATCH(AG$508,$H$508:$K$508,0))*HLOOKUP(AG$507,$J$504:$R$505,2)</f>
        <v>80.3</v>
      </c>
      <c r="AH556" s="743" cm="1">
        <f t="array" ref="AH556">INDEX($H556:$K556,0,MATCH(AH$508,$H$508:$K$508,0))*HLOOKUP(AH$507,$J$504:$R$505,2)</f>
        <v>65.16</v>
      </c>
      <c r="AI556" s="743" cm="1">
        <f t="array" ref="AI556">INDEX($H556:$K556,0,MATCH(AI$508,$H$508:$K$508,0))*HLOOKUP(AI$507,$J$504:$R$505,2)</f>
        <v>54.3</v>
      </c>
      <c r="AJ556" s="743" cm="1">
        <f t="array" ref="AJ556">INDEX($H556:$K556,0,MATCH(AJ$508,$H$508:$K$508,0))*HLOOKUP(AJ$507,$J$504:$R$505,2)</f>
        <v>0</v>
      </c>
      <c r="AK556" s="743" cm="1">
        <f t="array" ref="AK556">INDEX($H556:$K556,0,MATCH(AK$508,$H$508:$K$508,0))*HLOOKUP(AK$507,$J$504:$R$505,2)</f>
        <v>80.3</v>
      </c>
      <c r="AL556" s="743" cm="1">
        <f t="array" ref="AL556">INDEX($H556:$K556,0,MATCH(AL$508,$H$508:$K$508,0))*HLOOKUP(AL$507,$J$504:$R$505,2)</f>
        <v>65.16</v>
      </c>
      <c r="AM556" s="743" cm="1">
        <f t="array" ref="AM556">INDEX($H556:$K556,0,MATCH(AM$508,$H$508:$K$508,0))*HLOOKUP(AM$507,$J$504:$R$505,2)</f>
        <v>54.3</v>
      </c>
      <c r="AN556" s="743" cm="1">
        <f t="array" ref="AN556">INDEX($H556:$K556,0,MATCH(AN$508,$H$508:$K$508,0))*HLOOKUP(AN$507,$J$504:$R$505,2)</f>
        <v>0</v>
      </c>
      <c r="AO556" s="743" cm="1">
        <f t="array" ref="AO556">INDEX($H556:$K556,0,MATCH(AO$508,$H$508:$K$508,0))*HLOOKUP(AO$507,$J$504:$R$505,2)</f>
        <v>80.3</v>
      </c>
      <c r="AP556" s="743" cm="1">
        <f t="array" ref="AP556">INDEX($H556:$K556,0,MATCH(AP$508,$H$508:$K$508,0))*HLOOKUP(AP$507,$J$504:$R$505,2)</f>
        <v>65.16</v>
      </c>
      <c r="AQ556" s="743" cm="1">
        <f t="array" ref="AQ556">INDEX($H556:$K556,0,MATCH(AQ$508,$H$508:$K$508,0))*HLOOKUP(AQ$507,$J$504:$R$505,2)</f>
        <v>54.3</v>
      </c>
      <c r="AR556" s="743" cm="1">
        <f t="array" ref="AR556">INDEX($H556:$K556,0,MATCH(AR$508,$H$508:$K$508,0))*HLOOKUP(AR$507,$J$504:$R$505,2)</f>
        <v>0</v>
      </c>
      <c r="AS556" s="743" cm="1">
        <f t="array" ref="AS556">INDEX($H556:$K556,0,MATCH(AS$508,$H$508:$K$508,0))*HLOOKUP(AS$507,$J$504:$R$505,2)</f>
        <v>80.3</v>
      </c>
      <c r="AT556" s="743" cm="1">
        <f t="array" ref="AT556">INDEX($H556:$K556,0,MATCH(AT$508,$H$508:$K$508,0))*HLOOKUP(AT$507,$J$504:$R$505,2)</f>
        <v>65.16</v>
      </c>
      <c r="AU556" s="743" cm="1">
        <f t="array" ref="AU556">INDEX($H556:$K556,0,MATCH(AU$508,$H$508:$K$508,0))*HLOOKUP(AU$507,$J$504:$R$505,2)</f>
        <v>54.3</v>
      </c>
      <c r="AV556" s="196"/>
      <c r="AW556" s="196"/>
      <c r="AX556" s="17"/>
      <c r="AY556" s="9"/>
      <c r="AZ556" s="9"/>
      <c r="BA556" s="9"/>
    </row>
    <row r="557" spans="1:53" ht="14.5" outlineLevel="1" x14ac:dyDescent="0.35">
      <c r="A557" s="7"/>
      <c r="B557" s="8"/>
      <c r="C557" s="18"/>
      <c r="D557" s="18"/>
      <c r="E557" s="18"/>
      <c r="F557" s="27"/>
      <c r="G557" s="27" t="str">
        <f t="shared" si="131"/>
        <v>YYLBNbd</v>
      </c>
      <c r="H557" s="232">
        <v>0</v>
      </c>
      <c r="I557" s="232">
        <v>80.3</v>
      </c>
      <c r="J557" s="232">
        <v>65.16</v>
      </c>
      <c r="K557" s="232">
        <v>54.3</v>
      </c>
      <c r="L557" s="743" cm="1">
        <f t="array" ref="L557">INDEX($H557:$K557,0,MATCH(L$508,$H$508:$K$508,0))*HLOOKUP(L$507,$J$504:$R$505,2)</f>
        <v>0</v>
      </c>
      <c r="M557" s="743" cm="1">
        <f t="array" ref="M557">INDEX($H557:$K557,0,MATCH(M$508,$H$508:$K$508,0))*HLOOKUP(M$507,$J$504:$R$505,2)</f>
        <v>80.3</v>
      </c>
      <c r="N557" s="743" cm="1">
        <f t="array" ref="N557">INDEX($H557:$K557,0,MATCH(N$508,$H$508:$K$508,0))*HLOOKUP(N$507,$J$504:$R$505,2)</f>
        <v>65.16</v>
      </c>
      <c r="O557" s="743" cm="1">
        <f t="array" ref="O557">INDEX($H557:$K557,0,MATCH(O$508,$H$508:$K$508,0))*HLOOKUP(O$507,$J$504:$R$505,2)</f>
        <v>54.3</v>
      </c>
      <c r="P557" s="743" cm="1">
        <f t="array" ref="P557">INDEX($H557:$K557,0,MATCH(P$508,$H$508:$K$508,0))*HLOOKUP(P$507,$J$504:$R$505,2)</f>
        <v>0</v>
      </c>
      <c r="Q557" s="743" cm="1">
        <f t="array" ref="Q557">INDEX($H557:$K557,0,MATCH(Q$508,$H$508:$K$508,0))*HLOOKUP(Q$507,$J$504:$R$505,2)</f>
        <v>80.3</v>
      </c>
      <c r="R557" s="743" cm="1">
        <f t="array" ref="R557">INDEX($H557:$K557,0,MATCH(R$508,$H$508:$K$508,0))*HLOOKUP(R$507,$J$504:$R$505,2)</f>
        <v>65.16</v>
      </c>
      <c r="S557" s="743" cm="1">
        <f t="array" ref="S557">INDEX($H557:$K557,0,MATCH(S$508,$H$508:$K$508,0))*HLOOKUP(S$507,$J$504:$R$505,2)</f>
        <v>54.3</v>
      </c>
      <c r="T557" s="743" cm="1">
        <f t="array" ref="T557">INDEX($H557:$K557,0,MATCH(T$508,$H$508:$K$508,0))*HLOOKUP(T$507,$J$504:$R$505,2)</f>
        <v>0</v>
      </c>
      <c r="U557" s="743" cm="1">
        <f t="array" ref="U557">INDEX($H557:$K557,0,MATCH(U$508,$H$508:$K$508,0))*HLOOKUP(U$507,$J$504:$R$505,2)</f>
        <v>80.3</v>
      </c>
      <c r="V557" s="743" cm="1">
        <f t="array" ref="V557">INDEX($H557:$K557,0,MATCH(V$508,$H$508:$K$508,0))*HLOOKUP(V$507,$J$504:$R$505,2)</f>
        <v>65.16</v>
      </c>
      <c r="W557" s="743" cm="1">
        <f t="array" ref="W557">INDEX($H557:$K557,0,MATCH(W$508,$H$508:$K$508,0))*HLOOKUP(W$507,$J$504:$R$505,2)</f>
        <v>54.3</v>
      </c>
      <c r="X557" s="743" cm="1">
        <f t="array" ref="X557">INDEX($H557:$K557,0,MATCH(X$508,$H$508:$K$508,0))*HLOOKUP(X$507,$J$504:$R$505,2)</f>
        <v>0</v>
      </c>
      <c r="Y557" s="743" cm="1">
        <f t="array" ref="Y557">INDEX($H557:$K557,0,MATCH(Y$508,$H$508:$K$508,0))*HLOOKUP(Y$507,$J$504:$R$505,2)</f>
        <v>80.3</v>
      </c>
      <c r="Z557" s="743" cm="1">
        <f t="array" ref="Z557">INDEX($H557:$K557,0,MATCH(Z$508,$H$508:$K$508,0))*HLOOKUP(Z$507,$J$504:$R$505,2)</f>
        <v>65.16</v>
      </c>
      <c r="AA557" s="743" cm="1">
        <f t="array" ref="AA557">INDEX($H557:$K557,0,MATCH(AA$508,$H$508:$K$508,0))*HLOOKUP(AA$507,$J$504:$R$505,2)</f>
        <v>54.3</v>
      </c>
      <c r="AB557" s="743" cm="1">
        <f t="array" ref="AB557">INDEX($H557:$K557,0,MATCH(AB$508,$H$508:$K$508,0))*HLOOKUP(AB$507,$J$504:$R$505,2)</f>
        <v>0</v>
      </c>
      <c r="AC557" s="743" cm="1">
        <f t="array" ref="AC557">INDEX($H557:$K557,0,MATCH(AC$508,$H$508:$K$508,0))*HLOOKUP(AC$507,$J$504:$R$505,2)</f>
        <v>80.3</v>
      </c>
      <c r="AD557" s="743" cm="1">
        <f t="array" ref="AD557">INDEX($H557:$K557,0,MATCH(AD$508,$H$508:$K$508,0))*HLOOKUP(AD$507,$J$504:$R$505,2)</f>
        <v>65.16</v>
      </c>
      <c r="AE557" s="743" cm="1">
        <f t="array" ref="AE557">INDEX($H557:$K557,0,MATCH(AE$508,$H$508:$K$508,0))*HLOOKUP(AE$507,$J$504:$R$505,2)</f>
        <v>54.3</v>
      </c>
      <c r="AF557" s="743" cm="1">
        <f t="array" ref="AF557">INDEX($H557:$K557,0,MATCH(AF$508,$H$508:$K$508,0))*HLOOKUP(AF$507,$J$504:$R$505,2)</f>
        <v>0</v>
      </c>
      <c r="AG557" s="743" cm="1">
        <f t="array" ref="AG557">INDEX($H557:$K557,0,MATCH(AG$508,$H$508:$K$508,0))*HLOOKUP(AG$507,$J$504:$R$505,2)</f>
        <v>80.3</v>
      </c>
      <c r="AH557" s="743" cm="1">
        <f t="array" ref="AH557">INDEX($H557:$K557,0,MATCH(AH$508,$H$508:$K$508,0))*HLOOKUP(AH$507,$J$504:$R$505,2)</f>
        <v>65.16</v>
      </c>
      <c r="AI557" s="743" cm="1">
        <f t="array" ref="AI557">INDEX($H557:$K557,0,MATCH(AI$508,$H$508:$K$508,0))*HLOOKUP(AI$507,$J$504:$R$505,2)</f>
        <v>54.3</v>
      </c>
      <c r="AJ557" s="743" cm="1">
        <f t="array" ref="AJ557">INDEX($H557:$K557,0,MATCH(AJ$508,$H$508:$K$508,0))*HLOOKUP(AJ$507,$J$504:$R$505,2)</f>
        <v>0</v>
      </c>
      <c r="AK557" s="743" cm="1">
        <f t="array" ref="AK557">INDEX($H557:$K557,0,MATCH(AK$508,$H$508:$K$508,0))*HLOOKUP(AK$507,$J$504:$R$505,2)</f>
        <v>80.3</v>
      </c>
      <c r="AL557" s="743" cm="1">
        <f t="array" ref="AL557">INDEX($H557:$K557,0,MATCH(AL$508,$H$508:$K$508,0))*HLOOKUP(AL$507,$J$504:$R$505,2)</f>
        <v>65.16</v>
      </c>
      <c r="AM557" s="743" cm="1">
        <f t="array" ref="AM557">INDEX($H557:$K557,0,MATCH(AM$508,$H$508:$K$508,0))*HLOOKUP(AM$507,$J$504:$R$505,2)</f>
        <v>54.3</v>
      </c>
      <c r="AN557" s="743" cm="1">
        <f t="array" ref="AN557">INDEX($H557:$K557,0,MATCH(AN$508,$H$508:$K$508,0))*HLOOKUP(AN$507,$J$504:$R$505,2)</f>
        <v>0</v>
      </c>
      <c r="AO557" s="743" cm="1">
        <f t="array" ref="AO557">INDEX($H557:$K557,0,MATCH(AO$508,$H$508:$K$508,0))*HLOOKUP(AO$507,$J$504:$R$505,2)</f>
        <v>80.3</v>
      </c>
      <c r="AP557" s="743" cm="1">
        <f t="array" ref="AP557">INDEX($H557:$K557,0,MATCH(AP$508,$H$508:$K$508,0))*HLOOKUP(AP$507,$J$504:$R$505,2)</f>
        <v>65.16</v>
      </c>
      <c r="AQ557" s="743" cm="1">
        <f t="array" ref="AQ557">INDEX($H557:$K557,0,MATCH(AQ$508,$H$508:$K$508,0))*HLOOKUP(AQ$507,$J$504:$R$505,2)</f>
        <v>54.3</v>
      </c>
      <c r="AR557" s="743" cm="1">
        <f t="array" ref="AR557">INDEX($H557:$K557,0,MATCH(AR$508,$H$508:$K$508,0))*HLOOKUP(AR$507,$J$504:$R$505,2)</f>
        <v>0</v>
      </c>
      <c r="AS557" s="743" cm="1">
        <f t="array" ref="AS557">INDEX($H557:$K557,0,MATCH(AS$508,$H$508:$K$508,0))*HLOOKUP(AS$507,$J$504:$R$505,2)</f>
        <v>80.3</v>
      </c>
      <c r="AT557" s="743" cm="1">
        <f t="array" ref="AT557">INDEX($H557:$K557,0,MATCH(AT$508,$H$508:$K$508,0))*HLOOKUP(AT$507,$J$504:$R$505,2)</f>
        <v>65.16</v>
      </c>
      <c r="AU557" s="743" cm="1">
        <f t="array" ref="AU557">INDEX($H557:$K557,0,MATCH(AU$508,$H$508:$K$508,0))*HLOOKUP(AU$507,$J$504:$R$505,2)</f>
        <v>54.3</v>
      </c>
      <c r="AV557" s="196"/>
      <c r="AW557" s="196"/>
      <c r="AX557" s="17"/>
      <c r="AY557" s="9"/>
      <c r="AZ557" s="9"/>
      <c r="BA557" s="9"/>
    </row>
    <row r="558" spans="1:53" ht="14.5" outlineLevel="1" x14ac:dyDescent="0.35">
      <c r="A558" s="7"/>
      <c r="B558" s="8"/>
      <c r="C558" s="18"/>
      <c r="D558" s="18"/>
      <c r="E558" s="18"/>
      <c r="F558" s="27"/>
      <c r="G558" s="27" t="str">
        <f t="shared" si="131"/>
        <v>YYNWNw</v>
      </c>
      <c r="H558" s="232">
        <v>0</v>
      </c>
      <c r="I558" s="232">
        <v>80.3</v>
      </c>
      <c r="J558" s="232">
        <v>65.16</v>
      </c>
      <c r="K558" s="232">
        <v>54.3</v>
      </c>
      <c r="L558" s="743" cm="1">
        <f t="array" ref="L558">INDEX($H558:$K558,0,MATCH(L$508,$H$508:$K$508,0))*HLOOKUP(L$507,$J$504:$R$505,2)</f>
        <v>0</v>
      </c>
      <c r="M558" s="743" cm="1">
        <f t="array" ref="M558">INDEX($H558:$K558,0,MATCH(M$508,$H$508:$K$508,0))*HLOOKUP(M$507,$J$504:$R$505,2)</f>
        <v>80.3</v>
      </c>
      <c r="N558" s="743" cm="1">
        <f t="array" ref="N558">INDEX($H558:$K558,0,MATCH(N$508,$H$508:$K$508,0))*HLOOKUP(N$507,$J$504:$R$505,2)</f>
        <v>65.16</v>
      </c>
      <c r="O558" s="743" cm="1">
        <f t="array" ref="O558">INDEX($H558:$K558,0,MATCH(O$508,$H$508:$K$508,0))*HLOOKUP(O$507,$J$504:$R$505,2)</f>
        <v>54.3</v>
      </c>
      <c r="P558" s="743" cm="1">
        <f t="array" ref="P558">INDEX($H558:$K558,0,MATCH(P$508,$H$508:$K$508,0))*HLOOKUP(P$507,$J$504:$R$505,2)</f>
        <v>0</v>
      </c>
      <c r="Q558" s="743" cm="1">
        <f t="array" ref="Q558">INDEX($H558:$K558,0,MATCH(Q$508,$H$508:$K$508,0))*HLOOKUP(Q$507,$J$504:$R$505,2)</f>
        <v>80.3</v>
      </c>
      <c r="R558" s="743" cm="1">
        <f t="array" ref="R558">INDEX($H558:$K558,0,MATCH(R$508,$H$508:$K$508,0))*HLOOKUP(R$507,$J$504:$R$505,2)</f>
        <v>65.16</v>
      </c>
      <c r="S558" s="743" cm="1">
        <f t="array" ref="S558">INDEX($H558:$K558,0,MATCH(S$508,$H$508:$K$508,0))*HLOOKUP(S$507,$J$504:$R$505,2)</f>
        <v>54.3</v>
      </c>
      <c r="T558" s="743" cm="1">
        <f t="array" ref="T558">INDEX($H558:$K558,0,MATCH(T$508,$H$508:$K$508,0))*HLOOKUP(T$507,$J$504:$R$505,2)</f>
        <v>0</v>
      </c>
      <c r="U558" s="743" cm="1">
        <f t="array" ref="U558">INDEX($H558:$K558,0,MATCH(U$508,$H$508:$K$508,0))*HLOOKUP(U$507,$J$504:$R$505,2)</f>
        <v>80.3</v>
      </c>
      <c r="V558" s="743" cm="1">
        <f t="array" ref="V558">INDEX($H558:$K558,0,MATCH(V$508,$H$508:$K$508,0))*HLOOKUP(V$507,$J$504:$R$505,2)</f>
        <v>65.16</v>
      </c>
      <c r="W558" s="743" cm="1">
        <f t="array" ref="W558">INDEX($H558:$K558,0,MATCH(W$508,$H$508:$K$508,0))*HLOOKUP(W$507,$J$504:$R$505,2)</f>
        <v>54.3</v>
      </c>
      <c r="X558" s="743" cm="1">
        <f t="array" ref="X558">INDEX($H558:$K558,0,MATCH(X$508,$H$508:$K$508,0))*HLOOKUP(X$507,$J$504:$R$505,2)</f>
        <v>0</v>
      </c>
      <c r="Y558" s="743" cm="1">
        <f t="array" ref="Y558">INDEX($H558:$K558,0,MATCH(Y$508,$H$508:$K$508,0))*HLOOKUP(Y$507,$J$504:$R$505,2)</f>
        <v>80.3</v>
      </c>
      <c r="Z558" s="743" cm="1">
        <f t="array" ref="Z558">INDEX($H558:$K558,0,MATCH(Z$508,$H$508:$K$508,0))*HLOOKUP(Z$507,$J$504:$R$505,2)</f>
        <v>65.16</v>
      </c>
      <c r="AA558" s="743" cm="1">
        <f t="array" ref="AA558">INDEX($H558:$K558,0,MATCH(AA$508,$H$508:$K$508,0))*HLOOKUP(AA$507,$J$504:$R$505,2)</f>
        <v>54.3</v>
      </c>
      <c r="AB558" s="743" cm="1">
        <f t="array" ref="AB558">INDEX($H558:$K558,0,MATCH(AB$508,$H$508:$K$508,0))*HLOOKUP(AB$507,$J$504:$R$505,2)</f>
        <v>0</v>
      </c>
      <c r="AC558" s="743" cm="1">
        <f t="array" ref="AC558">INDEX($H558:$K558,0,MATCH(AC$508,$H$508:$K$508,0))*HLOOKUP(AC$507,$J$504:$R$505,2)</f>
        <v>80.3</v>
      </c>
      <c r="AD558" s="743" cm="1">
        <f t="array" ref="AD558">INDEX($H558:$K558,0,MATCH(AD$508,$H$508:$K$508,0))*HLOOKUP(AD$507,$J$504:$R$505,2)</f>
        <v>65.16</v>
      </c>
      <c r="AE558" s="743" cm="1">
        <f t="array" ref="AE558">INDEX($H558:$K558,0,MATCH(AE$508,$H$508:$K$508,0))*HLOOKUP(AE$507,$J$504:$R$505,2)</f>
        <v>54.3</v>
      </c>
      <c r="AF558" s="743" cm="1">
        <f t="array" ref="AF558">INDEX($H558:$K558,0,MATCH(AF$508,$H$508:$K$508,0))*HLOOKUP(AF$507,$J$504:$R$505,2)</f>
        <v>0</v>
      </c>
      <c r="AG558" s="743" cm="1">
        <f t="array" ref="AG558">INDEX($H558:$K558,0,MATCH(AG$508,$H$508:$K$508,0))*HLOOKUP(AG$507,$J$504:$R$505,2)</f>
        <v>80.3</v>
      </c>
      <c r="AH558" s="743" cm="1">
        <f t="array" ref="AH558">INDEX($H558:$K558,0,MATCH(AH$508,$H$508:$K$508,0))*HLOOKUP(AH$507,$J$504:$R$505,2)</f>
        <v>65.16</v>
      </c>
      <c r="AI558" s="743" cm="1">
        <f t="array" ref="AI558">INDEX($H558:$K558,0,MATCH(AI$508,$H$508:$K$508,0))*HLOOKUP(AI$507,$J$504:$R$505,2)</f>
        <v>54.3</v>
      </c>
      <c r="AJ558" s="743" cm="1">
        <f t="array" ref="AJ558">INDEX($H558:$K558,0,MATCH(AJ$508,$H$508:$K$508,0))*HLOOKUP(AJ$507,$J$504:$R$505,2)</f>
        <v>0</v>
      </c>
      <c r="AK558" s="743" cm="1">
        <f t="array" ref="AK558">INDEX($H558:$K558,0,MATCH(AK$508,$H$508:$K$508,0))*HLOOKUP(AK$507,$J$504:$R$505,2)</f>
        <v>80.3</v>
      </c>
      <c r="AL558" s="743" cm="1">
        <f t="array" ref="AL558">INDEX($H558:$K558,0,MATCH(AL$508,$H$508:$K$508,0))*HLOOKUP(AL$507,$J$504:$R$505,2)</f>
        <v>65.16</v>
      </c>
      <c r="AM558" s="743" cm="1">
        <f t="array" ref="AM558">INDEX($H558:$K558,0,MATCH(AM$508,$H$508:$K$508,0))*HLOOKUP(AM$507,$J$504:$R$505,2)</f>
        <v>54.3</v>
      </c>
      <c r="AN558" s="743" cm="1">
        <f t="array" ref="AN558">INDEX($H558:$K558,0,MATCH(AN$508,$H$508:$K$508,0))*HLOOKUP(AN$507,$J$504:$R$505,2)</f>
        <v>0</v>
      </c>
      <c r="AO558" s="743" cm="1">
        <f t="array" ref="AO558">INDEX($H558:$K558,0,MATCH(AO$508,$H$508:$K$508,0))*HLOOKUP(AO$507,$J$504:$R$505,2)</f>
        <v>80.3</v>
      </c>
      <c r="AP558" s="743" cm="1">
        <f t="array" ref="AP558">INDEX($H558:$K558,0,MATCH(AP$508,$H$508:$K$508,0))*HLOOKUP(AP$507,$J$504:$R$505,2)</f>
        <v>65.16</v>
      </c>
      <c r="AQ558" s="743" cm="1">
        <f t="array" ref="AQ558">INDEX($H558:$K558,0,MATCH(AQ$508,$H$508:$K$508,0))*HLOOKUP(AQ$507,$J$504:$R$505,2)</f>
        <v>54.3</v>
      </c>
      <c r="AR558" s="743" cm="1">
        <f t="array" ref="AR558">INDEX($H558:$K558,0,MATCH(AR$508,$H$508:$K$508,0))*HLOOKUP(AR$507,$J$504:$R$505,2)</f>
        <v>0</v>
      </c>
      <c r="AS558" s="743" cm="1">
        <f t="array" ref="AS558">INDEX($H558:$K558,0,MATCH(AS$508,$H$508:$K$508,0))*HLOOKUP(AS$507,$J$504:$R$505,2)</f>
        <v>80.3</v>
      </c>
      <c r="AT558" s="743" cm="1">
        <f t="array" ref="AT558">INDEX($H558:$K558,0,MATCH(AT$508,$H$508:$K$508,0))*HLOOKUP(AT$507,$J$504:$R$505,2)</f>
        <v>65.16</v>
      </c>
      <c r="AU558" s="743" cm="1">
        <f t="array" ref="AU558">INDEX($H558:$K558,0,MATCH(AU$508,$H$508:$K$508,0))*HLOOKUP(AU$507,$J$504:$R$505,2)</f>
        <v>54.3</v>
      </c>
      <c r="AV558" s="196"/>
      <c r="AW558" s="196"/>
      <c r="AX558" s="17"/>
      <c r="AY558" s="9"/>
      <c r="AZ558" s="9"/>
      <c r="BA558" s="9"/>
    </row>
    <row r="559" spans="1:53" ht="14.5" outlineLevel="1" x14ac:dyDescent="0.35">
      <c r="A559" s="7"/>
      <c r="B559" s="8"/>
      <c r="C559" s="18"/>
      <c r="D559" s="18"/>
      <c r="E559" s="18"/>
      <c r="F559" s="27"/>
      <c r="G559" s="27" t="str">
        <f t="shared" si="131"/>
        <v>YYNWNwd</v>
      </c>
      <c r="H559" s="232">
        <v>0</v>
      </c>
      <c r="I559" s="232">
        <v>80.3</v>
      </c>
      <c r="J559" s="232">
        <v>65.16</v>
      </c>
      <c r="K559" s="232">
        <v>54.3</v>
      </c>
      <c r="L559" s="743" cm="1">
        <f t="array" ref="L559">INDEX($H559:$K559,0,MATCH(L$508,$H$508:$K$508,0))*HLOOKUP(L$507,$J$504:$R$505,2)</f>
        <v>0</v>
      </c>
      <c r="M559" s="743" cm="1">
        <f t="array" ref="M559">INDEX($H559:$K559,0,MATCH(M$508,$H$508:$K$508,0))*HLOOKUP(M$507,$J$504:$R$505,2)</f>
        <v>80.3</v>
      </c>
      <c r="N559" s="743" cm="1">
        <f t="array" ref="N559">INDEX($H559:$K559,0,MATCH(N$508,$H$508:$K$508,0))*HLOOKUP(N$507,$J$504:$R$505,2)</f>
        <v>65.16</v>
      </c>
      <c r="O559" s="743" cm="1">
        <f t="array" ref="O559">INDEX($H559:$K559,0,MATCH(O$508,$H$508:$K$508,0))*HLOOKUP(O$507,$J$504:$R$505,2)</f>
        <v>54.3</v>
      </c>
      <c r="P559" s="743" cm="1">
        <f t="array" ref="P559">INDEX($H559:$K559,0,MATCH(P$508,$H$508:$K$508,0))*HLOOKUP(P$507,$J$504:$R$505,2)</f>
        <v>0</v>
      </c>
      <c r="Q559" s="743" cm="1">
        <f t="array" ref="Q559">INDEX($H559:$K559,0,MATCH(Q$508,$H$508:$K$508,0))*HLOOKUP(Q$507,$J$504:$R$505,2)</f>
        <v>80.3</v>
      </c>
      <c r="R559" s="743" cm="1">
        <f t="array" ref="R559">INDEX($H559:$K559,0,MATCH(R$508,$H$508:$K$508,0))*HLOOKUP(R$507,$J$504:$R$505,2)</f>
        <v>65.16</v>
      </c>
      <c r="S559" s="743" cm="1">
        <f t="array" ref="S559">INDEX($H559:$K559,0,MATCH(S$508,$H$508:$K$508,0))*HLOOKUP(S$507,$J$504:$R$505,2)</f>
        <v>54.3</v>
      </c>
      <c r="T559" s="743" cm="1">
        <f t="array" ref="T559">INDEX($H559:$K559,0,MATCH(T$508,$H$508:$K$508,0))*HLOOKUP(T$507,$J$504:$R$505,2)</f>
        <v>0</v>
      </c>
      <c r="U559" s="743" cm="1">
        <f t="array" ref="U559">INDEX($H559:$K559,0,MATCH(U$508,$H$508:$K$508,0))*HLOOKUP(U$507,$J$504:$R$505,2)</f>
        <v>80.3</v>
      </c>
      <c r="V559" s="743" cm="1">
        <f t="array" ref="V559">INDEX($H559:$K559,0,MATCH(V$508,$H$508:$K$508,0))*HLOOKUP(V$507,$J$504:$R$505,2)</f>
        <v>65.16</v>
      </c>
      <c r="W559" s="743" cm="1">
        <f t="array" ref="W559">INDEX($H559:$K559,0,MATCH(W$508,$H$508:$K$508,0))*HLOOKUP(W$507,$J$504:$R$505,2)</f>
        <v>54.3</v>
      </c>
      <c r="X559" s="743" cm="1">
        <f t="array" ref="X559">INDEX($H559:$K559,0,MATCH(X$508,$H$508:$K$508,0))*HLOOKUP(X$507,$J$504:$R$505,2)</f>
        <v>0</v>
      </c>
      <c r="Y559" s="743" cm="1">
        <f t="array" ref="Y559">INDEX($H559:$K559,0,MATCH(Y$508,$H$508:$K$508,0))*HLOOKUP(Y$507,$J$504:$R$505,2)</f>
        <v>80.3</v>
      </c>
      <c r="Z559" s="743" cm="1">
        <f t="array" ref="Z559">INDEX($H559:$K559,0,MATCH(Z$508,$H$508:$K$508,0))*HLOOKUP(Z$507,$J$504:$R$505,2)</f>
        <v>65.16</v>
      </c>
      <c r="AA559" s="743" cm="1">
        <f t="array" ref="AA559">INDEX($H559:$K559,0,MATCH(AA$508,$H$508:$K$508,0))*HLOOKUP(AA$507,$J$504:$R$505,2)</f>
        <v>54.3</v>
      </c>
      <c r="AB559" s="743" cm="1">
        <f t="array" ref="AB559">INDEX($H559:$K559,0,MATCH(AB$508,$H$508:$K$508,0))*HLOOKUP(AB$507,$J$504:$R$505,2)</f>
        <v>0</v>
      </c>
      <c r="AC559" s="743" cm="1">
        <f t="array" ref="AC559">INDEX($H559:$K559,0,MATCH(AC$508,$H$508:$K$508,0))*HLOOKUP(AC$507,$J$504:$R$505,2)</f>
        <v>80.3</v>
      </c>
      <c r="AD559" s="743" cm="1">
        <f t="array" ref="AD559">INDEX($H559:$K559,0,MATCH(AD$508,$H$508:$K$508,0))*HLOOKUP(AD$507,$J$504:$R$505,2)</f>
        <v>65.16</v>
      </c>
      <c r="AE559" s="743" cm="1">
        <f t="array" ref="AE559">INDEX($H559:$K559,0,MATCH(AE$508,$H$508:$K$508,0))*HLOOKUP(AE$507,$J$504:$R$505,2)</f>
        <v>54.3</v>
      </c>
      <c r="AF559" s="743" cm="1">
        <f t="array" ref="AF559">INDEX($H559:$K559,0,MATCH(AF$508,$H$508:$K$508,0))*HLOOKUP(AF$507,$J$504:$R$505,2)</f>
        <v>0</v>
      </c>
      <c r="AG559" s="743" cm="1">
        <f t="array" ref="AG559">INDEX($H559:$K559,0,MATCH(AG$508,$H$508:$K$508,0))*HLOOKUP(AG$507,$J$504:$R$505,2)</f>
        <v>80.3</v>
      </c>
      <c r="AH559" s="743" cm="1">
        <f t="array" ref="AH559">INDEX($H559:$K559,0,MATCH(AH$508,$H$508:$K$508,0))*HLOOKUP(AH$507,$J$504:$R$505,2)</f>
        <v>65.16</v>
      </c>
      <c r="AI559" s="743" cm="1">
        <f t="array" ref="AI559">INDEX($H559:$K559,0,MATCH(AI$508,$H$508:$K$508,0))*HLOOKUP(AI$507,$J$504:$R$505,2)</f>
        <v>54.3</v>
      </c>
      <c r="AJ559" s="743" cm="1">
        <f t="array" ref="AJ559">INDEX($H559:$K559,0,MATCH(AJ$508,$H$508:$K$508,0))*HLOOKUP(AJ$507,$J$504:$R$505,2)</f>
        <v>0</v>
      </c>
      <c r="AK559" s="743" cm="1">
        <f t="array" ref="AK559">INDEX($H559:$K559,0,MATCH(AK$508,$H$508:$K$508,0))*HLOOKUP(AK$507,$J$504:$R$505,2)</f>
        <v>80.3</v>
      </c>
      <c r="AL559" s="743" cm="1">
        <f t="array" ref="AL559">INDEX($H559:$K559,0,MATCH(AL$508,$H$508:$K$508,0))*HLOOKUP(AL$507,$J$504:$R$505,2)</f>
        <v>65.16</v>
      </c>
      <c r="AM559" s="743" cm="1">
        <f t="array" ref="AM559">INDEX($H559:$K559,0,MATCH(AM$508,$H$508:$K$508,0))*HLOOKUP(AM$507,$J$504:$R$505,2)</f>
        <v>54.3</v>
      </c>
      <c r="AN559" s="743" cm="1">
        <f t="array" ref="AN559">INDEX($H559:$K559,0,MATCH(AN$508,$H$508:$K$508,0))*HLOOKUP(AN$507,$J$504:$R$505,2)</f>
        <v>0</v>
      </c>
      <c r="AO559" s="743" cm="1">
        <f t="array" ref="AO559">INDEX($H559:$K559,0,MATCH(AO$508,$H$508:$K$508,0))*HLOOKUP(AO$507,$J$504:$R$505,2)</f>
        <v>80.3</v>
      </c>
      <c r="AP559" s="743" cm="1">
        <f t="array" ref="AP559">INDEX($H559:$K559,0,MATCH(AP$508,$H$508:$K$508,0))*HLOOKUP(AP$507,$J$504:$R$505,2)</f>
        <v>65.16</v>
      </c>
      <c r="AQ559" s="743" cm="1">
        <f t="array" ref="AQ559">INDEX($H559:$K559,0,MATCH(AQ$508,$H$508:$K$508,0))*HLOOKUP(AQ$507,$J$504:$R$505,2)</f>
        <v>54.3</v>
      </c>
      <c r="AR559" s="743" cm="1">
        <f t="array" ref="AR559">INDEX($H559:$K559,0,MATCH(AR$508,$H$508:$K$508,0))*HLOOKUP(AR$507,$J$504:$R$505,2)</f>
        <v>0</v>
      </c>
      <c r="AS559" s="743" cm="1">
        <f t="array" ref="AS559">INDEX($H559:$K559,0,MATCH(AS$508,$H$508:$K$508,0))*HLOOKUP(AS$507,$J$504:$R$505,2)</f>
        <v>80.3</v>
      </c>
      <c r="AT559" s="743" cm="1">
        <f t="array" ref="AT559">INDEX($H559:$K559,0,MATCH(AT$508,$H$508:$K$508,0))*HLOOKUP(AT$507,$J$504:$R$505,2)</f>
        <v>65.16</v>
      </c>
      <c r="AU559" s="743" cm="1">
        <f t="array" ref="AU559">INDEX($H559:$K559,0,MATCH(AU$508,$H$508:$K$508,0))*HLOOKUP(AU$507,$J$504:$R$505,2)</f>
        <v>54.3</v>
      </c>
      <c r="AV559" s="196"/>
      <c r="AW559" s="196"/>
      <c r="AX559" s="17"/>
      <c r="AY559" s="9"/>
      <c r="AZ559" s="9"/>
      <c r="BA559" s="9"/>
    </row>
    <row r="560" spans="1:53" ht="14.5" outlineLevel="1" x14ac:dyDescent="0.35">
      <c r="A560" s="7"/>
      <c r="B560" s="8"/>
      <c r="C560" s="18"/>
      <c r="D560" s="18"/>
      <c r="E560" s="18"/>
      <c r="F560" s="27"/>
      <c r="G560" s="27" t="str">
        <f t="shared" si="131"/>
        <v>YYWNWz</v>
      </c>
      <c r="H560" s="232">
        <v>0</v>
      </c>
      <c r="I560" s="232">
        <v>80.3</v>
      </c>
      <c r="J560" s="232">
        <v>81.45</v>
      </c>
      <c r="K560" s="232">
        <v>78.45</v>
      </c>
      <c r="L560" s="743" cm="1">
        <f t="array" ref="L560">INDEX($H560:$K560,0,MATCH(L$508,$H$508:$K$508,0))*HLOOKUP(L$507,$J$504:$R$505,2)</f>
        <v>0</v>
      </c>
      <c r="M560" s="743" cm="1">
        <f t="array" ref="M560">INDEX($H560:$K560,0,MATCH(M$508,$H$508:$K$508,0))*HLOOKUP(M$507,$J$504:$R$505,2)</f>
        <v>80.3</v>
      </c>
      <c r="N560" s="743" cm="1">
        <f t="array" ref="N560">INDEX($H560:$K560,0,MATCH(N$508,$H$508:$K$508,0))*HLOOKUP(N$507,$J$504:$R$505,2)</f>
        <v>81.45</v>
      </c>
      <c r="O560" s="743" cm="1">
        <f t="array" ref="O560">INDEX($H560:$K560,0,MATCH(O$508,$H$508:$K$508,0))*HLOOKUP(O$507,$J$504:$R$505,2)</f>
        <v>78.45</v>
      </c>
      <c r="P560" s="743" cm="1">
        <f t="array" ref="P560">INDEX($H560:$K560,0,MATCH(P$508,$H$508:$K$508,0))*HLOOKUP(P$507,$J$504:$R$505,2)</f>
        <v>0</v>
      </c>
      <c r="Q560" s="743" cm="1">
        <f t="array" ref="Q560">INDEX($H560:$K560,0,MATCH(Q$508,$H$508:$K$508,0))*HLOOKUP(Q$507,$J$504:$R$505,2)</f>
        <v>80.3</v>
      </c>
      <c r="R560" s="743" cm="1">
        <f t="array" ref="R560">INDEX($H560:$K560,0,MATCH(R$508,$H$508:$K$508,0))*HLOOKUP(R$507,$J$504:$R$505,2)</f>
        <v>81.45</v>
      </c>
      <c r="S560" s="743" cm="1">
        <f t="array" ref="S560">INDEX($H560:$K560,0,MATCH(S$508,$H$508:$K$508,0))*HLOOKUP(S$507,$J$504:$R$505,2)</f>
        <v>78.45</v>
      </c>
      <c r="T560" s="743" cm="1">
        <f t="array" ref="T560">INDEX($H560:$K560,0,MATCH(T$508,$H$508:$K$508,0))*HLOOKUP(T$507,$J$504:$R$505,2)</f>
        <v>0</v>
      </c>
      <c r="U560" s="743" cm="1">
        <f t="array" ref="U560">INDEX($H560:$K560,0,MATCH(U$508,$H$508:$K$508,0))*HLOOKUP(U$507,$J$504:$R$505,2)</f>
        <v>80.3</v>
      </c>
      <c r="V560" s="743" cm="1">
        <f t="array" ref="V560">INDEX($H560:$K560,0,MATCH(V$508,$H$508:$K$508,0))*HLOOKUP(V$507,$J$504:$R$505,2)</f>
        <v>81.45</v>
      </c>
      <c r="W560" s="743" cm="1">
        <f t="array" ref="W560">INDEX($H560:$K560,0,MATCH(W$508,$H$508:$K$508,0))*HLOOKUP(W$507,$J$504:$R$505,2)</f>
        <v>78.45</v>
      </c>
      <c r="X560" s="743" cm="1">
        <f t="array" ref="X560">INDEX($H560:$K560,0,MATCH(X$508,$H$508:$K$508,0))*HLOOKUP(X$507,$J$504:$R$505,2)</f>
        <v>0</v>
      </c>
      <c r="Y560" s="743" cm="1">
        <f t="array" ref="Y560">INDEX($H560:$K560,0,MATCH(Y$508,$H$508:$K$508,0))*HLOOKUP(Y$507,$J$504:$R$505,2)</f>
        <v>80.3</v>
      </c>
      <c r="Z560" s="743" cm="1">
        <f t="array" ref="Z560">INDEX($H560:$K560,0,MATCH(Z$508,$H$508:$K$508,0))*HLOOKUP(Z$507,$J$504:$R$505,2)</f>
        <v>81.45</v>
      </c>
      <c r="AA560" s="743" cm="1">
        <f t="array" ref="AA560">INDEX($H560:$K560,0,MATCH(AA$508,$H$508:$K$508,0))*HLOOKUP(AA$507,$J$504:$R$505,2)</f>
        <v>78.45</v>
      </c>
      <c r="AB560" s="743" cm="1">
        <f t="array" ref="AB560">INDEX($H560:$K560,0,MATCH(AB$508,$H$508:$K$508,0))*HLOOKUP(AB$507,$J$504:$R$505,2)</f>
        <v>0</v>
      </c>
      <c r="AC560" s="743" cm="1">
        <f t="array" ref="AC560">INDEX($H560:$K560,0,MATCH(AC$508,$H$508:$K$508,0))*HLOOKUP(AC$507,$J$504:$R$505,2)</f>
        <v>80.3</v>
      </c>
      <c r="AD560" s="743" cm="1">
        <f t="array" ref="AD560">INDEX($H560:$K560,0,MATCH(AD$508,$H$508:$K$508,0))*HLOOKUP(AD$507,$J$504:$R$505,2)</f>
        <v>81.45</v>
      </c>
      <c r="AE560" s="743" cm="1">
        <f t="array" ref="AE560">INDEX($H560:$K560,0,MATCH(AE$508,$H$508:$K$508,0))*HLOOKUP(AE$507,$J$504:$R$505,2)</f>
        <v>78.45</v>
      </c>
      <c r="AF560" s="743" cm="1">
        <f t="array" ref="AF560">INDEX($H560:$K560,0,MATCH(AF$508,$H$508:$K$508,0))*HLOOKUP(AF$507,$J$504:$R$505,2)</f>
        <v>0</v>
      </c>
      <c r="AG560" s="743" cm="1">
        <f t="array" ref="AG560">INDEX($H560:$K560,0,MATCH(AG$508,$H$508:$K$508,0))*HLOOKUP(AG$507,$J$504:$R$505,2)</f>
        <v>80.3</v>
      </c>
      <c r="AH560" s="743" cm="1">
        <f t="array" ref="AH560">INDEX($H560:$K560,0,MATCH(AH$508,$H$508:$K$508,0))*HLOOKUP(AH$507,$J$504:$R$505,2)</f>
        <v>81.45</v>
      </c>
      <c r="AI560" s="743" cm="1">
        <f t="array" ref="AI560">INDEX($H560:$K560,0,MATCH(AI$508,$H$508:$K$508,0))*HLOOKUP(AI$507,$J$504:$R$505,2)</f>
        <v>78.45</v>
      </c>
      <c r="AJ560" s="743" cm="1">
        <f t="array" ref="AJ560">INDEX($H560:$K560,0,MATCH(AJ$508,$H$508:$K$508,0))*HLOOKUP(AJ$507,$J$504:$R$505,2)</f>
        <v>0</v>
      </c>
      <c r="AK560" s="743" cm="1">
        <f t="array" ref="AK560">INDEX($H560:$K560,0,MATCH(AK$508,$H$508:$K$508,0))*HLOOKUP(AK$507,$J$504:$R$505,2)</f>
        <v>80.3</v>
      </c>
      <c r="AL560" s="743" cm="1">
        <f t="array" ref="AL560">INDEX($H560:$K560,0,MATCH(AL$508,$H$508:$K$508,0))*HLOOKUP(AL$507,$J$504:$R$505,2)</f>
        <v>81.45</v>
      </c>
      <c r="AM560" s="743" cm="1">
        <f t="array" ref="AM560">INDEX($H560:$K560,0,MATCH(AM$508,$H$508:$K$508,0))*HLOOKUP(AM$507,$J$504:$R$505,2)</f>
        <v>78.45</v>
      </c>
      <c r="AN560" s="743" cm="1">
        <f t="array" ref="AN560">INDEX($H560:$K560,0,MATCH(AN$508,$H$508:$K$508,0))*HLOOKUP(AN$507,$J$504:$R$505,2)</f>
        <v>0</v>
      </c>
      <c r="AO560" s="743" cm="1">
        <f t="array" ref="AO560">INDEX($H560:$K560,0,MATCH(AO$508,$H$508:$K$508,0))*HLOOKUP(AO$507,$J$504:$R$505,2)</f>
        <v>80.3</v>
      </c>
      <c r="AP560" s="743" cm="1">
        <f t="array" ref="AP560">INDEX($H560:$K560,0,MATCH(AP$508,$H$508:$K$508,0))*HLOOKUP(AP$507,$J$504:$R$505,2)</f>
        <v>81.45</v>
      </c>
      <c r="AQ560" s="743" cm="1">
        <f t="array" ref="AQ560">INDEX($H560:$K560,0,MATCH(AQ$508,$H$508:$K$508,0))*HLOOKUP(AQ$507,$J$504:$R$505,2)</f>
        <v>78.45</v>
      </c>
      <c r="AR560" s="743" cm="1">
        <f t="array" ref="AR560">INDEX($H560:$K560,0,MATCH(AR$508,$H$508:$K$508,0))*HLOOKUP(AR$507,$J$504:$R$505,2)</f>
        <v>0</v>
      </c>
      <c r="AS560" s="743" cm="1">
        <f t="array" ref="AS560">INDEX($H560:$K560,0,MATCH(AS$508,$H$508:$K$508,0))*HLOOKUP(AS$507,$J$504:$R$505,2)</f>
        <v>80.3</v>
      </c>
      <c r="AT560" s="743" cm="1">
        <f t="array" ref="AT560">INDEX($H560:$K560,0,MATCH(AT$508,$H$508:$K$508,0))*HLOOKUP(AT$507,$J$504:$R$505,2)</f>
        <v>81.45</v>
      </c>
      <c r="AU560" s="743" cm="1">
        <f t="array" ref="AU560">INDEX($H560:$K560,0,MATCH(AU$508,$H$508:$K$508,0))*HLOOKUP(AU$507,$J$504:$R$505,2)</f>
        <v>78.45</v>
      </c>
      <c r="AV560" s="196"/>
      <c r="AW560" s="196"/>
      <c r="AX560" s="17"/>
      <c r="AY560" s="9"/>
      <c r="AZ560" s="9"/>
      <c r="BA560" s="9"/>
    </row>
    <row r="561" spans="1:53" ht="14.5" outlineLevel="1" x14ac:dyDescent="0.35">
      <c r="A561" s="7"/>
      <c r="B561" s="8"/>
      <c r="C561" s="18"/>
      <c r="D561" s="18"/>
      <c r="E561" s="18"/>
      <c r="F561" s="27"/>
      <c r="G561" s="27" t="str">
        <f t="shared" si="131"/>
        <v>YYWNWzd</v>
      </c>
      <c r="H561" s="232">
        <v>0</v>
      </c>
      <c r="I561" s="232">
        <v>80.3</v>
      </c>
      <c r="J561" s="232">
        <v>81.45</v>
      </c>
      <c r="K561" s="232">
        <v>78.45</v>
      </c>
      <c r="L561" s="743" cm="1">
        <f t="array" ref="L561">INDEX($H561:$K561,0,MATCH(L$508,$H$508:$K$508,0))*HLOOKUP(L$507,$J$504:$R$505,2)</f>
        <v>0</v>
      </c>
      <c r="M561" s="743" cm="1">
        <f t="array" ref="M561">INDEX($H561:$K561,0,MATCH(M$508,$H$508:$K$508,0))*HLOOKUP(M$507,$J$504:$R$505,2)</f>
        <v>80.3</v>
      </c>
      <c r="N561" s="743" cm="1">
        <f t="array" ref="N561">INDEX($H561:$K561,0,MATCH(N$508,$H$508:$K$508,0))*HLOOKUP(N$507,$J$504:$R$505,2)</f>
        <v>81.45</v>
      </c>
      <c r="O561" s="743" cm="1">
        <f t="array" ref="O561">INDEX($H561:$K561,0,MATCH(O$508,$H$508:$K$508,0))*HLOOKUP(O$507,$J$504:$R$505,2)</f>
        <v>78.45</v>
      </c>
      <c r="P561" s="743" cm="1">
        <f t="array" ref="P561">INDEX($H561:$K561,0,MATCH(P$508,$H$508:$K$508,0))*HLOOKUP(P$507,$J$504:$R$505,2)</f>
        <v>0</v>
      </c>
      <c r="Q561" s="743" cm="1">
        <f t="array" ref="Q561">INDEX($H561:$K561,0,MATCH(Q$508,$H$508:$K$508,0))*HLOOKUP(Q$507,$J$504:$R$505,2)</f>
        <v>80.3</v>
      </c>
      <c r="R561" s="743" cm="1">
        <f t="array" ref="R561">INDEX($H561:$K561,0,MATCH(R$508,$H$508:$K$508,0))*HLOOKUP(R$507,$J$504:$R$505,2)</f>
        <v>81.45</v>
      </c>
      <c r="S561" s="743" cm="1">
        <f t="array" ref="S561">INDEX($H561:$K561,0,MATCH(S$508,$H$508:$K$508,0))*HLOOKUP(S$507,$J$504:$R$505,2)</f>
        <v>78.45</v>
      </c>
      <c r="T561" s="743" cm="1">
        <f t="array" ref="T561">INDEX($H561:$K561,0,MATCH(T$508,$H$508:$K$508,0))*HLOOKUP(T$507,$J$504:$R$505,2)</f>
        <v>0</v>
      </c>
      <c r="U561" s="743" cm="1">
        <f t="array" ref="U561">INDEX($H561:$K561,0,MATCH(U$508,$H$508:$K$508,0))*HLOOKUP(U$507,$J$504:$R$505,2)</f>
        <v>80.3</v>
      </c>
      <c r="V561" s="743" cm="1">
        <f t="array" ref="V561">INDEX($H561:$K561,0,MATCH(V$508,$H$508:$K$508,0))*HLOOKUP(V$507,$J$504:$R$505,2)</f>
        <v>81.45</v>
      </c>
      <c r="W561" s="743" cm="1">
        <f t="array" ref="W561">INDEX($H561:$K561,0,MATCH(W$508,$H$508:$K$508,0))*HLOOKUP(W$507,$J$504:$R$505,2)</f>
        <v>78.45</v>
      </c>
      <c r="X561" s="743" cm="1">
        <f t="array" ref="X561">INDEX($H561:$K561,0,MATCH(X$508,$H$508:$K$508,0))*HLOOKUP(X$507,$J$504:$R$505,2)</f>
        <v>0</v>
      </c>
      <c r="Y561" s="743" cm="1">
        <f t="array" ref="Y561">INDEX($H561:$K561,0,MATCH(Y$508,$H$508:$K$508,0))*HLOOKUP(Y$507,$J$504:$R$505,2)</f>
        <v>80.3</v>
      </c>
      <c r="Z561" s="743" cm="1">
        <f t="array" ref="Z561">INDEX($H561:$K561,0,MATCH(Z$508,$H$508:$K$508,0))*HLOOKUP(Z$507,$J$504:$R$505,2)</f>
        <v>81.45</v>
      </c>
      <c r="AA561" s="743" cm="1">
        <f t="array" ref="AA561">INDEX($H561:$K561,0,MATCH(AA$508,$H$508:$K$508,0))*HLOOKUP(AA$507,$J$504:$R$505,2)</f>
        <v>78.45</v>
      </c>
      <c r="AB561" s="743" cm="1">
        <f t="array" ref="AB561">INDEX($H561:$K561,0,MATCH(AB$508,$H$508:$K$508,0))*HLOOKUP(AB$507,$J$504:$R$505,2)</f>
        <v>0</v>
      </c>
      <c r="AC561" s="743" cm="1">
        <f t="array" ref="AC561">INDEX($H561:$K561,0,MATCH(AC$508,$H$508:$K$508,0))*HLOOKUP(AC$507,$J$504:$R$505,2)</f>
        <v>80.3</v>
      </c>
      <c r="AD561" s="743" cm="1">
        <f t="array" ref="AD561">INDEX($H561:$K561,0,MATCH(AD$508,$H$508:$K$508,0))*HLOOKUP(AD$507,$J$504:$R$505,2)</f>
        <v>81.45</v>
      </c>
      <c r="AE561" s="743" cm="1">
        <f t="array" ref="AE561">INDEX($H561:$K561,0,MATCH(AE$508,$H$508:$K$508,0))*HLOOKUP(AE$507,$J$504:$R$505,2)</f>
        <v>78.45</v>
      </c>
      <c r="AF561" s="743" cm="1">
        <f t="array" ref="AF561">INDEX($H561:$K561,0,MATCH(AF$508,$H$508:$K$508,0))*HLOOKUP(AF$507,$J$504:$R$505,2)</f>
        <v>0</v>
      </c>
      <c r="AG561" s="743" cm="1">
        <f t="array" ref="AG561">INDEX($H561:$K561,0,MATCH(AG$508,$H$508:$K$508,0))*HLOOKUP(AG$507,$J$504:$R$505,2)</f>
        <v>80.3</v>
      </c>
      <c r="AH561" s="743" cm="1">
        <f t="array" ref="AH561">INDEX($H561:$K561,0,MATCH(AH$508,$H$508:$K$508,0))*HLOOKUP(AH$507,$J$504:$R$505,2)</f>
        <v>81.45</v>
      </c>
      <c r="AI561" s="743" cm="1">
        <f t="array" ref="AI561">INDEX($H561:$K561,0,MATCH(AI$508,$H$508:$K$508,0))*HLOOKUP(AI$507,$J$504:$R$505,2)</f>
        <v>78.45</v>
      </c>
      <c r="AJ561" s="743" cm="1">
        <f t="array" ref="AJ561">INDEX($H561:$K561,0,MATCH(AJ$508,$H$508:$K$508,0))*HLOOKUP(AJ$507,$J$504:$R$505,2)</f>
        <v>0</v>
      </c>
      <c r="AK561" s="743" cm="1">
        <f t="array" ref="AK561">INDEX($H561:$K561,0,MATCH(AK$508,$H$508:$K$508,0))*HLOOKUP(AK$507,$J$504:$R$505,2)</f>
        <v>80.3</v>
      </c>
      <c r="AL561" s="743" cm="1">
        <f t="array" ref="AL561">INDEX($H561:$K561,0,MATCH(AL$508,$H$508:$K$508,0))*HLOOKUP(AL$507,$J$504:$R$505,2)</f>
        <v>81.45</v>
      </c>
      <c r="AM561" s="743" cm="1">
        <f t="array" ref="AM561">INDEX($H561:$K561,0,MATCH(AM$508,$H$508:$K$508,0))*HLOOKUP(AM$507,$J$504:$R$505,2)</f>
        <v>78.45</v>
      </c>
      <c r="AN561" s="743" cm="1">
        <f t="array" ref="AN561">INDEX($H561:$K561,0,MATCH(AN$508,$H$508:$K$508,0))*HLOOKUP(AN$507,$J$504:$R$505,2)</f>
        <v>0</v>
      </c>
      <c r="AO561" s="743" cm="1">
        <f t="array" ref="AO561">INDEX($H561:$K561,0,MATCH(AO$508,$H$508:$K$508,0))*HLOOKUP(AO$507,$J$504:$R$505,2)</f>
        <v>80.3</v>
      </c>
      <c r="AP561" s="743" cm="1">
        <f t="array" ref="AP561">INDEX($H561:$K561,0,MATCH(AP$508,$H$508:$K$508,0))*HLOOKUP(AP$507,$J$504:$R$505,2)</f>
        <v>81.45</v>
      </c>
      <c r="AQ561" s="743" cm="1">
        <f t="array" ref="AQ561">INDEX($H561:$K561,0,MATCH(AQ$508,$H$508:$K$508,0))*HLOOKUP(AQ$507,$J$504:$R$505,2)</f>
        <v>78.45</v>
      </c>
      <c r="AR561" s="743" cm="1">
        <f t="array" ref="AR561">INDEX($H561:$K561,0,MATCH(AR$508,$H$508:$K$508,0))*HLOOKUP(AR$507,$J$504:$R$505,2)</f>
        <v>0</v>
      </c>
      <c r="AS561" s="743" cm="1">
        <f t="array" ref="AS561">INDEX($H561:$K561,0,MATCH(AS$508,$H$508:$K$508,0))*HLOOKUP(AS$507,$J$504:$R$505,2)</f>
        <v>80.3</v>
      </c>
      <c r="AT561" s="743" cm="1">
        <f t="array" ref="AT561">INDEX($H561:$K561,0,MATCH(AT$508,$H$508:$K$508,0))*HLOOKUP(AT$507,$J$504:$R$505,2)</f>
        <v>81.45</v>
      </c>
      <c r="AU561" s="743" cm="1">
        <f t="array" ref="AU561">INDEX($H561:$K561,0,MATCH(AU$508,$H$508:$K$508,0))*HLOOKUP(AU$507,$J$504:$R$505,2)</f>
        <v>78.45</v>
      </c>
      <c r="AV561" s="196"/>
      <c r="AW561" s="196"/>
      <c r="AX561" s="17"/>
      <c r="AY561" s="9"/>
      <c r="AZ561" s="9"/>
      <c r="BA561" s="9"/>
    </row>
    <row r="562" spans="1:53" ht="14.5" outlineLevel="1" x14ac:dyDescent="0.35">
      <c r="A562" s="7"/>
      <c r="B562" s="8"/>
      <c r="C562" s="18"/>
      <c r="D562" s="18"/>
      <c r="E562" s="18"/>
      <c r="F562" s="27"/>
      <c r="G562" s="27" t="str">
        <f t="shared" si="131"/>
        <v>YYNWBr</v>
      </c>
      <c r="H562" s="232">
        <v>0</v>
      </c>
      <c r="I562" s="232">
        <v>80.3</v>
      </c>
      <c r="J562" s="232">
        <v>81.45</v>
      </c>
      <c r="K562" s="232">
        <v>78.45</v>
      </c>
      <c r="L562" s="743" cm="1">
        <f t="array" ref="L562">INDEX($H562:$K562,0,MATCH(L$508,$H$508:$K$508,0))*HLOOKUP(L$507,$J$504:$R$505,2)</f>
        <v>0</v>
      </c>
      <c r="M562" s="743" cm="1">
        <f t="array" ref="M562">INDEX($H562:$K562,0,MATCH(M$508,$H$508:$K$508,0))*HLOOKUP(M$507,$J$504:$R$505,2)</f>
        <v>80.3</v>
      </c>
      <c r="N562" s="743" cm="1">
        <f t="array" ref="N562">INDEX($H562:$K562,0,MATCH(N$508,$H$508:$K$508,0))*HLOOKUP(N$507,$J$504:$R$505,2)</f>
        <v>81.45</v>
      </c>
      <c r="O562" s="743" cm="1">
        <f t="array" ref="O562">INDEX($H562:$K562,0,MATCH(O$508,$H$508:$K$508,0))*HLOOKUP(O$507,$J$504:$R$505,2)</f>
        <v>78.45</v>
      </c>
      <c r="P562" s="743" cm="1">
        <f t="array" ref="P562">INDEX($H562:$K562,0,MATCH(P$508,$H$508:$K$508,0))*HLOOKUP(P$507,$J$504:$R$505,2)</f>
        <v>0</v>
      </c>
      <c r="Q562" s="743" cm="1">
        <f t="array" ref="Q562">INDEX($H562:$K562,0,MATCH(Q$508,$H$508:$K$508,0))*HLOOKUP(Q$507,$J$504:$R$505,2)</f>
        <v>80.3</v>
      </c>
      <c r="R562" s="743" cm="1">
        <f t="array" ref="R562">INDEX($H562:$K562,0,MATCH(R$508,$H$508:$K$508,0))*HLOOKUP(R$507,$J$504:$R$505,2)</f>
        <v>81.45</v>
      </c>
      <c r="S562" s="743" cm="1">
        <f t="array" ref="S562">INDEX($H562:$K562,0,MATCH(S$508,$H$508:$K$508,0))*HLOOKUP(S$507,$J$504:$R$505,2)</f>
        <v>78.45</v>
      </c>
      <c r="T562" s="743" cm="1">
        <f t="array" ref="T562">INDEX($H562:$K562,0,MATCH(T$508,$H$508:$K$508,0))*HLOOKUP(T$507,$J$504:$R$505,2)</f>
        <v>0</v>
      </c>
      <c r="U562" s="743" cm="1">
        <f t="array" ref="U562">INDEX($H562:$K562,0,MATCH(U$508,$H$508:$K$508,0))*HLOOKUP(U$507,$J$504:$R$505,2)</f>
        <v>80.3</v>
      </c>
      <c r="V562" s="743" cm="1">
        <f t="array" ref="V562">INDEX($H562:$K562,0,MATCH(V$508,$H$508:$K$508,0))*HLOOKUP(V$507,$J$504:$R$505,2)</f>
        <v>81.45</v>
      </c>
      <c r="W562" s="743" cm="1">
        <f t="array" ref="W562">INDEX($H562:$K562,0,MATCH(W$508,$H$508:$K$508,0))*HLOOKUP(W$507,$J$504:$R$505,2)</f>
        <v>78.45</v>
      </c>
      <c r="X562" s="743" cm="1">
        <f t="array" ref="X562">INDEX($H562:$K562,0,MATCH(X$508,$H$508:$K$508,0))*HLOOKUP(X$507,$J$504:$R$505,2)</f>
        <v>0</v>
      </c>
      <c r="Y562" s="743" cm="1">
        <f t="array" ref="Y562">INDEX($H562:$K562,0,MATCH(Y$508,$H$508:$K$508,0))*HLOOKUP(Y$507,$J$504:$R$505,2)</f>
        <v>80.3</v>
      </c>
      <c r="Z562" s="743" cm="1">
        <f t="array" ref="Z562">INDEX($H562:$K562,0,MATCH(Z$508,$H$508:$K$508,0))*HLOOKUP(Z$507,$J$504:$R$505,2)</f>
        <v>81.45</v>
      </c>
      <c r="AA562" s="743" cm="1">
        <f t="array" ref="AA562">INDEX($H562:$K562,0,MATCH(AA$508,$H$508:$K$508,0))*HLOOKUP(AA$507,$J$504:$R$505,2)</f>
        <v>78.45</v>
      </c>
      <c r="AB562" s="743" cm="1">
        <f t="array" ref="AB562">INDEX($H562:$K562,0,MATCH(AB$508,$H$508:$K$508,0))*HLOOKUP(AB$507,$J$504:$R$505,2)</f>
        <v>0</v>
      </c>
      <c r="AC562" s="743" cm="1">
        <f t="array" ref="AC562">INDEX($H562:$K562,0,MATCH(AC$508,$H$508:$K$508,0))*HLOOKUP(AC$507,$J$504:$R$505,2)</f>
        <v>80.3</v>
      </c>
      <c r="AD562" s="743" cm="1">
        <f t="array" ref="AD562">INDEX($H562:$K562,0,MATCH(AD$508,$H$508:$K$508,0))*HLOOKUP(AD$507,$J$504:$R$505,2)</f>
        <v>81.45</v>
      </c>
      <c r="AE562" s="743" cm="1">
        <f t="array" ref="AE562">INDEX($H562:$K562,0,MATCH(AE$508,$H$508:$K$508,0))*HLOOKUP(AE$507,$J$504:$R$505,2)</f>
        <v>78.45</v>
      </c>
      <c r="AF562" s="743" cm="1">
        <f t="array" ref="AF562">INDEX($H562:$K562,0,MATCH(AF$508,$H$508:$K$508,0))*HLOOKUP(AF$507,$J$504:$R$505,2)</f>
        <v>0</v>
      </c>
      <c r="AG562" s="743" cm="1">
        <f t="array" ref="AG562">INDEX($H562:$K562,0,MATCH(AG$508,$H$508:$K$508,0))*HLOOKUP(AG$507,$J$504:$R$505,2)</f>
        <v>80.3</v>
      </c>
      <c r="AH562" s="743" cm="1">
        <f t="array" ref="AH562">INDEX($H562:$K562,0,MATCH(AH$508,$H$508:$K$508,0))*HLOOKUP(AH$507,$J$504:$R$505,2)</f>
        <v>81.45</v>
      </c>
      <c r="AI562" s="743" cm="1">
        <f t="array" ref="AI562">INDEX($H562:$K562,0,MATCH(AI$508,$H$508:$K$508,0))*HLOOKUP(AI$507,$J$504:$R$505,2)</f>
        <v>78.45</v>
      </c>
      <c r="AJ562" s="743" cm="1">
        <f t="array" ref="AJ562">INDEX($H562:$K562,0,MATCH(AJ$508,$H$508:$K$508,0))*HLOOKUP(AJ$507,$J$504:$R$505,2)</f>
        <v>0</v>
      </c>
      <c r="AK562" s="743" cm="1">
        <f t="array" ref="AK562">INDEX($H562:$K562,0,MATCH(AK$508,$H$508:$K$508,0))*HLOOKUP(AK$507,$J$504:$R$505,2)</f>
        <v>80.3</v>
      </c>
      <c r="AL562" s="743" cm="1">
        <f t="array" ref="AL562">INDEX($H562:$K562,0,MATCH(AL$508,$H$508:$K$508,0))*HLOOKUP(AL$507,$J$504:$R$505,2)</f>
        <v>81.45</v>
      </c>
      <c r="AM562" s="743" cm="1">
        <f t="array" ref="AM562">INDEX($H562:$K562,0,MATCH(AM$508,$H$508:$K$508,0))*HLOOKUP(AM$507,$J$504:$R$505,2)</f>
        <v>78.45</v>
      </c>
      <c r="AN562" s="743" cm="1">
        <f t="array" ref="AN562">INDEX($H562:$K562,0,MATCH(AN$508,$H$508:$K$508,0))*HLOOKUP(AN$507,$J$504:$R$505,2)</f>
        <v>0</v>
      </c>
      <c r="AO562" s="743" cm="1">
        <f t="array" ref="AO562">INDEX($H562:$K562,0,MATCH(AO$508,$H$508:$K$508,0))*HLOOKUP(AO$507,$J$504:$R$505,2)</f>
        <v>80.3</v>
      </c>
      <c r="AP562" s="743" cm="1">
        <f t="array" ref="AP562">INDEX($H562:$K562,0,MATCH(AP$508,$H$508:$K$508,0))*HLOOKUP(AP$507,$J$504:$R$505,2)</f>
        <v>81.45</v>
      </c>
      <c r="AQ562" s="743" cm="1">
        <f t="array" ref="AQ562">INDEX($H562:$K562,0,MATCH(AQ$508,$H$508:$K$508,0))*HLOOKUP(AQ$507,$J$504:$R$505,2)</f>
        <v>78.45</v>
      </c>
      <c r="AR562" s="743" cm="1">
        <f t="array" ref="AR562">INDEX($H562:$K562,0,MATCH(AR$508,$H$508:$K$508,0))*HLOOKUP(AR$507,$J$504:$R$505,2)</f>
        <v>0</v>
      </c>
      <c r="AS562" s="743" cm="1">
        <f t="array" ref="AS562">INDEX($H562:$K562,0,MATCH(AS$508,$H$508:$K$508,0))*HLOOKUP(AS$507,$J$504:$R$505,2)</f>
        <v>80.3</v>
      </c>
      <c r="AT562" s="743" cm="1">
        <f t="array" ref="AT562">INDEX($H562:$K562,0,MATCH(AT$508,$H$508:$K$508,0))*HLOOKUP(AT$507,$J$504:$R$505,2)</f>
        <v>81.45</v>
      </c>
      <c r="AU562" s="743" cm="1">
        <f t="array" ref="AU562">INDEX($H562:$K562,0,MATCH(AU$508,$H$508:$K$508,0))*HLOOKUP(AU$507,$J$504:$R$505,2)</f>
        <v>78.45</v>
      </c>
      <c r="AV562" s="196"/>
      <c r="AW562" s="196"/>
      <c r="AX562" s="17"/>
      <c r="AY562" s="9"/>
      <c r="AZ562" s="9"/>
      <c r="BA562" s="9"/>
    </row>
    <row r="563" spans="1:53" ht="14.5" outlineLevel="1" x14ac:dyDescent="0.35">
      <c r="A563" s="7"/>
      <c r="B563" s="8"/>
      <c r="C563" s="18"/>
      <c r="D563" s="18"/>
      <c r="E563" s="18"/>
      <c r="F563" s="27"/>
      <c r="G563" s="27" t="str">
        <f t="shared" si="131"/>
        <v>YYNWBrd</v>
      </c>
      <c r="H563" s="232">
        <v>0</v>
      </c>
      <c r="I563" s="232">
        <v>80.3</v>
      </c>
      <c r="J563" s="232">
        <v>81.45</v>
      </c>
      <c r="K563" s="232">
        <v>78.45</v>
      </c>
      <c r="L563" s="743" cm="1">
        <f t="array" ref="L563">INDEX($H563:$K563,0,MATCH(L$508,$H$508:$K$508,0))*HLOOKUP(L$507,$J$504:$R$505,2)</f>
        <v>0</v>
      </c>
      <c r="M563" s="743" cm="1">
        <f t="array" ref="M563">INDEX($H563:$K563,0,MATCH(M$508,$H$508:$K$508,0))*HLOOKUP(M$507,$J$504:$R$505,2)</f>
        <v>80.3</v>
      </c>
      <c r="N563" s="743" cm="1">
        <f t="array" ref="N563">INDEX($H563:$K563,0,MATCH(N$508,$H$508:$K$508,0))*HLOOKUP(N$507,$J$504:$R$505,2)</f>
        <v>81.45</v>
      </c>
      <c r="O563" s="743" cm="1">
        <f t="array" ref="O563">INDEX($H563:$K563,0,MATCH(O$508,$H$508:$K$508,0))*HLOOKUP(O$507,$J$504:$R$505,2)</f>
        <v>78.45</v>
      </c>
      <c r="P563" s="743" cm="1">
        <f t="array" ref="P563">INDEX($H563:$K563,0,MATCH(P$508,$H$508:$K$508,0))*HLOOKUP(P$507,$J$504:$R$505,2)</f>
        <v>0</v>
      </c>
      <c r="Q563" s="743" cm="1">
        <f t="array" ref="Q563">INDEX($H563:$K563,0,MATCH(Q$508,$H$508:$K$508,0))*HLOOKUP(Q$507,$J$504:$R$505,2)</f>
        <v>80.3</v>
      </c>
      <c r="R563" s="743" cm="1">
        <f t="array" ref="R563">INDEX($H563:$K563,0,MATCH(R$508,$H$508:$K$508,0))*HLOOKUP(R$507,$J$504:$R$505,2)</f>
        <v>81.45</v>
      </c>
      <c r="S563" s="743" cm="1">
        <f t="array" ref="S563">INDEX($H563:$K563,0,MATCH(S$508,$H$508:$K$508,0))*HLOOKUP(S$507,$J$504:$R$505,2)</f>
        <v>78.45</v>
      </c>
      <c r="T563" s="743" cm="1">
        <f t="array" ref="T563">INDEX($H563:$K563,0,MATCH(T$508,$H$508:$K$508,0))*HLOOKUP(T$507,$J$504:$R$505,2)</f>
        <v>0</v>
      </c>
      <c r="U563" s="743" cm="1">
        <f t="array" ref="U563">INDEX($H563:$K563,0,MATCH(U$508,$H$508:$K$508,0))*HLOOKUP(U$507,$J$504:$R$505,2)</f>
        <v>80.3</v>
      </c>
      <c r="V563" s="743" cm="1">
        <f t="array" ref="V563">INDEX($H563:$K563,0,MATCH(V$508,$H$508:$K$508,0))*HLOOKUP(V$507,$J$504:$R$505,2)</f>
        <v>81.45</v>
      </c>
      <c r="W563" s="743" cm="1">
        <f t="array" ref="W563">INDEX($H563:$K563,0,MATCH(W$508,$H$508:$K$508,0))*HLOOKUP(W$507,$J$504:$R$505,2)</f>
        <v>78.45</v>
      </c>
      <c r="X563" s="743" cm="1">
        <f t="array" ref="X563">INDEX($H563:$K563,0,MATCH(X$508,$H$508:$K$508,0))*HLOOKUP(X$507,$J$504:$R$505,2)</f>
        <v>0</v>
      </c>
      <c r="Y563" s="743" cm="1">
        <f t="array" ref="Y563">INDEX($H563:$K563,0,MATCH(Y$508,$H$508:$K$508,0))*HLOOKUP(Y$507,$J$504:$R$505,2)</f>
        <v>80.3</v>
      </c>
      <c r="Z563" s="743" cm="1">
        <f t="array" ref="Z563">INDEX($H563:$K563,0,MATCH(Z$508,$H$508:$K$508,0))*HLOOKUP(Z$507,$J$504:$R$505,2)</f>
        <v>81.45</v>
      </c>
      <c r="AA563" s="743" cm="1">
        <f t="array" ref="AA563">INDEX($H563:$K563,0,MATCH(AA$508,$H$508:$K$508,0))*HLOOKUP(AA$507,$J$504:$R$505,2)</f>
        <v>78.45</v>
      </c>
      <c r="AB563" s="743" cm="1">
        <f t="array" ref="AB563">INDEX($H563:$K563,0,MATCH(AB$508,$H$508:$K$508,0))*HLOOKUP(AB$507,$J$504:$R$505,2)</f>
        <v>0</v>
      </c>
      <c r="AC563" s="743" cm="1">
        <f t="array" ref="AC563">INDEX($H563:$K563,0,MATCH(AC$508,$H$508:$K$508,0))*HLOOKUP(AC$507,$J$504:$R$505,2)</f>
        <v>80.3</v>
      </c>
      <c r="AD563" s="743" cm="1">
        <f t="array" ref="AD563">INDEX($H563:$K563,0,MATCH(AD$508,$H$508:$K$508,0))*HLOOKUP(AD$507,$J$504:$R$505,2)</f>
        <v>81.45</v>
      </c>
      <c r="AE563" s="743" cm="1">
        <f t="array" ref="AE563">INDEX($H563:$K563,0,MATCH(AE$508,$H$508:$K$508,0))*HLOOKUP(AE$507,$J$504:$R$505,2)</f>
        <v>78.45</v>
      </c>
      <c r="AF563" s="743" cm="1">
        <f t="array" ref="AF563">INDEX($H563:$K563,0,MATCH(AF$508,$H$508:$K$508,0))*HLOOKUP(AF$507,$J$504:$R$505,2)</f>
        <v>0</v>
      </c>
      <c r="AG563" s="743" cm="1">
        <f t="array" ref="AG563">INDEX($H563:$K563,0,MATCH(AG$508,$H$508:$K$508,0))*HLOOKUP(AG$507,$J$504:$R$505,2)</f>
        <v>80.3</v>
      </c>
      <c r="AH563" s="743" cm="1">
        <f t="array" ref="AH563">INDEX($H563:$K563,0,MATCH(AH$508,$H$508:$K$508,0))*HLOOKUP(AH$507,$J$504:$R$505,2)</f>
        <v>81.45</v>
      </c>
      <c r="AI563" s="743" cm="1">
        <f t="array" ref="AI563">INDEX($H563:$K563,0,MATCH(AI$508,$H$508:$K$508,0))*HLOOKUP(AI$507,$J$504:$R$505,2)</f>
        <v>78.45</v>
      </c>
      <c r="AJ563" s="743" cm="1">
        <f t="array" ref="AJ563">INDEX($H563:$K563,0,MATCH(AJ$508,$H$508:$K$508,0))*HLOOKUP(AJ$507,$J$504:$R$505,2)</f>
        <v>0</v>
      </c>
      <c r="AK563" s="743" cm="1">
        <f t="array" ref="AK563">INDEX($H563:$K563,0,MATCH(AK$508,$H$508:$K$508,0))*HLOOKUP(AK$507,$J$504:$R$505,2)</f>
        <v>80.3</v>
      </c>
      <c r="AL563" s="743" cm="1">
        <f t="array" ref="AL563">INDEX($H563:$K563,0,MATCH(AL$508,$H$508:$K$508,0))*HLOOKUP(AL$507,$J$504:$R$505,2)</f>
        <v>81.45</v>
      </c>
      <c r="AM563" s="743" cm="1">
        <f t="array" ref="AM563">INDEX($H563:$K563,0,MATCH(AM$508,$H$508:$K$508,0))*HLOOKUP(AM$507,$J$504:$R$505,2)</f>
        <v>78.45</v>
      </c>
      <c r="AN563" s="743" cm="1">
        <f t="array" ref="AN563">INDEX($H563:$K563,0,MATCH(AN$508,$H$508:$K$508,0))*HLOOKUP(AN$507,$J$504:$R$505,2)</f>
        <v>0</v>
      </c>
      <c r="AO563" s="743" cm="1">
        <f t="array" ref="AO563">INDEX($H563:$K563,0,MATCH(AO$508,$H$508:$K$508,0))*HLOOKUP(AO$507,$J$504:$R$505,2)</f>
        <v>80.3</v>
      </c>
      <c r="AP563" s="743" cm="1">
        <f t="array" ref="AP563">INDEX($H563:$K563,0,MATCH(AP$508,$H$508:$K$508,0))*HLOOKUP(AP$507,$J$504:$R$505,2)</f>
        <v>81.45</v>
      </c>
      <c r="AQ563" s="743" cm="1">
        <f t="array" ref="AQ563">INDEX($H563:$K563,0,MATCH(AQ$508,$H$508:$K$508,0))*HLOOKUP(AQ$507,$J$504:$R$505,2)</f>
        <v>78.45</v>
      </c>
      <c r="AR563" s="743" cm="1">
        <f t="array" ref="AR563">INDEX($H563:$K563,0,MATCH(AR$508,$H$508:$K$508,0))*HLOOKUP(AR$507,$J$504:$R$505,2)</f>
        <v>0</v>
      </c>
      <c r="AS563" s="743" cm="1">
        <f t="array" ref="AS563">INDEX($H563:$K563,0,MATCH(AS$508,$H$508:$K$508,0))*HLOOKUP(AS$507,$J$504:$R$505,2)</f>
        <v>80.3</v>
      </c>
      <c r="AT563" s="743" cm="1">
        <f t="array" ref="AT563">INDEX($H563:$K563,0,MATCH(AT$508,$H$508:$K$508,0))*HLOOKUP(AT$507,$J$504:$R$505,2)</f>
        <v>81.45</v>
      </c>
      <c r="AU563" s="743" cm="1">
        <f t="array" ref="AU563">INDEX($H563:$K563,0,MATCH(AU$508,$H$508:$K$508,0))*HLOOKUP(AU$507,$J$504:$R$505,2)</f>
        <v>78.45</v>
      </c>
      <c r="AV563" s="196"/>
      <c r="AW563" s="196"/>
      <c r="AX563" s="17"/>
      <c r="AY563" s="9"/>
      <c r="AZ563" s="9"/>
      <c r="BA563" s="9"/>
    </row>
    <row r="564" spans="1:53" ht="14.5" outlineLevel="1" x14ac:dyDescent="0.35">
      <c r="A564" s="7"/>
      <c r="B564" s="8"/>
      <c r="C564" s="18"/>
      <c r="D564" s="18"/>
      <c r="E564" s="18"/>
      <c r="F564" s="27"/>
      <c r="G564" s="27" t="str">
        <f t="shared" si="131"/>
        <v>YYWBNw</v>
      </c>
      <c r="H564" s="232">
        <v>0</v>
      </c>
      <c r="I564" s="232">
        <v>80.3</v>
      </c>
      <c r="J564" s="232">
        <v>65.16</v>
      </c>
      <c r="K564" s="232">
        <v>54.3</v>
      </c>
      <c r="L564" s="743" cm="1">
        <f t="array" ref="L564">INDEX($H564:$K564,0,MATCH(L$508,$H$508:$K$508,0))*HLOOKUP(L$507,$J$504:$R$505,2)</f>
        <v>0</v>
      </c>
      <c r="M564" s="743" cm="1">
        <f t="array" ref="M564">INDEX($H564:$K564,0,MATCH(M$508,$H$508:$K$508,0))*HLOOKUP(M$507,$J$504:$R$505,2)</f>
        <v>80.3</v>
      </c>
      <c r="N564" s="743" cm="1">
        <f t="array" ref="N564">INDEX($H564:$K564,0,MATCH(N$508,$H$508:$K$508,0))*HLOOKUP(N$507,$J$504:$R$505,2)</f>
        <v>65.16</v>
      </c>
      <c r="O564" s="743" cm="1">
        <f t="array" ref="O564">INDEX($H564:$K564,0,MATCH(O$508,$H$508:$K$508,0))*HLOOKUP(O$507,$J$504:$R$505,2)</f>
        <v>54.3</v>
      </c>
      <c r="P564" s="743" cm="1">
        <f t="array" ref="P564">INDEX($H564:$K564,0,MATCH(P$508,$H$508:$K$508,0))*HLOOKUP(P$507,$J$504:$R$505,2)</f>
        <v>0</v>
      </c>
      <c r="Q564" s="743" cm="1">
        <f t="array" ref="Q564">INDEX($H564:$K564,0,MATCH(Q$508,$H$508:$K$508,0))*HLOOKUP(Q$507,$J$504:$R$505,2)</f>
        <v>80.3</v>
      </c>
      <c r="R564" s="743" cm="1">
        <f t="array" ref="R564">INDEX($H564:$K564,0,MATCH(R$508,$H$508:$K$508,0))*HLOOKUP(R$507,$J$504:$R$505,2)</f>
        <v>65.16</v>
      </c>
      <c r="S564" s="743" cm="1">
        <f t="array" ref="S564">INDEX($H564:$K564,0,MATCH(S$508,$H$508:$K$508,0))*HLOOKUP(S$507,$J$504:$R$505,2)</f>
        <v>54.3</v>
      </c>
      <c r="T564" s="743" cm="1">
        <f t="array" ref="T564">INDEX($H564:$K564,0,MATCH(T$508,$H$508:$K$508,0))*HLOOKUP(T$507,$J$504:$R$505,2)</f>
        <v>0</v>
      </c>
      <c r="U564" s="743" cm="1">
        <f t="array" ref="U564">INDEX($H564:$K564,0,MATCH(U$508,$H$508:$K$508,0))*HLOOKUP(U$507,$J$504:$R$505,2)</f>
        <v>80.3</v>
      </c>
      <c r="V564" s="743" cm="1">
        <f t="array" ref="V564">INDEX($H564:$K564,0,MATCH(V$508,$H$508:$K$508,0))*HLOOKUP(V$507,$J$504:$R$505,2)</f>
        <v>65.16</v>
      </c>
      <c r="W564" s="743" cm="1">
        <f t="array" ref="W564">INDEX($H564:$K564,0,MATCH(W$508,$H$508:$K$508,0))*HLOOKUP(W$507,$J$504:$R$505,2)</f>
        <v>54.3</v>
      </c>
      <c r="X564" s="743" cm="1">
        <f t="array" ref="X564">INDEX($H564:$K564,0,MATCH(X$508,$H$508:$K$508,0))*HLOOKUP(X$507,$J$504:$R$505,2)</f>
        <v>0</v>
      </c>
      <c r="Y564" s="743" cm="1">
        <f t="array" ref="Y564">INDEX($H564:$K564,0,MATCH(Y$508,$H$508:$K$508,0))*HLOOKUP(Y$507,$J$504:$R$505,2)</f>
        <v>80.3</v>
      </c>
      <c r="Z564" s="743" cm="1">
        <f t="array" ref="Z564">INDEX($H564:$K564,0,MATCH(Z$508,$H$508:$K$508,0))*HLOOKUP(Z$507,$J$504:$R$505,2)</f>
        <v>65.16</v>
      </c>
      <c r="AA564" s="743" cm="1">
        <f t="array" ref="AA564">INDEX($H564:$K564,0,MATCH(AA$508,$H$508:$K$508,0))*HLOOKUP(AA$507,$J$504:$R$505,2)</f>
        <v>54.3</v>
      </c>
      <c r="AB564" s="743" cm="1">
        <f t="array" ref="AB564">INDEX($H564:$K564,0,MATCH(AB$508,$H$508:$K$508,0))*HLOOKUP(AB$507,$J$504:$R$505,2)</f>
        <v>0</v>
      </c>
      <c r="AC564" s="743" cm="1">
        <f t="array" ref="AC564">INDEX($H564:$K564,0,MATCH(AC$508,$H$508:$K$508,0))*HLOOKUP(AC$507,$J$504:$R$505,2)</f>
        <v>80.3</v>
      </c>
      <c r="AD564" s="743" cm="1">
        <f t="array" ref="AD564">INDEX($H564:$K564,0,MATCH(AD$508,$H$508:$K$508,0))*HLOOKUP(AD$507,$J$504:$R$505,2)</f>
        <v>65.16</v>
      </c>
      <c r="AE564" s="743" cm="1">
        <f t="array" ref="AE564">INDEX($H564:$K564,0,MATCH(AE$508,$H$508:$K$508,0))*HLOOKUP(AE$507,$J$504:$R$505,2)</f>
        <v>54.3</v>
      </c>
      <c r="AF564" s="743" cm="1">
        <f t="array" ref="AF564">INDEX($H564:$K564,0,MATCH(AF$508,$H$508:$K$508,0))*HLOOKUP(AF$507,$J$504:$R$505,2)</f>
        <v>0</v>
      </c>
      <c r="AG564" s="743" cm="1">
        <f t="array" ref="AG564">INDEX($H564:$K564,0,MATCH(AG$508,$H$508:$K$508,0))*HLOOKUP(AG$507,$J$504:$R$505,2)</f>
        <v>80.3</v>
      </c>
      <c r="AH564" s="743" cm="1">
        <f t="array" ref="AH564">INDEX($H564:$K564,0,MATCH(AH$508,$H$508:$K$508,0))*HLOOKUP(AH$507,$J$504:$R$505,2)</f>
        <v>65.16</v>
      </c>
      <c r="AI564" s="743" cm="1">
        <f t="array" ref="AI564">INDEX($H564:$K564,0,MATCH(AI$508,$H$508:$K$508,0))*HLOOKUP(AI$507,$J$504:$R$505,2)</f>
        <v>54.3</v>
      </c>
      <c r="AJ564" s="743" cm="1">
        <f t="array" ref="AJ564">INDEX($H564:$K564,0,MATCH(AJ$508,$H$508:$K$508,0))*HLOOKUP(AJ$507,$J$504:$R$505,2)</f>
        <v>0</v>
      </c>
      <c r="AK564" s="743" cm="1">
        <f t="array" ref="AK564">INDEX($H564:$K564,0,MATCH(AK$508,$H$508:$K$508,0))*HLOOKUP(AK$507,$J$504:$R$505,2)</f>
        <v>80.3</v>
      </c>
      <c r="AL564" s="743" cm="1">
        <f t="array" ref="AL564">INDEX($H564:$K564,0,MATCH(AL$508,$H$508:$K$508,0))*HLOOKUP(AL$507,$J$504:$R$505,2)</f>
        <v>65.16</v>
      </c>
      <c r="AM564" s="743" cm="1">
        <f t="array" ref="AM564">INDEX($H564:$K564,0,MATCH(AM$508,$H$508:$K$508,0))*HLOOKUP(AM$507,$J$504:$R$505,2)</f>
        <v>54.3</v>
      </c>
      <c r="AN564" s="743" cm="1">
        <f t="array" ref="AN564">INDEX($H564:$K564,0,MATCH(AN$508,$H$508:$K$508,0))*HLOOKUP(AN$507,$J$504:$R$505,2)</f>
        <v>0</v>
      </c>
      <c r="AO564" s="743" cm="1">
        <f t="array" ref="AO564">INDEX($H564:$K564,0,MATCH(AO$508,$H$508:$K$508,0))*HLOOKUP(AO$507,$J$504:$R$505,2)</f>
        <v>80.3</v>
      </c>
      <c r="AP564" s="743" cm="1">
        <f t="array" ref="AP564">INDEX($H564:$K564,0,MATCH(AP$508,$H$508:$K$508,0))*HLOOKUP(AP$507,$J$504:$R$505,2)</f>
        <v>65.16</v>
      </c>
      <c r="AQ564" s="743" cm="1">
        <f t="array" ref="AQ564">INDEX($H564:$K564,0,MATCH(AQ$508,$H$508:$K$508,0))*HLOOKUP(AQ$507,$J$504:$R$505,2)</f>
        <v>54.3</v>
      </c>
      <c r="AR564" s="743" cm="1">
        <f t="array" ref="AR564">INDEX($H564:$K564,0,MATCH(AR$508,$H$508:$K$508,0))*HLOOKUP(AR$507,$J$504:$R$505,2)</f>
        <v>0</v>
      </c>
      <c r="AS564" s="743" cm="1">
        <f t="array" ref="AS564">INDEX($H564:$K564,0,MATCH(AS$508,$H$508:$K$508,0))*HLOOKUP(AS$507,$J$504:$R$505,2)</f>
        <v>80.3</v>
      </c>
      <c r="AT564" s="743" cm="1">
        <f t="array" ref="AT564">INDEX($H564:$K564,0,MATCH(AT$508,$H$508:$K$508,0))*HLOOKUP(AT$507,$J$504:$R$505,2)</f>
        <v>65.16</v>
      </c>
      <c r="AU564" s="743" cm="1">
        <f t="array" ref="AU564">INDEX($H564:$K564,0,MATCH(AU$508,$H$508:$K$508,0))*HLOOKUP(AU$507,$J$504:$R$505,2)</f>
        <v>54.3</v>
      </c>
      <c r="AV564" s="196"/>
      <c r="AW564" s="196"/>
      <c r="AX564" s="17"/>
      <c r="AY564" s="9"/>
      <c r="AZ564" s="9"/>
      <c r="BA564" s="9"/>
    </row>
    <row r="565" spans="1:53" ht="14.5" outlineLevel="1" x14ac:dyDescent="0.35">
      <c r="A565" s="7"/>
      <c r="B565" s="8"/>
      <c r="C565" s="18"/>
      <c r="D565" s="18"/>
      <c r="E565" s="18"/>
      <c r="F565" s="27"/>
      <c r="G565" s="27" t="str">
        <f t="shared" si="131"/>
        <v>YYWBNwd</v>
      </c>
      <c r="H565" s="232">
        <v>0</v>
      </c>
      <c r="I565" s="232">
        <v>80.3</v>
      </c>
      <c r="J565" s="232">
        <v>65.16</v>
      </c>
      <c r="K565" s="232">
        <v>54.3</v>
      </c>
      <c r="L565" s="743" cm="1">
        <f t="array" ref="L565">INDEX($H565:$K565,0,MATCH(L$508,$H$508:$K$508,0))*HLOOKUP(L$507,$J$504:$R$505,2)</f>
        <v>0</v>
      </c>
      <c r="M565" s="743" cm="1">
        <f t="array" ref="M565">INDEX($H565:$K565,0,MATCH(M$508,$H$508:$K$508,0))*HLOOKUP(M$507,$J$504:$R$505,2)</f>
        <v>80.3</v>
      </c>
      <c r="N565" s="743" cm="1">
        <f t="array" ref="N565">INDEX($H565:$K565,0,MATCH(N$508,$H$508:$K$508,0))*HLOOKUP(N$507,$J$504:$R$505,2)</f>
        <v>65.16</v>
      </c>
      <c r="O565" s="743" cm="1">
        <f t="array" ref="O565">INDEX($H565:$K565,0,MATCH(O$508,$H$508:$K$508,0))*HLOOKUP(O$507,$J$504:$R$505,2)</f>
        <v>54.3</v>
      </c>
      <c r="P565" s="743" cm="1">
        <f t="array" ref="P565">INDEX($H565:$K565,0,MATCH(P$508,$H$508:$K$508,0))*HLOOKUP(P$507,$J$504:$R$505,2)</f>
        <v>0</v>
      </c>
      <c r="Q565" s="743" cm="1">
        <f t="array" ref="Q565">INDEX($H565:$K565,0,MATCH(Q$508,$H$508:$K$508,0))*HLOOKUP(Q$507,$J$504:$R$505,2)</f>
        <v>80.3</v>
      </c>
      <c r="R565" s="743" cm="1">
        <f t="array" ref="R565">INDEX($H565:$K565,0,MATCH(R$508,$H$508:$K$508,0))*HLOOKUP(R$507,$J$504:$R$505,2)</f>
        <v>65.16</v>
      </c>
      <c r="S565" s="743" cm="1">
        <f t="array" ref="S565">INDEX($H565:$K565,0,MATCH(S$508,$H$508:$K$508,0))*HLOOKUP(S$507,$J$504:$R$505,2)</f>
        <v>54.3</v>
      </c>
      <c r="T565" s="743" cm="1">
        <f t="array" ref="T565">INDEX($H565:$K565,0,MATCH(T$508,$H$508:$K$508,0))*HLOOKUP(T$507,$J$504:$R$505,2)</f>
        <v>0</v>
      </c>
      <c r="U565" s="743" cm="1">
        <f t="array" ref="U565">INDEX($H565:$K565,0,MATCH(U$508,$H$508:$K$508,0))*HLOOKUP(U$507,$J$504:$R$505,2)</f>
        <v>80.3</v>
      </c>
      <c r="V565" s="743" cm="1">
        <f t="array" ref="V565">INDEX($H565:$K565,0,MATCH(V$508,$H$508:$K$508,0))*HLOOKUP(V$507,$J$504:$R$505,2)</f>
        <v>65.16</v>
      </c>
      <c r="W565" s="743" cm="1">
        <f t="array" ref="W565">INDEX($H565:$K565,0,MATCH(W$508,$H$508:$K$508,0))*HLOOKUP(W$507,$J$504:$R$505,2)</f>
        <v>54.3</v>
      </c>
      <c r="X565" s="743" cm="1">
        <f t="array" ref="X565">INDEX($H565:$K565,0,MATCH(X$508,$H$508:$K$508,0))*HLOOKUP(X$507,$J$504:$R$505,2)</f>
        <v>0</v>
      </c>
      <c r="Y565" s="743" cm="1">
        <f t="array" ref="Y565">INDEX($H565:$K565,0,MATCH(Y$508,$H$508:$K$508,0))*HLOOKUP(Y$507,$J$504:$R$505,2)</f>
        <v>80.3</v>
      </c>
      <c r="Z565" s="743" cm="1">
        <f t="array" ref="Z565">INDEX($H565:$K565,0,MATCH(Z$508,$H$508:$K$508,0))*HLOOKUP(Z$507,$J$504:$R$505,2)</f>
        <v>65.16</v>
      </c>
      <c r="AA565" s="743" cm="1">
        <f t="array" ref="AA565">INDEX($H565:$K565,0,MATCH(AA$508,$H$508:$K$508,0))*HLOOKUP(AA$507,$J$504:$R$505,2)</f>
        <v>54.3</v>
      </c>
      <c r="AB565" s="743" cm="1">
        <f t="array" ref="AB565">INDEX($H565:$K565,0,MATCH(AB$508,$H$508:$K$508,0))*HLOOKUP(AB$507,$J$504:$R$505,2)</f>
        <v>0</v>
      </c>
      <c r="AC565" s="743" cm="1">
        <f t="array" ref="AC565">INDEX($H565:$K565,0,MATCH(AC$508,$H$508:$K$508,0))*HLOOKUP(AC$507,$J$504:$R$505,2)</f>
        <v>80.3</v>
      </c>
      <c r="AD565" s="743" cm="1">
        <f t="array" ref="AD565">INDEX($H565:$K565,0,MATCH(AD$508,$H$508:$K$508,0))*HLOOKUP(AD$507,$J$504:$R$505,2)</f>
        <v>65.16</v>
      </c>
      <c r="AE565" s="743" cm="1">
        <f t="array" ref="AE565">INDEX($H565:$K565,0,MATCH(AE$508,$H$508:$K$508,0))*HLOOKUP(AE$507,$J$504:$R$505,2)</f>
        <v>54.3</v>
      </c>
      <c r="AF565" s="743" cm="1">
        <f t="array" ref="AF565">INDEX($H565:$K565,0,MATCH(AF$508,$H$508:$K$508,0))*HLOOKUP(AF$507,$J$504:$R$505,2)</f>
        <v>0</v>
      </c>
      <c r="AG565" s="743" cm="1">
        <f t="array" ref="AG565">INDEX($H565:$K565,0,MATCH(AG$508,$H$508:$K$508,0))*HLOOKUP(AG$507,$J$504:$R$505,2)</f>
        <v>80.3</v>
      </c>
      <c r="AH565" s="743" cm="1">
        <f t="array" ref="AH565">INDEX($H565:$K565,0,MATCH(AH$508,$H$508:$K$508,0))*HLOOKUP(AH$507,$J$504:$R$505,2)</f>
        <v>65.16</v>
      </c>
      <c r="AI565" s="743" cm="1">
        <f t="array" ref="AI565">INDEX($H565:$K565,0,MATCH(AI$508,$H$508:$K$508,0))*HLOOKUP(AI$507,$J$504:$R$505,2)</f>
        <v>54.3</v>
      </c>
      <c r="AJ565" s="743" cm="1">
        <f t="array" ref="AJ565">INDEX($H565:$K565,0,MATCH(AJ$508,$H$508:$K$508,0))*HLOOKUP(AJ$507,$J$504:$R$505,2)</f>
        <v>0</v>
      </c>
      <c r="AK565" s="743" cm="1">
        <f t="array" ref="AK565">INDEX($H565:$K565,0,MATCH(AK$508,$H$508:$K$508,0))*HLOOKUP(AK$507,$J$504:$R$505,2)</f>
        <v>80.3</v>
      </c>
      <c r="AL565" s="743" cm="1">
        <f t="array" ref="AL565">INDEX($H565:$K565,0,MATCH(AL$508,$H$508:$K$508,0))*HLOOKUP(AL$507,$J$504:$R$505,2)</f>
        <v>65.16</v>
      </c>
      <c r="AM565" s="743" cm="1">
        <f t="array" ref="AM565">INDEX($H565:$K565,0,MATCH(AM$508,$H$508:$K$508,0))*HLOOKUP(AM$507,$J$504:$R$505,2)</f>
        <v>54.3</v>
      </c>
      <c r="AN565" s="743" cm="1">
        <f t="array" ref="AN565">INDEX($H565:$K565,0,MATCH(AN$508,$H$508:$K$508,0))*HLOOKUP(AN$507,$J$504:$R$505,2)</f>
        <v>0</v>
      </c>
      <c r="AO565" s="743" cm="1">
        <f t="array" ref="AO565">INDEX($H565:$K565,0,MATCH(AO$508,$H$508:$K$508,0))*HLOOKUP(AO$507,$J$504:$R$505,2)</f>
        <v>80.3</v>
      </c>
      <c r="AP565" s="743" cm="1">
        <f t="array" ref="AP565">INDEX($H565:$K565,0,MATCH(AP$508,$H$508:$K$508,0))*HLOOKUP(AP$507,$J$504:$R$505,2)</f>
        <v>65.16</v>
      </c>
      <c r="AQ565" s="743" cm="1">
        <f t="array" ref="AQ565">INDEX($H565:$K565,0,MATCH(AQ$508,$H$508:$K$508,0))*HLOOKUP(AQ$507,$J$504:$R$505,2)</f>
        <v>54.3</v>
      </c>
      <c r="AR565" s="743" cm="1">
        <f t="array" ref="AR565">INDEX($H565:$K565,0,MATCH(AR$508,$H$508:$K$508,0))*HLOOKUP(AR$507,$J$504:$R$505,2)</f>
        <v>0</v>
      </c>
      <c r="AS565" s="743" cm="1">
        <f t="array" ref="AS565">INDEX($H565:$K565,0,MATCH(AS$508,$H$508:$K$508,0))*HLOOKUP(AS$507,$J$504:$R$505,2)</f>
        <v>80.3</v>
      </c>
      <c r="AT565" s="743" cm="1">
        <f t="array" ref="AT565">INDEX($H565:$K565,0,MATCH(AT$508,$H$508:$K$508,0))*HLOOKUP(AT$507,$J$504:$R$505,2)</f>
        <v>65.16</v>
      </c>
      <c r="AU565" s="743" cm="1">
        <f t="array" ref="AU565">INDEX($H565:$K565,0,MATCH(AU$508,$H$508:$K$508,0))*HLOOKUP(AU$507,$J$504:$R$505,2)</f>
        <v>54.3</v>
      </c>
      <c r="AV565" s="196"/>
      <c r="AW565" s="196"/>
      <c r="AX565" s="17"/>
      <c r="AY565" s="9"/>
      <c r="AZ565" s="9"/>
      <c r="BA565" s="9"/>
    </row>
    <row r="566" spans="1:53" ht="14.5" outlineLevel="1" x14ac:dyDescent="0.35">
      <c r="A566" s="7"/>
      <c r="B566" s="8"/>
      <c r="C566" s="18"/>
      <c r="D566" s="18"/>
      <c r="E566" s="18"/>
      <c r="F566" s="27"/>
      <c r="G566" s="27" t="str">
        <f t="shared" si="131"/>
        <v>YYBNWb</v>
      </c>
      <c r="H566" s="232">
        <v>0</v>
      </c>
      <c r="I566" s="232">
        <v>80.3</v>
      </c>
      <c r="J566" s="232">
        <v>65.16</v>
      </c>
      <c r="K566" s="232">
        <v>54.3</v>
      </c>
      <c r="L566" s="743" cm="1">
        <f t="array" ref="L566">INDEX($H566:$K566,0,MATCH(L$508,$H$508:$K$508,0))*HLOOKUP(L$507,$J$504:$R$505,2)</f>
        <v>0</v>
      </c>
      <c r="M566" s="743" cm="1">
        <f t="array" ref="M566">INDEX($H566:$K566,0,MATCH(M$508,$H$508:$K$508,0))*HLOOKUP(M$507,$J$504:$R$505,2)</f>
        <v>80.3</v>
      </c>
      <c r="N566" s="743" cm="1">
        <f t="array" ref="N566">INDEX($H566:$K566,0,MATCH(N$508,$H$508:$K$508,0))*HLOOKUP(N$507,$J$504:$R$505,2)</f>
        <v>65.16</v>
      </c>
      <c r="O566" s="743" cm="1">
        <f t="array" ref="O566">INDEX($H566:$K566,0,MATCH(O$508,$H$508:$K$508,0))*HLOOKUP(O$507,$J$504:$R$505,2)</f>
        <v>54.3</v>
      </c>
      <c r="P566" s="743" cm="1">
        <f t="array" ref="P566">INDEX($H566:$K566,0,MATCH(P$508,$H$508:$K$508,0))*HLOOKUP(P$507,$J$504:$R$505,2)</f>
        <v>0</v>
      </c>
      <c r="Q566" s="743" cm="1">
        <f t="array" ref="Q566">INDEX($H566:$K566,0,MATCH(Q$508,$H$508:$K$508,0))*HLOOKUP(Q$507,$J$504:$R$505,2)</f>
        <v>80.3</v>
      </c>
      <c r="R566" s="743" cm="1">
        <f t="array" ref="R566">INDEX($H566:$K566,0,MATCH(R$508,$H$508:$K$508,0))*HLOOKUP(R$507,$J$504:$R$505,2)</f>
        <v>65.16</v>
      </c>
      <c r="S566" s="743" cm="1">
        <f t="array" ref="S566">INDEX($H566:$K566,0,MATCH(S$508,$H$508:$K$508,0))*HLOOKUP(S$507,$J$504:$R$505,2)</f>
        <v>54.3</v>
      </c>
      <c r="T566" s="743" cm="1">
        <f t="array" ref="T566">INDEX($H566:$K566,0,MATCH(T$508,$H$508:$K$508,0))*HLOOKUP(T$507,$J$504:$R$505,2)</f>
        <v>0</v>
      </c>
      <c r="U566" s="743" cm="1">
        <f t="array" ref="U566">INDEX($H566:$K566,0,MATCH(U$508,$H$508:$K$508,0))*HLOOKUP(U$507,$J$504:$R$505,2)</f>
        <v>80.3</v>
      </c>
      <c r="V566" s="743" cm="1">
        <f t="array" ref="V566">INDEX($H566:$K566,0,MATCH(V$508,$H$508:$K$508,0))*HLOOKUP(V$507,$J$504:$R$505,2)</f>
        <v>65.16</v>
      </c>
      <c r="W566" s="743" cm="1">
        <f t="array" ref="W566">INDEX($H566:$K566,0,MATCH(W$508,$H$508:$K$508,0))*HLOOKUP(W$507,$J$504:$R$505,2)</f>
        <v>54.3</v>
      </c>
      <c r="X566" s="743" cm="1">
        <f t="array" ref="X566">INDEX($H566:$K566,0,MATCH(X$508,$H$508:$K$508,0))*HLOOKUP(X$507,$J$504:$R$505,2)</f>
        <v>0</v>
      </c>
      <c r="Y566" s="743" cm="1">
        <f t="array" ref="Y566">INDEX($H566:$K566,0,MATCH(Y$508,$H$508:$K$508,0))*HLOOKUP(Y$507,$J$504:$R$505,2)</f>
        <v>80.3</v>
      </c>
      <c r="Z566" s="743" cm="1">
        <f t="array" ref="Z566">INDEX($H566:$K566,0,MATCH(Z$508,$H$508:$K$508,0))*HLOOKUP(Z$507,$J$504:$R$505,2)</f>
        <v>65.16</v>
      </c>
      <c r="AA566" s="743" cm="1">
        <f t="array" ref="AA566">INDEX($H566:$K566,0,MATCH(AA$508,$H$508:$K$508,0))*HLOOKUP(AA$507,$J$504:$R$505,2)</f>
        <v>54.3</v>
      </c>
      <c r="AB566" s="743" cm="1">
        <f t="array" ref="AB566">INDEX($H566:$K566,0,MATCH(AB$508,$H$508:$K$508,0))*HLOOKUP(AB$507,$J$504:$R$505,2)</f>
        <v>0</v>
      </c>
      <c r="AC566" s="743" cm="1">
        <f t="array" ref="AC566">INDEX($H566:$K566,0,MATCH(AC$508,$H$508:$K$508,0))*HLOOKUP(AC$507,$J$504:$R$505,2)</f>
        <v>80.3</v>
      </c>
      <c r="AD566" s="743" cm="1">
        <f t="array" ref="AD566">INDEX($H566:$K566,0,MATCH(AD$508,$H$508:$K$508,0))*HLOOKUP(AD$507,$J$504:$R$505,2)</f>
        <v>65.16</v>
      </c>
      <c r="AE566" s="743" cm="1">
        <f t="array" ref="AE566">INDEX($H566:$K566,0,MATCH(AE$508,$H$508:$K$508,0))*HLOOKUP(AE$507,$J$504:$R$505,2)</f>
        <v>54.3</v>
      </c>
      <c r="AF566" s="743" cm="1">
        <f t="array" ref="AF566">INDEX($H566:$K566,0,MATCH(AF$508,$H$508:$K$508,0))*HLOOKUP(AF$507,$J$504:$R$505,2)</f>
        <v>0</v>
      </c>
      <c r="AG566" s="743" cm="1">
        <f t="array" ref="AG566">INDEX($H566:$K566,0,MATCH(AG$508,$H$508:$K$508,0))*HLOOKUP(AG$507,$J$504:$R$505,2)</f>
        <v>80.3</v>
      </c>
      <c r="AH566" s="743" cm="1">
        <f t="array" ref="AH566">INDEX($H566:$K566,0,MATCH(AH$508,$H$508:$K$508,0))*HLOOKUP(AH$507,$J$504:$R$505,2)</f>
        <v>65.16</v>
      </c>
      <c r="AI566" s="743" cm="1">
        <f t="array" ref="AI566">INDEX($H566:$K566,0,MATCH(AI$508,$H$508:$K$508,0))*HLOOKUP(AI$507,$J$504:$R$505,2)</f>
        <v>54.3</v>
      </c>
      <c r="AJ566" s="743" cm="1">
        <f t="array" ref="AJ566">INDEX($H566:$K566,0,MATCH(AJ$508,$H$508:$K$508,0))*HLOOKUP(AJ$507,$J$504:$R$505,2)</f>
        <v>0</v>
      </c>
      <c r="AK566" s="743" cm="1">
        <f t="array" ref="AK566">INDEX($H566:$K566,0,MATCH(AK$508,$H$508:$K$508,0))*HLOOKUP(AK$507,$J$504:$R$505,2)</f>
        <v>80.3</v>
      </c>
      <c r="AL566" s="743" cm="1">
        <f t="array" ref="AL566">INDEX($H566:$K566,0,MATCH(AL$508,$H$508:$K$508,0))*HLOOKUP(AL$507,$J$504:$R$505,2)</f>
        <v>65.16</v>
      </c>
      <c r="AM566" s="743" cm="1">
        <f t="array" ref="AM566">INDEX($H566:$K566,0,MATCH(AM$508,$H$508:$K$508,0))*HLOOKUP(AM$507,$J$504:$R$505,2)</f>
        <v>54.3</v>
      </c>
      <c r="AN566" s="743" cm="1">
        <f t="array" ref="AN566">INDEX($H566:$K566,0,MATCH(AN$508,$H$508:$K$508,0))*HLOOKUP(AN$507,$J$504:$R$505,2)</f>
        <v>0</v>
      </c>
      <c r="AO566" s="743" cm="1">
        <f t="array" ref="AO566">INDEX($H566:$K566,0,MATCH(AO$508,$H$508:$K$508,0))*HLOOKUP(AO$507,$J$504:$R$505,2)</f>
        <v>80.3</v>
      </c>
      <c r="AP566" s="743" cm="1">
        <f t="array" ref="AP566">INDEX($H566:$K566,0,MATCH(AP$508,$H$508:$K$508,0))*HLOOKUP(AP$507,$J$504:$R$505,2)</f>
        <v>65.16</v>
      </c>
      <c r="AQ566" s="743" cm="1">
        <f t="array" ref="AQ566">INDEX($H566:$K566,0,MATCH(AQ$508,$H$508:$K$508,0))*HLOOKUP(AQ$507,$J$504:$R$505,2)</f>
        <v>54.3</v>
      </c>
      <c r="AR566" s="743" cm="1">
        <f t="array" ref="AR566">INDEX($H566:$K566,0,MATCH(AR$508,$H$508:$K$508,0))*HLOOKUP(AR$507,$J$504:$R$505,2)</f>
        <v>0</v>
      </c>
      <c r="AS566" s="743" cm="1">
        <f t="array" ref="AS566">INDEX($H566:$K566,0,MATCH(AS$508,$H$508:$K$508,0))*HLOOKUP(AS$507,$J$504:$R$505,2)</f>
        <v>80.3</v>
      </c>
      <c r="AT566" s="743" cm="1">
        <f t="array" ref="AT566">INDEX($H566:$K566,0,MATCH(AT$508,$H$508:$K$508,0))*HLOOKUP(AT$507,$J$504:$R$505,2)</f>
        <v>65.16</v>
      </c>
      <c r="AU566" s="743" cm="1">
        <f t="array" ref="AU566">INDEX($H566:$K566,0,MATCH(AU$508,$H$508:$K$508,0))*HLOOKUP(AU$507,$J$504:$R$505,2)</f>
        <v>54.3</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0</v>
      </c>
      <c r="I567" s="232">
        <v>80.3</v>
      </c>
      <c r="J567" s="232">
        <v>65.16</v>
      </c>
      <c r="K567" s="232">
        <v>54.3</v>
      </c>
      <c r="L567" s="743" cm="1">
        <f t="array" ref="L567">INDEX($H567:$K567,0,MATCH(L$508,$H$508:$K$508,0))*HLOOKUP(L$507,$J$504:$R$505,2)</f>
        <v>0</v>
      </c>
      <c r="M567" s="743" cm="1">
        <f t="array" ref="M567">INDEX($H567:$K567,0,MATCH(M$508,$H$508:$K$508,0))*HLOOKUP(M$507,$J$504:$R$505,2)</f>
        <v>80.3</v>
      </c>
      <c r="N567" s="743" cm="1">
        <f t="array" ref="N567">INDEX($H567:$K567,0,MATCH(N$508,$H$508:$K$508,0))*HLOOKUP(N$507,$J$504:$R$505,2)</f>
        <v>65.16</v>
      </c>
      <c r="O567" s="743" cm="1">
        <f t="array" ref="O567">INDEX($H567:$K567,0,MATCH(O$508,$H$508:$K$508,0))*HLOOKUP(O$507,$J$504:$R$505,2)</f>
        <v>54.3</v>
      </c>
      <c r="P567" s="743" cm="1">
        <f t="array" ref="P567">INDEX($H567:$K567,0,MATCH(P$508,$H$508:$K$508,0))*HLOOKUP(P$507,$J$504:$R$505,2)</f>
        <v>0</v>
      </c>
      <c r="Q567" s="743" cm="1">
        <f t="array" ref="Q567">INDEX($H567:$K567,0,MATCH(Q$508,$H$508:$K$508,0))*HLOOKUP(Q$507,$J$504:$R$505,2)</f>
        <v>80.3</v>
      </c>
      <c r="R567" s="743" cm="1">
        <f t="array" ref="R567">INDEX($H567:$K567,0,MATCH(R$508,$H$508:$K$508,0))*HLOOKUP(R$507,$J$504:$R$505,2)</f>
        <v>65.16</v>
      </c>
      <c r="S567" s="743" cm="1">
        <f t="array" ref="S567">INDEX($H567:$K567,0,MATCH(S$508,$H$508:$K$508,0))*HLOOKUP(S$507,$J$504:$R$505,2)</f>
        <v>54.3</v>
      </c>
      <c r="T567" s="743" cm="1">
        <f t="array" ref="T567">INDEX($H567:$K567,0,MATCH(T$508,$H$508:$K$508,0))*HLOOKUP(T$507,$J$504:$R$505,2)</f>
        <v>0</v>
      </c>
      <c r="U567" s="743" cm="1">
        <f t="array" ref="U567">INDEX($H567:$K567,0,MATCH(U$508,$H$508:$K$508,0))*HLOOKUP(U$507,$J$504:$R$505,2)</f>
        <v>80.3</v>
      </c>
      <c r="V567" s="743" cm="1">
        <f t="array" ref="V567">INDEX($H567:$K567,0,MATCH(V$508,$H$508:$K$508,0))*HLOOKUP(V$507,$J$504:$R$505,2)</f>
        <v>65.16</v>
      </c>
      <c r="W567" s="743" cm="1">
        <f t="array" ref="W567">INDEX($H567:$K567,0,MATCH(W$508,$H$508:$K$508,0))*HLOOKUP(W$507,$J$504:$R$505,2)</f>
        <v>54.3</v>
      </c>
      <c r="X567" s="743" cm="1">
        <f t="array" ref="X567">INDEX($H567:$K567,0,MATCH(X$508,$H$508:$K$508,0))*HLOOKUP(X$507,$J$504:$R$505,2)</f>
        <v>0</v>
      </c>
      <c r="Y567" s="743" cm="1">
        <f t="array" ref="Y567">INDEX($H567:$K567,0,MATCH(Y$508,$H$508:$K$508,0))*HLOOKUP(Y$507,$J$504:$R$505,2)</f>
        <v>80.3</v>
      </c>
      <c r="Z567" s="743" cm="1">
        <f t="array" ref="Z567">INDEX($H567:$K567,0,MATCH(Z$508,$H$508:$K$508,0))*HLOOKUP(Z$507,$J$504:$R$505,2)</f>
        <v>65.16</v>
      </c>
      <c r="AA567" s="743" cm="1">
        <f t="array" ref="AA567">INDEX($H567:$K567,0,MATCH(AA$508,$H$508:$K$508,0))*HLOOKUP(AA$507,$J$504:$R$505,2)</f>
        <v>54.3</v>
      </c>
      <c r="AB567" s="743" cm="1">
        <f t="array" ref="AB567">INDEX($H567:$K567,0,MATCH(AB$508,$H$508:$K$508,0))*HLOOKUP(AB$507,$J$504:$R$505,2)</f>
        <v>0</v>
      </c>
      <c r="AC567" s="743" cm="1">
        <f t="array" ref="AC567">INDEX($H567:$K567,0,MATCH(AC$508,$H$508:$K$508,0))*HLOOKUP(AC$507,$J$504:$R$505,2)</f>
        <v>80.3</v>
      </c>
      <c r="AD567" s="743" cm="1">
        <f t="array" ref="AD567">INDEX($H567:$K567,0,MATCH(AD$508,$H$508:$K$508,0))*HLOOKUP(AD$507,$J$504:$R$505,2)</f>
        <v>65.16</v>
      </c>
      <c r="AE567" s="743" cm="1">
        <f t="array" ref="AE567">INDEX($H567:$K567,0,MATCH(AE$508,$H$508:$K$508,0))*HLOOKUP(AE$507,$J$504:$R$505,2)</f>
        <v>54.3</v>
      </c>
      <c r="AF567" s="743" cm="1">
        <f t="array" ref="AF567">INDEX($H567:$K567,0,MATCH(AF$508,$H$508:$K$508,0))*HLOOKUP(AF$507,$J$504:$R$505,2)</f>
        <v>0</v>
      </c>
      <c r="AG567" s="743" cm="1">
        <f t="array" ref="AG567">INDEX($H567:$K567,0,MATCH(AG$508,$H$508:$K$508,0))*HLOOKUP(AG$507,$J$504:$R$505,2)</f>
        <v>80.3</v>
      </c>
      <c r="AH567" s="743" cm="1">
        <f t="array" ref="AH567">INDEX($H567:$K567,0,MATCH(AH$508,$H$508:$K$508,0))*HLOOKUP(AH$507,$J$504:$R$505,2)</f>
        <v>65.16</v>
      </c>
      <c r="AI567" s="743" cm="1">
        <f t="array" ref="AI567">INDEX($H567:$K567,0,MATCH(AI$508,$H$508:$K$508,0))*HLOOKUP(AI$507,$J$504:$R$505,2)</f>
        <v>54.3</v>
      </c>
      <c r="AJ567" s="743" cm="1">
        <f t="array" ref="AJ567">INDEX($H567:$K567,0,MATCH(AJ$508,$H$508:$K$508,0))*HLOOKUP(AJ$507,$J$504:$R$505,2)</f>
        <v>0</v>
      </c>
      <c r="AK567" s="743" cm="1">
        <f t="array" ref="AK567">INDEX($H567:$K567,0,MATCH(AK$508,$H$508:$K$508,0))*HLOOKUP(AK$507,$J$504:$R$505,2)</f>
        <v>80.3</v>
      </c>
      <c r="AL567" s="743" cm="1">
        <f t="array" ref="AL567">INDEX($H567:$K567,0,MATCH(AL$508,$H$508:$K$508,0))*HLOOKUP(AL$507,$J$504:$R$505,2)</f>
        <v>65.16</v>
      </c>
      <c r="AM567" s="743" cm="1">
        <f t="array" ref="AM567">INDEX($H567:$K567,0,MATCH(AM$508,$H$508:$K$508,0))*HLOOKUP(AM$507,$J$504:$R$505,2)</f>
        <v>54.3</v>
      </c>
      <c r="AN567" s="743" cm="1">
        <f t="array" ref="AN567">INDEX($H567:$K567,0,MATCH(AN$508,$H$508:$K$508,0))*HLOOKUP(AN$507,$J$504:$R$505,2)</f>
        <v>0</v>
      </c>
      <c r="AO567" s="743" cm="1">
        <f t="array" ref="AO567">INDEX($H567:$K567,0,MATCH(AO$508,$H$508:$K$508,0))*HLOOKUP(AO$507,$J$504:$R$505,2)</f>
        <v>80.3</v>
      </c>
      <c r="AP567" s="743" cm="1">
        <f t="array" ref="AP567">INDEX($H567:$K567,0,MATCH(AP$508,$H$508:$K$508,0))*HLOOKUP(AP$507,$J$504:$R$505,2)</f>
        <v>65.16</v>
      </c>
      <c r="AQ567" s="743" cm="1">
        <f t="array" ref="AQ567">INDEX($H567:$K567,0,MATCH(AQ$508,$H$508:$K$508,0))*HLOOKUP(AQ$507,$J$504:$R$505,2)</f>
        <v>54.3</v>
      </c>
      <c r="AR567" s="743" cm="1">
        <f t="array" ref="AR567">INDEX($H567:$K567,0,MATCH(AR$508,$H$508:$K$508,0))*HLOOKUP(AR$507,$J$504:$R$505,2)</f>
        <v>0</v>
      </c>
      <c r="AS567" s="743" cm="1">
        <f t="array" ref="AS567">INDEX($H567:$K567,0,MATCH(AS$508,$H$508:$K$508,0))*HLOOKUP(AS$507,$J$504:$R$505,2)</f>
        <v>80.3</v>
      </c>
      <c r="AT567" s="743" cm="1">
        <f t="array" ref="AT567">INDEX($H567:$K567,0,MATCH(AT$508,$H$508:$K$508,0))*HLOOKUP(AT$507,$J$504:$R$505,2)</f>
        <v>65.16</v>
      </c>
      <c r="AU567" s="743" cm="1">
        <f t="array" ref="AU567">INDEX($H567:$K567,0,MATCH(AU$508,$H$508:$K$508,0))*HLOOKUP(AU$507,$J$504:$R$505,2)</f>
        <v>54.3</v>
      </c>
      <c r="AV567" s="196"/>
      <c r="AW567" s="196"/>
      <c r="AX567" s="17"/>
      <c r="AY567" s="9"/>
      <c r="AZ567" s="9"/>
      <c r="BA567" s="9"/>
    </row>
    <row r="568" spans="1:53" ht="14.5" outlineLevel="1" x14ac:dyDescent="0.35">
      <c r="A568" s="7"/>
      <c r="B568" s="8"/>
      <c r="C568" s="18"/>
      <c r="D568" s="18"/>
      <c r="E568" s="18"/>
      <c r="F568" s="27"/>
      <c r="G568" s="27" t="str">
        <f t="shared" si="132"/>
        <v>YYNWBl</v>
      </c>
      <c r="H568" s="232">
        <v>0</v>
      </c>
      <c r="I568" s="232">
        <v>80.3</v>
      </c>
      <c r="J568" s="232">
        <v>0</v>
      </c>
      <c r="K568" s="232">
        <v>0</v>
      </c>
      <c r="L568" s="743" cm="1">
        <f t="array" ref="L568">INDEX($H568:$K568,0,MATCH(L$508,$H$508:$K$508,0))*HLOOKUP(L$507,$J$504:$R$505,2)</f>
        <v>0</v>
      </c>
      <c r="M568" s="743" cm="1">
        <f t="array" ref="M568">INDEX($H568:$K568,0,MATCH(M$508,$H$508:$K$508,0))*HLOOKUP(M$507,$J$504:$R$505,2)</f>
        <v>80.3</v>
      </c>
      <c r="N568" s="743" cm="1">
        <f t="array" ref="N568">INDEX($H568:$K568,0,MATCH(N$508,$H$508:$K$508,0))*HLOOKUP(N$507,$J$504:$R$505,2)</f>
        <v>0</v>
      </c>
      <c r="O568" s="743" cm="1">
        <f t="array" ref="O568">INDEX($H568:$K568,0,MATCH(O$508,$H$508:$K$508,0))*HLOOKUP(O$507,$J$504:$R$505,2)</f>
        <v>0</v>
      </c>
      <c r="P568" s="743" cm="1">
        <f t="array" ref="P568">INDEX($H568:$K568,0,MATCH(P$508,$H$508:$K$508,0))*HLOOKUP(P$507,$J$504:$R$505,2)</f>
        <v>0</v>
      </c>
      <c r="Q568" s="743" cm="1">
        <f t="array" ref="Q568">INDEX($H568:$K568,0,MATCH(Q$508,$H$508:$K$508,0))*HLOOKUP(Q$507,$J$504:$R$505,2)</f>
        <v>80.3</v>
      </c>
      <c r="R568" s="743" cm="1">
        <f t="array" ref="R568">INDEX($H568:$K568,0,MATCH(R$508,$H$508:$K$508,0))*HLOOKUP(R$507,$J$504:$R$505,2)</f>
        <v>0</v>
      </c>
      <c r="S568" s="743" cm="1">
        <f t="array" ref="S568">INDEX($H568:$K568,0,MATCH(S$508,$H$508:$K$508,0))*HLOOKUP(S$507,$J$504:$R$505,2)</f>
        <v>0</v>
      </c>
      <c r="T568" s="743" cm="1">
        <f t="array" ref="T568">INDEX($H568:$K568,0,MATCH(T$508,$H$508:$K$508,0))*HLOOKUP(T$507,$J$504:$R$505,2)</f>
        <v>0</v>
      </c>
      <c r="U568" s="743" cm="1">
        <f t="array" ref="U568">INDEX($H568:$K568,0,MATCH(U$508,$H$508:$K$508,0))*HLOOKUP(U$507,$J$504:$R$505,2)</f>
        <v>80.3</v>
      </c>
      <c r="V568" s="743" cm="1">
        <f t="array" ref="V568">INDEX($H568:$K568,0,MATCH(V$508,$H$508:$K$508,0))*HLOOKUP(V$507,$J$504:$R$505,2)</f>
        <v>0</v>
      </c>
      <c r="W568" s="743" cm="1">
        <f t="array" ref="W568">INDEX($H568:$K568,0,MATCH(W$508,$H$508:$K$508,0))*HLOOKUP(W$507,$J$504:$R$505,2)</f>
        <v>0</v>
      </c>
      <c r="X568" s="743" cm="1">
        <f t="array" ref="X568">INDEX($H568:$K568,0,MATCH(X$508,$H$508:$K$508,0))*HLOOKUP(X$507,$J$504:$R$505,2)</f>
        <v>0</v>
      </c>
      <c r="Y568" s="743" cm="1">
        <f t="array" ref="Y568">INDEX($H568:$K568,0,MATCH(Y$508,$H$508:$K$508,0))*HLOOKUP(Y$507,$J$504:$R$505,2)</f>
        <v>80.3</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0</v>
      </c>
      <c r="AC568" s="743" cm="1">
        <f t="array" ref="AC568">INDEX($H568:$K568,0,MATCH(AC$508,$H$508:$K$508,0))*HLOOKUP(AC$507,$J$504:$R$505,2)</f>
        <v>80.3</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0</v>
      </c>
      <c r="AG568" s="743" cm="1">
        <f t="array" ref="AG568">INDEX($H568:$K568,0,MATCH(AG$508,$H$508:$K$508,0))*HLOOKUP(AG$507,$J$504:$R$505,2)</f>
        <v>80.3</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0</v>
      </c>
      <c r="AK568" s="743" cm="1">
        <f t="array" ref="AK568">INDEX($H568:$K568,0,MATCH(AK$508,$H$508:$K$508,0))*HLOOKUP(AK$507,$J$504:$R$505,2)</f>
        <v>80.3</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0</v>
      </c>
      <c r="AO568" s="743" cm="1">
        <f t="array" ref="AO568">INDEX($H568:$K568,0,MATCH(AO$508,$H$508:$K$508,0))*HLOOKUP(AO$507,$J$504:$R$505,2)</f>
        <v>80.3</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0</v>
      </c>
      <c r="AS568" s="743" cm="1">
        <f t="array" ref="AS568">INDEX($H568:$K568,0,MATCH(AS$508,$H$508:$K$508,0))*HLOOKUP(AS$507,$J$504:$R$505,2)</f>
        <v>80.3</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0</v>
      </c>
      <c r="I569" s="232">
        <v>80.3</v>
      </c>
      <c r="J569" s="232">
        <v>54.3</v>
      </c>
      <c r="K569" s="232">
        <v>21.72</v>
      </c>
      <c r="L569" s="743" cm="1">
        <f t="array" ref="L569">INDEX($H569:$K569,0,MATCH(L$508,$H$508:$K$508,0))*HLOOKUP(L$507,$J$504:$R$505,2)</f>
        <v>0</v>
      </c>
      <c r="M569" s="743" cm="1">
        <f t="array" ref="M569">INDEX($H569:$K569,0,MATCH(M$508,$H$508:$K$508,0))*HLOOKUP(M$507,$J$504:$R$505,2)</f>
        <v>80.3</v>
      </c>
      <c r="N569" s="743" cm="1">
        <f t="array" ref="N569">INDEX($H569:$K569,0,MATCH(N$508,$H$508:$K$508,0))*HLOOKUP(N$507,$J$504:$R$505,2)</f>
        <v>54.3</v>
      </c>
      <c r="O569" s="743" cm="1">
        <f t="array" ref="O569">INDEX($H569:$K569,0,MATCH(O$508,$H$508:$K$508,0))*HLOOKUP(O$507,$J$504:$R$505,2)</f>
        <v>21.72</v>
      </c>
      <c r="P569" s="743" cm="1">
        <f t="array" ref="P569">INDEX($H569:$K569,0,MATCH(P$508,$H$508:$K$508,0))*HLOOKUP(P$507,$J$504:$R$505,2)</f>
        <v>0</v>
      </c>
      <c r="Q569" s="743" cm="1">
        <f t="array" ref="Q569">INDEX($H569:$K569,0,MATCH(Q$508,$H$508:$K$508,0))*HLOOKUP(Q$507,$J$504:$R$505,2)</f>
        <v>80.3</v>
      </c>
      <c r="R569" s="743" cm="1">
        <f t="array" ref="R569">INDEX($H569:$K569,0,MATCH(R$508,$H$508:$K$508,0))*HLOOKUP(R$507,$J$504:$R$505,2)</f>
        <v>54.3</v>
      </c>
      <c r="S569" s="743" cm="1">
        <f t="array" ref="S569">INDEX($H569:$K569,0,MATCH(S$508,$H$508:$K$508,0))*HLOOKUP(S$507,$J$504:$R$505,2)</f>
        <v>21.72</v>
      </c>
      <c r="T569" s="743" cm="1">
        <f t="array" ref="T569">INDEX($H569:$K569,0,MATCH(T$508,$H$508:$K$508,0))*HLOOKUP(T$507,$J$504:$R$505,2)</f>
        <v>0</v>
      </c>
      <c r="U569" s="743" cm="1">
        <f t="array" ref="U569">INDEX($H569:$K569,0,MATCH(U$508,$H$508:$K$508,0))*HLOOKUP(U$507,$J$504:$R$505,2)</f>
        <v>80.3</v>
      </c>
      <c r="V569" s="743" cm="1">
        <f t="array" ref="V569">INDEX($H569:$K569,0,MATCH(V$508,$H$508:$K$508,0))*HLOOKUP(V$507,$J$504:$R$505,2)</f>
        <v>54.3</v>
      </c>
      <c r="W569" s="743" cm="1">
        <f t="array" ref="W569">INDEX($H569:$K569,0,MATCH(W$508,$H$508:$K$508,0))*HLOOKUP(W$507,$J$504:$R$505,2)</f>
        <v>21.72</v>
      </c>
      <c r="X569" s="743" cm="1">
        <f t="array" ref="X569">INDEX($H569:$K569,0,MATCH(X$508,$H$508:$K$508,0))*HLOOKUP(X$507,$J$504:$R$505,2)</f>
        <v>0</v>
      </c>
      <c r="Y569" s="743" cm="1">
        <f t="array" ref="Y569">INDEX($H569:$K569,0,MATCH(Y$508,$H$508:$K$508,0))*HLOOKUP(Y$507,$J$504:$R$505,2)</f>
        <v>80.3</v>
      </c>
      <c r="Z569" s="743" cm="1">
        <f t="array" ref="Z569">INDEX($H569:$K569,0,MATCH(Z$508,$H$508:$K$508,0))*HLOOKUP(Z$507,$J$504:$R$505,2)</f>
        <v>54.3</v>
      </c>
      <c r="AA569" s="743" cm="1">
        <f t="array" ref="AA569">INDEX($H569:$K569,0,MATCH(AA$508,$H$508:$K$508,0))*HLOOKUP(AA$507,$J$504:$R$505,2)</f>
        <v>21.72</v>
      </c>
      <c r="AB569" s="743" cm="1">
        <f t="array" ref="AB569">INDEX($H569:$K569,0,MATCH(AB$508,$H$508:$K$508,0))*HLOOKUP(AB$507,$J$504:$R$505,2)</f>
        <v>0</v>
      </c>
      <c r="AC569" s="743" cm="1">
        <f t="array" ref="AC569">INDEX($H569:$K569,0,MATCH(AC$508,$H$508:$K$508,0))*HLOOKUP(AC$507,$J$504:$R$505,2)</f>
        <v>80.3</v>
      </c>
      <c r="AD569" s="743" cm="1">
        <f t="array" ref="AD569">INDEX($H569:$K569,0,MATCH(AD$508,$H$508:$K$508,0))*HLOOKUP(AD$507,$J$504:$R$505,2)</f>
        <v>54.3</v>
      </c>
      <c r="AE569" s="743" cm="1">
        <f t="array" ref="AE569">INDEX($H569:$K569,0,MATCH(AE$508,$H$508:$K$508,0))*HLOOKUP(AE$507,$J$504:$R$505,2)</f>
        <v>21.72</v>
      </c>
      <c r="AF569" s="743" cm="1">
        <f t="array" ref="AF569">INDEX($H569:$K569,0,MATCH(AF$508,$H$508:$K$508,0))*HLOOKUP(AF$507,$J$504:$R$505,2)</f>
        <v>0</v>
      </c>
      <c r="AG569" s="743" cm="1">
        <f t="array" ref="AG569">INDEX($H569:$K569,0,MATCH(AG$508,$H$508:$K$508,0))*HLOOKUP(AG$507,$J$504:$R$505,2)</f>
        <v>80.3</v>
      </c>
      <c r="AH569" s="743" cm="1">
        <f t="array" ref="AH569">INDEX($H569:$K569,0,MATCH(AH$508,$H$508:$K$508,0))*HLOOKUP(AH$507,$J$504:$R$505,2)</f>
        <v>54.3</v>
      </c>
      <c r="AI569" s="743" cm="1">
        <f t="array" ref="AI569">INDEX($H569:$K569,0,MATCH(AI$508,$H$508:$K$508,0))*HLOOKUP(AI$507,$J$504:$R$505,2)</f>
        <v>21.72</v>
      </c>
      <c r="AJ569" s="743" cm="1">
        <f t="array" ref="AJ569">INDEX($H569:$K569,0,MATCH(AJ$508,$H$508:$K$508,0))*HLOOKUP(AJ$507,$J$504:$R$505,2)</f>
        <v>0</v>
      </c>
      <c r="AK569" s="743" cm="1">
        <f t="array" ref="AK569">INDEX($H569:$K569,0,MATCH(AK$508,$H$508:$K$508,0))*HLOOKUP(AK$507,$J$504:$R$505,2)</f>
        <v>80.3</v>
      </c>
      <c r="AL569" s="743" cm="1">
        <f t="array" ref="AL569">INDEX($H569:$K569,0,MATCH(AL$508,$H$508:$K$508,0))*HLOOKUP(AL$507,$J$504:$R$505,2)</f>
        <v>54.3</v>
      </c>
      <c r="AM569" s="743" cm="1">
        <f t="array" ref="AM569">INDEX($H569:$K569,0,MATCH(AM$508,$H$508:$K$508,0))*HLOOKUP(AM$507,$J$504:$R$505,2)</f>
        <v>21.72</v>
      </c>
      <c r="AN569" s="743" cm="1">
        <f t="array" ref="AN569">INDEX($H569:$K569,0,MATCH(AN$508,$H$508:$K$508,0))*HLOOKUP(AN$507,$J$504:$R$505,2)</f>
        <v>0</v>
      </c>
      <c r="AO569" s="743" cm="1">
        <f t="array" ref="AO569">INDEX($H569:$K569,0,MATCH(AO$508,$H$508:$K$508,0))*HLOOKUP(AO$507,$J$504:$R$505,2)</f>
        <v>80.3</v>
      </c>
      <c r="AP569" s="743" cm="1">
        <f t="array" ref="AP569">INDEX($H569:$K569,0,MATCH(AP$508,$H$508:$K$508,0))*HLOOKUP(AP$507,$J$504:$R$505,2)</f>
        <v>54.3</v>
      </c>
      <c r="AQ569" s="743" cm="1">
        <f t="array" ref="AQ569">INDEX($H569:$K569,0,MATCH(AQ$508,$H$508:$K$508,0))*HLOOKUP(AQ$507,$J$504:$R$505,2)</f>
        <v>21.72</v>
      </c>
      <c r="AR569" s="743" cm="1">
        <f t="array" ref="AR569">INDEX($H569:$K569,0,MATCH(AR$508,$H$508:$K$508,0))*HLOOKUP(AR$507,$J$504:$R$505,2)</f>
        <v>0</v>
      </c>
      <c r="AS569" s="743" cm="1">
        <f t="array" ref="AS569">INDEX($H569:$K569,0,MATCH(AS$508,$H$508:$K$508,0))*HLOOKUP(AS$507,$J$504:$R$505,2)</f>
        <v>80.3</v>
      </c>
      <c r="AT569" s="743" cm="1">
        <f t="array" ref="AT569">INDEX($H569:$K569,0,MATCH(AT$508,$H$508:$K$508,0))*HLOOKUP(AT$507,$J$504:$R$505,2)</f>
        <v>54.3</v>
      </c>
      <c r="AU569" s="743" cm="1">
        <f t="array" ref="AU569">INDEX($H569:$K569,0,MATCH(AU$508,$H$508:$K$508,0))*HLOOKUP(AU$507,$J$504:$R$505,2)</f>
        <v>21.72</v>
      </c>
      <c r="AV569" s="196"/>
      <c r="AW569" s="196"/>
      <c r="AX569" s="17"/>
      <c r="AY569" s="9"/>
      <c r="AZ569" s="9"/>
      <c r="BA569" s="9"/>
    </row>
    <row r="570" spans="1:53" ht="14.5" outlineLevel="1" x14ac:dyDescent="0.35">
      <c r="A570" s="7"/>
      <c r="B570" s="8"/>
      <c r="C570" s="18"/>
      <c r="D570" s="18"/>
      <c r="E570" s="18"/>
      <c r="F570" s="27"/>
      <c r="G570" s="27" t="str">
        <f t="shared" si="132"/>
        <v>YYWBLwd</v>
      </c>
      <c r="H570" s="232">
        <v>0</v>
      </c>
      <c r="I570" s="232">
        <v>80.3</v>
      </c>
      <c r="J570" s="232">
        <v>54.3</v>
      </c>
      <c r="K570" s="232">
        <v>21.72</v>
      </c>
      <c r="L570" s="743" cm="1">
        <f t="array" ref="L570">INDEX($H570:$K570,0,MATCH(L$508,$H$508:$K$508,0))*HLOOKUP(L$507,$J$504:$R$505,2)</f>
        <v>0</v>
      </c>
      <c r="M570" s="743" cm="1">
        <f t="array" ref="M570">INDEX($H570:$K570,0,MATCH(M$508,$H$508:$K$508,0))*HLOOKUP(M$507,$J$504:$R$505,2)</f>
        <v>80.3</v>
      </c>
      <c r="N570" s="743" cm="1">
        <f t="array" ref="N570">INDEX($H570:$K570,0,MATCH(N$508,$H$508:$K$508,0))*HLOOKUP(N$507,$J$504:$R$505,2)</f>
        <v>54.3</v>
      </c>
      <c r="O570" s="743" cm="1">
        <f t="array" ref="O570">INDEX($H570:$K570,0,MATCH(O$508,$H$508:$K$508,0))*HLOOKUP(O$507,$J$504:$R$505,2)</f>
        <v>21.72</v>
      </c>
      <c r="P570" s="743" cm="1">
        <f t="array" ref="P570">INDEX($H570:$K570,0,MATCH(P$508,$H$508:$K$508,0))*HLOOKUP(P$507,$J$504:$R$505,2)</f>
        <v>0</v>
      </c>
      <c r="Q570" s="743" cm="1">
        <f t="array" ref="Q570">INDEX($H570:$K570,0,MATCH(Q$508,$H$508:$K$508,0))*HLOOKUP(Q$507,$J$504:$R$505,2)</f>
        <v>80.3</v>
      </c>
      <c r="R570" s="743" cm="1">
        <f t="array" ref="R570">INDEX($H570:$K570,0,MATCH(R$508,$H$508:$K$508,0))*HLOOKUP(R$507,$J$504:$R$505,2)</f>
        <v>54.3</v>
      </c>
      <c r="S570" s="743" cm="1">
        <f t="array" ref="S570">INDEX($H570:$K570,0,MATCH(S$508,$H$508:$K$508,0))*HLOOKUP(S$507,$J$504:$R$505,2)</f>
        <v>21.72</v>
      </c>
      <c r="T570" s="743" cm="1">
        <f t="array" ref="T570">INDEX($H570:$K570,0,MATCH(T$508,$H$508:$K$508,0))*HLOOKUP(T$507,$J$504:$R$505,2)</f>
        <v>0</v>
      </c>
      <c r="U570" s="743" cm="1">
        <f t="array" ref="U570">INDEX($H570:$K570,0,MATCH(U$508,$H$508:$K$508,0))*HLOOKUP(U$507,$J$504:$R$505,2)</f>
        <v>80.3</v>
      </c>
      <c r="V570" s="743" cm="1">
        <f t="array" ref="V570">INDEX($H570:$K570,0,MATCH(V$508,$H$508:$K$508,0))*HLOOKUP(V$507,$J$504:$R$505,2)</f>
        <v>54.3</v>
      </c>
      <c r="W570" s="743" cm="1">
        <f t="array" ref="W570">INDEX($H570:$K570,0,MATCH(W$508,$H$508:$K$508,0))*HLOOKUP(W$507,$J$504:$R$505,2)</f>
        <v>21.72</v>
      </c>
      <c r="X570" s="743" cm="1">
        <f t="array" ref="X570">INDEX($H570:$K570,0,MATCH(X$508,$H$508:$K$508,0))*HLOOKUP(X$507,$J$504:$R$505,2)</f>
        <v>0</v>
      </c>
      <c r="Y570" s="743" cm="1">
        <f t="array" ref="Y570">INDEX($H570:$K570,0,MATCH(Y$508,$H$508:$K$508,0))*HLOOKUP(Y$507,$J$504:$R$505,2)</f>
        <v>80.3</v>
      </c>
      <c r="Z570" s="743" cm="1">
        <f t="array" ref="Z570">INDEX($H570:$K570,0,MATCH(Z$508,$H$508:$K$508,0))*HLOOKUP(Z$507,$J$504:$R$505,2)</f>
        <v>54.3</v>
      </c>
      <c r="AA570" s="743" cm="1">
        <f t="array" ref="AA570">INDEX($H570:$K570,0,MATCH(AA$508,$H$508:$K$508,0))*HLOOKUP(AA$507,$J$504:$R$505,2)</f>
        <v>21.72</v>
      </c>
      <c r="AB570" s="743" cm="1">
        <f t="array" ref="AB570">INDEX($H570:$K570,0,MATCH(AB$508,$H$508:$K$508,0))*HLOOKUP(AB$507,$J$504:$R$505,2)</f>
        <v>0</v>
      </c>
      <c r="AC570" s="743" cm="1">
        <f t="array" ref="AC570">INDEX($H570:$K570,0,MATCH(AC$508,$H$508:$K$508,0))*HLOOKUP(AC$507,$J$504:$R$505,2)</f>
        <v>80.3</v>
      </c>
      <c r="AD570" s="743" cm="1">
        <f t="array" ref="AD570">INDEX($H570:$K570,0,MATCH(AD$508,$H$508:$K$508,0))*HLOOKUP(AD$507,$J$504:$R$505,2)</f>
        <v>54.3</v>
      </c>
      <c r="AE570" s="743" cm="1">
        <f t="array" ref="AE570">INDEX($H570:$K570,0,MATCH(AE$508,$H$508:$K$508,0))*HLOOKUP(AE$507,$J$504:$R$505,2)</f>
        <v>21.72</v>
      </c>
      <c r="AF570" s="743" cm="1">
        <f t="array" ref="AF570">INDEX($H570:$K570,0,MATCH(AF$508,$H$508:$K$508,0))*HLOOKUP(AF$507,$J$504:$R$505,2)</f>
        <v>0</v>
      </c>
      <c r="AG570" s="743" cm="1">
        <f t="array" ref="AG570">INDEX($H570:$K570,0,MATCH(AG$508,$H$508:$K$508,0))*HLOOKUP(AG$507,$J$504:$R$505,2)</f>
        <v>80.3</v>
      </c>
      <c r="AH570" s="743" cm="1">
        <f t="array" ref="AH570">INDEX($H570:$K570,0,MATCH(AH$508,$H$508:$K$508,0))*HLOOKUP(AH$507,$J$504:$R$505,2)</f>
        <v>54.3</v>
      </c>
      <c r="AI570" s="743" cm="1">
        <f t="array" ref="AI570">INDEX($H570:$K570,0,MATCH(AI$508,$H$508:$K$508,0))*HLOOKUP(AI$507,$J$504:$R$505,2)</f>
        <v>21.72</v>
      </c>
      <c r="AJ570" s="743" cm="1">
        <f t="array" ref="AJ570">INDEX($H570:$K570,0,MATCH(AJ$508,$H$508:$K$508,0))*HLOOKUP(AJ$507,$J$504:$R$505,2)</f>
        <v>0</v>
      </c>
      <c r="AK570" s="743" cm="1">
        <f t="array" ref="AK570">INDEX($H570:$K570,0,MATCH(AK$508,$H$508:$K$508,0))*HLOOKUP(AK$507,$J$504:$R$505,2)</f>
        <v>80.3</v>
      </c>
      <c r="AL570" s="743" cm="1">
        <f t="array" ref="AL570">INDEX($H570:$K570,0,MATCH(AL$508,$H$508:$K$508,0))*HLOOKUP(AL$507,$J$504:$R$505,2)</f>
        <v>54.3</v>
      </c>
      <c r="AM570" s="743" cm="1">
        <f t="array" ref="AM570">INDEX($H570:$K570,0,MATCH(AM$508,$H$508:$K$508,0))*HLOOKUP(AM$507,$J$504:$R$505,2)</f>
        <v>21.72</v>
      </c>
      <c r="AN570" s="743" cm="1">
        <f t="array" ref="AN570">INDEX($H570:$K570,0,MATCH(AN$508,$H$508:$K$508,0))*HLOOKUP(AN$507,$J$504:$R$505,2)</f>
        <v>0</v>
      </c>
      <c r="AO570" s="743" cm="1">
        <f t="array" ref="AO570">INDEX($H570:$K570,0,MATCH(AO$508,$H$508:$K$508,0))*HLOOKUP(AO$507,$J$504:$R$505,2)</f>
        <v>80.3</v>
      </c>
      <c r="AP570" s="743" cm="1">
        <f t="array" ref="AP570">INDEX($H570:$K570,0,MATCH(AP$508,$H$508:$K$508,0))*HLOOKUP(AP$507,$J$504:$R$505,2)</f>
        <v>54.3</v>
      </c>
      <c r="AQ570" s="743" cm="1">
        <f t="array" ref="AQ570">INDEX($H570:$K570,0,MATCH(AQ$508,$H$508:$K$508,0))*HLOOKUP(AQ$507,$J$504:$R$505,2)</f>
        <v>21.72</v>
      </c>
      <c r="AR570" s="743" cm="1">
        <f t="array" ref="AR570">INDEX($H570:$K570,0,MATCH(AR$508,$H$508:$K$508,0))*HLOOKUP(AR$507,$J$504:$R$505,2)</f>
        <v>0</v>
      </c>
      <c r="AS570" s="743" cm="1">
        <f t="array" ref="AS570">INDEX($H570:$K570,0,MATCH(AS$508,$H$508:$K$508,0))*HLOOKUP(AS$507,$J$504:$R$505,2)</f>
        <v>80.3</v>
      </c>
      <c r="AT570" s="743" cm="1">
        <f t="array" ref="AT570">INDEX($H570:$K570,0,MATCH(AT$508,$H$508:$K$508,0))*HLOOKUP(AT$507,$J$504:$R$505,2)</f>
        <v>54.3</v>
      </c>
      <c r="AU570" s="743" cm="1">
        <f t="array" ref="AU570">INDEX($H570:$K570,0,MATCH(AU$508,$H$508:$K$508,0))*HLOOKUP(AU$507,$J$504:$R$505,2)</f>
        <v>21.72</v>
      </c>
      <c r="AV570" s="196"/>
      <c r="AW570" s="196"/>
      <c r="AX570" s="17"/>
      <c r="AY570" s="9"/>
      <c r="AZ570" s="9"/>
      <c r="BA570" s="9"/>
    </row>
    <row r="571" spans="1:53" ht="14.5" outlineLevel="1" x14ac:dyDescent="0.35">
      <c r="A571" s="7"/>
      <c r="B571" s="8"/>
      <c r="C571" s="18"/>
      <c r="D571" s="18"/>
      <c r="E571" s="18"/>
      <c r="F571" s="27"/>
      <c r="G571" s="27" t="str">
        <f t="shared" si="132"/>
        <v>YYBLWb</v>
      </c>
      <c r="H571" s="232">
        <v>0</v>
      </c>
      <c r="I571" s="232">
        <v>80.3</v>
      </c>
      <c r="J571" s="232">
        <v>65.16</v>
      </c>
      <c r="K571" s="232">
        <v>54.3</v>
      </c>
      <c r="L571" s="743" cm="1">
        <f t="array" ref="L571">INDEX($H571:$K571,0,MATCH(L$508,$H$508:$K$508,0))*HLOOKUP(L$507,$J$504:$R$505,2)</f>
        <v>0</v>
      </c>
      <c r="M571" s="743" cm="1">
        <f t="array" ref="M571">INDEX($H571:$K571,0,MATCH(M$508,$H$508:$K$508,0))*HLOOKUP(M$507,$J$504:$R$505,2)</f>
        <v>80.3</v>
      </c>
      <c r="N571" s="743" cm="1">
        <f t="array" ref="N571">INDEX($H571:$K571,0,MATCH(N$508,$H$508:$K$508,0))*HLOOKUP(N$507,$J$504:$R$505,2)</f>
        <v>65.16</v>
      </c>
      <c r="O571" s="743" cm="1">
        <f t="array" ref="O571">INDEX($H571:$K571,0,MATCH(O$508,$H$508:$K$508,0))*HLOOKUP(O$507,$J$504:$R$505,2)</f>
        <v>54.3</v>
      </c>
      <c r="P571" s="743" cm="1">
        <f t="array" ref="P571">INDEX($H571:$K571,0,MATCH(P$508,$H$508:$K$508,0))*HLOOKUP(P$507,$J$504:$R$505,2)</f>
        <v>0</v>
      </c>
      <c r="Q571" s="743" cm="1">
        <f t="array" ref="Q571">INDEX($H571:$K571,0,MATCH(Q$508,$H$508:$K$508,0))*HLOOKUP(Q$507,$J$504:$R$505,2)</f>
        <v>80.3</v>
      </c>
      <c r="R571" s="743" cm="1">
        <f t="array" ref="R571">INDEX($H571:$K571,0,MATCH(R$508,$H$508:$K$508,0))*HLOOKUP(R$507,$J$504:$R$505,2)</f>
        <v>65.16</v>
      </c>
      <c r="S571" s="743" cm="1">
        <f t="array" ref="S571">INDEX($H571:$K571,0,MATCH(S$508,$H$508:$K$508,0))*HLOOKUP(S$507,$J$504:$R$505,2)</f>
        <v>54.3</v>
      </c>
      <c r="T571" s="743" cm="1">
        <f t="array" ref="T571">INDEX($H571:$K571,0,MATCH(T$508,$H$508:$K$508,0))*HLOOKUP(T$507,$J$504:$R$505,2)</f>
        <v>0</v>
      </c>
      <c r="U571" s="743" cm="1">
        <f t="array" ref="U571">INDEX($H571:$K571,0,MATCH(U$508,$H$508:$K$508,0))*HLOOKUP(U$507,$J$504:$R$505,2)</f>
        <v>80.3</v>
      </c>
      <c r="V571" s="743" cm="1">
        <f t="array" ref="V571">INDEX($H571:$K571,0,MATCH(V$508,$H$508:$K$508,0))*HLOOKUP(V$507,$J$504:$R$505,2)</f>
        <v>65.16</v>
      </c>
      <c r="W571" s="743" cm="1">
        <f t="array" ref="W571">INDEX($H571:$K571,0,MATCH(W$508,$H$508:$K$508,0))*HLOOKUP(W$507,$J$504:$R$505,2)</f>
        <v>54.3</v>
      </c>
      <c r="X571" s="743" cm="1">
        <f t="array" ref="X571">INDEX($H571:$K571,0,MATCH(X$508,$H$508:$K$508,0))*HLOOKUP(X$507,$J$504:$R$505,2)</f>
        <v>0</v>
      </c>
      <c r="Y571" s="743" cm="1">
        <f t="array" ref="Y571">INDEX($H571:$K571,0,MATCH(Y$508,$H$508:$K$508,0))*HLOOKUP(Y$507,$J$504:$R$505,2)</f>
        <v>80.3</v>
      </c>
      <c r="Z571" s="743" cm="1">
        <f t="array" ref="Z571">INDEX($H571:$K571,0,MATCH(Z$508,$H$508:$K$508,0))*HLOOKUP(Z$507,$J$504:$R$505,2)</f>
        <v>65.16</v>
      </c>
      <c r="AA571" s="743" cm="1">
        <f t="array" ref="AA571">INDEX($H571:$K571,0,MATCH(AA$508,$H$508:$K$508,0))*HLOOKUP(AA$507,$J$504:$R$505,2)</f>
        <v>54.3</v>
      </c>
      <c r="AB571" s="743" cm="1">
        <f t="array" ref="AB571">INDEX($H571:$K571,0,MATCH(AB$508,$H$508:$K$508,0))*HLOOKUP(AB$507,$J$504:$R$505,2)</f>
        <v>0</v>
      </c>
      <c r="AC571" s="743" cm="1">
        <f t="array" ref="AC571">INDEX($H571:$K571,0,MATCH(AC$508,$H$508:$K$508,0))*HLOOKUP(AC$507,$J$504:$R$505,2)</f>
        <v>80.3</v>
      </c>
      <c r="AD571" s="743" cm="1">
        <f t="array" ref="AD571">INDEX($H571:$K571,0,MATCH(AD$508,$H$508:$K$508,0))*HLOOKUP(AD$507,$J$504:$R$505,2)</f>
        <v>65.16</v>
      </c>
      <c r="AE571" s="743" cm="1">
        <f t="array" ref="AE571">INDEX($H571:$K571,0,MATCH(AE$508,$H$508:$K$508,0))*HLOOKUP(AE$507,$J$504:$R$505,2)</f>
        <v>54.3</v>
      </c>
      <c r="AF571" s="743" cm="1">
        <f t="array" ref="AF571">INDEX($H571:$K571,0,MATCH(AF$508,$H$508:$K$508,0))*HLOOKUP(AF$507,$J$504:$R$505,2)</f>
        <v>0</v>
      </c>
      <c r="AG571" s="743" cm="1">
        <f t="array" ref="AG571">INDEX($H571:$K571,0,MATCH(AG$508,$H$508:$K$508,0))*HLOOKUP(AG$507,$J$504:$R$505,2)</f>
        <v>80.3</v>
      </c>
      <c r="AH571" s="743" cm="1">
        <f t="array" ref="AH571">INDEX($H571:$K571,0,MATCH(AH$508,$H$508:$K$508,0))*HLOOKUP(AH$507,$J$504:$R$505,2)</f>
        <v>65.16</v>
      </c>
      <c r="AI571" s="743" cm="1">
        <f t="array" ref="AI571">INDEX($H571:$K571,0,MATCH(AI$508,$H$508:$K$508,0))*HLOOKUP(AI$507,$J$504:$R$505,2)</f>
        <v>54.3</v>
      </c>
      <c r="AJ571" s="743" cm="1">
        <f t="array" ref="AJ571">INDEX($H571:$K571,0,MATCH(AJ$508,$H$508:$K$508,0))*HLOOKUP(AJ$507,$J$504:$R$505,2)</f>
        <v>0</v>
      </c>
      <c r="AK571" s="743" cm="1">
        <f t="array" ref="AK571">INDEX($H571:$K571,0,MATCH(AK$508,$H$508:$K$508,0))*HLOOKUP(AK$507,$J$504:$R$505,2)</f>
        <v>80.3</v>
      </c>
      <c r="AL571" s="743" cm="1">
        <f t="array" ref="AL571">INDEX($H571:$K571,0,MATCH(AL$508,$H$508:$K$508,0))*HLOOKUP(AL$507,$J$504:$R$505,2)</f>
        <v>65.16</v>
      </c>
      <c r="AM571" s="743" cm="1">
        <f t="array" ref="AM571">INDEX($H571:$K571,0,MATCH(AM$508,$H$508:$K$508,0))*HLOOKUP(AM$507,$J$504:$R$505,2)</f>
        <v>54.3</v>
      </c>
      <c r="AN571" s="743" cm="1">
        <f t="array" ref="AN571">INDEX($H571:$K571,0,MATCH(AN$508,$H$508:$K$508,0))*HLOOKUP(AN$507,$J$504:$R$505,2)</f>
        <v>0</v>
      </c>
      <c r="AO571" s="743" cm="1">
        <f t="array" ref="AO571">INDEX($H571:$K571,0,MATCH(AO$508,$H$508:$K$508,0))*HLOOKUP(AO$507,$J$504:$R$505,2)</f>
        <v>80.3</v>
      </c>
      <c r="AP571" s="743" cm="1">
        <f t="array" ref="AP571">INDEX($H571:$K571,0,MATCH(AP$508,$H$508:$K$508,0))*HLOOKUP(AP$507,$J$504:$R$505,2)</f>
        <v>65.16</v>
      </c>
      <c r="AQ571" s="743" cm="1">
        <f t="array" ref="AQ571">INDEX($H571:$K571,0,MATCH(AQ$508,$H$508:$K$508,0))*HLOOKUP(AQ$507,$J$504:$R$505,2)</f>
        <v>54.3</v>
      </c>
      <c r="AR571" s="743" cm="1">
        <f t="array" ref="AR571">INDEX($H571:$K571,0,MATCH(AR$508,$H$508:$K$508,0))*HLOOKUP(AR$507,$J$504:$R$505,2)</f>
        <v>0</v>
      </c>
      <c r="AS571" s="743" cm="1">
        <f t="array" ref="AS571">INDEX($H571:$K571,0,MATCH(AS$508,$H$508:$K$508,0))*HLOOKUP(AS$507,$J$504:$R$505,2)</f>
        <v>80.3</v>
      </c>
      <c r="AT571" s="743" cm="1">
        <f t="array" ref="AT571">INDEX($H571:$K571,0,MATCH(AT$508,$H$508:$K$508,0))*HLOOKUP(AT$507,$J$504:$R$505,2)</f>
        <v>65.16</v>
      </c>
      <c r="AU571" s="743" cm="1">
        <f t="array" ref="AU571">INDEX($H571:$K571,0,MATCH(AU$508,$H$508:$K$508,0))*HLOOKUP(AU$507,$J$504:$R$505,2)</f>
        <v>54.3</v>
      </c>
      <c r="AV571" s="196"/>
      <c r="AW571" s="196"/>
      <c r="AX571" s="17"/>
      <c r="AY571" s="9"/>
      <c r="AZ571" s="9"/>
      <c r="BA571" s="9"/>
    </row>
    <row r="572" spans="1:53" ht="14.5" outlineLevel="1" x14ac:dyDescent="0.35">
      <c r="A572" s="7"/>
      <c r="B572" s="8"/>
      <c r="C572" s="18"/>
      <c r="D572" s="18"/>
      <c r="E572" s="18"/>
      <c r="F572" s="27"/>
      <c r="G572" s="27" t="str">
        <f t="shared" si="132"/>
        <v>YYBLWbd</v>
      </c>
      <c r="H572" s="232">
        <v>0</v>
      </c>
      <c r="I572" s="232">
        <v>80.3</v>
      </c>
      <c r="J572" s="232">
        <v>65.16</v>
      </c>
      <c r="K572" s="232">
        <v>54.3</v>
      </c>
      <c r="L572" s="743" cm="1">
        <f t="array" ref="L572">INDEX($H572:$K572,0,MATCH(L$508,$H$508:$K$508,0))*HLOOKUP(L$507,$J$504:$R$505,2)</f>
        <v>0</v>
      </c>
      <c r="M572" s="743" cm="1">
        <f t="array" ref="M572">INDEX($H572:$K572,0,MATCH(M$508,$H$508:$K$508,0))*HLOOKUP(M$507,$J$504:$R$505,2)</f>
        <v>80.3</v>
      </c>
      <c r="N572" s="743" cm="1">
        <f t="array" ref="N572">INDEX($H572:$K572,0,MATCH(N$508,$H$508:$K$508,0))*HLOOKUP(N$507,$J$504:$R$505,2)</f>
        <v>65.16</v>
      </c>
      <c r="O572" s="743" cm="1">
        <f t="array" ref="O572">INDEX($H572:$K572,0,MATCH(O$508,$H$508:$K$508,0))*HLOOKUP(O$507,$J$504:$R$505,2)</f>
        <v>54.3</v>
      </c>
      <c r="P572" s="743" cm="1">
        <f t="array" ref="P572">INDEX($H572:$K572,0,MATCH(P$508,$H$508:$K$508,0))*HLOOKUP(P$507,$J$504:$R$505,2)</f>
        <v>0</v>
      </c>
      <c r="Q572" s="743" cm="1">
        <f t="array" ref="Q572">INDEX($H572:$K572,0,MATCH(Q$508,$H$508:$K$508,0))*HLOOKUP(Q$507,$J$504:$R$505,2)</f>
        <v>80.3</v>
      </c>
      <c r="R572" s="743" cm="1">
        <f t="array" ref="R572">INDEX($H572:$K572,0,MATCH(R$508,$H$508:$K$508,0))*HLOOKUP(R$507,$J$504:$R$505,2)</f>
        <v>65.16</v>
      </c>
      <c r="S572" s="743" cm="1">
        <f t="array" ref="S572">INDEX($H572:$K572,0,MATCH(S$508,$H$508:$K$508,0))*HLOOKUP(S$507,$J$504:$R$505,2)</f>
        <v>54.3</v>
      </c>
      <c r="T572" s="743" cm="1">
        <f t="array" ref="T572">INDEX($H572:$K572,0,MATCH(T$508,$H$508:$K$508,0))*HLOOKUP(T$507,$J$504:$R$505,2)</f>
        <v>0</v>
      </c>
      <c r="U572" s="743" cm="1">
        <f t="array" ref="U572">INDEX($H572:$K572,0,MATCH(U$508,$H$508:$K$508,0))*HLOOKUP(U$507,$J$504:$R$505,2)</f>
        <v>80.3</v>
      </c>
      <c r="V572" s="743" cm="1">
        <f t="array" ref="V572">INDEX($H572:$K572,0,MATCH(V$508,$H$508:$K$508,0))*HLOOKUP(V$507,$J$504:$R$505,2)</f>
        <v>65.16</v>
      </c>
      <c r="W572" s="743" cm="1">
        <f t="array" ref="W572">INDEX($H572:$K572,0,MATCH(W$508,$H$508:$K$508,0))*HLOOKUP(W$507,$J$504:$R$505,2)</f>
        <v>54.3</v>
      </c>
      <c r="X572" s="743" cm="1">
        <f t="array" ref="X572">INDEX($H572:$K572,0,MATCH(X$508,$H$508:$K$508,0))*HLOOKUP(X$507,$J$504:$R$505,2)</f>
        <v>0</v>
      </c>
      <c r="Y572" s="743" cm="1">
        <f t="array" ref="Y572">INDEX($H572:$K572,0,MATCH(Y$508,$H$508:$K$508,0))*HLOOKUP(Y$507,$J$504:$R$505,2)</f>
        <v>80.3</v>
      </c>
      <c r="Z572" s="743" cm="1">
        <f t="array" ref="Z572">INDEX($H572:$K572,0,MATCH(Z$508,$H$508:$K$508,0))*HLOOKUP(Z$507,$J$504:$R$505,2)</f>
        <v>65.16</v>
      </c>
      <c r="AA572" s="743" cm="1">
        <f t="array" ref="AA572">INDEX($H572:$K572,0,MATCH(AA$508,$H$508:$K$508,0))*HLOOKUP(AA$507,$J$504:$R$505,2)</f>
        <v>54.3</v>
      </c>
      <c r="AB572" s="743" cm="1">
        <f t="array" ref="AB572">INDEX($H572:$K572,0,MATCH(AB$508,$H$508:$K$508,0))*HLOOKUP(AB$507,$J$504:$R$505,2)</f>
        <v>0</v>
      </c>
      <c r="AC572" s="743" cm="1">
        <f t="array" ref="AC572">INDEX($H572:$K572,0,MATCH(AC$508,$H$508:$K$508,0))*HLOOKUP(AC$507,$J$504:$R$505,2)</f>
        <v>80.3</v>
      </c>
      <c r="AD572" s="743" cm="1">
        <f t="array" ref="AD572">INDEX($H572:$K572,0,MATCH(AD$508,$H$508:$K$508,0))*HLOOKUP(AD$507,$J$504:$R$505,2)</f>
        <v>65.16</v>
      </c>
      <c r="AE572" s="743" cm="1">
        <f t="array" ref="AE572">INDEX($H572:$K572,0,MATCH(AE$508,$H$508:$K$508,0))*HLOOKUP(AE$507,$J$504:$R$505,2)</f>
        <v>54.3</v>
      </c>
      <c r="AF572" s="743" cm="1">
        <f t="array" ref="AF572">INDEX($H572:$K572,0,MATCH(AF$508,$H$508:$K$508,0))*HLOOKUP(AF$507,$J$504:$R$505,2)</f>
        <v>0</v>
      </c>
      <c r="AG572" s="743" cm="1">
        <f t="array" ref="AG572">INDEX($H572:$K572,0,MATCH(AG$508,$H$508:$K$508,0))*HLOOKUP(AG$507,$J$504:$R$505,2)</f>
        <v>80.3</v>
      </c>
      <c r="AH572" s="743" cm="1">
        <f t="array" ref="AH572">INDEX($H572:$K572,0,MATCH(AH$508,$H$508:$K$508,0))*HLOOKUP(AH$507,$J$504:$R$505,2)</f>
        <v>65.16</v>
      </c>
      <c r="AI572" s="743" cm="1">
        <f t="array" ref="AI572">INDEX($H572:$K572,0,MATCH(AI$508,$H$508:$K$508,0))*HLOOKUP(AI$507,$J$504:$R$505,2)</f>
        <v>54.3</v>
      </c>
      <c r="AJ572" s="743" cm="1">
        <f t="array" ref="AJ572">INDEX($H572:$K572,0,MATCH(AJ$508,$H$508:$K$508,0))*HLOOKUP(AJ$507,$J$504:$R$505,2)</f>
        <v>0</v>
      </c>
      <c r="AK572" s="743" cm="1">
        <f t="array" ref="AK572">INDEX($H572:$K572,0,MATCH(AK$508,$H$508:$K$508,0))*HLOOKUP(AK$507,$J$504:$R$505,2)</f>
        <v>80.3</v>
      </c>
      <c r="AL572" s="743" cm="1">
        <f t="array" ref="AL572">INDEX($H572:$K572,0,MATCH(AL$508,$H$508:$K$508,0))*HLOOKUP(AL$507,$J$504:$R$505,2)</f>
        <v>65.16</v>
      </c>
      <c r="AM572" s="743" cm="1">
        <f t="array" ref="AM572">INDEX($H572:$K572,0,MATCH(AM$508,$H$508:$K$508,0))*HLOOKUP(AM$507,$J$504:$R$505,2)</f>
        <v>54.3</v>
      </c>
      <c r="AN572" s="743" cm="1">
        <f t="array" ref="AN572">INDEX($H572:$K572,0,MATCH(AN$508,$H$508:$K$508,0))*HLOOKUP(AN$507,$J$504:$R$505,2)</f>
        <v>0</v>
      </c>
      <c r="AO572" s="743" cm="1">
        <f t="array" ref="AO572">INDEX($H572:$K572,0,MATCH(AO$508,$H$508:$K$508,0))*HLOOKUP(AO$507,$J$504:$R$505,2)</f>
        <v>80.3</v>
      </c>
      <c r="AP572" s="743" cm="1">
        <f t="array" ref="AP572">INDEX($H572:$K572,0,MATCH(AP$508,$H$508:$K$508,0))*HLOOKUP(AP$507,$J$504:$R$505,2)</f>
        <v>65.16</v>
      </c>
      <c r="AQ572" s="743" cm="1">
        <f t="array" ref="AQ572">INDEX($H572:$K572,0,MATCH(AQ$508,$H$508:$K$508,0))*HLOOKUP(AQ$507,$J$504:$R$505,2)</f>
        <v>54.3</v>
      </c>
      <c r="AR572" s="743" cm="1">
        <f t="array" ref="AR572">INDEX($H572:$K572,0,MATCH(AR$508,$H$508:$K$508,0))*HLOOKUP(AR$507,$J$504:$R$505,2)</f>
        <v>0</v>
      </c>
      <c r="AS572" s="743" cm="1">
        <f t="array" ref="AS572">INDEX($H572:$K572,0,MATCH(AS$508,$H$508:$K$508,0))*HLOOKUP(AS$507,$J$504:$R$505,2)</f>
        <v>80.3</v>
      </c>
      <c r="AT572" s="743" cm="1">
        <f t="array" ref="AT572">INDEX($H572:$K572,0,MATCH(AT$508,$H$508:$K$508,0))*HLOOKUP(AT$507,$J$504:$R$505,2)</f>
        <v>65.16</v>
      </c>
      <c r="AU572" s="743" cm="1">
        <f t="array" ref="AU572">INDEX($H572:$K572,0,MATCH(AU$508,$H$508:$K$508,0))*HLOOKUP(AU$507,$J$504:$R$505,2)</f>
        <v>54.3</v>
      </c>
      <c r="AV572" s="196"/>
      <c r="AW572" s="196"/>
      <c r="AX572" s="17"/>
      <c r="AY572" s="9"/>
      <c r="AZ572" s="9"/>
      <c r="BA572" s="9"/>
    </row>
    <row r="573" spans="1:53" ht="14.5" outlineLevel="1" x14ac:dyDescent="0.35">
      <c r="A573" s="7"/>
      <c r="B573" s="8"/>
      <c r="C573" s="18"/>
      <c r="D573" s="18"/>
      <c r="E573" s="18"/>
      <c r="F573" s="27"/>
      <c r="G573" s="27" t="str">
        <f t="shared" si="132"/>
        <v>YYLWBr</v>
      </c>
      <c r="H573" s="232">
        <v>0</v>
      </c>
      <c r="I573" s="232">
        <v>80.3</v>
      </c>
      <c r="J573" s="232">
        <v>81.45</v>
      </c>
      <c r="K573" s="232">
        <v>78.45</v>
      </c>
      <c r="L573" s="743" cm="1">
        <f t="array" ref="L573">INDEX($H573:$K573,0,MATCH(L$508,$H$508:$K$508,0))*HLOOKUP(L$507,$J$504:$R$505,2)</f>
        <v>0</v>
      </c>
      <c r="M573" s="743" cm="1">
        <f t="array" ref="M573">INDEX($H573:$K573,0,MATCH(M$508,$H$508:$K$508,0))*HLOOKUP(M$507,$J$504:$R$505,2)</f>
        <v>80.3</v>
      </c>
      <c r="N573" s="743" cm="1">
        <f t="array" ref="N573">INDEX($H573:$K573,0,MATCH(N$508,$H$508:$K$508,0))*HLOOKUP(N$507,$J$504:$R$505,2)</f>
        <v>81.45</v>
      </c>
      <c r="O573" s="743" cm="1">
        <f t="array" ref="O573">INDEX($H573:$K573,0,MATCH(O$508,$H$508:$K$508,0))*HLOOKUP(O$507,$J$504:$R$505,2)</f>
        <v>78.45</v>
      </c>
      <c r="P573" s="743" cm="1">
        <f t="array" ref="P573">INDEX($H573:$K573,0,MATCH(P$508,$H$508:$K$508,0))*HLOOKUP(P$507,$J$504:$R$505,2)</f>
        <v>0</v>
      </c>
      <c r="Q573" s="743" cm="1">
        <f t="array" ref="Q573">INDEX($H573:$K573,0,MATCH(Q$508,$H$508:$K$508,0))*HLOOKUP(Q$507,$J$504:$R$505,2)</f>
        <v>80.3</v>
      </c>
      <c r="R573" s="743" cm="1">
        <f t="array" ref="R573">INDEX($H573:$K573,0,MATCH(R$508,$H$508:$K$508,0))*HLOOKUP(R$507,$J$504:$R$505,2)</f>
        <v>81.45</v>
      </c>
      <c r="S573" s="743" cm="1">
        <f t="array" ref="S573">INDEX($H573:$K573,0,MATCH(S$508,$H$508:$K$508,0))*HLOOKUP(S$507,$J$504:$R$505,2)</f>
        <v>78.45</v>
      </c>
      <c r="T573" s="743" cm="1">
        <f t="array" ref="T573">INDEX($H573:$K573,0,MATCH(T$508,$H$508:$K$508,0))*HLOOKUP(T$507,$J$504:$R$505,2)</f>
        <v>0</v>
      </c>
      <c r="U573" s="743" cm="1">
        <f t="array" ref="U573">INDEX($H573:$K573,0,MATCH(U$508,$H$508:$K$508,0))*HLOOKUP(U$507,$J$504:$R$505,2)</f>
        <v>80.3</v>
      </c>
      <c r="V573" s="743" cm="1">
        <f t="array" ref="V573">INDEX($H573:$K573,0,MATCH(V$508,$H$508:$K$508,0))*HLOOKUP(V$507,$J$504:$R$505,2)</f>
        <v>81.45</v>
      </c>
      <c r="W573" s="743" cm="1">
        <f t="array" ref="W573">INDEX($H573:$K573,0,MATCH(W$508,$H$508:$K$508,0))*HLOOKUP(W$507,$J$504:$R$505,2)</f>
        <v>78.45</v>
      </c>
      <c r="X573" s="743" cm="1">
        <f t="array" ref="X573">INDEX($H573:$K573,0,MATCH(X$508,$H$508:$K$508,0))*HLOOKUP(X$507,$J$504:$R$505,2)</f>
        <v>0</v>
      </c>
      <c r="Y573" s="743" cm="1">
        <f t="array" ref="Y573">INDEX($H573:$K573,0,MATCH(Y$508,$H$508:$K$508,0))*HLOOKUP(Y$507,$J$504:$R$505,2)</f>
        <v>80.3</v>
      </c>
      <c r="Z573" s="743" cm="1">
        <f t="array" ref="Z573">INDEX($H573:$K573,0,MATCH(Z$508,$H$508:$K$508,0))*HLOOKUP(Z$507,$J$504:$R$505,2)</f>
        <v>81.45</v>
      </c>
      <c r="AA573" s="743" cm="1">
        <f t="array" ref="AA573">INDEX($H573:$K573,0,MATCH(AA$508,$H$508:$K$508,0))*HLOOKUP(AA$507,$J$504:$R$505,2)</f>
        <v>78.45</v>
      </c>
      <c r="AB573" s="743" cm="1">
        <f t="array" ref="AB573">INDEX($H573:$K573,0,MATCH(AB$508,$H$508:$K$508,0))*HLOOKUP(AB$507,$J$504:$R$505,2)</f>
        <v>0</v>
      </c>
      <c r="AC573" s="743" cm="1">
        <f t="array" ref="AC573">INDEX($H573:$K573,0,MATCH(AC$508,$H$508:$K$508,0))*HLOOKUP(AC$507,$J$504:$R$505,2)</f>
        <v>80.3</v>
      </c>
      <c r="AD573" s="743" cm="1">
        <f t="array" ref="AD573">INDEX($H573:$K573,0,MATCH(AD$508,$H$508:$K$508,0))*HLOOKUP(AD$507,$J$504:$R$505,2)</f>
        <v>81.45</v>
      </c>
      <c r="AE573" s="743" cm="1">
        <f t="array" ref="AE573">INDEX($H573:$K573,0,MATCH(AE$508,$H$508:$K$508,0))*HLOOKUP(AE$507,$J$504:$R$505,2)</f>
        <v>78.45</v>
      </c>
      <c r="AF573" s="743" cm="1">
        <f t="array" ref="AF573">INDEX($H573:$K573,0,MATCH(AF$508,$H$508:$K$508,0))*HLOOKUP(AF$507,$J$504:$R$505,2)</f>
        <v>0</v>
      </c>
      <c r="AG573" s="743" cm="1">
        <f t="array" ref="AG573">INDEX($H573:$K573,0,MATCH(AG$508,$H$508:$K$508,0))*HLOOKUP(AG$507,$J$504:$R$505,2)</f>
        <v>80.3</v>
      </c>
      <c r="AH573" s="743" cm="1">
        <f t="array" ref="AH573">INDEX($H573:$K573,0,MATCH(AH$508,$H$508:$K$508,0))*HLOOKUP(AH$507,$J$504:$R$505,2)</f>
        <v>81.45</v>
      </c>
      <c r="AI573" s="743" cm="1">
        <f t="array" ref="AI573">INDEX($H573:$K573,0,MATCH(AI$508,$H$508:$K$508,0))*HLOOKUP(AI$507,$J$504:$R$505,2)</f>
        <v>78.45</v>
      </c>
      <c r="AJ573" s="743" cm="1">
        <f t="array" ref="AJ573">INDEX($H573:$K573,0,MATCH(AJ$508,$H$508:$K$508,0))*HLOOKUP(AJ$507,$J$504:$R$505,2)</f>
        <v>0</v>
      </c>
      <c r="AK573" s="743" cm="1">
        <f t="array" ref="AK573">INDEX($H573:$K573,0,MATCH(AK$508,$H$508:$K$508,0))*HLOOKUP(AK$507,$J$504:$R$505,2)</f>
        <v>80.3</v>
      </c>
      <c r="AL573" s="743" cm="1">
        <f t="array" ref="AL573">INDEX($H573:$K573,0,MATCH(AL$508,$H$508:$K$508,0))*HLOOKUP(AL$507,$J$504:$R$505,2)</f>
        <v>81.45</v>
      </c>
      <c r="AM573" s="743" cm="1">
        <f t="array" ref="AM573">INDEX($H573:$K573,0,MATCH(AM$508,$H$508:$K$508,0))*HLOOKUP(AM$507,$J$504:$R$505,2)</f>
        <v>78.45</v>
      </c>
      <c r="AN573" s="743" cm="1">
        <f t="array" ref="AN573">INDEX($H573:$K573,0,MATCH(AN$508,$H$508:$K$508,0))*HLOOKUP(AN$507,$J$504:$R$505,2)</f>
        <v>0</v>
      </c>
      <c r="AO573" s="743" cm="1">
        <f t="array" ref="AO573">INDEX($H573:$K573,0,MATCH(AO$508,$H$508:$K$508,0))*HLOOKUP(AO$507,$J$504:$R$505,2)</f>
        <v>80.3</v>
      </c>
      <c r="AP573" s="743" cm="1">
        <f t="array" ref="AP573">INDEX($H573:$K573,0,MATCH(AP$508,$H$508:$K$508,0))*HLOOKUP(AP$507,$J$504:$R$505,2)</f>
        <v>81.45</v>
      </c>
      <c r="AQ573" s="743" cm="1">
        <f t="array" ref="AQ573">INDEX($H573:$K573,0,MATCH(AQ$508,$H$508:$K$508,0))*HLOOKUP(AQ$507,$J$504:$R$505,2)</f>
        <v>78.45</v>
      </c>
      <c r="AR573" s="743" cm="1">
        <f t="array" ref="AR573">INDEX($H573:$K573,0,MATCH(AR$508,$H$508:$K$508,0))*HLOOKUP(AR$507,$J$504:$R$505,2)</f>
        <v>0</v>
      </c>
      <c r="AS573" s="743" cm="1">
        <f t="array" ref="AS573">INDEX($H573:$K573,0,MATCH(AS$508,$H$508:$K$508,0))*HLOOKUP(AS$507,$J$504:$R$505,2)</f>
        <v>80.3</v>
      </c>
      <c r="AT573" s="743" cm="1">
        <f t="array" ref="AT573">INDEX($H573:$K573,0,MATCH(AT$508,$H$508:$K$508,0))*HLOOKUP(AT$507,$J$504:$R$505,2)</f>
        <v>81.45</v>
      </c>
      <c r="AU573" s="743" cm="1">
        <f t="array" ref="AU573">INDEX($H573:$K573,0,MATCH(AU$508,$H$508:$K$508,0))*HLOOKUP(AU$507,$J$504:$R$505,2)</f>
        <v>78.45</v>
      </c>
      <c r="AV573" s="196"/>
      <c r="AW573" s="196"/>
      <c r="AX573" s="17"/>
      <c r="AY573" s="9"/>
      <c r="AZ573" s="9"/>
      <c r="BA573" s="9"/>
    </row>
    <row r="574" spans="1:53" ht="14.5" outlineLevel="1" x14ac:dyDescent="0.35">
      <c r="A574" s="7"/>
      <c r="B574" s="8"/>
      <c r="C574" s="18"/>
      <c r="D574" s="18"/>
      <c r="E574" s="18"/>
      <c r="F574" s="27"/>
      <c r="G574" s="27" t="str">
        <f t="shared" si="132"/>
        <v>YYLWBrd</v>
      </c>
      <c r="H574" s="232">
        <v>0</v>
      </c>
      <c r="I574" s="232">
        <v>80.3</v>
      </c>
      <c r="J574" s="232">
        <v>81.45</v>
      </c>
      <c r="K574" s="232">
        <v>78.45</v>
      </c>
      <c r="L574" s="743" cm="1">
        <f t="array" ref="L574">INDEX($H574:$K574,0,MATCH(L$508,$H$508:$K$508,0))*HLOOKUP(L$507,$J$504:$R$505,2)</f>
        <v>0</v>
      </c>
      <c r="M574" s="743" cm="1">
        <f t="array" ref="M574">INDEX($H574:$K574,0,MATCH(M$508,$H$508:$K$508,0))*HLOOKUP(M$507,$J$504:$R$505,2)</f>
        <v>80.3</v>
      </c>
      <c r="N574" s="743" cm="1">
        <f t="array" ref="N574">INDEX($H574:$K574,0,MATCH(N$508,$H$508:$K$508,0))*HLOOKUP(N$507,$J$504:$R$505,2)</f>
        <v>81.45</v>
      </c>
      <c r="O574" s="743" cm="1">
        <f t="array" ref="O574">INDEX($H574:$K574,0,MATCH(O$508,$H$508:$K$508,0))*HLOOKUP(O$507,$J$504:$R$505,2)</f>
        <v>78.45</v>
      </c>
      <c r="P574" s="743" cm="1">
        <f t="array" ref="P574">INDEX($H574:$K574,0,MATCH(P$508,$H$508:$K$508,0))*HLOOKUP(P$507,$J$504:$R$505,2)</f>
        <v>0</v>
      </c>
      <c r="Q574" s="743" cm="1">
        <f t="array" ref="Q574">INDEX($H574:$K574,0,MATCH(Q$508,$H$508:$K$508,0))*HLOOKUP(Q$507,$J$504:$R$505,2)</f>
        <v>80.3</v>
      </c>
      <c r="R574" s="743" cm="1">
        <f t="array" ref="R574">INDEX($H574:$K574,0,MATCH(R$508,$H$508:$K$508,0))*HLOOKUP(R$507,$J$504:$R$505,2)</f>
        <v>81.45</v>
      </c>
      <c r="S574" s="743" cm="1">
        <f t="array" ref="S574">INDEX($H574:$K574,0,MATCH(S$508,$H$508:$K$508,0))*HLOOKUP(S$507,$J$504:$R$505,2)</f>
        <v>78.45</v>
      </c>
      <c r="T574" s="743" cm="1">
        <f t="array" ref="T574">INDEX($H574:$K574,0,MATCH(T$508,$H$508:$K$508,0))*HLOOKUP(T$507,$J$504:$R$505,2)</f>
        <v>0</v>
      </c>
      <c r="U574" s="743" cm="1">
        <f t="array" ref="U574">INDEX($H574:$K574,0,MATCH(U$508,$H$508:$K$508,0))*HLOOKUP(U$507,$J$504:$R$505,2)</f>
        <v>80.3</v>
      </c>
      <c r="V574" s="743" cm="1">
        <f t="array" ref="V574">INDEX($H574:$K574,0,MATCH(V$508,$H$508:$K$508,0))*HLOOKUP(V$507,$J$504:$R$505,2)</f>
        <v>81.45</v>
      </c>
      <c r="W574" s="743" cm="1">
        <f t="array" ref="W574">INDEX($H574:$K574,0,MATCH(W$508,$H$508:$K$508,0))*HLOOKUP(W$507,$J$504:$R$505,2)</f>
        <v>78.45</v>
      </c>
      <c r="X574" s="743" cm="1">
        <f t="array" ref="X574">INDEX($H574:$K574,0,MATCH(X$508,$H$508:$K$508,0))*HLOOKUP(X$507,$J$504:$R$505,2)</f>
        <v>0</v>
      </c>
      <c r="Y574" s="743" cm="1">
        <f t="array" ref="Y574">INDEX($H574:$K574,0,MATCH(Y$508,$H$508:$K$508,0))*HLOOKUP(Y$507,$J$504:$R$505,2)</f>
        <v>80.3</v>
      </c>
      <c r="Z574" s="743" cm="1">
        <f t="array" ref="Z574">INDEX($H574:$K574,0,MATCH(Z$508,$H$508:$K$508,0))*HLOOKUP(Z$507,$J$504:$R$505,2)</f>
        <v>81.45</v>
      </c>
      <c r="AA574" s="743" cm="1">
        <f t="array" ref="AA574">INDEX($H574:$K574,0,MATCH(AA$508,$H$508:$K$508,0))*HLOOKUP(AA$507,$J$504:$R$505,2)</f>
        <v>78.45</v>
      </c>
      <c r="AB574" s="743" cm="1">
        <f t="array" ref="AB574">INDEX($H574:$K574,0,MATCH(AB$508,$H$508:$K$508,0))*HLOOKUP(AB$507,$J$504:$R$505,2)</f>
        <v>0</v>
      </c>
      <c r="AC574" s="743" cm="1">
        <f t="array" ref="AC574">INDEX($H574:$K574,0,MATCH(AC$508,$H$508:$K$508,0))*HLOOKUP(AC$507,$J$504:$R$505,2)</f>
        <v>80.3</v>
      </c>
      <c r="AD574" s="743" cm="1">
        <f t="array" ref="AD574">INDEX($H574:$K574,0,MATCH(AD$508,$H$508:$K$508,0))*HLOOKUP(AD$507,$J$504:$R$505,2)</f>
        <v>81.45</v>
      </c>
      <c r="AE574" s="743" cm="1">
        <f t="array" ref="AE574">INDEX($H574:$K574,0,MATCH(AE$508,$H$508:$K$508,0))*HLOOKUP(AE$507,$J$504:$R$505,2)</f>
        <v>78.45</v>
      </c>
      <c r="AF574" s="743" cm="1">
        <f t="array" ref="AF574">INDEX($H574:$K574,0,MATCH(AF$508,$H$508:$K$508,0))*HLOOKUP(AF$507,$J$504:$R$505,2)</f>
        <v>0</v>
      </c>
      <c r="AG574" s="743" cm="1">
        <f t="array" ref="AG574">INDEX($H574:$K574,0,MATCH(AG$508,$H$508:$K$508,0))*HLOOKUP(AG$507,$J$504:$R$505,2)</f>
        <v>80.3</v>
      </c>
      <c r="AH574" s="743" cm="1">
        <f t="array" ref="AH574">INDEX($H574:$K574,0,MATCH(AH$508,$H$508:$K$508,0))*HLOOKUP(AH$507,$J$504:$R$505,2)</f>
        <v>81.45</v>
      </c>
      <c r="AI574" s="743" cm="1">
        <f t="array" ref="AI574">INDEX($H574:$K574,0,MATCH(AI$508,$H$508:$K$508,0))*HLOOKUP(AI$507,$J$504:$R$505,2)</f>
        <v>78.45</v>
      </c>
      <c r="AJ574" s="743" cm="1">
        <f t="array" ref="AJ574">INDEX($H574:$K574,0,MATCH(AJ$508,$H$508:$K$508,0))*HLOOKUP(AJ$507,$J$504:$R$505,2)</f>
        <v>0</v>
      </c>
      <c r="AK574" s="743" cm="1">
        <f t="array" ref="AK574">INDEX($H574:$K574,0,MATCH(AK$508,$H$508:$K$508,0))*HLOOKUP(AK$507,$J$504:$R$505,2)</f>
        <v>80.3</v>
      </c>
      <c r="AL574" s="743" cm="1">
        <f t="array" ref="AL574">INDEX($H574:$K574,0,MATCH(AL$508,$H$508:$K$508,0))*HLOOKUP(AL$507,$J$504:$R$505,2)</f>
        <v>81.45</v>
      </c>
      <c r="AM574" s="743" cm="1">
        <f t="array" ref="AM574">INDEX($H574:$K574,0,MATCH(AM$508,$H$508:$K$508,0))*HLOOKUP(AM$507,$J$504:$R$505,2)</f>
        <v>78.45</v>
      </c>
      <c r="AN574" s="743" cm="1">
        <f t="array" ref="AN574">INDEX($H574:$K574,0,MATCH(AN$508,$H$508:$K$508,0))*HLOOKUP(AN$507,$J$504:$R$505,2)</f>
        <v>0</v>
      </c>
      <c r="AO574" s="743" cm="1">
        <f t="array" ref="AO574">INDEX($H574:$K574,0,MATCH(AO$508,$H$508:$K$508,0))*HLOOKUP(AO$507,$J$504:$R$505,2)</f>
        <v>80.3</v>
      </c>
      <c r="AP574" s="743" cm="1">
        <f t="array" ref="AP574">INDEX($H574:$K574,0,MATCH(AP$508,$H$508:$K$508,0))*HLOOKUP(AP$507,$J$504:$R$505,2)</f>
        <v>81.45</v>
      </c>
      <c r="AQ574" s="743" cm="1">
        <f t="array" ref="AQ574">INDEX($H574:$K574,0,MATCH(AQ$508,$H$508:$K$508,0))*HLOOKUP(AQ$507,$J$504:$R$505,2)</f>
        <v>78.45</v>
      </c>
      <c r="AR574" s="743" cm="1">
        <f t="array" ref="AR574">INDEX($H574:$K574,0,MATCH(AR$508,$H$508:$K$508,0))*HLOOKUP(AR$507,$J$504:$R$505,2)</f>
        <v>0</v>
      </c>
      <c r="AS574" s="743" cm="1">
        <f t="array" ref="AS574">INDEX($H574:$K574,0,MATCH(AS$508,$H$508:$K$508,0))*HLOOKUP(AS$507,$J$504:$R$505,2)</f>
        <v>80.3</v>
      </c>
      <c r="AT574" s="743" cm="1">
        <f t="array" ref="AT574">INDEX($H574:$K574,0,MATCH(AT$508,$H$508:$K$508,0))*HLOOKUP(AT$507,$J$504:$R$505,2)</f>
        <v>81.45</v>
      </c>
      <c r="AU574" s="743" cm="1">
        <f t="array" ref="AU574">INDEX($H574:$K574,0,MATCH(AU$508,$H$508:$K$508,0))*HLOOKUP(AU$507,$J$504:$R$505,2)</f>
        <v>78.45</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0</v>
      </c>
      <c r="I575" s="232">
        <v>80.3</v>
      </c>
      <c r="J575" s="232">
        <v>54.3</v>
      </c>
      <c r="K575" s="232">
        <v>32.58</v>
      </c>
      <c r="L575" s="743" cm="1">
        <f t="array" ref="L575">INDEX($H575:$K575,0,MATCH(L$508,$H$508:$K$508,0))*HLOOKUP(L$507,$J$504:$R$505,2)</f>
        <v>0</v>
      </c>
      <c r="M575" s="743" cm="1">
        <f t="array" ref="M575">INDEX($H575:$K575,0,MATCH(M$508,$H$508:$K$508,0))*HLOOKUP(M$507,$J$504:$R$505,2)</f>
        <v>80.3</v>
      </c>
      <c r="N575" s="743" cm="1">
        <f t="array" ref="N575">INDEX($H575:$K575,0,MATCH(N$508,$H$508:$K$508,0))*HLOOKUP(N$507,$J$504:$R$505,2)</f>
        <v>54.3</v>
      </c>
      <c r="O575" s="743" cm="1">
        <f t="array" ref="O575">INDEX($H575:$K575,0,MATCH(O$508,$H$508:$K$508,0))*HLOOKUP(O$507,$J$504:$R$505,2)</f>
        <v>32.58</v>
      </c>
      <c r="P575" s="743" cm="1">
        <f t="array" ref="P575">INDEX($H575:$K575,0,MATCH(P$508,$H$508:$K$508,0))*HLOOKUP(P$507,$J$504:$R$505,2)</f>
        <v>0</v>
      </c>
      <c r="Q575" s="743" cm="1">
        <f t="array" ref="Q575">INDEX($H575:$K575,0,MATCH(Q$508,$H$508:$K$508,0))*HLOOKUP(Q$507,$J$504:$R$505,2)</f>
        <v>80.3</v>
      </c>
      <c r="R575" s="743" cm="1">
        <f t="array" ref="R575">INDEX($H575:$K575,0,MATCH(R$508,$H$508:$K$508,0))*HLOOKUP(R$507,$J$504:$R$505,2)</f>
        <v>54.3</v>
      </c>
      <c r="S575" s="743" cm="1">
        <f t="array" ref="S575">INDEX($H575:$K575,0,MATCH(S$508,$H$508:$K$508,0))*HLOOKUP(S$507,$J$504:$R$505,2)</f>
        <v>32.58</v>
      </c>
      <c r="T575" s="743" cm="1">
        <f t="array" ref="T575">INDEX($H575:$K575,0,MATCH(T$508,$H$508:$K$508,0))*HLOOKUP(T$507,$J$504:$R$505,2)</f>
        <v>0</v>
      </c>
      <c r="U575" s="743" cm="1">
        <f t="array" ref="U575">INDEX($H575:$K575,0,MATCH(U$508,$H$508:$K$508,0))*HLOOKUP(U$507,$J$504:$R$505,2)</f>
        <v>80.3</v>
      </c>
      <c r="V575" s="743" cm="1">
        <f t="array" ref="V575">INDEX($H575:$K575,0,MATCH(V$508,$H$508:$K$508,0))*HLOOKUP(V$507,$J$504:$R$505,2)</f>
        <v>54.3</v>
      </c>
      <c r="W575" s="743" cm="1">
        <f t="array" ref="W575">INDEX($H575:$K575,0,MATCH(W$508,$H$508:$K$508,0))*HLOOKUP(W$507,$J$504:$R$505,2)</f>
        <v>32.58</v>
      </c>
      <c r="X575" s="743" cm="1">
        <f t="array" ref="X575">INDEX($H575:$K575,0,MATCH(X$508,$H$508:$K$508,0))*HLOOKUP(X$507,$J$504:$R$505,2)</f>
        <v>0</v>
      </c>
      <c r="Y575" s="743" cm="1">
        <f t="array" ref="Y575">INDEX($H575:$K575,0,MATCH(Y$508,$H$508:$K$508,0))*HLOOKUP(Y$507,$J$504:$R$505,2)</f>
        <v>80.3</v>
      </c>
      <c r="Z575" s="743" cm="1">
        <f t="array" ref="Z575">INDEX($H575:$K575,0,MATCH(Z$508,$H$508:$K$508,0))*HLOOKUP(Z$507,$J$504:$R$505,2)</f>
        <v>54.3</v>
      </c>
      <c r="AA575" s="743" cm="1">
        <f t="array" ref="AA575">INDEX($H575:$K575,0,MATCH(AA$508,$H$508:$K$508,0))*HLOOKUP(AA$507,$J$504:$R$505,2)</f>
        <v>32.58</v>
      </c>
      <c r="AB575" s="743" cm="1">
        <f t="array" ref="AB575">INDEX($H575:$K575,0,MATCH(AB$508,$H$508:$K$508,0))*HLOOKUP(AB$507,$J$504:$R$505,2)</f>
        <v>0</v>
      </c>
      <c r="AC575" s="743" cm="1">
        <f t="array" ref="AC575">INDEX($H575:$K575,0,MATCH(AC$508,$H$508:$K$508,0))*HLOOKUP(AC$507,$J$504:$R$505,2)</f>
        <v>80.3</v>
      </c>
      <c r="AD575" s="743" cm="1">
        <f t="array" ref="AD575">INDEX($H575:$K575,0,MATCH(AD$508,$H$508:$K$508,0))*HLOOKUP(AD$507,$J$504:$R$505,2)</f>
        <v>54.3</v>
      </c>
      <c r="AE575" s="743" cm="1">
        <f t="array" ref="AE575">INDEX($H575:$K575,0,MATCH(AE$508,$H$508:$K$508,0))*HLOOKUP(AE$507,$J$504:$R$505,2)</f>
        <v>32.58</v>
      </c>
      <c r="AF575" s="743" cm="1">
        <f t="array" ref="AF575">INDEX($H575:$K575,0,MATCH(AF$508,$H$508:$K$508,0))*HLOOKUP(AF$507,$J$504:$R$505,2)</f>
        <v>0</v>
      </c>
      <c r="AG575" s="743" cm="1">
        <f t="array" ref="AG575">INDEX($H575:$K575,0,MATCH(AG$508,$H$508:$K$508,0))*HLOOKUP(AG$507,$J$504:$R$505,2)</f>
        <v>80.3</v>
      </c>
      <c r="AH575" s="743" cm="1">
        <f t="array" ref="AH575">INDEX($H575:$K575,0,MATCH(AH$508,$H$508:$K$508,0))*HLOOKUP(AH$507,$J$504:$R$505,2)</f>
        <v>54.3</v>
      </c>
      <c r="AI575" s="743" cm="1">
        <f t="array" ref="AI575">INDEX($H575:$K575,0,MATCH(AI$508,$H$508:$K$508,0))*HLOOKUP(AI$507,$J$504:$R$505,2)</f>
        <v>32.58</v>
      </c>
      <c r="AJ575" s="743" cm="1">
        <f t="array" ref="AJ575">INDEX($H575:$K575,0,MATCH(AJ$508,$H$508:$K$508,0))*HLOOKUP(AJ$507,$J$504:$R$505,2)</f>
        <v>0</v>
      </c>
      <c r="AK575" s="743" cm="1">
        <f t="array" ref="AK575">INDEX($H575:$K575,0,MATCH(AK$508,$H$508:$K$508,0))*HLOOKUP(AK$507,$J$504:$R$505,2)</f>
        <v>80.3</v>
      </c>
      <c r="AL575" s="743" cm="1">
        <f t="array" ref="AL575">INDEX($H575:$K575,0,MATCH(AL$508,$H$508:$K$508,0))*HLOOKUP(AL$507,$J$504:$R$505,2)</f>
        <v>54.3</v>
      </c>
      <c r="AM575" s="743" cm="1">
        <f t="array" ref="AM575">INDEX($H575:$K575,0,MATCH(AM$508,$H$508:$K$508,0))*HLOOKUP(AM$507,$J$504:$R$505,2)</f>
        <v>32.58</v>
      </c>
      <c r="AN575" s="743" cm="1">
        <f t="array" ref="AN575">INDEX($H575:$K575,0,MATCH(AN$508,$H$508:$K$508,0))*HLOOKUP(AN$507,$J$504:$R$505,2)</f>
        <v>0</v>
      </c>
      <c r="AO575" s="743" cm="1">
        <f t="array" ref="AO575">INDEX($H575:$K575,0,MATCH(AO$508,$H$508:$K$508,0))*HLOOKUP(AO$507,$J$504:$R$505,2)</f>
        <v>80.3</v>
      </c>
      <c r="AP575" s="743" cm="1">
        <f t="array" ref="AP575">INDEX($H575:$K575,0,MATCH(AP$508,$H$508:$K$508,0))*HLOOKUP(AP$507,$J$504:$R$505,2)</f>
        <v>54.3</v>
      </c>
      <c r="AQ575" s="743" cm="1">
        <f t="array" ref="AQ575">INDEX($H575:$K575,0,MATCH(AQ$508,$H$508:$K$508,0))*HLOOKUP(AQ$507,$J$504:$R$505,2)</f>
        <v>32.58</v>
      </c>
      <c r="AR575" s="743" cm="1">
        <f t="array" ref="AR575">INDEX($H575:$K575,0,MATCH(AR$508,$H$508:$K$508,0))*HLOOKUP(AR$507,$J$504:$R$505,2)</f>
        <v>0</v>
      </c>
      <c r="AS575" s="743" cm="1">
        <f t="array" ref="AS575">INDEX($H575:$K575,0,MATCH(AS$508,$H$508:$K$508,0))*HLOOKUP(AS$507,$J$504:$R$505,2)</f>
        <v>80.3</v>
      </c>
      <c r="AT575" s="743" cm="1">
        <f t="array" ref="AT575">INDEX($H575:$K575,0,MATCH(AT$508,$H$508:$K$508,0))*HLOOKUP(AT$507,$J$504:$R$505,2)</f>
        <v>54.3</v>
      </c>
      <c r="AU575" s="743" cm="1">
        <f t="array" ref="AU575">INDEX($H575:$K575,0,MATCH(AU$508,$H$508:$K$508,0))*HLOOKUP(AU$507,$J$504:$R$505,2)</f>
        <v>32.58</v>
      </c>
      <c r="AV575" s="196"/>
      <c r="AW575" s="196"/>
      <c r="AX575" s="17"/>
      <c r="AY575" s="9"/>
      <c r="AZ575" s="9"/>
      <c r="BA575" s="9"/>
    </row>
    <row r="576" spans="1:53" ht="14.5" outlineLevel="1" x14ac:dyDescent="0.35">
      <c r="A576" s="7"/>
      <c r="B576" s="8"/>
      <c r="C576" s="18"/>
      <c r="D576" s="18"/>
      <c r="E576" s="18"/>
      <c r="F576" s="27"/>
      <c r="G576" s="27" t="str">
        <f t="shared" si="133"/>
        <v>AAAA2Nwd</v>
      </c>
      <c r="H576" s="232">
        <v>0</v>
      </c>
      <c r="I576" s="232">
        <v>80.3</v>
      </c>
      <c r="J576" s="232">
        <v>54.3</v>
      </c>
      <c r="K576" s="232">
        <v>32.58</v>
      </c>
      <c r="L576" s="743" cm="1">
        <f t="array" ref="L576">INDEX($H576:$K576,0,MATCH(L$508,$H$508:$K$508,0))*HLOOKUP(L$507,$J$504:$R$505,2)</f>
        <v>0</v>
      </c>
      <c r="M576" s="743" cm="1">
        <f t="array" ref="M576">INDEX($H576:$K576,0,MATCH(M$508,$H$508:$K$508,0))*HLOOKUP(M$507,$J$504:$R$505,2)</f>
        <v>80.3</v>
      </c>
      <c r="N576" s="743" cm="1">
        <f t="array" ref="N576">INDEX($H576:$K576,0,MATCH(N$508,$H$508:$K$508,0))*HLOOKUP(N$507,$J$504:$R$505,2)</f>
        <v>54.3</v>
      </c>
      <c r="O576" s="743" cm="1">
        <f t="array" ref="O576">INDEX($H576:$K576,0,MATCH(O$508,$H$508:$K$508,0))*HLOOKUP(O$507,$J$504:$R$505,2)</f>
        <v>32.58</v>
      </c>
      <c r="P576" s="743" cm="1">
        <f t="array" ref="P576">INDEX($H576:$K576,0,MATCH(P$508,$H$508:$K$508,0))*HLOOKUP(P$507,$J$504:$R$505,2)</f>
        <v>0</v>
      </c>
      <c r="Q576" s="743" cm="1">
        <f t="array" ref="Q576">INDEX($H576:$K576,0,MATCH(Q$508,$H$508:$K$508,0))*HLOOKUP(Q$507,$J$504:$R$505,2)</f>
        <v>80.3</v>
      </c>
      <c r="R576" s="743" cm="1">
        <f t="array" ref="R576">INDEX($H576:$K576,0,MATCH(R$508,$H$508:$K$508,0))*HLOOKUP(R$507,$J$504:$R$505,2)</f>
        <v>54.3</v>
      </c>
      <c r="S576" s="743" cm="1">
        <f t="array" ref="S576">INDEX($H576:$K576,0,MATCH(S$508,$H$508:$K$508,0))*HLOOKUP(S$507,$J$504:$R$505,2)</f>
        <v>32.58</v>
      </c>
      <c r="T576" s="743" cm="1">
        <f t="array" ref="T576">INDEX($H576:$K576,0,MATCH(T$508,$H$508:$K$508,0))*HLOOKUP(T$507,$J$504:$R$505,2)</f>
        <v>0</v>
      </c>
      <c r="U576" s="743" cm="1">
        <f t="array" ref="U576">INDEX($H576:$K576,0,MATCH(U$508,$H$508:$K$508,0))*HLOOKUP(U$507,$J$504:$R$505,2)</f>
        <v>80.3</v>
      </c>
      <c r="V576" s="743" cm="1">
        <f t="array" ref="V576">INDEX($H576:$K576,0,MATCH(V$508,$H$508:$K$508,0))*HLOOKUP(V$507,$J$504:$R$505,2)</f>
        <v>54.3</v>
      </c>
      <c r="W576" s="743" cm="1">
        <f t="array" ref="W576">INDEX($H576:$K576,0,MATCH(W$508,$H$508:$K$508,0))*HLOOKUP(W$507,$J$504:$R$505,2)</f>
        <v>32.58</v>
      </c>
      <c r="X576" s="743" cm="1">
        <f t="array" ref="X576">INDEX($H576:$K576,0,MATCH(X$508,$H$508:$K$508,0))*HLOOKUP(X$507,$J$504:$R$505,2)</f>
        <v>0</v>
      </c>
      <c r="Y576" s="743" cm="1">
        <f t="array" ref="Y576">INDEX($H576:$K576,0,MATCH(Y$508,$H$508:$K$508,0))*HLOOKUP(Y$507,$J$504:$R$505,2)</f>
        <v>80.3</v>
      </c>
      <c r="Z576" s="743" cm="1">
        <f t="array" ref="Z576">INDEX($H576:$K576,0,MATCH(Z$508,$H$508:$K$508,0))*HLOOKUP(Z$507,$J$504:$R$505,2)</f>
        <v>54.3</v>
      </c>
      <c r="AA576" s="743" cm="1">
        <f t="array" ref="AA576">INDEX($H576:$K576,0,MATCH(AA$508,$H$508:$K$508,0))*HLOOKUP(AA$507,$J$504:$R$505,2)</f>
        <v>32.58</v>
      </c>
      <c r="AB576" s="743" cm="1">
        <f t="array" ref="AB576">INDEX($H576:$K576,0,MATCH(AB$508,$H$508:$K$508,0))*HLOOKUP(AB$507,$J$504:$R$505,2)</f>
        <v>0</v>
      </c>
      <c r="AC576" s="743" cm="1">
        <f t="array" ref="AC576">INDEX($H576:$K576,0,MATCH(AC$508,$H$508:$K$508,0))*HLOOKUP(AC$507,$J$504:$R$505,2)</f>
        <v>80.3</v>
      </c>
      <c r="AD576" s="743" cm="1">
        <f t="array" ref="AD576">INDEX($H576:$K576,0,MATCH(AD$508,$H$508:$K$508,0))*HLOOKUP(AD$507,$J$504:$R$505,2)</f>
        <v>54.3</v>
      </c>
      <c r="AE576" s="743" cm="1">
        <f t="array" ref="AE576">INDEX($H576:$K576,0,MATCH(AE$508,$H$508:$K$508,0))*HLOOKUP(AE$507,$J$504:$R$505,2)</f>
        <v>32.58</v>
      </c>
      <c r="AF576" s="743" cm="1">
        <f t="array" ref="AF576">INDEX($H576:$K576,0,MATCH(AF$508,$H$508:$K$508,0))*HLOOKUP(AF$507,$J$504:$R$505,2)</f>
        <v>0</v>
      </c>
      <c r="AG576" s="743" cm="1">
        <f t="array" ref="AG576">INDEX($H576:$K576,0,MATCH(AG$508,$H$508:$K$508,0))*HLOOKUP(AG$507,$J$504:$R$505,2)</f>
        <v>80.3</v>
      </c>
      <c r="AH576" s="743" cm="1">
        <f t="array" ref="AH576">INDEX($H576:$K576,0,MATCH(AH$508,$H$508:$K$508,0))*HLOOKUP(AH$507,$J$504:$R$505,2)</f>
        <v>54.3</v>
      </c>
      <c r="AI576" s="743" cm="1">
        <f t="array" ref="AI576">INDEX($H576:$K576,0,MATCH(AI$508,$H$508:$K$508,0))*HLOOKUP(AI$507,$J$504:$R$505,2)</f>
        <v>32.58</v>
      </c>
      <c r="AJ576" s="743" cm="1">
        <f t="array" ref="AJ576">INDEX($H576:$K576,0,MATCH(AJ$508,$H$508:$K$508,0))*HLOOKUP(AJ$507,$J$504:$R$505,2)</f>
        <v>0</v>
      </c>
      <c r="AK576" s="743" cm="1">
        <f t="array" ref="AK576">INDEX($H576:$K576,0,MATCH(AK$508,$H$508:$K$508,0))*HLOOKUP(AK$507,$J$504:$R$505,2)</f>
        <v>80.3</v>
      </c>
      <c r="AL576" s="743" cm="1">
        <f t="array" ref="AL576">INDEX($H576:$K576,0,MATCH(AL$508,$H$508:$K$508,0))*HLOOKUP(AL$507,$J$504:$R$505,2)</f>
        <v>54.3</v>
      </c>
      <c r="AM576" s="743" cm="1">
        <f t="array" ref="AM576">INDEX($H576:$K576,0,MATCH(AM$508,$H$508:$K$508,0))*HLOOKUP(AM$507,$J$504:$R$505,2)</f>
        <v>32.58</v>
      </c>
      <c r="AN576" s="743" cm="1">
        <f t="array" ref="AN576">INDEX($H576:$K576,0,MATCH(AN$508,$H$508:$K$508,0))*HLOOKUP(AN$507,$J$504:$R$505,2)</f>
        <v>0</v>
      </c>
      <c r="AO576" s="743" cm="1">
        <f t="array" ref="AO576">INDEX($H576:$K576,0,MATCH(AO$508,$H$508:$K$508,0))*HLOOKUP(AO$507,$J$504:$R$505,2)</f>
        <v>80.3</v>
      </c>
      <c r="AP576" s="743" cm="1">
        <f t="array" ref="AP576">INDEX($H576:$K576,0,MATCH(AP$508,$H$508:$K$508,0))*HLOOKUP(AP$507,$J$504:$R$505,2)</f>
        <v>54.3</v>
      </c>
      <c r="AQ576" s="743" cm="1">
        <f t="array" ref="AQ576">INDEX($H576:$K576,0,MATCH(AQ$508,$H$508:$K$508,0))*HLOOKUP(AQ$507,$J$504:$R$505,2)</f>
        <v>32.58</v>
      </c>
      <c r="AR576" s="743" cm="1">
        <f t="array" ref="AR576">INDEX($H576:$K576,0,MATCH(AR$508,$H$508:$K$508,0))*HLOOKUP(AR$507,$J$504:$R$505,2)</f>
        <v>0</v>
      </c>
      <c r="AS576" s="743" cm="1">
        <f t="array" ref="AS576">INDEX($H576:$K576,0,MATCH(AS$508,$H$508:$K$508,0))*HLOOKUP(AS$507,$J$504:$R$505,2)</f>
        <v>80.3</v>
      </c>
      <c r="AT576" s="743" cm="1">
        <f t="array" ref="AT576">INDEX($H576:$K576,0,MATCH(AT$508,$H$508:$K$508,0))*HLOOKUP(AT$507,$J$504:$R$505,2)</f>
        <v>54.3</v>
      </c>
      <c r="AU576" s="743" cm="1">
        <f t="array" ref="AU576">INDEX($H576:$K576,0,MATCH(AU$508,$H$508:$K$508,0))*HLOOKUP(AU$507,$J$504:$R$505,2)</f>
        <v>32.58</v>
      </c>
      <c r="AV576" s="196"/>
      <c r="AW576" s="196"/>
      <c r="AX576" s="17"/>
      <c r="AY576" s="9"/>
      <c r="AZ576" s="9"/>
      <c r="BA576" s="9"/>
    </row>
    <row r="577" spans="1:53" ht="14.5" outlineLevel="1" x14ac:dyDescent="0.35">
      <c r="A577" s="7"/>
      <c r="B577" s="8"/>
      <c r="C577" s="18"/>
      <c r="D577" s="18"/>
      <c r="E577" s="18"/>
      <c r="F577" s="27"/>
      <c r="G577" s="27" t="str">
        <f t="shared" si="133"/>
        <v>AAANWb</v>
      </c>
      <c r="H577" s="232">
        <v>0</v>
      </c>
      <c r="I577" s="232">
        <v>80.3</v>
      </c>
      <c r="J577" s="232">
        <v>65.16</v>
      </c>
      <c r="K577" s="232">
        <v>43.44</v>
      </c>
      <c r="L577" s="743" cm="1">
        <f t="array" ref="L577">INDEX($H577:$K577,0,MATCH(L$508,$H$508:$K$508,0))*HLOOKUP(L$507,$J$504:$R$505,2)</f>
        <v>0</v>
      </c>
      <c r="M577" s="743" cm="1">
        <f t="array" ref="M577">INDEX($H577:$K577,0,MATCH(M$508,$H$508:$K$508,0))*HLOOKUP(M$507,$J$504:$R$505,2)</f>
        <v>80.3</v>
      </c>
      <c r="N577" s="743" cm="1">
        <f t="array" ref="N577">INDEX($H577:$K577,0,MATCH(N$508,$H$508:$K$508,0))*HLOOKUP(N$507,$J$504:$R$505,2)</f>
        <v>65.16</v>
      </c>
      <c r="O577" s="743" cm="1">
        <f t="array" ref="O577">INDEX($H577:$K577,0,MATCH(O$508,$H$508:$K$508,0))*HLOOKUP(O$507,$J$504:$R$505,2)</f>
        <v>43.44</v>
      </c>
      <c r="P577" s="743" cm="1">
        <f t="array" ref="P577">INDEX($H577:$K577,0,MATCH(P$508,$H$508:$K$508,0))*HLOOKUP(P$507,$J$504:$R$505,2)</f>
        <v>0</v>
      </c>
      <c r="Q577" s="743" cm="1">
        <f t="array" ref="Q577">INDEX($H577:$K577,0,MATCH(Q$508,$H$508:$K$508,0))*HLOOKUP(Q$507,$J$504:$R$505,2)</f>
        <v>80.3</v>
      </c>
      <c r="R577" s="743" cm="1">
        <f t="array" ref="R577">INDEX($H577:$K577,0,MATCH(R$508,$H$508:$K$508,0))*HLOOKUP(R$507,$J$504:$R$505,2)</f>
        <v>65.16</v>
      </c>
      <c r="S577" s="743" cm="1">
        <f t="array" ref="S577">INDEX($H577:$K577,0,MATCH(S$508,$H$508:$K$508,0))*HLOOKUP(S$507,$J$504:$R$505,2)</f>
        <v>43.44</v>
      </c>
      <c r="T577" s="743" cm="1">
        <f t="array" ref="T577">INDEX($H577:$K577,0,MATCH(T$508,$H$508:$K$508,0))*HLOOKUP(T$507,$J$504:$R$505,2)</f>
        <v>0</v>
      </c>
      <c r="U577" s="743" cm="1">
        <f t="array" ref="U577">INDEX($H577:$K577,0,MATCH(U$508,$H$508:$K$508,0))*HLOOKUP(U$507,$J$504:$R$505,2)</f>
        <v>80.3</v>
      </c>
      <c r="V577" s="743" cm="1">
        <f t="array" ref="V577">INDEX($H577:$K577,0,MATCH(V$508,$H$508:$K$508,0))*HLOOKUP(V$507,$J$504:$R$505,2)</f>
        <v>65.16</v>
      </c>
      <c r="W577" s="743" cm="1">
        <f t="array" ref="W577">INDEX($H577:$K577,0,MATCH(W$508,$H$508:$K$508,0))*HLOOKUP(W$507,$J$504:$R$505,2)</f>
        <v>43.44</v>
      </c>
      <c r="X577" s="743" cm="1">
        <f t="array" ref="X577">INDEX($H577:$K577,0,MATCH(X$508,$H$508:$K$508,0))*HLOOKUP(X$507,$J$504:$R$505,2)</f>
        <v>0</v>
      </c>
      <c r="Y577" s="743" cm="1">
        <f t="array" ref="Y577">INDEX($H577:$K577,0,MATCH(Y$508,$H$508:$K$508,0))*HLOOKUP(Y$507,$J$504:$R$505,2)</f>
        <v>80.3</v>
      </c>
      <c r="Z577" s="743" cm="1">
        <f t="array" ref="Z577">INDEX($H577:$K577,0,MATCH(Z$508,$H$508:$K$508,0))*HLOOKUP(Z$507,$J$504:$R$505,2)</f>
        <v>65.16</v>
      </c>
      <c r="AA577" s="743" cm="1">
        <f t="array" ref="AA577">INDEX($H577:$K577,0,MATCH(AA$508,$H$508:$K$508,0))*HLOOKUP(AA$507,$J$504:$R$505,2)</f>
        <v>43.44</v>
      </c>
      <c r="AB577" s="743" cm="1">
        <f t="array" ref="AB577">INDEX($H577:$K577,0,MATCH(AB$508,$H$508:$K$508,0))*HLOOKUP(AB$507,$J$504:$R$505,2)</f>
        <v>0</v>
      </c>
      <c r="AC577" s="743" cm="1">
        <f t="array" ref="AC577">INDEX($H577:$K577,0,MATCH(AC$508,$H$508:$K$508,0))*HLOOKUP(AC$507,$J$504:$R$505,2)</f>
        <v>80.3</v>
      </c>
      <c r="AD577" s="743" cm="1">
        <f t="array" ref="AD577">INDEX($H577:$K577,0,MATCH(AD$508,$H$508:$K$508,0))*HLOOKUP(AD$507,$J$504:$R$505,2)</f>
        <v>65.16</v>
      </c>
      <c r="AE577" s="743" cm="1">
        <f t="array" ref="AE577">INDEX($H577:$K577,0,MATCH(AE$508,$H$508:$K$508,0))*HLOOKUP(AE$507,$J$504:$R$505,2)</f>
        <v>43.44</v>
      </c>
      <c r="AF577" s="743" cm="1">
        <f t="array" ref="AF577">INDEX($H577:$K577,0,MATCH(AF$508,$H$508:$K$508,0))*HLOOKUP(AF$507,$J$504:$R$505,2)</f>
        <v>0</v>
      </c>
      <c r="AG577" s="743" cm="1">
        <f t="array" ref="AG577">INDEX($H577:$K577,0,MATCH(AG$508,$H$508:$K$508,0))*HLOOKUP(AG$507,$J$504:$R$505,2)</f>
        <v>80.3</v>
      </c>
      <c r="AH577" s="743" cm="1">
        <f t="array" ref="AH577">INDEX($H577:$K577,0,MATCH(AH$508,$H$508:$K$508,0))*HLOOKUP(AH$507,$J$504:$R$505,2)</f>
        <v>65.16</v>
      </c>
      <c r="AI577" s="743" cm="1">
        <f t="array" ref="AI577">INDEX($H577:$K577,0,MATCH(AI$508,$H$508:$K$508,0))*HLOOKUP(AI$507,$J$504:$R$505,2)</f>
        <v>43.44</v>
      </c>
      <c r="AJ577" s="743" cm="1">
        <f t="array" ref="AJ577">INDEX($H577:$K577,0,MATCH(AJ$508,$H$508:$K$508,0))*HLOOKUP(AJ$507,$J$504:$R$505,2)</f>
        <v>0</v>
      </c>
      <c r="AK577" s="743" cm="1">
        <f t="array" ref="AK577">INDEX($H577:$K577,0,MATCH(AK$508,$H$508:$K$508,0))*HLOOKUP(AK$507,$J$504:$R$505,2)</f>
        <v>80.3</v>
      </c>
      <c r="AL577" s="743" cm="1">
        <f t="array" ref="AL577">INDEX($H577:$K577,0,MATCH(AL$508,$H$508:$K$508,0))*HLOOKUP(AL$507,$J$504:$R$505,2)</f>
        <v>65.16</v>
      </c>
      <c r="AM577" s="743" cm="1">
        <f t="array" ref="AM577">INDEX($H577:$K577,0,MATCH(AM$508,$H$508:$K$508,0))*HLOOKUP(AM$507,$J$504:$R$505,2)</f>
        <v>43.44</v>
      </c>
      <c r="AN577" s="743" cm="1">
        <f t="array" ref="AN577">INDEX($H577:$K577,0,MATCH(AN$508,$H$508:$K$508,0))*HLOOKUP(AN$507,$J$504:$R$505,2)</f>
        <v>0</v>
      </c>
      <c r="AO577" s="743" cm="1">
        <f t="array" ref="AO577">INDEX($H577:$K577,0,MATCH(AO$508,$H$508:$K$508,0))*HLOOKUP(AO$507,$J$504:$R$505,2)</f>
        <v>80.3</v>
      </c>
      <c r="AP577" s="743" cm="1">
        <f t="array" ref="AP577">INDEX($H577:$K577,0,MATCH(AP$508,$H$508:$K$508,0))*HLOOKUP(AP$507,$J$504:$R$505,2)</f>
        <v>65.16</v>
      </c>
      <c r="AQ577" s="743" cm="1">
        <f t="array" ref="AQ577">INDEX($H577:$K577,0,MATCH(AQ$508,$H$508:$K$508,0))*HLOOKUP(AQ$507,$J$504:$R$505,2)</f>
        <v>43.44</v>
      </c>
      <c r="AR577" s="743" cm="1">
        <f t="array" ref="AR577">INDEX($H577:$K577,0,MATCH(AR$508,$H$508:$K$508,0))*HLOOKUP(AR$507,$J$504:$R$505,2)</f>
        <v>0</v>
      </c>
      <c r="AS577" s="743" cm="1">
        <f t="array" ref="AS577">INDEX($H577:$K577,0,MATCH(AS$508,$H$508:$K$508,0))*HLOOKUP(AS$507,$J$504:$R$505,2)</f>
        <v>80.3</v>
      </c>
      <c r="AT577" s="743" cm="1">
        <f t="array" ref="AT577">INDEX($H577:$K577,0,MATCH(AT$508,$H$508:$K$508,0))*HLOOKUP(AT$507,$J$504:$R$505,2)</f>
        <v>65.16</v>
      </c>
      <c r="AU577" s="743" cm="1">
        <f t="array" ref="AU577">INDEX($H577:$K577,0,MATCH(AU$508,$H$508:$K$508,0))*HLOOKUP(AU$507,$J$504:$R$505,2)</f>
        <v>43.44</v>
      </c>
      <c r="AV577" s="196"/>
      <c r="AW577" s="196"/>
      <c r="AX577" s="17"/>
      <c r="AY577" s="9"/>
      <c r="AZ577" s="9"/>
      <c r="BA577" s="9"/>
    </row>
    <row r="578" spans="1:53" ht="14.5" outlineLevel="1" x14ac:dyDescent="0.35">
      <c r="A578" s="7"/>
      <c r="B578" s="8"/>
      <c r="C578" s="18"/>
      <c r="D578" s="18"/>
      <c r="E578" s="18"/>
      <c r="F578" s="27"/>
      <c r="G578" s="27" t="str">
        <f t="shared" si="133"/>
        <v>AAANWbd</v>
      </c>
      <c r="H578" s="232">
        <v>0</v>
      </c>
      <c r="I578" s="232">
        <v>80.3</v>
      </c>
      <c r="J578" s="232">
        <v>65.16</v>
      </c>
      <c r="K578" s="232">
        <v>43.44</v>
      </c>
      <c r="L578" s="743" cm="1">
        <f t="array" ref="L578">INDEX($H578:$K578,0,MATCH(L$508,$H$508:$K$508,0))*HLOOKUP(L$507,$J$504:$R$505,2)</f>
        <v>0</v>
      </c>
      <c r="M578" s="743" cm="1">
        <f t="array" ref="M578">INDEX($H578:$K578,0,MATCH(M$508,$H$508:$K$508,0))*HLOOKUP(M$507,$J$504:$R$505,2)</f>
        <v>80.3</v>
      </c>
      <c r="N578" s="743" cm="1">
        <f t="array" ref="N578">INDEX($H578:$K578,0,MATCH(N$508,$H$508:$K$508,0))*HLOOKUP(N$507,$J$504:$R$505,2)</f>
        <v>65.16</v>
      </c>
      <c r="O578" s="743" cm="1">
        <f t="array" ref="O578">INDEX($H578:$K578,0,MATCH(O$508,$H$508:$K$508,0))*HLOOKUP(O$507,$J$504:$R$505,2)</f>
        <v>43.44</v>
      </c>
      <c r="P578" s="743" cm="1">
        <f t="array" ref="P578">INDEX($H578:$K578,0,MATCH(P$508,$H$508:$K$508,0))*HLOOKUP(P$507,$J$504:$R$505,2)</f>
        <v>0</v>
      </c>
      <c r="Q578" s="743" cm="1">
        <f t="array" ref="Q578">INDEX($H578:$K578,0,MATCH(Q$508,$H$508:$K$508,0))*HLOOKUP(Q$507,$J$504:$R$505,2)</f>
        <v>80.3</v>
      </c>
      <c r="R578" s="743" cm="1">
        <f t="array" ref="R578">INDEX($H578:$K578,0,MATCH(R$508,$H$508:$K$508,0))*HLOOKUP(R$507,$J$504:$R$505,2)</f>
        <v>65.16</v>
      </c>
      <c r="S578" s="743" cm="1">
        <f t="array" ref="S578">INDEX($H578:$K578,0,MATCH(S$508,$H$508:$K$508,0))*HLOOKUP(S$507,$J$504:$R$505,2)</f>
        <v>43.44</v>
      </c>
      <c r="T578" s="743" cm="1">
        <f t="array" ref="T578">INDEX($H578:$K578,0,MATCH(T$508,$H$508:$K$508,0))*HLOOKUP(T$507,$J$504:$R$505,2)</f>
        <v>0</v>
      </c>
      <c r="U578" s="743" cm="1">
        <f t="array" ref="U578">INDEX($H578:$K578,0,MATCH(U$508,$H$508:$K$508,0))*HLOOKUP(U$507,$J$504:$R$505,2)</f>
        <v>80.3</v>
      </c>
      <c r="V578" s="743" cm="1">
        <f t="array" ref="V578">INDEX($H578:$K578,0,MATCH(V$508,$H$508:$K$508,0))*HLOOKUP(V$507,$J$504:$R$505,2)</f>
        <v>65.16</v>
      </c>
      <c r="W578" s="743" cm="1">
        <f t="array" ref="W578">INDEX($H578:$K578,0,MATCH(W$508,$H$508:$K$508,0))*HLOOKUP(W$507,$J$504:$R$505,2)</f>
        <v>43.44</v>
      </c>
      <c r="X578" s="743" cm="1">
        <f t="array" ref="X578">INDEX($H578:$K578,0,MATCH(X$508,$H$508:$K$508,0))*HLOOKUP(X$507,$J$504:$R$505,2)</f>
        <v>0</v>
      </c>
      <c r="Y578" s="743" cm="1">
        <f t="array" ref="Y578">INDEX($H578:$K578,0,MATCH(Y$508,$H$508:$K$508,0))*HLOOKUP(Y$507,$J$504:$R$505,2)</f>
        <v>80.3</v>
      </c>
      <c r="Z578" s="743" cm="1">
        <f t="array" ref="Z578">INDEX($H578:$K578,0,MATCH(Z$508,$H$508:$K$508,0))*HLOOKUP(Z$507,$J$504:$R$505,2)</f>
        <v>65.16</v>
      </c>
      <c r="AA578" s="743" cm="1">
        <f t="array" ref="AA578">INDEX($H578:$K578,0,MATCH(AA$508,$H$508:$K$508,0))*HLOOKUP(AA$507,$J$504:$R$505,2)</f>
        <v>43.44</v>
      </c>
      <c r="AB578" s="743" cm="1">
        <f t="array" ref="AB578">INDEX($H578:$K578,0,MATCH(AB$508,$H$508:$K$508,0))*HLOOKUP(AB$507,$J$504:$R$505,2)</f>
        <v>0</v>
      </c>
      <c r="AC578" s="743" cm="1">
        <f t="array" ref="AC578">INDEX($H578:$K578,0,MATCH(AC$508,$H$508:$K$508,0))*HLOOKUP(AC$507,$J$504:$R$505,2)</f>
        <v>80.3</v>
      </c>
      <c r="AD578" s="743" cm="1">
        <f t="array" ref="AD578">INDEX($H578:$K578,0,MATCH(AD$508,$H$508:$K$508,0))*HLOOKUP(AD$507,$J$504:$R$505,2)</f>
        <v>65.16</v>
      </c>
      <c r="AE578" s="743" cm="1">
        <f t="array" ref="AE578">INDEX($H578:$K578,0,MATCH(AE$508,$H$508:$K$508,0))*HLOOKUP(AE$507,$J$504:$R$505,2)</f>
        <v>43.44</v>
      </c>
      <c r="AF578" s="743" cm="1">
        <f t="array" ref="AF578">INDEX($H578:$K578,0,MATCH(AF$508,$H$508:$K$508,0))*HLOOKUP(AF$507,$J$504:$R$505,2)</f>
        <v>0</v>
      </c>
      <c r="AG578" s="743" cm="1">
        <f t="array" ref="AG578">INDEX($H578:$K578,0,MATCH(AG$508,$H$508:$K$508,0))*HLOOKUP(AG$507,$J$504:$R$505,2)</f>
        <v>80.3</v>
      </c>
      <c r="AH578" s="743" cm="1">
        <f t="array" ref="AH578">INDEX($H578:$K578,0,MATCH(AH$508,$H$508:$K$508,0))*HLOOKUP(AH$507,$J$504:$R$505,2)</f>
        <v>65.16</v>
      </c>
      <c r="AI578" s="743" cm="1">
        <f t="array" ref="AI578">INDEX($H578:$K578,0,MATCH(AI$508,$H$508:$K$508,0))*HLOOKUP(AI$507,$J$504:$R$505,2)</f>
        <v>43.44</v>
      </c>
      <c r="AJ578" s="743" cm="1">
        <f t="array" ref="AJ578">INDEX($H578:$K578,0,MATCH(AJ$508,$H$508:$K$508,0))*HLOOKUP(AJ$507,$J$504:$R$505,2)</f>
        <v>0</v>
      </c>
      <c r="AK578" s="743" cm="1">
        <f t="array" ref="AK578">INDEX($H578:$K578,0,MATCH(AK$508,$H$508:$K$508,0))*HLOOKUP(AK$507,$J$504:$R$505,2)</f>
        <v>80.3</v>
      </c>
      <c r="AL578" s="743" cm="1">
        <f t="array" ref="AL578">INDEX($H578:$K578,0,MATCH(AL$508,$H$508:$K$508,0))*HLOOKUP(AL$507,$J$504:$R$505,2)</f>
        <v>65.16</v>
      </c>
      <c r="AM578" s="743" cm="1">
        <f t="array" ref="AM578">INDEX($H578:$K578,0,MATCH(AM$508,$H$508:$K$508,0))*HLOOKUP(AM$507,$J$504:$R$505,2)</f>
        <v>43.44</v>
      </c>
      <c r="AN578" s="743" cm="1">
        <f t="array" ref="AN578">INDEX($H578:$K578,0,MATCH(AN$508,$H$508:$K$508,0))*HLOOKUP(AN$507,$J$504:$R$505,2)</f>
        <v>0</v>
      </c>
      <c r="AO578" s="743" cm="1">
        <f t="array" ref="AO578">INDEX($H578:$K578,0,MATCH(AO$508,$H$508:$K$508,0))*HLOOKUP(AO$507,$J$504:$R$505,2)</f>
        <v>80.3</v>
      </c>
      <c r="AP578" s="743" cm="1">
        <f t="array" ref="AP578">INDEX($H578:$K578,0,MATCH(AP$508,$H$508:$K$508,0))*HLOOKUP(AP$507,$J$504:$R$505,2)</f>
        <v>65.16</v>
      </c>
      <c r="AQ578" s="743" cm="1">
        <f t="array" ref="AQ578">INDEX($H578:$K578,0,MATCH(AQ$508,$H$508:$K$508,0))*HLOOKUP(AQ$507,$J$504:$R$505,2)</f>
        <v>43.44</v>
      </c>
      <c r="AR578" s="743" cm="1">
        <f t="array" ref="AR578">INDEX($H578:$K578,0,MATCH(AR$508,$H$508:$K$508,0))*HLOOKUP(AR$507,$J$504:$R$505,2)</f>
        <v>0</v>
      </c>
      <c r="AS578" s="743" cm="1">
        <f t="array" ref="AS578">INDEX($H578:$K578,0,MATCH(AS$508,$H$508:$K$508,0))*HLOOKUP(AS$507,$J$504:$R$505,2)</f>
        <v>80.3</v>
      </c>
      <c r="AT578" s="743" cm="1">
        <f t="array" ref="AT578">INDEX($H578:$K578,0,MATCH(AT$508,$H$508:$K$508,0))*HLOOKUP(AT$507,$J$504:$R$505,2)</f>
        <v>65.16</v>
      </c>
      <c r="AU578" s="743" cm="1">
        <f t="array" ref="AU578">INDEX($H578:$K578,0,MATCH(AU$508,$H$508:$K$508,0))*HLOOKUP(AU$507,$J$504:$R$505,2)</f>
        <v>43.44</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0</v>
      </c>
      <c r="I581" s="232">
        <v>80.3</v>
      </c>
      <c r="J581" s="232">
        <v>81.45</v>
      </c>
      <c r="K581" s="232">
        <v>78.45</v>
      </c>
      <c r="L581" s="743" cm="1">
        <f t="array" ref="L581">INDEX($H581:$K581,0,MATCH(L$508,$H$508:$K$508,0))*HLOOKUP(L$507,$J$504:$R$505,2)</f>
        <v>0</v>
      </c>
      <c r="M581" s="743" cm="1">
        <f t="array" ref="M581">INDEX($H581:$K581,0,MATCH(M$508,$H$508:$K$508,0))*HLOOKUP(M$507,$J$504:$R$505,2)</f>
        <v>80.3</v>
      </c>
      <c r="N581" s="743" cm="1">
        <f t="array" ref="N581">INDEX($H581:$K581,0,MATCH(N$508,$H$508:$K$508,0))*HLOOKUP(N$507,$J$504:$R$505,2)</f>
        <v>81.45</v>
      </c>
      <c r="O581" s="743" cm="1">
        <f t="array" ref="O581">INDEX($H581:$K581,0,MATCH(O$508,$H$508:$K$508,0))*HLOOKUP(O$507,$J$504:$R$505,2)</f>
        <v>78.45</v>
      </c>
      <c r="P581" s="743" cm="1">
        <f t="array" ref="P581">INDEX($H581:$K581,0,MATCH(P$508,$H$508:$K$508,0))*HLOOKUP(P$507,$J$504:$R$505,2)</f>
        <v>0</v>
      </c>
      <c r="Q581" s="743" cm="1">
        <f t="array" ref="Q581">INDEX($H581:$K581,0,MATCH(Q$508,$H$508:$K$508,0))*HLOOKUP(Q$507,$J$504:$R$505,2)</f>
        <v>80.3</v>
      </c>
      <c r="R581" s="743" cm="1">
        <f t="array" ref="R581">INDEX($H581:$K581,0,MATCH(R$508,$H$508:$K$508,0))*HLOOKUP(R$507,$J$504:$R$505,2)</f>
        <v>81.45</v>
      </c>
      <c r="S581" s="743" cm="1">
        <f t="array" ref="S581">INDEX($H581:$K581,0,MATCH(S$508,$H$508:$K$508,0))*HLOOKUP(S$507,$J$504:$R$505,2)</f>
        <v>78.45</v>
      </c>
      <c r="T581" s="743" cm="1">
        <f t="array" ref="T581">INDEX($H581:$K581,0,MATCH(T$508,$H$508:$K$508,0))*HLOOKUP(T$507,$J$504:$R$505,2)</f>
        <v>0</v>
      </c>
      <c r="U581" s="743" cm="1">
        <f t="array" ref="U581">INDEX($H581:$K581,0,MATCH(U$508,$H$508:$K$508,0))*HLOOKUP(U$507,$J$504:$R$505,2)</f>
        <v>80.3</v>
      </c>
      <c r="V581" s="743" cm="1">
        <f t="array" ref="V581">INDEX($H581:$K581,0,MATCH(V$508,$H$508:$K$508,0))*HLOOKUP(V$507,$J$504:$R$505,2)</f>
        <v>81.45</v>
      </c>
      <c r="W581" s="743" cm="1">
        <f t="array" ref="W581">INDEX($H581:$K581,0,MATCH(W$508,$H$508:$K$508,0))*HLOOKUP(W$507,$J$504:$R$505,2)</f>
        <v>78.45</v>
      </c>
      <c r="X581" s="743" cm="1">
        <f t="array" ref="X581">INDEX($H581:$K581,0,MATCH(X$508,$H$508:$K$508,0))*HLOOKUP(X$507,$J$504:$R$505,2)</f>
        <v>0</v>
      </c>
      <c r="Y581" s="743" cm="1">
        <f t="array" ref="Y581">INDEX($H581:$K581,0,MATCH(Y$508,$H$508:$K$508,0))*HLOOKUP(Y$507,$J$504:$R$505,2)</f>
        <v>80.3</v>
      </c>
      <c r="Z581" s="743" cm="1">
        <f t="array" ref="Z581">INDEX($H581:$K581,0,MATCH(Z$508,$H$508:$K$508,0))*HLOOKUP(Z$507,$J$504:$R$505,2)</f>
        <v>81.45</v>
      </c>
      <c r="AA581" s="743" cm="1">
        <f t="array" ref="AA581">INDEX($H581:$K581,0,MATCH(AA$508,$H$508:$K$508,0))*HLOOKUP(AA$507,$J$504:$R$505,2)</f>
        <v>78.45</v>
      </c>
      <c r="AB581" s="743" cm="1">
        <f t="array" ref="AB581">INDEX($H581:$K581,0,MATCH(AB$508,$H$508:$K$508,0))*HLOOKUP(AB$507,$J$504:$R$505,2)</f>
        <v>0</v>
      </c>
      <c r="AC581" s="743" cm="1">
        <f t="array" ref="AC581">INDEX($H581:$K581,0,MATCH(AC$508,$H$508:$K$508,0))*HLOOKUP(AC$507,$J$504:$R$505,2)</f>
        <v>80.3</v>
      </c>
      <c r="AD581" s="743" cm="1">
        <f t="array" ref="AD581">INDEX($H581:$K581,0,MATCH(AD$508,$H$508:$K$508,0))*HLOOKUP(AD$507,$J$504:$R$505,2)</f>
        <v>81.45</v>
      </c>
      <c r="AE581" s="743" cm="1">
        <f t="array" ref="AE581">INDEX($H581:$K581,0,MATCH(AE$508,$H$508:$K$508,0))*HLOOKUP(AE$507,$J$504:$R$505,2)</f>
        <v>78.45</v>
      </c>
      <c r="AF581" s="743" cm="1">
        <f t="array" ref="AF581">INDEX($H581:$K581,0,MATCH(AF$508,$H$508:$K$508,0))*HLOOKUP(AF$507,$J$504:$R$505,2)</f>
        <v>0</v>
      </c>
      <c r="AG581" s="743" cm="1">
        <f t="array" ref="AG581">INDEX($H581:$K581,0,MATCH(AG$508,$H$508:$K$508,0))*HLOOKUP(AG$507,$J$504:$R$505,2)</f>
        <v>80.3</v>
      </c>
      <c r="AH581" s="743" cm="1">
        <f t="array" ref="AH581">INDEX($H581:$K581,0,MATCH(AH$508,$H$508:$K$508,0))*HLOOKUP(AH$507,$J$504:$R$505,2)</f>
        <v>81.45</v>
      </c>
      <c r="AI581" s="743" cm="1">
        <f t="array" ref="AI581">INDEX($H581:$K581,0,MATCH(AI$508,$H$508:$K$508,0))*HLOOKUP(AI$507,$J$504:$R$505,2)</f>
        <v>78.45</v>
      </c>
      <c r="AJ581" s="743" cm="1">
        <f t="array" ref="AJ581">INDEX($H581:$K581,0,MATCH(AJ$508,$H$508:$K$508,0))*HLOOKUP(AJ$507,$J$504:$R$505,2)</f>
        <v>0</v>
      </c>
      <c r="AK581" s="743" cm="1">
        <f t="array" ref="AK581">INDEX($H581:$K581,0,MATCH(AK$508,$H$508:$K$508,0))*HLOOKUP(AK$507,$J$504:$R$505,2)</f>
        <v>80.3</v>
      </c>
      <c r="AL581" s="743" cm="1">
        <f t="array" ref="AL581">INDEX($H581:$K581,0,MATCH(AL$508,$H$508:$K$508,0))*HLOOKUP(AL$507,$J$504:$R$505,2)</f>
        <v>81.45</v>
      </c>
      <c r="AM581" s="743" cm="1">
        <f t="array" ref="AM581">INDEX($H581:$K581,0,MATCH(AM$508,$H$508:$K$508,0))*HLOOKUP(AM$507,$J$504:$R$505,2)</f>
        <v>78.45</v>
      </c>
      <c r="AN581" s="743" cm="1">
        <f t="array" ref="AN581">INDEX($H581:$K581,0,MATCH(AN$508,$H$508:$K$508,0))*HLOOKUP(AN$507,$J$504:$R$505,2)</f>
        <v>0</v>
      </c>
      <c r="AO581" s="743" cm="1">
        <f t="array" ref="AO581">INDEX($H581:$K581,0,MATCH(AO$508,$H$508:$K$508,0))*HLOOKUP(AO$507,$J$504:$R$505,2)</f>
        <v>80.3</v>
      </c>
      <c r="AP581" s="743" cm="1">
        <f t="array" ref="AP581">INDEX($H581:$K581,0,MATCH(AP$508,$H$508:$K$508,0))*HLOOKUP(AP$507,$J$504:$R$505,2)</f>
        <v>81.45</v>
      </c>
      <c r="AQ581" s="743" cm="1">
        <f t="array" ref="AQ581">INDEX($H581:$K581,0,MATCH(AQ$508,$H$508:$K$508,0))*HLOOKUP(AQ$507,$J$504:$R$505,2)</f>
        <v>78.45</v>
      </c>
      <c r="AR581" s="743" cm="1">
        <f t="array" ref="AR581">INDEX($H581:$K581,0,MATCH(AR$508,$H$508:$K$508,0))*HLOOKUP(AR$507,$J$504:$R$505,2)</f>
        <v>0</v>
      </c>
      <c r="AS581" s="743" cm="1">
        <f t="array" ref="AS581">INDEX($H581:$K581,0,MATCH(AS$508,$H$508:$K$508,0))*HLOOKUP(AS$507,$J$504:$R$505,2)</f>
        <v>80.3</v>
      </c>
      <c r="AT581" s="743" cm="1">
        <f t="array" ref="AT581">INDEX($H581:$K581,0,MATCH(AT$508,$H$508:$K$508,0))*HLOOKUP(AT$507,$J$504:$R$505,2)</f>
        <v>81.45</v>
      </c>
      <c r="AU581" s="743" cm="1">
        <f t="array" ref="AU581">INDEX($H581:$K581,0,MATCH(AU$508,$H$508:$K$508,0))*HLOOKUP(AU$507,$J$504:$R$505,2)</f>
        <v>78.45</v>
      </c>
      <c r="AV581" s="196"/>
      <c r="AW581" s="196"/>
      <c r="AX581" s="17"/>
      <c r="AY581" s="9"/>
      <c r="AZ581" s="9"/>
      <c r="BA581" s="9"/>
    </row>
    <row r="582" spans="1:53" ht="14.5" outlineLevel="1" x14ac:dyDescent="0.35">
      <c r="A582" s="7"/>
      <c r="B582" s="8"/>
      <c r="C582" s="18"/>
      <c r="D582" s="18"/>
      <c r="E582" s="18"/>
      <c r="F582" s="27"/>
      <c r="G582" s="27" t="str">
        <f t="shared" si="133"/>
        <v>YYFWBzd</v>
      </c>
      <c r="H582" s="232">
        <v>0</v>
      </c>
      <c r="I582" s="232">
        <v>80.3</v>
      </c>
      <c r="J582" s="232">
        <v>81.45</v>
      </c>
      <c r="K582" s="232">
        <v>78.45</v>
      </c>
      <c r="L582" s="743" cm="1">
        <f t="array" ref="L582">INDEX($H582:$K582,0,MATCH(L$508,$H$508:$K$508,0))*HLOOKUP(L$507,$J$504:$R$505,2)</f>
        <v>0</v>
      </c>
      <c r="M582" s="743" cm="1">
        <f t="array" ref="M582">INDEX($H582:$K582,0,MATCH(M$508,$H$508:$K$508,0))*HLOOKUP(M$507,$J$504:$R$505,2)</f>
        <v>80.3</v>
      </c>
      <c r="N582" s="743" cm="1">
        <f t="array" ref="N582">INDEX($H582:$K582,0,MATCH(N$508,$H$508:$K$508,0))*HLOOKUP(N$507,$J$504:$R$505,2)</f>
        <v>81.45</v>
      </c>
      <c r="O582" s="743" cm="1">
        <f t="array" ref="O582">INDEX($H582:$K582,0,MATCH(O$508,$H$508:$K$508,0))*HLOOKUP(O$507,$J$504:$R$505,2)</f>
        <v>78.45</v>
      </c>
      <c r="P582" s="743" cm="1">
        <f t="array" ref="P582">INDEX($H582:$K582,0,MATCH(P$508,$H$508:$K$508,0))*HLOOKUP(P$507,$J$504:$R$505,2)</f>
        <v>0</v>
      </c>
      <c r="Q582" s="743" cm="1">
        <f t="array" ref="Q582">INDEX($H582:$K582,0,MATCH(Q$508,$H$508:$K$508,0))*HLOOKUP(Q$507,$J$504:$R$505,2)</f>
        <v>80.3</v>
      </c>
      <c r="R582" s="743" cm="1">
        <f t="array" ref="R582">INDEX($H582:$K582,0,MATCH(R$508,$H$508:$K$508,0))*HLOOKUP(R$507,$J$504:$R$505,2)</f>
        <v>81.45</v>
      </c>
      <c r="S582" s="743" cm="1">
        <f t="array" ref="S582">INDEX($H582:$K582,0,MATCH(S$508,$H$508:$K$508,0))*HLOOKUP(S$507,$J$504:$R$505,2)</f>
        <v>78.45</v>
      </c>
      <c r="T582" s="743" cm="1">
        <f t="array" ref="T582">INDEX($H582:$K582,0,MATCH(T$508,$H$508:$K$508,0))*HLOOKUP(T$507,$J$504:$R$505,2)</f>
        <v>0</v>
      </c>
      <c r="U582" s="743" cm="1">
        <f t="array" ref="U582">INDEX($H582:$K582,0,MATCH(U$508,$H$508:$K$508,0))*HLOOKUP(U$507,$J$504:$R$505,2)</f>
        <v>80.3</v>
      </c>
      <c r="V582" s="743" cm="1">
        <f t="array" ref="V582">INDEX($H582:$K582,0,MATCH(V$508,$H$508:$K$508,0))*HLOOKUP(V$507,$J$504:$R$505,2)</f>
        <v>81.45</v>
      </c>
      <c r="W582" s="743" cm="1">
        <f t="array" ref="W582">INDEX($H582:$K582,0,MATCH(W$508,$H$508:$K$508,0))*HLOOKUP(W$507,$J$504:$R$505,2)</f>
        <v>78.45</v>
      </c>
      <c r="X582" s="743" cm="1">
        <f t="array" ref="X582">INDEX($H582:$K582,0,MATCH(X$508,$H$508:$K$508,0))*HLOOKUP(X$507,$J$504:$R$505,2)</f>
        <v>0</v>
      </c>
      <c r="Y582" s="743" cm="1">
        <f t="array" ref="Y582">INDEX($H582:$K582,0,MATCH(Y$508,$H$508:$K$508,0))*HLOOKUP(Y$507,$J$504:$R$505,2)</f>
        <v>80.3</v>
      </c>
      <c r="Z582" s="743" cm="1">
        <f t="array" ref="Z582">INDEX($H582:$K582,0,MATCH(Z$508,$H$508:$K$508,0))*HLOOKUP(Z$507,$J$504:$R$505,2)</f>
        <v>81.45</v>
      </c>
      <c r="AA582" s="743" cm="1">
        <f t="array" ref="AA582">INDEX($H582:$K582,0,MATCH(AA$508,$H$508:$K$508,0))*HLOOKUP(AA$507,$J$504:$R$505,2)</f>
        <v>78.45</v>
      </c>
      <c r="AB582" s="743" cm="1">
        <f t="array" ref="AB582">INDEX($H582:$K582,0,MATCH(AB$508,$H$508:$K$508,0))*HLOOKUP(AB$507,$J$504:$R$505,2)</f>
        <v>0</v>
      </c>
      <c r="AC582" s="743" cm="1">
        <f t="array" ref="AC582">INDEX($H582:$K582,0,MATCH(AC$508,$H$508:$K$508,0))*HLOOKUP(AC$507,$J$504:$R$505,2)</f>
        <v>80.3</v>
      </c>
      <c r="AD582" s="743" cm="1">
        <f t="array" ref="AD582">INDEX($H582:$K582,0,MATCH(AD$508,$H$508:$K$508,0))*HLOOKUP(AD$507,$J$504:$R$505,2)</f>
        <v>81.45</v>
      </c>
      <c r="AE582" s="743" cm="1">
        <f t="array" ref="AE582">INDEX($H582:$K582,0,MATCH(AE$508,$H$508:$K$508,0))*HLOOKUP(AE$507,$J$504:$R$505,2)</f>
        <v>78.45</v>
      </c>
      <c r="AF582" s="743" cm="1">
        <f t="array" ref="AF582">INDEX($H582:$K582,0,MATCH(AF$508,$H$508:$K$508,0))*HLOOKUP(AF$507,$J$504:$R$505,2)</f>
        <v>0</v>
      </c>
      <c r="AG582" s="743" cm="1">
        <f t="array" ref="AG582">INDEX($H582:$K582,0,MATCH(AG$508,$H$508:$K$508,0))*HLOOKUP(AG$507,$J$504:$R$505,2)</f>
        <v>80.3</v>
      </c>
      <c r="AH582" s="743" cm="1">
        <f t="array" ref="AH582">INDEX($H582:$K582,0,MATCH(AH$508,$H$508:$K$508,0))*HLOOKUP(AH$507,$J$504:$R$505,2)</f>
        <v>81.45</v>
      </c>
      <c r="AI582" s="743" cm="1">
        <f t="array" ref="AI582">INDEX($H582:$K582,0,MATCH(AI$508,$H$508:$K$508,0))*HLOOKUP(AI$507,$J$504:$R$505,2)</f>
        <v>78.45</v>
      </c>
      <c r="AJ582" s="743" cm="1">
        <f t="array" ref="AJ582">INDEX($H582:$K582,0,MATCH(AJ$508,$H$508:$K$508,0))*HLOOKUP(AJ$507,$J$504:$R$505,2)</f>
        <v>0</v>
      </c>
      <c r="AK582" s="743" cm="1">
        <f t="array" ref="AK582">INDEX($H582:$K582,0,MATCH(AK$508,$H$508:$K$508,0))*HLOOKUP(AK$507,$J$504:$R$505,2)</f>
        <v>80.3</v>
      </c>
      <c r="AL582" s="743" cm="1">
        <f t="array" ref="AL582">INDEX($H582:$K582,0,MATCH(AL$508,$H$508:$K$508,0))*HLOOKUP(AL$507,$J$504:$R$505,2)</f>
        <v>81.45</v>
      </c>
      <c r="AM582" s="743" cm="1">
        <f t="array" ref="AM582">INDEX($H582:$K582,0,MATCH(AM$508,$H$508:$K$508,0))*HLOOKUP(AM$507,$J$504:$R$505,2)</f>
        <v>78.45</v>
      </c>
      <c r="AN582" s="743" cm="1">
        <f t="array" ref="AN582">INDEX($H582:$K582,0,MATCH(AN$508,$H$508:$K$508,0))*HLOOKUP(AN$507,$J$504:$R$505,2)</f>
        <v>0</v>
      </c>
      <c r="AO582" s="743" cm="1">
        <f t="array" ref="AO582">INDEX($H582:$K582,0,MATCH(AO$508,$H$508:$K$508,0))*HLOOKUP(AO$507,$J$504:$R$505,2)</f>
        <v>80.3</v>
      </c>
      <c r="AP582" s="743" cm="1">
        <f t="array" ref="AP582">INDEX($H582:$K582,0,MATCH(AP$508,$H$508:$K$508,0))*HLOOKUP(AP$507,$J$504:$R$505,2)</f>
        <v>81.45</v>
      </c>
      <c r="AQ582" s="743" cm="1">
        <f t="array" ref="AQ582">INDEX($H582:$K582,0,MATCH(AQ$508,$H$508:$K$508,0))*HLOOKUP(AQ$507,$J$504:$R$505,2)</f>
        <v>78.45</v>
      </c>
      <c r="AR582" s="743" cm="1">
        <f t="array" ref="AR582">INDEX($H582:$K582,0,MATCH(AR$508,$H$508:$K$508,0))*HLOOKUP(AR$507,$J$504:$R$505,2)</f>
        <v>0</v>
      </c>
      <c r="AS582" s="743" cm="1">
        <f t="array" ref="AS582">INDEX($H582:$K582,0,MATCH(AS$508,$H$508:$K$508,0))*HLOOKUP(AS$507,$J$504:$R$505,2)</f>
        <v>80.3</v>
      </c>
      <c r="AT582" s="743" cm="1">
        <f t="array" ref="AT582">INDEX($H582:$K582,0,MATCH(AT$508,$H$508:$K$508,0))*HLOOKUP(AT$507,$J$504:$R$505,2)</f>
        <v>81.45</v>
      </c>
      <c r="AU582" s="743" cm="1">
        <f t="array" ref="AU582">INDEX($H582:$K582,0,MATCH(AU$508,$H$508:$K$508,0))*HLOOKUP(AU$507,$J$504:$R$505,2)</f>
        <v>78.45</v>
      </c>
      <c r="AV582" s="196"/>
      <c r="AW582" s="196"/>
      <c r="AX582" s="17"/>
      <c r="AY582" s="9"/>
      <c r="AZ582" s="9"/>
      <c r="BA582" s="9"/>
    </row>
    <row r="583" spans="1:53" ht="14.5" outlineLevel="1" x14ac:dyDescent="0.35">
      <c r="A583" s="7"/>
      <c r="B583" s="8"/>
      <c r="C583" s="18"/>
      <c r="D583" s="18"/>
      <c r="E583" s="18"/>
      <c r="F583" s="27"/>
      <c r="G583" s="27" t="str">
        <f t="shared" si="133"/>
        <v>YYBNWf</v>
      </c>
      <c r="H583" s="232">
        <v>0</v>
      </c>
      <c r="I583" s="232">
        <v>80.3</v>
      </c>
      <c r="J583" s="232">
        <v>0</v>
      </c>
      <c r="K583" s="232">
        <v>0</v>
      </c>
      <c r="L583" s="743" cm="1">
        <f t="array" ref="L583">INDEX($H583:$K583,0,MATCH(L$508,$H$508:$K$508,0))*HLOOKUP(L$507,$J$504:$R$505,2)</f>
        <v>0</v>
      </c>
      <c r="M583" s="743" cm="1">
        <f t="array" ref="M583">INDEX($H583:$K583,0,MATCH(M$508,$H$508:$K$508,0))*HLOOKUP(M$507,$J$504:$R$505,2)</f>
        <v>80.3</v>
      </c>
      <c r="N583" s="743" cm="1">
        <f t="array" ref="N583">INDEX($H583:$K583,0,MATCH(N$508,$H$508:$K$508,0))*HLOOKUP(N$507,$J$504:$R$505,2)</f>
        <v>0</v>
      </c>
      <c r="O583" s="743" cm="1">
        <f t="array" ref="O583">INDEX($H583:$K583,0,MATCH(O$508,$H$508:$K$508,0))*HLOOKUP(O$507,$J$504:$R$505,2)</f>
        <v>0</v>
      </c>
      <c r="P583" s="743" cm="1">
        <f t="array" ref="P583">INDEX($H583:$K583,0,MATCH(P$508,$H$508:$K$508,0))*HLOOKUP(P$507,$J$504:$R$505,2)</f>
        <v>0</v>
      </c>
      <c r="Q583" s="743" cm="1">
        <f t="array" ref="Q583">INDEX($H583:$K583,0,MATCH(Q$508,$H$508:$K$508,0))*HLOOKUP(Q$507,$J$504:$R$505,2)</f>
        <v>80.3</v>
      </c>
      <c r="R583" s="743" cm="1">
        <f t="array" ref="R583">INDEX($H583:$K583,0,MATCH(R$508,$H$508:$K$508,0))*HLOOKUP(R$507,$J$504:$R$505,2)</f>
        <v>0</v>
      </c>
      <c r="S583" s="743" cm="1">
        <f t="array" ref="S583">INDEX($H583:$K583,0,MATCH(S$508,$H$508:$K$508,0))*HLOOKUP(S$507,$J$504:$R$505,2)</f>
        <v>0</v>
      </c>
      <c r="T583" s="743" cm="1">
        <f t="array" ref="T583">INDEX($H583:$K583,0,MATCH(T$508,$H$508:$K$508,0))*HLOOKUP(T$507,$J$504:$R$505,2)</f>
        <v>0</v>
      </c>
      <c r="U583" s="743" cm="1">
        <f t="array" ref="U583">INDEX($H583:$K583,0,MATCH(U$508,$H$508:$K$508,0))*HLOOKUP(U$507,$J$504:$R$505,2)</f>
        <v>80.3</v>
      </c>
      <c r="V583" s="743" cm="1">
        <f t="array" ref="V583">INDEX($H583:$K583,0,MATCH(V$508,$H$508:$K$508,0))*HLOOKUP(V$507,$J$504:$R$505,2)</f>
        <v>0</v>
      </c>
      <c r="W583" s="743" cm="1">
        <f t="array" ref="W583">INDEX($H583:$K583,0,MATCH(W$508,$H$508:$K$508,0))*HLOOKUP(W$507,$J$504:$R$505,2)</f>
        <v>0</v>
      </c>
      <c r="X583" s="743" cm="1">
        <f t="array" ref="X583">INDEX($H583:$K583,0,MATCH(X$508,$H$508:$K$508,0))*HLOOKUP(X$507,$J$504:$R$505,2)</f>
        <v>0</v>
      </c>
      <c r="Y583" s="743" cm="1">
        <f t="array" ref="Y583">INDEX($H583:$K583,0,MATCH(Y$508,$H$508:$K$508,0))*HLOOKUP(Y$507,$J$504:$R$505,2)</f>
        <v>80.3</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0</v>
      </c>
      <c r="AC583" s="743" cm="1">
        <f t="array" ref="AC583">INDEX($H583:$K583,0,MATCH(AC$508,$H$508:$K$508,0))*HLOOKUP(AC$507,$J$504:$R$505,2)</f>
        <v>80.3</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0</v>
      </c>
      <c r="AG583" s="743" cm="1">
        <f t="array" ref="AG583">INDEX($H583:$K583,0,MATCH(AG$508,$H$508:$K$508,0))*HLOOKUP(AG$507,$J$504:$R$505,2)</f>
        <v>80.3</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0</v>
      </c>
      <c r="AK583" s="743" cm="1">
        <f t="array" ref="AK583">INDEX($H583:$K583,0,MATCH(AK$508,$H$508:$K$508,0))*HLOOKUP(AK$507,$J$504:$R$505,2)</f>
        <v>80.3</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0</v>
      </c>
      <c r="AO583" s="743" cm="1">
        <f t="array" ref="AO583">INDEX($H583:$K583,0,MATCH(AO$508,$H$508:$K$508,0))*HLOOKUP(AO$507,$J$504:$R$505,2)</f>
        <v>80.3</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0</v>
      </c>
      <c r="AS583" s="743" cm="1">
        <f t="array" ref="AS583">INDEX($H583:$K583,0,MATCH(AS$508,$H$508:$K$508,0))*HLOOKUP(AS$507,$J$504:$R$505,2)</f>
        <v>80.3</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0</v>
      </c>
      <c r="I584" s="232">
        <v>80.3</v>
      </c>
      <c r="J584" s="232">
        <v>54.3</v>
      </c>
      <c r="K584" s="232">
        <v>21.72</v>
      </c>
      <c r="L584" s="743" cm="1">
        <f t="array" ref="L584">INDEX($H584:$K584,0,MATCH(L$508,$H$508:$K$508,0))*HLOOKUP(L$507,$J$504:$R$505,2)</f>
        <v>0</v>
      </c>
      <c r="M584" s="743" cm="1">
        <f t="array" ref="M584">INDEX($H584:$K584,0,MATCH(M$508,$H$508:$K$508,0))*HLOOKUP(M$507,$J$504:$R$505,2)</f>
        <v>80.3</v>
      </c>
      <c r="N584" s="743" cm="1">
        <f t="array" ref="N584">INDEX($H584:$K584,0,MATCH(N$508,$H$508:$K$508,0))*HLOOKUP(N$507,$J$504:$R$505,2)</f>
        <v>54.3</v>
      </c>
      <c r="O584" s="743" cm="1">
        <f t="array" ref="O584">INDEX($H584:$K584,0,MATCH(O$508,$H$508:$K$508,0))*HLOOKUP(O$507,$J$504:$R$505,2)</f>
        <v>21.72</v>
      </c>
      <c r="P584" s="743" cm="1">
        <f t="array" ref="P584">INDEX($H584:$K584,0,MATCH(P$508,$H$508:$K$508,0))*HLOOKUP(P$507,$J$504:$R$505,2)</f>
        <v>0</v>
      </c>
      <c r="Q584" s="743" cm="1">
        <f t="array" ref="Q584">INDEX($H584:$K584,0,MATCH(Q$508,$H$508:$K$508,0))*HLOOKUP(Q$507,$J$504:$R$505,2)</f>
        <v>80.3</v>
      </c>
      <c r="R584" s="743" cm="1">
        <f t="array" ref="R584">INDEX($H584:$K584,0,MATCH(R$508,$H$508:$K$508,0))*HLOOKUP(R$507,$J$504:$R$505,2)</f>
        <v>54.3</v>
      </c>
      <c r="S584" s="743" cm="1">
        <f t="array" ref="S584">INDEX($H584:$K584,0,MATCH(S$508,$H$508:$K$508,0))*HLOOKUP(S$507,$J$504:$R$505,2)</f>
        <v>21.72</v>
      </c>
      <c r="T584" s="743" cm="1">
        <f t="array" ref="T584">INDEX($H584:$K584,0,MATCH(T$508,$H$508:$K$508,0))*HLOOKUP(T$507,$J$504:$R$505,2)</f>
        <v>0</v>
      </c>
      <c r="U584" s="743" cm="1">
        <f t="array" ref="U584">INDEX($H584:$K584,0,MATCH(U$508,$H$508:$K$508,0))*HLOOKUP(U$507,$J$504:$R$505,2)</f>
        <v>80.3</v>
      </c>
      <c r="V584" s="743" cm="1">
        <f t="array" ref="V584">INDEX($H584:$K584,0,MATCH(V$508,$H$508:$K$508,0))*HLOOKUP(V$507,$J$504:$R$505,2)</f>
        <v>54.3</v>
      </c>
      <c r="W584" s="743" cm="1">
        <f t="array" ref="W584">INDEX($H584:$K584,0,MATCH(W$508,$H$508:$K$508,0))*HLOOKUP(W$507,$J$504:$R$505,2)</f>
        <v>21.72</v>
      </c>
      <c r="X584" s="743" cm="1">
        <f t="array" ref="X584">INDEX($H584:$K584,0,MATCH(X$508,$H$508:$K$508,0))*HLOOKUP(X$507,$J$504:$R$505,2)</f>
        <v>0</v>
      </c>
      <c r="Y584" s="743" cm="1">
        <f t="array" ref="Y584">INDEX($H584:$K584,0,MATCH(Y$508,$H$508:$K$508,0))*HLOOKUP(Y$507,$J$504:$R$505,2)</f>
        <v>80.3</v>
      </c>
      <c r="Z584" s="743" cm="1">
        <f t="array" ref="Z584">INDEX($H584:$K584,0,MATCH(Z$508,$H$508:$K$508,0))*HLOOKUP(Z$507,$J$504:$R$505,2)</f>
        <v>54.3</v>
      </c>
      <c r="AA584" s="743" cm="1">
        <f t="array" ref="AA584">INDEX($H584:$K584,0,MATCH(AA$508,$H$508:$K$508,0))*HLOOKUP(AA$507,$J$504:$R$505,2)</f>
        <v>21.72</v>
      </c>
      <c r="AB584" s="743" cm="1">
        <f t="array" ref="AB584">INDEX($H584:$K584,0,MATCH(AB$508,$H$508:$K$508,0))*HLOOKUP(AB$507,$J$504:$R$505,2)</f>
        <v>0</v>
      </c>
      <c r="AC584" s="743" cm="1">
        <f t="array" ref="AC584">INDEX($H584:$K584,0,MATCH(AC$508,$H$508:$K$508,0))*HLOOKUP(AC$507,$J$504:$R$505,2)</f>
        <v>80.3</v>
      </c>
      <c r="AD584" s="743" cm="1">
        <f t="array" ref="AD584">INDEX($H584:$K584,0,MATCH(AD$508,$H$508:$K$508,0))*HLOOKUP(AD$507,$J$504:$R$505,2)</f>
        <v>54.3</v>
      </c>
      <c r="AE584" s="743" cm="1">
        <f t="array" ref="AE584">INDEX($H584:$K584,0,MATCH(AE$508,$H$508:$K$508,0))*HLOOKUP(AE$507,$J$504:$R$505,2)</f>
        <v>21.72</v>
      </c>
      <c r="AF584" s="743" cm="1">
        <f t="array" ref="AF584">INDEX($H584:$K584,0,MATCH(AF$508,$H$508:$K$508,0))*HLOOKUP(AF$507,$J$504:$R$505,2)</f>
        <v>0</v>
      </c>
      <c r="AG584" s="743" cm="1">
        <f t="array" ref="AG584">INDEX($H584:$K584,0,MATCH(AG$508,$H$508:$K$508,0))*HLOOKUP(AG$507,$J$504:$R$505,2)</f>
        <v>80.3</v>
      </c>
      <c r="AH584" s="743" cm="1">
        <f t="array" ref="AH584">INDEX($H584:$K584,0,MATCH(AH$508,$H$508:$K$508,0))*HLOOKUP(AH$507,$J$504:$R$505,2)</f>
        <v>54.3</v>
      </c>
      <c r="AI584" s="743" cm="1">
        <f t="array" ref="AI584">INDEX($H584:$K584,0,MATCH(AI$508,$H$508:$K$508,0))*HLOOKUP(AI$507,$J$504:$R$505,2)</f>
        <v>21.72</v>
      </c>
      <c r="AJ584" s="743" cm="1">
        <f t="array" ref="AJ584">INDEX($H584:$K584,0,MATCH(AJ$508,$H$508:$K$508,0))*HLOOKUP(AJ$507,$J$504:$R$505,2)</f>
        <v>0</v>
      </c>
      <c r="AK584" s="743" cm="1">
        <f t="array" ref="AK584">INDEX($H584:$K584,0,MATCH(AK$508,$H$508:$K$508,0))*HLOOKUP(AK$507,$J$504:$R$505,2)</f>
        <v>80.3</v>
      </c>
      <c r="AL584" s="743" cm="1">
        <f t="array" ref="AL584">INDEX($H584:$K584,0,MATCH(AL$508,$H$508:$K$508,0))*HLOOKUP(AL$507,$J$504:$R$505,2)</f>
        <v>54.3</v>
      </c>
      <c r="AM584" s="743" cm="1">
        <f t="array" ref="AM584">INDEX($H584:$K584,0,MATCH(AM$508,$H$508:$K$508,0))*HLOOKUP(AM$507,$J$504:$R$505,2)</f>
        <v>21.72</v>
      </c>
      <c r="AN584" s="743" cm="1">
        <f t="array" ref="AN584">INDEX($H584:$K584,0,MATCH(AN$508,$H$508:$K$508,0))*HLOOKUP(AN$507,$J$504:$R$505,2)</f>
        <v>0</v>
      </c>
      <c r="AO584" s="743" cm="1">
        <f t="array" ref="AO584">INDEX($H584:$K584,0,MATCH(AO$508,$H$508:$K$508,0))*HLOOKUP(AO$507,$J$504:$R$505,2)</f>
        <v>80.3</v>
      </c>
      <c r="AP584" s="743" cm="1">
        <f t="array" ref="AP584">INDEX($H584:$K584,0,MATCH(AP$508,$H$508:$K$508,0))*HLOOKUP(AP$507,$J$504:$R$505,2)</f>
        <v>54.3</v>
      </c>
      <c r="AQ584" s="743" cm="1">
        <f t="array" ref="AQ584">INDEX($H584:$K584,0,MATCH(AQ$508,$H$508:$K$508,0))*HLOOKUP(AQ$507,$J$504:$R$505,2)</f>
        <v>21.72</v>
      </c>
      <c r="AR584" s="743" cm="1">
        <f t="array" ref="AR584">INDEX($H584:$K584,0,MATCH(AR$508,$H$508:$K$508,0))*HLOOKUP(AR$507,$J$504:$R$505,2)</f>
        <v>0</v>
      </c>
      <c r="AS584" s="743" cm="1">
        <f t="array" ref="AS584">INDEX($H584:$K584,0,MATCH(AS$508,$H$508:$K$508,0))*HLOOKUP(AS$507,$J$504:$R$505,2)</f>
        <v>80.3</v>
      </c>
      <c r="AT584" s="743" cm="1">
        <f t="array" ref="AT584">INDEX($H584:$K584,0,MATCH(AT$508,$H$508:$K$508,0))*HLOOKUP(AT$507,$J$504:$R$505,2)</f>
        <v>54.3</v>
      </c>
      <c r="AU584" s="743" cm="1">
        <f t="array" ref="AU584">INDEX($H584:$K584,0,MATCH(AU$508,$H$508:$K$508,0))*HLOOKUP(AU$507,$J$504:$R$505,2)</f>
        <v>21.72</v>
      </c>
      <c r="AV584" s="196"/>
      <c r="AW584" s="196"/>
      <c r="AX584" s="17"/>
      <c r="AY584" s="9"/>
      <c r="AZ584" s="9"/>
      <c r="BA584" s="9"/>
    </row>
    <row r="585" spans="1:53" ht="14.5" outlineLevel="1" x14ac:dyDescent="0.35">
      <c r="A585" s="7"/>
      <c r="B585" s="8"/>
      <c r="C585" s="18"/>
      <c r="D585" s="18"/>
      <c r="E585" s="18"/>
      <c r="F585" s="27"/>
      <c r="G585" s="27" t="str">
        <f t="shared" si="133"/>
        <v>YYNWFwd</v>
      </c>
      <c r="H585" s="232">
        <v>0</v>
      </c>
      <c r="I585" s="232">
        <v>80.3</v>
      </c>
      <c r="J585" s="232">
        <v>54.3</v>
      </c>
      <c r="K585" s="232">
        <v>21.72</v>
      </c>
      <c r="L585" s="743" cm="1">
        <f t="array" ref="L585">INDEX($H585:$K585,0,MATCH(L$508,$H$508:$K$508,0))*HLOOKUP(L$507,$J$504:$R$505,2)</f>
        <v>0</v>
      </c>
      <c r="M585" s="743" cm="1">
        <f t="array" ref="M585">INDEX($H585:$K585,0,MATCH(M$508,$H$508:$K$508,0))*HLOOKUP(M$507,$J$504:$R$505,2)</f>
        <v>80.3</v>
      </c>
      <c r="N585" s="743" cm="1">
        <f t="array" ref="N585">INDEX($H585:$K585,0,MATCH(N$508,$H$508:$K$508,0))*HLOOKUP(N$507,$J$504:$R$505,2)</f>
        <v>54.3</v>
      </c>
      <c r="O585" s="743" cm="1">
        <f t="array" ref="O585">INDEX($H585:$K585,0,MATCH(O$508,$H$508:$K$508,0))*HLOOKUP(O$507,$J$504:$R$505,2)</f>
        <v>21.72</v>
      </c>
      <c r="P585" s="743" cm="1">
        <f t="array" ref="P585">INDEX($H585:$K585,0,MATCH(P$508,$H$508:$K$508,0))*HLOOKUP(P$507,$J$504:$R$505,2)</f>
        <v>0</v>
      </c>
      <c r="Q585" s="743" cm="1">
        <f t="array" ref="Q585">INDEX($H585:$K585,0,MATCH(Q$508,$H$508:$K$508,0))*HLOOKUP(Q$507,$J$504:$R$505,2)</f>
        <v>80.3</v>
      </c>
      <c r="R585" s="743" cm="1">
        <f t="array" ref="R585">INDEX($H585:$K585,0,MATCH(R$508,$H$508:$K$508,0))*HLOOKUP(R$507,$J$504:$R$505,2)</f>
        <v>54.3</v>
      </c>
      <c r="S585" s="743" cm="1">
        <f t="array" ref="S585">INDEX($H585:$K585,0,MATCH(S$508,$H$508:$K$508,0))*HLOOKUP(S$507,$J$504:$R$505,2)</f>
        <v>21.72</v>
      </c>
      <c r="T585" s="743" cm="1">
        <f t="array" ref="T585">INDEX($H585:$K585,0,MATCH(T$508,$H$508:$K$508,0))*HLOOKUP(T$507,$J$504:$R$505,2)</f>
        <v>0</v>
      </c>
      <c r="U585" s="743" cm="1">
        <f t="array" ref="U585">INDEX($H585:$K585,0,MATCH(U$508,$H$508:$K$508,0))*HLOOKUP(U$507,$J$504:$R$505,2)</f>
        <v>80.3</v>
      </c>
      <c r="V585" s="743" cm="1">
        <f t="array" ref="V585">INDEX($H585:$K585,0,MATCH(V$508,$H$508:$K$508,0))*HLOOKUP(V$507,$J$504:$R$505,2)</f>
        <v>54.3</v>
      </c>
      <c r="W585" s="743" cm="1">
        <f t="array" ref="W585">INDEX($H585:$K585,0,MATCH(W$508,$H$508:$K$508,0))*HLOOKUP(W$507,$J$504:$R$505,2)</f>
        <v>21.72</v>
      </c>
      <c r="X585" s="743" cm="1">
        <f t="array" ref="X585">INDEX($H585:$K585,0,MATCH(X$508,$H$508:$K$508,0))*HLOOKUP(X$507,$J$504:$R$505,2)</f>
        <v>0</v>
      </c>
      <c r="Y585" s="743" cm="1">
        <f t="array" ref="Y585">INDEX($H585:$K585,0,MATCH(Y$508,$H$508:$K$508,0))*HLOOKUP(Y$507,$J$504:$R$505,2)</f>
        <v>80.3</v>
      </c>
      <c r="Z585" s="743" cm="1">
        <f t="array" ref="Z585">INDEX($H585:$K585,0,MATCH(Z$508,$H$508:$K$508,0))*HLOOKUP(Z$507,$J$504:$R$505,2)</f>
        <v>54.3</v>
      </c>
      <c r="AA585" s="743" cm="1">
        <f t="array" ref="AA585">INDEX($H585:$K585,0,MATCH(AA$508,$H$508:$K$508,0))*HLOOKUP(AA$507,$J$504:$R$505,2)</f>
        <v>21.72</v>
      </c>
      <c r="AB585" s="743" cm="1">
        <f t="array" ref="AB585">INDEX($H585:$K585,0,MATCH(AB$508,$H$508:$K$508,0))*HLOOKUP(AB$507,$J$504:$R$505,2)</f>
        <v>0</v>
      </c>
      <c r="AC585" s="743" cm="1">
        <f t="array" ref="AC585">INDEX($H585:$K585,0,MATCH(AC$508,$H$508:$K$508,0))*HLOOKUP(AC$507,$J$504:$R$505,2)</f>
        <v>80.3</v>
      </c>
      <c r="AD585" s="743" cm="1">
        <f t="array" ref="AD585">INDEX($H585:$K585,0,MATCH(AD$508,$H$508:$K$508,0))*HLOOKUP(AD$507,$J$504:$R$505,2)</f>
        <v>54.3</v>
      </c>
      <c r="AE585" s="743" cm="1">
        <f t="array" ref="AE585">INDEX($H585:$K585,0,MATCH(AE$508,$H$508:$K$508,0))*HLOOKUP(AE$507,$J$504:$R$505,2)</f>
        <v>21.72</v>
      </c>
      <c r="AF585" s="743" cm="1">
        <f t="array" ref="AF585">INDEX($H585:$K585,0,MATCH(AF$508,$H$508:$K$508,0))*HLOOKUP(AF$507,$J$504:$R$505,2)</f>
        <v>0</v>
      </c>
      <c r="AG585" s="743" cm="1">
        <f t="array" ref="AG585">INDEX($H585:$K585,0,MATCH(AG$508,$H$508:$K$508,0))*HLOOKUP(AG$507,$J$504:$R$505,2)</f>
        <v>80.3</v>
      </c>
      <c r="AH585" s="743" cm="1">
        <f t="array" ref="AH585">INDEX($H585:$K585,0,MATCH(AH$508,$H$508:$K$508,0))*HLOOKUP(AH$507,$J$504:$R$505,2)</f>
        <v>54.3</v>
      </c>
      <c r="AI585" s="743" cm="1">
        <f t="array" ref="AI585">INDEX($H585:$K585,0,MATCH(AI$508,$H$508:$K$508,0))*HLOOKUP(AI$507,$J$504:$R$505,2)</f>
        <v>21.72</v>
      </c>
      <c r="AJ585" s="743" cm="1">
        <f t="array" ref="AJ585">INDEX($H585:$K585,0,MATCH(AJ$508,$H$508:$K$508,0))*HLOOKUP(AJ$507,$J$504:$R$505,2)</f>
        <v>0</v>
      </c>
      <c r="AK585" s="743" cm="1">
        <f t="array" ref="AK585">INDEX($H585:$K585,0,MATCH(AK$508,$H$508:$K$508,0))*HLOOKUP(AK$507,$J$504:$R$505,2)</f>
        <v>80.3</v>
      </c>
      <c r="AL585" s="743" cm="1">
        <f t="array" ref="AL585">INDEX($H585:$K585,0,MATCH(AL$508,$H$508:$K$508,0))*HLOOKUP(AL$507,$J$504:$R$505,2)</f>
        <v>54.3</v>
      </c>
      <c r="AM585" s="743" cm="1">
        <f t="array" ref="AM585">INDEX($H585:$K585,0,MATCH(AM$508,$H$508:$K$508,0))*HLOOKUP(AM$507,$J$504:$R$505,2)</f>
        <v>21.72</v>
      </c>
      <c r="AN585" s="743" cm="1">
        <f t="array" ref="AN585">INDEX($H585:$K585,0,MATCH(AN$508,$H$508:$K$508,0))*HLOOKUP(AN$507,$J$504:$R$505,2)</f>
        <v>0</v>
      </c>
      <c r="AO585" s="743" cm="1">
        <f t="array" ref="AO585">INDEX($H585:$K585,0,MATCH(AO$508,$H$508:$K$508,0))*HLOOKUP(AO$507,$J$504:$R$505,2)</f>
        <v>80.3</v>
      </c>
      <c r="AP585" s="743" cm="1">
        <f t="array" ref="AP585">INDEX($H585:$K585,0,MATCH(AP$508,$H$508:$K$508,0))*HLOOKUP(AP$507,$J$504:$R$505,2)</f>
        <v>54.3</v>
      </c>
      <c r="AQ585" s="743" cm="1">
        <f t="array" ref="AQ585">INDEX($H585:$K585,0,MATCH(AQ$508,$H$508:$K$508,0))*HLOOKUP(AQ$507,$J$504:$R$505,2)</f>
        <v>21.72</v>
      </c>
      <c r="AR585" s="743" cm="1">
        <f t="array" ref="AR585">INDEX($H585:$K585,0,MATCH(AR$508,$H$508:$K$508,0))*HLOOKUP(AR$507,$J$504:$R$505,2)</f>
        <v>0</v>
      </c>
      <c r="AS585" s="743" cm="1">
        <f t="array" ref="AS585">INDEX($H585:$K585,0,MATCH(AS$508,$H$508:$K$508,0))*HLOOKUP(AS$507,$J$504:$R$505,2)</f>
        <v>80.3</v>
      </c>
      <c r="AT585" s="743" cm="1">
        <f t="array" ref="AT585">INDEX($H585:$K585,0,MATCH(AT$508,$H$508:$K$508,0))*HLOOKUP(AT$507,$J$504:$R$505,2)</f>
        <v>54.3</v>
      </c>
      <c r="AU585" s="743" cm="1">
        <f t="array" ref="AU585">INDEX($H585:$K585,0,MATCH(AU$508,$H$508:$K$508,0))*HLOOKUP(AU$507,$J$504:$R$505,2)</f>
        <v>21.72</v>
      </c>
      <c r="AV585" s="196"/>
      <c r="AW585" s="196"/>
      <c r="AX585" s="17"/>
      <c r="AY585" s="9"/>
      <c r="AZ585" s="9"/>
      <c r="BA585" s="9"/>
    </row>
    <row r="586" spans="1:53" ht="14.5" outlineLevel="1" x14ac:dyDescent="0.35">
      <c r="A586" s="7"/>
      <c r="B586" s="8"/>
      <c r="C586" s="18"/>
      <c r="D586" s="18"/>
      <c r="E586" s="18"/>
      <c r="F586" s="27"/>
      <c r="G586" s="27" t="str">
        <f t="shared" si="133"/>
        <v>YYWFWb</v>
      </c>
      <c r="H586" s="232">
        <v>0</v>
      </c>
      <c r="I586" s="232">
        <v>80.3</v>
      </c>
      <c r="J586" s="232">
        <v>65.16</v>
      </c>
      <c r="K586" s="232">
        <v>54.3</v>
      </c>
      <c r="L586" s="743" cm="1">
        <f t="array" ref="L586">INDEX($H586:$K586,0,MATCH(L$508,$H$508:$K$508,0))*HLOOKUP(L$507,$J$504:$R$505,2)</f>
        <v>0</v>
      </c>
      <c r="M586" s="743" cm="1">
        <f t="array" ref="M586">INDEX($H586:$K586,0,MATCH(M$508,$H$508:$K$508,0))*HLOOKUP(M$507,$J$504:$R$505,2)</f>
        <v>80.3</v>
      </c>
      <c r="N586" s="743" cm="1">
        <f t="array" ref="N586">INDEX($H586:$K586,0,MATCH(N$508,$H$508:$K$508,0))*HLOOKUP(N$507,$J$504:$R$505,2)</f>
        <v>65.16</v>
      </c>
      <c r="O586" s="743" cm="1">
        <f t="array" ref="O586">INDEX($H586:$K586,0,MATCH(O$508,$H$508:$K$508,0))*HLOOKUP(O$507,$J$504:$R$505,2)</f>
        <v>54.3</v>
      </c>
      <c r="P586" s="743" cm="1">
        <f t="array" ref="P586">INDEX($H586:$K586,0,MATCH(P$508,$H$508:$K$508,0))*HLOOKUP(P$507,$J$504:$R$505,2)</f>
        <v>0</v>
      </c>
      <c r="Q586" s="743" cm="1">
        <f t="array" ref="Q586">INDEX($H586:$K586,0,MATCH(Q$508,$H$508:$K$508,0))*HLOOKUP(Q$507,$J$504:$R$505,2)</f>
        <v>80.3</v>
      </c>
      <c r="R586" s="743" cm="1">
        <f t="array" ref="R586">INDEX($H586:$K586,0,MATCH(R$508,$H$508:$K$508,0))*HLOOKUP(R$507,$J$504:$R$505,2)</f>
        <v>65.16</v>
      </c>
      <c r="S586" s="743" cm="1">
        <f t="array" ref="S586">INDEX($H586:$K586,0,MATCH(S$508,$H$508:$K$508,0))*HLOOKUP(S$507,$J$504:$R$505,2)</f>
        <v>54.3</v>
      </c>
      <c r="T586" s="743" cm="1">
        <f t="array" ref="T586">INDEX($H586:$K586,0,MATCH(T$508,$H$508:$K$508,0))*HLOOKUP(T$507,$J$504:$R$505,2)</f>
        <v>0</v>
      </c>
      <c r="U586" s="743" cm="1">
        <f t="array" ref="U586">INDEX($H586:$K586,0,MATCH(U$508,$H$508:$K$508,0))*HLOOKUP(U$507,$J$504:$R$505,2)</f>
        <v>80.3</v>
      </c>
      <c r="V586" s="743" cm="1">
        <f t="array" ref="V586">INDEX($H586:$K586,0,MATCH(V$508,$H$508:$K$508,0))*HLOOKUP(V$507,$J$504:$R$505,2)</f>
        <v>65.16</v>
      </c>
      <c r="W586" s="743" cm="1">
        <f t="array" ref="W586">INDEX($H586:$K586,0,MATCH(W$508,$H$508:$K$508,0))*HLOOKUP(W$507,$J$504:$R$505,2)</f>
        <v>54.3</v>
      </c>
      <c r="X586" s="743" cm="1">
        <f t="array" ref="X586">INDEX($H586:$K586,0,MATCH(X$508,$H$508:$K$508,0))*HLOOKUP(X$507,$J$504:$R$505,2)</f>
        <v>0</v>
      </c>
      <c r="Y586" s="743" cm="1">
        <f t="array" ref="Y586">INDEX($H586:$K586,0,MATCH(Y$508,$H$508:$K$508,0))*HLOOKUP(Y$507,$J$504:$R$505,2)</f>
        <v>80.3</v>
      </c>
      <c r="Z586" s="743" cm="1">
        <f t="array" ref="Z586">INDEX($H586:$K586,0,MATCH(Z$508,$H$508:$K$508,0))*HLOOKUP(Z$507,$J$504:$R$505,2)</f>
        <v>65.16</v>
      </c>
      <c r="AA586" s="743" cm="1">
        <f t="array" ref="AA586">INDEX($H586:$K586,0,MATCH(AA$508,$H$508:$K$508,0))*HLOOKUP(AA$507,$J$504:$R$505,2)</f>
        <v>54.3</v>
      </c>
      <c r="AB586" s="743" cm="1">
        <f t="array" ref="AB586">INDEX($H586:$K586,0,MATCH(AB$508,$H$508:$K$508,0))*HLOOKUP(AB$507,$J$504:$R$505,2)</f>
        <v>0</v>
      </c>
      <c r="AC586" s="743" cm="1">
        <f t="array" ref="AC586">INDEX($H586:$K586,0,MATCH(AC$508,$H$508:$K$508,0))*HLOOKUP(AC$507,$J$504:$R$505,2)</f>
        <v>80.3</v>
      </c>
      <c r="AD586" s="743" cm="1">
        <f t="array" ref="AD586">INDEX($H586:$K586,0,MATCH(AD$508,$H$508:$K$508,0))*HLOOKUP(AD$507,$J$504:$R$505,2)</f>
        <v>65.16</v>
      </c>
      <c r="AE586" s="743" cm="1">
        <f t="array" ref="AE586">INDEX($H586:$K586,0,MATCH(AE$508,$H$508:$K$508,0))*HLOOKUP(AE$507,$J$504:$R$505,2)</f>
        <v>54.3</v>
      </c>
      <c r="AF586" s="743" cm="1">
        <f t="array" ref="AF586">INDEX($H586:$K586,0,MATCH(AF$508,$H$508:$K$508,0))*HLOOKUP(AF$507,$J$504:$R$505,2)</f>
        <v>0</v>
      </c>
      <c r="AG586" s="743" cm="1">
        <f t="array" ref="AG586">INDEX($H586:$K586,0,MATCH(AG$508,$H$508:$K$508,0))*HLOOKUP(AG$507,$J$504:$R$505,2)</f>
        <v>80.3</v>
      </c>
      <c r="AH586" s="743" cm="1">
        <f t="array" ref="AH586">INDEX($H586:$K586,0,MATCH(AH$508,$H$508:$K$508,0))*HLOOKUP(AH$507,$J$504:$R$505,2)</f>
        <v>65.16</v>
      </c>
      <c r="AI586" s="743" cm="1">
        <f t="array" ref="AI586">INDEX($H586:$K586,0,MATCH(AI$508,$H$508:$K$508,0))*HLOOKUP(AI$507,$J$504:$R$505,2)</f>
        <v>54.3</v>
      </c>
      <c r="AJ586" s="743" cm="1">
        <f t="array" ref="AJ586">INDEX($H586:$K586,0,MATCH(AJ$508,$H$508:$K$508,0))*HLOOKUP(AJ$507,$J$504:$R$505,2)</f>
        <v>0</v>
      </c>
      <c r="AK586" s="743" cm="1">
        <f t="array" ref="AK586">INDEX($H586:$K586,0,MATCH(AK$508,$H$508:$K$508,0))*HLOOKUP(AK$507,$J$504:$R$505,2)</f>
        <v>80.3</v>
      </c>
      <c r="AL586" s="743" cm="1">
        <f t="array" ref="AL586">INDEX($H586:$K586,0,MATCH(AL$508,$H$508:$K$508,0))*HLOOKUP(AL$507,$J$504:$R$505,2)</f>
        <v>65.16</v>
      </c>
      <c r="AM586" s="743" cm="1">
        <f t="array" ref="AM586">INDEX($H586:$K586,0,MATCH(AM$508,$H$508:$K$508,0))*HLOOKUP(AM$507,$J$504:$R$505,2)</f>
        <v>54.3</v>
      </c>
      <c r="AN586" s="743" cm="1">
        <f t="array" ref="AN586">INDEX($H586:$K586,0,MATCH(AN$508,$H$508:$K$508,0))*HLOOKUP(AN$507,$J$504:$R$505,2)</f>
        <v>0</v>
      </c>
      <c r="AO586" s="743" cm="1">
        <f t="array" ref="AO586">INDEX($H586:$K586,0,MATCH(AO$508,$H$508:$K$508,0))*HLOOKUP(AO$507,$J$504:$R$505,2)</f>
        <v>80.3</v>
      </c>
      <c r="AP586" s="743" cm="1">
        <f t="array" ref="AP586">INDEX($H586:$K586,0,MATCH(AP$508,$H$508:$K$508,0))*HLOOKUP(AP$507,$J$504:$R$505,2)</f>
        <v>65.16</v>
      </c>
      <c r="AQ586" s="743" cm="1">
        <f t="array" ref="AQ586">INDEX($H586:$K586,0,MATCH(AQ$508,$H$508:$K$508,0))*HLOOKUP(AQ$507,$J$504:$R$505,2)</f>
        <v>54.3</v>
      </c>
      <c r="AR586" s="743" cm="1">
        <f t="array" ref="AR586">INDEX($H586:$K586,0,MATCH(AR$508,$H$508:$K$508,0))*HLOOKUP(AR$507,$J$504:$R$505,2)</f>
        <v>0</v>
      </c>
      <c r="AS586" s="743" cm="1">
        <f t="array" ref="AS586">INDEX($H586:$K586,0,MATCH(AS$508,$H$508:$K$508,0))*HLOOKUP(AS$507,$J$504:$R$505,2)</f>
        <v>80.3</v>
      </c>
      <c r="AT586" s="743" cm="1">
        <f t="array" ref="AT586">INDEX($H586:$K586,0,MATCH(AT$508,$H$508:$K$508,0))*HLOOKUP(AT$507,$J$504:$R$505,2)</f>
        <v>65.16</v>
      </c>
      <c r="AU586" s="743" cm="1">
        <f t="array" ref="AU586">INDEX($H586:$K586,0,MATCH(AU$508,$H$508:$K$508,0))*HLOOKUP(AU$507,$J$504:$R$505,2)</f>
        <v>54.3</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0</v>
      </c>
      <c r="I587" s="232">
        <v>80.3</v>
      </c>
      <c r="J587" s="232">
        <v>65.16</v>
      </c>
      <c r="K587" s="232">
        <v>54.3</v>
      </c>
      <c r="L587" s="743" cm="1">
        <f t="array" ref="L587">INDEX($H587:$K587,0,MATCH(L$508,$H$508:$K$508,0))*HLOOKUP(L$507,$J$504:$R$505,2)</f>
        <v>0</v>
      </c>
      <c r="M587" s="743" cm="1">
        <f t="array" ref="M587">INDEX($H587:$K587,0,MATCH(M$508,$H$508:$K$508,0))*HLOOKUP(M$507,$J$504:$R$505,2)</f>
        <v>80.3</v>
      </c>
      <c r="N587" s="743" cm="1">
        <f t="array" ref="N587">INDEX($H587:$K587,0,MATCH(N$508,$H$508:$K$508,0))*HLOOKUP(N$507,$J$504:$R$505,2)</f>
        <v>65.16</v>
      </c>
      <c r="O587" s="743" cm="1">
        <f t="array" ref="O587">INDEX($H587:$K587,0,MATCH(O$508,$H$508:$K$508,0))*HLOOKUP(O$507,$J$504:$R$505,2)</f>
        <v>54.3</v>
      </c>
      <c r="P587" s="743" cm="1">
        <f t="array" ref="P587">INDEX($H587:$K587,0,MATCH(P$508,$H$508:$K$508,0))*HLOOKUP(P$507,$J$504:$R$505,2)</f>
        <v>0</v>
      </c>
      <c r="Q587" s="743" cm="1">
        <f t="array" ref="Q587">INDEX($H587:$K587,0,MATCH(Q$508,$H$508:$K$508,0))*HLOOKUP(Q$507,$J$504:$R$505,2)</f>
        <v>80.3</v>
      </c>
      <c r="R587" s="743" cm="1">
        <f t="array" ref="R587">INDEX($H587:$K587,0,MATCH(R$508,$H$508:$K$508,0))*HLOOKUP(R$507,$J$504:$R$505,2)</f>
        <v>65.16</v>
      </c>
      <c r="S587" s="743" cm="1">
        <f t="array" ref="S587">INDEX($H587:$K587,0,MATCH(S$508,$H$508:$K$508,0))*HLOOKUP(S$507,$J$504:$R$505,2)</f>
        <v>54.3</v>
      </c>
      <c r="T587" s="743" cm="1">
        <f t="array" ref="T587">INDEX($H587:$K587,0,MATCH(T$508,$H$508:$K$508,0))*HLOOKUP(T$507,$J$504:$R$505,2)</f>
        <v>0</v>
      </c>
      <c r="U587" s="743" cm="1">
        <f t="array" ref="U587">INDEX($H587:$K587,0,MATCH(U$508,$H$508:$K$508,0))*HLOOKUP(U$507,$J$504:$R$505,2)</f>
        <v>80.3</v>
      </c>
      <c r="V587" s="743" cm="1">
        <f t="array" ref="V587">INDEX($H587:$K587,0,MATCH(V$508,$H$508:$K$508,0))*HLOOKUP(V$507,$J$504:$R$505,2)</f>
        <v>65.16</v>
      </c>
      <c r="W587" s="743" cm="1">
        <f t="array" ref="W587">INDEX($H587:$K587,0,MATCH(W$508,$H$508:$K$508,0))*HLOOKUP(W$507,$J$504:$R$505,2)</f>
        <v>54.3</v>
      </c>
      <c r="X587" s="743" cm="1">
        <f t="array" ref="X587">INDEX($H587:$K587,0,MATCH(X$508,$H$508:$K$508,0))*HLOOKUP(X$507,$J$504:$R$505,2)</f>
        <v>0</v>
      </c>
      <c r="Y587" s="743" cm="1">
        <f t="array" ref="Y587">INDEX($H587:$K587,0,MATCH(Y$508,$H$508:$K$508,0))*HLOOKUP(Y$507,$J$504:$R$505,2)</f>
        <v>80.3</v>
      </c>
      <c r="Z587" s="743" cm="1">
        <f t="array" ref="Z587">INDEX($H587:$K587,0,MATCH(Z$508,$H$508:$K$508,0))*HLOOKUP(Z$507,$J$504:$R$505,2)</f>
        <v>65.16</v>
      </c>
      <c r="AA587" s="743" cm="1">
        <f t="array" ref="AA587">INDEX($H587:$K587,0,MATCH(AA$508,$H$508:$K$508,0))*HLOOKUP(AA$507,$J$504:$R$505,2)</f>
        <v>54.3</v>
      </c>
      <c r="AB587" s="743" cm="1">
        <f t="array" ref="AB587">INDEX($H587:$K587,0,MATCH(AB$508,$H$508:$K$508,0))*HLOOKUP(AB$507,$J$504:$R$505,2)</f>
        <v>0</v>
      </c>
      <c r="AC587" s="743" cm="1">
        <f t="array" ref="AC587">INDEX($H587:$K587,0,MATCH(AC$508,$H$508:$K$508,0))*HLOOKUP(AC$507,$J$504:$R$505,2)</f>
        <v>80.3</v>
      </c>
      <c r="AD587" s="743" cm="1">
        <f t="array" ref="AD587">INDEX($H587:$K587,0,MATCH(AD$508,$H$508:$K$508,0))*HLOOKUP(AD$507,$J$504:$R$505,2)</f>
        <v>65.16</v>
      </c>
      <c r="AE587" s="743" cm="1">
        <f t="array" ref="AE587">INDEX($H587:$K587,0,MATCH(AE$508,$H$508:$K$508,0))*HLOOKUP(AE$507,$J$504:$R$505,2)</f>
        <v>54.3</v>
      </c>
      <c r="AF587" s="743" cm="1">
        <f t="array" ref="AF587">INDEX($H587:$K587,0,MATCH(AF$508,$H$508:$K$508,0))*HLOOKUP(AF$507,$J$504:$R$505,2)</f>
        <v>0</v>
      </c>
      <c r="AG587" s="743" cm="1">
        <f t="array" ref="AG587">INDEX($H587:$K587,0,MATCH(AG$508,$H$508:$K$508,0))*HLOOKUP(AG$507,$J$504:$R$505,2)</f>
        <v>80.3</v>
      </c>
      <c r="AH587" s="743" cm="1">
        <f t="array" ref="AH587">INDEX($H587:$K587,0,MATCH(AH$508,$H$508:$K$508,0))*HLOOKUP(AH$507,$J$504:$R$505,2)</f>
        <v>65.16</v>
      </c>
      <c r="AI587" s="743" cm="1">
        <f t="array" ref="AI587">INDEX($H587:$K587,0,MATCH(AI$508,$H$508:$K$508,0))*HLOOKUP(AI$507,$J$504:$R$505,2)</f>
        <v>54.3</v>
      </c>
      <c r="AJ587" s="743" cm="1">
        <f t="array" ref="AJ587">INDEX($H587:$K587,0,MATCH(AJ$508,$H$508:$K$508,0))*HLOOKUP(AJ$507,$J$504:$R$505,2)</f>
        <v>0</v>
      </c>
      <c r="AK587" s="743" cm="1">
        <f t="array" ref="AK587">INDEX($H587:$K587,0,MATCH(AK$508,$H$508:$K$508,0))*HLOOKUP(AK$507,$J$504:$R$505,2)</f>
        <v>80.3</v>
      </c>
      <c r="AL587" s="743" cm="1">
        <f t="array" ref="AL587">INDEX($H587:$K587,0,MATCH(AL$508,$H$508:$K$508,0))*HLOOKUP(AL$507,$J$504:$R$505,2)</f>
        <v>65.16</v>
      </c>
      <c r="AM587" s="743" cm="1">
        <f t="array" ref="AM587">INDEX($H587:$K587,0,MATCH(AM$508,$H$508:$K$508,0))*HLOOKUP(AM$507,$J$504:$R$505,2)</f>
        <v>54.3</v>
      </c>
      <c r="AN587" s="743" cm="1">
        <f t="array" ref="AN587">INDEX($H587:$K587,0,MATCH(AN$508,$H$508:$K$508,0))*HLOOKUP(AN$507,$J$504:$R$505,2)</f>
        <v>0</v>
      </c>
      <c r="AO587" s="743" cm="1">
        <f t="array" ref="AO587">INDEX($H587:$K587,0,MATCH(AO$508,$H$508:$K$508,0))*HLOOKUP(AO$507,$J$504:$R$505,2)</f>
        <v>80.3</v>
      </c>
      <c r="AP587" s="743" cm="1">
        <f t="array" ref="AP587">INDEX($H587:$K587,0,MATCH(AP$508,$H$508:$K$508,0))*HLOOKUP(AP$507,$J$504:$R$505,2)</f>
        <v>65.16</v>
      </c>
      <c r="AQ587" s="743" cm="1">
        <f t="array" ref="AQ587">INDEX($H587:$K587,0,MATCH(AQ$508,$H$508:$K$508,0))*HLOOKUP(AQ$507,$J$504:$R$505,2)</f>
        <v>54.3</v>
      </c>
      <c r="AR587" s="743" cm="1">
        <f t="array" ref="AR587">INDEX($H587:$K587,0,MATCH(AR$508,$H$508:$K$508,0))*HLOOKUP(AR$507,$J$504:$R$505,2)</f>
        <v>0</v>
      </c>
      <c r="AS587" s="743" cm="1">
        <f t="array" ref="AS587">INDEX($H587:$K587,0,MATCH(AS$508,$H$508:$K$508,0))*HLOOKUP(AS$507,$J$504:$R$505,2)</f>
        <v>80.3</v>
      </c>
      <c r="AT587" s="743" cm="1">
        <f t="array" ref="AT587">INDEX($H587:$K587,0,MATCH(AT$508,$H$508:$K$508,0))*HLOOKUP(AT$507,$J$504:$R$505,2)</f>
        <v>65.16</v>
      </c>
      <c r="AU587" s="743" cm="1">
        <f t="array" ref="AU587">INDEX($H587:$K587,0,MATCH(AU$508,$H$508:$K$508,0))*HLOOKUP(AU$507,$J$504:$R$505,2)</f>
        <v>54.3</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801</v>
      </c>
      <c r="J590" t="s">
        <v>397</v>
      </c>
      <c r="K590" t="s">
        <v>790</v>
      </c>
      <c r="L590" t="s">
        <v>791</v>
      </c>
      <c r="M590" t="s">
        <v>792</v>
      </c>
      <c r="N590" t="s">
        <v>793</v>
      </c>
      <c r="O590" t="s">
        <v>794</v>
      </c>
      <c r="P590" t="s">
        <v>795</v>
      </c>
      <c r="Q590" t="s">
        <v>796</v>
      </c>
      <c r="R590" t="s">
        <v>797</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1111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803</v>
      </c>
      <c r="H593" t="s">
        <v>819</v>
      </c>
      <c r="I593" t="s">
        <v>819</v>
      </c>
      <c r="J593" t="s">
        <v>819</v>
      </c>
      <c r="K593" t="s">
        <v>819</v>
      </c>
      <c r="L593" t="s">
        <v>397</v>
      </c>
      <c r="M593" t="s">
        <v>397</v>
      </c>
      <c r="N593" t="s">
        <v>397</v>
      </c>
      <c r="O593" t="s">
        <v>397</v>
      </c>
      <c r="P593" t="s">
        <v>790</v>
      </c>
      <c r="Q593" t="s">
        <v>790</v>
      </c>
      <c r="R593" t="s">
        <v>790</v>
      </c>
      <c r="S593" t="s">
        <v>790</v>
      </c>
      <c r="T593" t="s">
        <v>791</v>
      </c>
      <c r="U593" t="s">
        <v>791</v>
      </c>
      <c r="V593" t="s">
        <v>791</v>
      </c>
      <c r="W593" t="s">
        <v>791</v>
      </c>
      <c r="X593" t="s">
        <v>792</v>
      </c>
      <c r="Y593" t="s">
        <v>792</v>
      </c>
      <c r="Z593" t="s">
        <v>792</v>
      </c>
      <c r="AA593" t="s">
        <v>792</v>
      </c>
      <c r="AB593" t="s">
        <v>793</v>
      </c>
      <c r="AC593" t="s">
        <v>793</v>
      </c>
      <c r="AD593" t="s">
        <v>793</v>
      </c>
      <c r="AE593" t="s">
        <v>793</v>
      </c>
      <c r="AF593" t="s">
        <v>794</v>
      </c>
      <c r="AG593" t="s">
        <v>794</v>
      </c>
      <c r="AH593" t="s">
        <v>794</v>
      </c>
      <c r="AI593" t="s">
        <v>794</v>
      </c>
      <c r="AJ593" t="s">
        <v>795</v>
      </c>
      <c r="AK593" t="s">
        <v>795</v>
      </c>
      <c r="AL593" t="s">
        <v>795</v>
      </c>
      <c r="AM593" t="s">
        <v>795</v>
      </c>
      <c r="AN593" t="s">
        <v>796</v>
      </c>
      <c r="AO593" t="s">
        <v>796</v>
      </c>
      <c r="AP593" t="s">
        <v>796</v>
      </c>
      <c r="AQ593" t="s">
        <v>796</v>
      </c>
      <c r="AR593" t="s">
        <v>797</v>
      </c>
      <c r="AS593" t="s">
        <v>797</v>
      </c>
      <c r="AT593" t="s">
        <v>797</v>
      </c>
      <c r="AU593" t="s">
        <v>797</v>
      </c>
      <c r="AV593" s="196"/>
      <c r="AW593" s="196"/>
      <c r="AX593" s="17"/>
      <c r="AY593" s="9"/>
      <c r="AZ593" s="9"/>
      <c r="BA593" s="9"/>
    </row>
    <row r="594" spans="1:53" ht="14.5" outlineLevel="1" x14ac:dyDescent="0.35">
      <c r="A594" s="7"/>
      <c r="B594" s="8"/>
      <c r="C594" s="18"/>
      <c r="D594" s="18"/>
      <c r="E594" s="18"/>
      <c r="F594" s="27"/>
      <c r="G594" s="27" t="s">
        <v>804</v>
      </c>
      <c r="H594" t="str">
        <f>H508</f>
        <v>early</v>
      </c>
      <c r="I594" t="str">
        <f t="shared" ref="I594:K594" si="135">I508</f>
        <v>at_seeding</v>
      </c>
      <c r="J594" t="str">
        <f t="shared" si="135"/>
        <v>mid</v>
      </c>
      <c r="K594" t="str">
        <f t="shared" si="135"/>
        <v>late</v>
      </c>
      <c r="L594" t="str">
        <f>H594</f>
        <v>early</v>
      </c>
      <c r="M594" t="str">
        <f t="shared" ref="M594:AU594" si="136">I594</f>
        <v>at_seeding</v>
      </c>
      <c r="N594" t="str">
        <f t="shared" si="136"/>
        <v>mid</v>
      </c>
      <c r="O594" t="str">
        <f t="shared" si="136"/>
        <v>late</v>
      </c>
      <c r="P594" t="str">
        <f t="shared" si="136"/>
        <v>early</v>
      </c>
      <c r="Q594" t="str">
        <f t="shared" si="136"/>
        <v>at_seeding</v>
      </c>
      <c r="R594" t="str">
        <f t="shared" si="136"/>
        <v>mid</v>
      </c>
      <c r="S594" t="str">
        <f t="shared" si="136"/>
        <v>late</v>
      </c>
      <c r="T594" t="str">
        <f t="shared" si="136"/>
        <v>early</v>
      </c>
      <c r="U594" t="str">
        <f t="shared" si="136"/>
        <v>at_seeding</v>
      </c>
      <c r="V594" t="str">
        <f t="shared" si="136"/>
        <v>mid</v>
      </c>
      <c r="W594" t="str">
        <f t="shared" si="136"/>
        <v>late</v>
      </c>
      <c r="X594" t="str">
        <f t="shared" si="136"/>
        <v>early</v>
      </c>
      <c r="Y594" t="str">
        <f t="shared" si="136"/>
        <v>at_seeding</v>
      </c>
      <c r="Z594" t="str">
        <f t="shared" si="136"/>
        <v>mid</v>
      </c>
      <c r="AA594" t="str">
        <f t="shared" si="136"/>
        <v>late</v>
      </c>
      <c r="AB594" t="str">
        <f t="shared" si="136"/>
        <v>early</v>
      </c>
      <c r="AC594" t="str">
        <f t="shared" si="136"/>
        <v>at_seeding</v>
      </c>
      <c r="AD594" t="str">
        <f t="shared" si="136"/>
        <v>mid</v>
      </c>
      <c r="AE594" t="str">
        <f t="shared" si="136"/>
        <v>late</v>
      </c>
      <c r="AF594" t="str">
        <f t="shared" si="136"/>
        <v>early</v>
      </c>
      <c r="AG594" t="str">
        <f t="shared" si="136"/>
        <v>at_seeding</v>
      </c>
      <c r="AH594" t="str">
        <f t="shared" si="136"/>
        <v>mid</v>
      </c>
      <c r="AI594" t="str">
        <f t="shared" si="136"/>
        <v>late</v>
      </c>
      <c r="AJ594" t="str">
        <f t="shared" si="136"/>
        <v>early</v>
      </c>
      <c r="AK594" t="str">
        <f t="shared" si="136"/>
        <v>at_seeding</v>
      </c>
      <c r="AL594" t="str">
        <f t="shared" si="136"/>
        <v>mid</v>
      </c>
      <c r="AM594" t="str">
        <f t="shared" si="136"/>
        <v>late</v>
      </c>
      <c r="AN594" t="str">
        <f t="shared" si="136"/>
        <v>early</v>
      </c>
      <c r="AO594" t="str">
        <f t="shared" si="136"/>
        <v>at_seeding</v>
      </c>
      <c r="AP594" t="str">
        <f t="shared" si="136"/>
        <v>mid</v>
      </c>
      <c r="AQ594" t="str">
        <f t="shared" si="136"/>
        <v>late</v>
      </c>
      <c r="AR594" t="str">
        <f t="shared" si="136"/>
        <v>early</v>
      </c>
      <c r="AS594" t="str">
        <f t="shared" si="136"/>
        <v>at_seeding</v>
      </c>
      <c r="AT594" t="str">
        <f t="shared" si="136"/>
        <v>mid</v>
      </c>
      <c r="AU594" t="str">
        <f t="shared" si="136"/>
        <v>late</v>
      </c>
      <c r="AV594" s="196"/>
      <c r="AW594" s="196"/>
      <c r="AX594" s="17"/>
      <c r="AY594" s="9"/>
      <c r="AZ594" s="9"/>
      <c r="BA594" s="9"/>
    </row>
    <row r="595" spans="1:53" ht="14.5" outlineLevel="1" x14ac:dyDescent="0.35">
      <c r="A595" s="7"/>
      <c r="B595" s="8"/>
      <c r="C595" s="18"/>
      <c r="D595" s="18"/>
      <c r="E595" s="18"/>
      <c r="F595" s="27"/>
      <c r="G595" s="27" t="str">
        <f t="shared" ref="G595:G626" si="137">_xlfn.CONCAT(H161:M161)</f>
        <v>AAAA2A1a</v>
      </c>
      <c r="H595" s="232">
        <f t="shared" ref="H595:K614" si="138">IF(H509&gt;0,1,0)</f>
        <v>0</v>
      </c>
      <c r="I595" s="232">
        <f t="shared" si="138"/>
        <v>0</v>
      </c>
      <c r="J595" s="232">
        <f t="shared" si="138"/>
        <v>0</v>
      </c>
      <c r="K595" s="232">
        <f t="shared" si="138"/>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7"/>
        <v>GGGGAg1a2</v>
      </c>
      <c r="H596" s="232">
        <f t="shared" si="138"/>
        <v>0</v>
      </c>
      <c r="I596" s="232">
        <f t="shared" si="138"/>
        <v>0</v>
      </c>
      <c r="J596" s="232">
        <f t="shared" si="138"/>
        <v>0</v>
      </c>
      <c r="K596" s="232">
        <f t="shared" si="138"/>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7"/>
        <v>GGGGSg1a2</v>
      </c>
      <c r="H597" s="232">
        <f t="shared" si="138"/>
        <v>0</v>
      </c>
      <c r="I597" s="232">
        <f t="shared" si="138"/>
        <v>0</v>
      </c>
      <c r="J597" s="232">
        <f t="shared" si="138"/>
        <v>0</v>
      </c>
      <c r="K597" s="232">
        <f t="shared" si="138"/>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7"/>
        <v>GGGAg2Na2</v>
      </c>
      <c r="H598" s="232">
        <f t="shared" si="138"/>
        <v>0</v>
      </c>
      <c r="I598" s="232">
        <f t="shared" si="138"/>
        <v>0</v>
      </c>
      <c r="J598" s="232">
        <f t="shared" si="138"/>
        <v>0</v>
      </c>
      <c r="K598" s="232">
        <f t="shared" si="138"/>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7"/>
        <v>GGGAg2Ea2</v>
      </c>
      <c r="H599" s="232">
        <f t="shared" si="138"/>
        <v>0</v>
      </c>
      <c r="I599" s="232">
        <f t="shared" si="138"/>
        <v>0</v>
      </c>
      <c r="J599" s="232">
        <f t="shared" si="138"/>
        <v>0</v>
      </c>
      <c r="K599" s="232">
        <f t="shared" si="138"/>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7"/>
        <v>GGGAg2OFa2</v>
      </c>
      <c r="H600" s="232">
        <f t="shared" si="138"/>
        <v>0</v>
      </c>
      <c r="I600" s="232">
        <f t="shared" si="138"/>
        <v>0</v>
      </c>
      <c r="J600" s="232">
        <f t="shared" si="138"/>
        <v>0</v>
      </c>
      <c r="K600" s="232">
        <f t="shared" si="138"/>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7"/>
        <v>GGGC1Na2</v>
      </c>
      <c r="H601" s="232">
        <f t="shared" si="138"/>
        <v>0</v>
      </c>
      <c r="I601" s="232">
        <f t="shared" si="138"/>
        <v>0</v>
      </c>
      <c r="J601" s="232">
        <f t="shared" si="138"/>
        <v>0</v>
      </c>
      <c r="K601" s="232">
        <f t="shared" si="138"/>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7"/>
        <v>GGGC1Ea2</v>
      </c>
      <c r="H602" s="232">
        <f t="shared" si="138"/>
        <v>0</v>
      </c>
      <c r="I602" s="232">
        <f t="shared" si="138"/>
        <v>0</v>
      </c>
      <c r="J602" s="232">
        <f t="shared" si="138"/>
        <v>0</v>
      </c>
      <c r="K602" s="232">
        <f t="shared" si="138"/>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7"/>
        <v>GGGC1Pa2</v>
      </c>
      <c r="H603" s="232">
        <f t="shared" si="138"/>
        <v>0</v>
      </c>
      <c r="I603" s="232">
        <f t="shared" si="138"/>
        <v>0</v>
      </c>
      <c r="J603" s="232">
        <f t="shared" si="138"/>
        <v>0</v>
      </c>
      <c r="K603" s="232">
        <f t="shared" si="138"/>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7"/>
        <v>GGGC1OFa2</v>
      </c>
      <c r="H604" s="232">
        <f t="shared" si="138"/>
        <v>0</v>
      </c>
      <c r="I604" s="232">
        <f t="shared" si="138"/>
        <v>0</v>
      </c>
      <c r="J604" s="232">
        <f t="shared" si="138"/>
        <v>0</v>
      </c>
      <c r="K604" s="232">
        <f t="shared" si="138"/>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7"/>
        <v>SPSPSPSPSPsp</v>
      </c>
      <c r="H605" s="232">
        <f t="shared" si="138"/>
        <v>0</v>
      </c>
      <c r="I605" s="232">
        <f t="shared" si="138"/>
        <v>0</v>
      </c>
      <c r="J605" s="232">
        <f t="shared" si="138"/>
        <v>0</v>
      </c>
      <c r="K605" s="232">
        <f t="shared" si="138"/>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7"/>
        <v>ANWFWb</v>
      </c>
      <c r="H606" s="232">
        <f t="shared" si="138"/>
        <v>0</v>
      </c>
      <c r="I606" s="232">
        <f t="shared" si="138"/>
        <v>1</v>
      </c>
      <c r="J606" s="232">
        <f t="shared" si="138"/>
        <v>1</v>
      </c>
      <c r="K606" s="232">
        <f t="shared" si="138"/>
        <v>1</v>
      </c>
      <c r="L606" s="743" cm="1">
        <f t="array" ref="L606">INDEX($H606:$K606,0,MATCH(L$594,$H$594:$K$594,0))*HLOOKUP(L$593,$J$590:$R$591,2)</f>
        <v>0</v>
      </c>
      <c r="M606" s="743" cm="1">
        <f t="array" ref="M606">INDEX($H606:$K606,0,MATCH(M$594,$H$594:$K$594,0))*HLOOKUP(M$593,$J$590:$R$591,2)</f>
        <v>1</v>
      </c>
      <c r="N606" s="743" cm="1">
        <f t="array" ref="N606">INDEX($H606:$K606,0,MATCH(N$594,$H$594:$K$594,0))*HLOOKUP(N$593,$J$590:$R$591,2)</f>
        <v>1</v>
      </c>
      <c r="O606" s="743" cm="1">
        <f t="array" ref="O606">INDEX($H606:$K606,0,MATCH(O$594,$H$594:$K$594,0))*HLOOKUP(O$593,$J$590:$R$591,2)</f>
        <v>1</v>
      </c>
      <c r="P606" s="743" cm="1">
        <f t="array" ref="P606">INDEX($H606:$K606,0,MATCH(P$594,$H$594:$K$594,0))*HLOOKUP(P$593,$J$590:$R$591,2)</f>
        <v>0</v>
      </c>
      <c r="Q606" s="743" cm="1">
        <f t="array" ref="Q606">INDEX($H606:$K606,0,MATCH(Q$594,$H$594:$K$594,0))*HLOOKUP(Q$593,$J$590:$R$591,2)</f>
        <v>1</v>
      </c>
      <c r="R606" s="743" cm="1">
        <f t="array" ref="R606">INDEX($H606:$K606,0,MATCH(R$594,$H$594:$K$594,0))*HLOOKUP(R$593,$J$590:$R$591,2)</f>
        <v>1</v>
      </c>
      <c r="S606" s="743" cm="1">
        <f t="array" ref="S606">INDEX($H606:$K606,0,MATCH(S$594,$H$594:$K$594,0))*HLOOKUP(S$593,$J$590:$R$591,2)</f>
        <v>1</v>
      </c>
      <c r="T606" s="743" cm="1">
        <f t="array" ref="T606">INDEX($H606:$K606,0,MATCH(T$594,$H$594:$K$594,0))*HLOOKUP(T$593,$J$590:$R$591,2)</f>
        <v>0</v>
      </c>
      <c r="U606" s="743" cm="1">
        <f t="array" ref="U606">INDEX($H606:$K606,0,MATCH(U$594,$H$594:$K$594,0))*HLOOKUP(U$593,$J$590:$R$591,2)</f>
        <v>1</v>
      </c>
      <c r="V606" s="743" cm="1">
        <f t="array" ref="V606">INDEX($H606:$K606,0,MATCH(V$594,$H$594:$K$594,0))*HLOOKUP(V$593,$J$590:$R$591,2)</f>
        <v>1</v>
      </c>
      <c r="W606" s="743" cm="1">
        <f t="array" ref="W606">INDEX($H606:$K606,0,MATCH(W$594,$H$594:$K$594,0))*HLOOKUP(W$593,$J$590:$R$591,2)</f>
        <v>1</v>
      </c>
      <c r="X606" s="743" cm="1">
        <f t="array" ref="X606">INDEX($H606:$K606,0,MATCH(X$594,$H$594:$K$594,0))*HLOOKUP(X$593,$J$590:$R$591,2)</f>
        <v>0</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1</v>
      </c>
      <c r="AB606" s="743" cm="1">
        <f t="array" ref="AB606">INDEX($H606:$K606,0,MATCH(AB$594,$H$594:$K$594,0))*HLOOKUP(AB$593,$J$590:$R$591,2)</f>
        <v>0</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1</v>
      </c>
      <c r="AF606" s="743" cm="1">
        <f t="array" ref="AF606">INDEX($H606:$K606,0,MATCH(AF$594,$H$594:$K$594,0))*HLOOKUP(AF$593,$J$590:$R$591,2)</f>
        <v>0</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1</v>
      </c>
      <c r="AJ606" s="743" cm="1">
        <f t="array" ref="AJ606">INDEX($H606:$K606,0,MATCH(AJ$594,$H$594:$K$594,0))*HLOOKUP(AJ$593,$J$590:$R$591,2)</f>
        <v>0</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1</v>
      </c>
      <c r="AN606" s="743" cm="1">
        <f t="array" ref="AN606">INDEX($H606:$K606,0,MATCH(AN$594,$H$594:$K$594,0))*HLOOKUP(AN$593,$J$590:$R$591,2)</f>
        <v>0</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1</v>
      </c>
      <c r="AR606" s="743" cm="1">
        <f t="array" ref="AR606">INDEX($H606:$K606,0,MATCH(AR$594,$H$594:$K$594,0))*HLOOKUP(AR$593,$J$590:$R$591,2)</f>
        <v>0</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1</v>
      </c>
      <c r="AV606" s="196"/>
      <c r="AW606" s="196"/>
      <c r="AX606" s="17"/>
      <c r="AY606" s="9"/>
      <c r="AZ606" s="9"/>
      <c r="BA606" s="9"/>
    </row>
    <row r="607" spans="1:53" ht="14.5" outlineLevel="1" x14ac:dyDescent="0.35">
      <c r="A607" s="7"/>
      <c r="B607" s="8"/>
      <c r="C607" s="18"/>
      <c r="D607" s="18"/>
      <c r="E607" s="18"/>
      <c r="F607" s="27"/>
      <c r="G607" s="27" t="str">
        <f t="shared" si="137"/>
        <v>ANWFWbd</v>
      </c>
      <c r="H607" s="232">
        <f t="shared" si="138"/>
        <v>0</v>
      </c>
      <c r="I607" s="232">
        <f t="shared" si="138"/>
        <v>1</v>
      </c>
      <c r="J607" s="232">
        <f t="shared" si="138"/>
        <v>1</v>
      </c>
      <c r="K607" s="232">
        <f t="shared" si="138"/>
        <v>1</v>
      </c>
      <c r="L607" s="743" cm="1">
        <f t="array" ref="L607">INDEX($H607:$K607,0,MATCH(L$594,$H$594:$K$594,0))*HLOOKUP(L$593,$J$590:$R$591,2)</f>
        <v>0</v>
      </c>
      <c r="M607" s="743" cm="1">
        <f t="array" ref="M607">INDEX($H607:$K607,0,MATCH(M$594,$H$594:$K$594,0))*HLOOKUP(M$593,$J$590:$R$591,2)</f>
        <v>1</v>
      </c>
      <c r="N607" s="743" cm="1">
        <f t="array" ref="N607">INDEX($H607:$K607,0,MATCH(N$594,$H$594:$K$594,0))*HLOOKUP(N$593,$J$590:$R$591,2)</f>
        <v>1</v>
      </c>
      <c r="O607" s="743" cm="1">
        <f t="array" ref="O607">INDEX($H607:$K607,0,MATCH(O$594,$H$594:$K$594,0))*HLOOKUP(O$593,$J$590:$R$591,2)</f>
        <v>1</v>
      </c>
      <c r="P607" s="743" cm="1">
        <f t="array" ref="P607">INDEX($H607:$K607,0,MATCH(P$594,$H$594:$K$594,0))*HLOOKUP(P$593,$J$590:$R$591,2)</f>
        <v>0</v>
      </c>
      <c r="Q607" s="743" cm="1">
        <f t="array" ref="Q607">INDEX($H607:$K607,0,MATCH(Q$594,$H$594:$K$594,0))*HLOOKUP(Q$593,$J$590:$R$591,2)</f>
        <v>1</v>
      </c>
      <c r="R607" s="743" cm="1">
        <f t="array" ref="R607">INDEX($H607:$K607,0,MATCH(R$594,$H$594:$K$594,0))*HLOOKUP(R$593,$J$590:$R$591,2)</f>
        <v>1</v>
      </c>
      <c r="S607" s="743" cm="1">
        <f t="array" ref="S607">INDEX($H607:$K607,0,MATCH(S$594,$H$594:$K$594,0))*HLOOKUP(S$593,$J$590:$R$591,2)</f>
        <v>1</v>
      </c>
      <c r="T607" s="743" cm="1">
        <f t="array" ref="T607">INDEX($H607:$K607,0,MATCH(T$594,$H$594:$K$594,0))*HLOOKUP(T$593,$J$590:$R$591,2)</f>
        <v>0</v>
      </c>
      <c r="U607" s="743" cm="1">
        <f t="array" ref="U607">INDEX($H607:$K607,0,MATCH(U$594,$H$594:$K$594,0))*HLOOKUP(U$593,$J$590:$R$591,2)</f>
        <v>1</v>
      </c>
      <c r="V607" s="743" cm="1">
        <f t="array" ref="V607">INDEX($H607:$K607,0,MATCH(V$594,$H$594:$K$594,0))*HLOOKUP(V$593,$J$590:$R$591,2)</f>
        <v>1</v>
      </c>
      <c r="W607" s="743" cm="1">
        <f t="array" ref="W607">INDEX($H607:$K607,0,MATCH(W$594,$H$594:$K$594,0))*HLOOKUP(W$593,$J$590:$R$591,2)</f>
        <v>1</v>
      </c>
      <c r="X607" s="743" cm="1">
        <f t="array" ref="X607">INDEX($H607:$K607,0,MATCH(X$594,$H$594:$K$594,0))*HLOOKUP(X$593,$J$590:$R$591,2)</f>
        <v>0</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1</v>
      </c>
      <c r="AB607" s="743" cm="1">
        <f t="array" ref="AB607">INDEX($H607:$K607,0,MATCH(AB$594,$H$594:$K$594,0))*HLOOKUP(AB$593,$J$590:$R$591,2)</f>
        <v>0</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1</v>
      </c>
      <c r="AF607" s="743" cm="1">
        <f t="array" ref="AF607">INDEX($H607:$K607,0,MATCH(AF$594,$H$594:$K$594,0))*HLOOKUP(AF$593,$J$590:$R$591,2)</f>
        <v>0</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1</v>
      </c>
      <c r="AJ607" s="743" cm="1">
        <f t="array" ref="AJ607">INDEX($H607:$K607,0,MATCH(AJ$594,$H$594:$K$594,0))*HLOOKUP(AJ$593,$J$590:$R$591,2)</f>
        <v>0</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1</v>
      </c>
      <c r="AN607" s="743" cm="1">
        <f t="array" ref="AN607">INDEX($H607:$K607,0,MATCH(AN$594,$H$594:$K$594,0))*HLOOKUP(AN$593,$J$590:$R$591,2)</f>
        <v>0</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1</v>
      </c>
      <c r="AR607" s="743" cm="1">
        <f t="array" ref="AR607">INDEX($H607:$K607,0,MATCH(AR$594,$H$594:$K$594,0))*HLOOKUP(AR$593,$J$590:$R$591,2)</f>
        <v>0</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1</v>
      </c>
      <c r="AV607" s="196"/>
      <c r="AW607" s="196"/>
      <c r="AX607" s="17"/>
      <c r="AY607" s="9"/>
      <c r="AZ607" s="9"/>
      <c r="BA607" s="9"/>
    </row>
    <row r="608" spans="1:53" ht="14.5" outlineLevel="1" x14ac:dyDescent="0.35">
      <c r="A608" s="7"/>
      <c r="B608" s="8"/>
      <c r="C608" s="18"/>
      <c r="D608" s="18"/>
      <c r="E608" s="18"/>
      <c r="F608" s="27"/>
      <c r="G608" s="27" t="str">
        <f t="shared" si="137"/>
        <v>AANWFw</v>
      </c>
      <c r="H608" s="232">
        <f t="shared" si="138"/>
        <v>0</v>
      </c>
      <c r="I608" s="232">
        <f t="shared" si="138"/>
        <v>1</v>
      </c>
      <c r="J608" s="232">
        <f t="shared" si="138"/>
        <v>1</v>
      </c>
      <c r="K608" s="232">
        <f t="shared" si="138"/>
        <v>1</v>
      </c>
      <c r="L608" s="743" cm="1">
        <f t="array" ref="L608">INDEX($H608:$K608,0,MATCH(L$594,$H$594:$K$594,0))*HLOOKUP(L$593,$J$590:$R$591,2)</f>
        <v>0</v>
      </c>
      <c r="M608" s="743" cm="1">
        <f t="array" ref="M608">INDEX($H608:$K608,0,MATCH(M$594,$H$594:$K$594,0))*HLOOKUP(M$593,$J$590:$R$591,2)</f>
        <v>1</v>
      </c>
      <c r="N608" s="743" cm="1">
        <f t="array" ref="N608">INDEX($H608:$K608,0,MATCH(N$594,$H$594:$K$594,0))*HLOOKUP(N$593,$J$590:$R$591,2)</f>
        <v>1</v>
      </c>
      <c r="O608" s="743" cm="1">
        <f t="array" ref="O608">INDEX($H608:$K608,0,MATCH(O$594,$H$594:$K$594,0))*HLOOKUP(O$593,$J$590:$R$591,2)</f>
        <v>1</v>
      </c>
      <c r="P608" s="743" cm="1">
        <f t="array" ref="P608">INDEX($H608:$K608,0,MATCH(P$594,$H$594:$K$594,0))*HLOOKUP(P$593,$J$590:$R$591,2)</f>
        <v>0</v>
      </c>
      <c r="Q608" s="743" cm="1">
        <f t="array" ref="Q608">INDEX($H608:$K608,0,MATCH(Q$594,$H$594:$K$594,0))*HLOOKUP(Q$593,$J$590:$R$591,2)</f>
        <v>1</v>
      </c>
      <c r="R608" s="743" cm="1">
        <f t="array" ref="R608">INDEX($H608:$K608,0,MATCH(R$594,$H$594:$K$594,0))*HLOOKUP(R$593,$J$590:$R$591,2)</f>
        <v>1</v>
      </c>
      <c r="S608" s="743" cm="1">
        <f t="array" ref="S608">INDEX($H608:$K608,0,MATCH(S$594,$H$594:$K$594,0))*HLOOKUP(S$593,$J$590:$R$591,2)</f>
        <v>1</v>
      </c>
      <c r="T608" s="743" cm="1">
        <f t="array" ref="T608">INDEX($H608:$K608,0,MATCH(T$594,$H$594:$K$594,0))*HLOOKUP(T$593,$J$590:$R$591,2)</f>
        <v>0</v>
      </c>
      <c r="U608" s="743" cm="1">
        <f t="array" ref="U608">INDEX($H608:$K608,0,MATCH(U$594,$H$594:$K$594,0))*HLOOKUP(U$593,$J$590:$R$591,2)</f>
        <v>1</v>
      </c>
      <c r="V608" s="743" cm="1">
        <f t="array" ref="V608">INDEX($H608:$K608,0,MATCH(V$594,$H$594:$K$594,0))*HLOOKUP(V$593,$J$590:$R$591,2)</f>
        <v>1</v>
      </c>
      <c r="W608" s="743" cm="1">
        <f t="array" ref="W608">INDEX($H608:$K608,0,MATCH(W$594,$H$594:$K$594,0))*HLOOKUP(W$593,$J$590:$R$591,2)</f>
        <v>1</v>
      </c>
      <c r="X608" s="743" cm="1">
        <f t="array" ref="X608">INDEX($H608:$K608,0,MATCH(X$594,$H$594:$K$594,0))*HLOOKUP(X$593,$J$590:$R$591,2)</f>
        <v>0</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1</v>
      </c>
      <c r="AB608" s="743" cm="1">
        <f t="array" ref="AB608">INDEX($H608:$K608,0,MATCH(AB$594,$H$594:$K$594,0))*HLOOKUP(AB$593,$J$590:$R$591,2)</f>
        <v>0</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1</v>
      </c>
      <c r="AF608" s="743" cm="1">
        <f t="array" ref="AF608">INDEX($H608:$K608,0,MATCH(AF$594,$H$594:$K$594,0))*HLOOKUP(AF$593,$J$590:$R$591,2)</f>
        <v>0</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1</v>
      </c>
      <c r="AJ608" s="743" cm="1">
        <f t="array" ref="AJ608">INDEX($H608:$K608,0,MATCH(AJ$594,$H$594:$K$594,0))*HLOOKUP(AJ$593,$J$590:$R$591,2)</f>
        <v>0</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1</v>
      </c>
      <c r="AN608" s="743" cm="1">
        <f t="array" ref="AN608">INDEX($H608:$K608,0,MATCH(AN$594,$H$594:$K$594,0))*HLOOKUP(AN$593,$J$590:$R$591,2)</f>
        <v>0</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1</v>
      </c>
      <c r="AR608" s="743" cm="1">
        <f t="array" ref="AR608">INDEX($H608:$K608,0,MATCH(AR$594,$H$594:$K$594,0))*HLOOKUP(AR$593,$J$590:$R$591,2)</f>
        <v>0</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1</v>
      </c>
      <c r="AV608" s="196"/>
      <c r="AW608" s="196"/>
      <c r="AX608" s="17"/>
      <c r="AY608" s="9"/>
      <c r="AZ608" s="9"/>
      <c r="BA608" s="9"/>
    </row>
    <row r="609" spans="1:53" ht="14.5" outlineLevel="1" x14ac:dyDescent="0.35">
      <c r="A609" s="7"/>
      <c r="B609" s="8"/>
      <c r="C609" s="18"/>
      <c r="D609" s="18"/>
      <c r="E609" s="18"/>
      <c r="F609" s="27"/>
      <c r="G609" s="27" t="str">
        <f t="shared" si="137"/>
        <v>AANWFwd</v>
      </c>
      <c r="H609" s="232">
        <f t="shared" si="138"/>
        <v>0</v>
      </c>
      <c r="I609" s="232">
        <f t="shared" si="138"/>
        <v>1</v>
      </c>
      <c r="J609" s="232">
        <f t="shared" si="138"/>
        <v>1</v>
      </c>
      <c r="K609" s="232">
        <f t="shared" si="138"/>
        <v>1</v>
      </c>
      <c r="L609" s="743" cm="1">
        <f t="array" ref="L609">INDEX($H609:$K609,0,MATCH(L$594,$H$594:$K$594,0))*HLOOKUP(L$593,$J$590:$R$591,2)</f>
        <v>0</v>
      </c>
      <c r="M609" s="743" cm="1">
        <f t="array" ref="M609">INDEX($H609:$K609,0,MATCH(M$594,$H$594:$K$594,0))*HLOOKUP(M$593,$J$590:$R$591,2)</f>
        <v>1</v>
      </c>
      <c r="N609" s="743" cm="1">
        <f t="array" ref="N609">INDEX($H609:$K609,0,MATCH(N$594,$H$594:$K$594,0))*HLOOKUP(N$593,$J$590:$R$591,2)</f>
        <v>1</v>
      </c>
      <c r="O609" s="743" cm="1">
        <f t="array" ref="O609">INDEX($H609:$K609,0,MATCH(O$594,$H$594:$K$594,0))*HLOOKUP(O$593,$J$590:$R$591,2)</f>
        <v>1</v>
      </c>
      <c r="P609" s="743" cm="1">
        <f t="array" ref="P609">INDEX($H609:$K609,0,MATCH(P$594,$H$594:$K$594,0))*HLOOKUP(P$593,$J$590:$R$591,2)</f>
        <v>0</v>
      </c>
      <c r="Q609" s="743" cm="1">
        <f t="array" ref="Q609">INDEX($H609:$K609,0,MATCH(Q$594,$H$594:$K$594,0))*HLOOKUP(Q$593,$J$590:$R$591,2)</f>
        <v>1</v>
      </c>
      <c r="R609" s="743" cm="1">
        <f t="array" ref="R609">INDEX($H609:$K609,0,MATCH(R$594,$H$594:$K$594,0))*HLOOKUP(R$593,$J$590:$R$591,2)</f>
        <v>1</v>
      </c>
      <c r="S609" s="743" cm="1">
        <f t="array" ref="S609">INDEX($H609:$K609,0,MATCH(S$594,$H$594:$K$594,0))*HLOOKUP(S$593,$J$590:$R$591,2)</f>
        <v>1</v>
      </c>
      <c r="T609" s="743" cm="1">
        <f t="array" ref="T609">INDEX($H609:$K609,0,MATCH(T$594,$H$594:$K$594,0))*HLOOKUP(T$593,$J$590:$R$591,2)</f>
        <v>0</v>
      </c>
      <c r="U609" s="743" cm="1">
        <f t="array" ref="U609">INDEX($H609:$K609,0,MATCH(U$594,$H$594:$K$594,0))*HLOOKUP(U$593,$J$590:$R$591,2)</f>
        <v>1</v>
      </c>
      <c r="V609" s="743" cm="1">
        <f t="array" ref="V609">INDEX($H609:$K609,0,MATCH(V$594,$H$594:$K$594,0))*HLOOKUP(V$593,$J$590:$R$591,2)</f>
        <v>1</v>
      </c>
      <c r="W609" s="743" cm="1">
        <f t="array" ref="W609">INDEX($H609:$K609,0,MATCH(W$594,$H$594:$K$594,0))*HLOOKUP(W$593,$J$590:$R$591,2)</f>
        <v>1</v>
      </c>
      <c r="X609" s="743" cm="1">
        <f t="array" ref="X609">INDEX($H609:$K609,0,MATCH(X$594,$H$594:$K$594,0))*HLOOKUP(X$593,$J$590:$R$591,2)</f>
        <v>0</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1</v>
      </c>
      <c r="AB609" s="743" cm="1">
        <f t="array" ref="AB609">INDEX($H609:$K609,0,MATCH(AB$594,$H$594:$K$594,0))*HLOOKUP(AB$593,$J$590:$R$591,2)</f>
        <v>0</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1</v>
      </c>
      <c r="AF609" s="743" cm="1">
        <f t="array" ref="AF609">INDEX($H609:$K609,0,MATCH(AF$594,$H$594:$K$594,0))*HLOOKUP(AF$593,$J$590:$R$591,2)</f>
        <v>0</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1</v>
      </c>
      <c r="AJ609" s="743" cm="1">
        <f t="array" ref="AJ609">INDEX($H609:$K609,0,MATCH(AJ$594,$H$594:$K$594,0))*HLOOKUP(AJ$593,$J$590:$R$591,2)</f>
        <v>0</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1</v>
      </c>
      <c r="AN609" s="743" cm="1">
        <f t="array" ref="AN609">INDEX($H609:$K609,0,MATCH(AN$594,$H$594:$K$594,0))*HLOOKUP(AN$593,$J$590:$R$591,2)</f>
        <v>0</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1</v>
      </c>
      <c r="AR609" s="743" cm="1">
        <f t="array" ref="AR609">INDEX($H609:$K609,0,MATCH(AR$594,$H$594:$K$594,0))*HLOOKUP(AR$593,$J$590:$R$591,2)</f>
        <v>0</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1</v>
      </c>
      <c r="AV609" s="196"/>
      <c r="AW609" s="196"/>
      <c r="AX609" s="17"/>
      <c r="AY609" s="9"/>
      <c r="AZ609" s="9"/>
      <c r="BA609" s="9"/>
    </row>
    <row r="610" spans="1:53" ht="14.5" outlineLevel="1" x14ac:dyDescent="0.35">
      <c r="A610" s="7"/>
      <c r="B610" s="8"/>
      <c r="C610" s="18"/>
      <c r="D610" s="18"/>
      <c r="E610" s="18"/>
      <c r="F610" s="27"/>
      <c r="G610" s="27" t="str">
        <f t="shared" si="137"/>
        <v>AAANWf</v>
      </c>
      <c r="H610" s="232">
        <f t="shared" si="138"/>
        <v>0</v>
      </c>
      <c r="I610" s="232">
        <f t="shared" si="138"/>
        <v>1</v>
      </c>
      <c r="J610" s="232">
        <f t="shared" si="138"/>
        <v>0</v>
      </c>
      <c r="K610" s="232">
        <f t="shared" si="138"/>
        <v>0</v>
      </c>
      <c r="L610" s="743" cm="1">
        <f t="array" ref="L610">INDEX($H610:$K610,0,MATCH(L$594,$H$594:$K$594,0))*HLOOKUP(L$593,$J$590:$R$591,2)</f>
        <v>0</v>
      </c>
      <c r="M610" s="743" cm="1">
        <f t="array" ref="M610">INDEX($H610:$K610,0,MATCH(M$594,$H$594:$K$594,0))*HLOOKUP(M$593,$J$590:$R$591,2)</f>
        <v>1</v>
      </c>
      <c r="N610" s="743" cm="1">
        <f t="array" ref="N610">INDEX($H610:$K610,0,MATCH(N$594,$H$594:$K$594,0))*HLOOKUP(N$593,$J$590:$R$591,2)</f>
        <v>0</v>
      </c>
      <c r="O610" s="743" cm="1">
        <f t="array" ref="O610">INDEX($H610:$K610,0,MATCH(O$594,$H$594:$K$594,0))*HLOOKUP(O$593,$J$590:$R$591,2)</f>
        <v>0</v>
      </c>
      <c r="P610" s="743" cm="1">
        <f t="array" ref="P610">INDEX($H610:$K610,0,MATCH(P$594,$H$594:$K$594,0))*HLOOKUP(P$593,$J$590:$R$591,2)</f>
        <v>0</v>
      </c>
      <c r="Q610" s="743" cm="1">
        <f t="array" ref="Q610">INDEX($H610:$K610,0,MATCH(Q$594,$H$594:$K$594,0))*HLOOKUP(Q$593,$J$590:$R$591,2)</f>
        <v>1</v>
      </c>
      <c r="R610" s="743" cm="1">
        <f t="array" ref="R610">INDEX($H610:$K610,0,MATCH(R$594,$H$594:$K$594,0))*HLOOKUP(R$593,$J$590:$R$591,2)</f>
        <v>0</v>
      </c>
      <c r="S610" s="743" cm="1">
        <f t="array" ref="S610">INDEX($H610:$K610,0,MATCH(S$594,$H$594:$K$594,0))*HLOOKUP(S$593,$J$590:$R$591,2)</f>
        <v>0</v>
      </c>
      <c r="T610" s="743" cm="1">
        <f t="array" ref="T610">INDEX($H610:$K610,0,MATCH(T$594,$H$594:$K$594,0))*HLOOKUP(T$593,$J$590:$R$591,2)</f>
        <v>0</v>
      </c>
      <c r="U610" s="743" cm="1">
        <f t="array" ref="U610">INDEX($H610:$K610,0,MATCH(U$594,$H$594:$K$594,0))*HLOOKUP(U$593,$J$590:$R$591,2)</f>
        <v>1</v>
      </c>
      <c r="V610" s="743" cm="1">
        <f t="array" ref="V610">INDEX($H610:$K610,0,MATCH(V$594,$H$594:$K$594,0))*HLOOKUP(V$593,$J$590:$R$591,2)</f>
        <v>0</v>
      </c>
      <c r="W610" s="743" cm="1">
        <f t="array" ref="W610">INDEX($H610:$K610,0,MATCH(W$594,$H$594:$K$594,0))*HLOOKUP(W$593,$J$590:$R$591,2)</f>
        <v>0</v>
      </c>
      <c r="X610" s="743" cm="1">
        <f t="array" ref="X610">INDEX($H610:$K610,0,MATCH(X$594,$H$594:$K$594,0))*HLOOKUP(X$593,$J$590:$R$591,2)</f>
        <v>0</v>
      </c>
      <c r="Y610" s="743" cm="1">
        <f t="array" ref="Y610">INDEX($H610:$K610,0,MATCH(Y$594,$H$594:$K$594,0))*HLOOKUP(Y$593,$J$590:$R$591,2)</f>
        <v>1</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0</v>
      </c>
      <c r="AC610" s="743" cm="1">
        <f t="array" ref="AC610">INDEX($H610:$K610,0,MATCH(AC$594,$H$594:$K$594,0))*HLOOKUP(AC$593,$J$590:$R$591,2)</f>
        <v>1</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0</v>
      </c>
      <c r="AG610" s="743" cm="1">
        <f t="array" ref="AG610">INDEX($H610:$K610,0,MATCH(AG$594,$H$594:$K$594,0))*HLOOKUP(AG$593,$J$590:$R$591,2)</f>
        <v>1</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0</v>
      </c>
      <c r="AK610" s="743" cm="1">
        <f t="array" ref="AK610">INDEX($H610:$K610,0,MATCH(AK$594,$H$594:$K$594,0))*HLOOKUP(AK$593,$J$590:$R$591,2)</f>
        <v>1</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0</v>
      </c>
      <c r="AO610" s="743" cm="1">
        <f t="array" ref="AO610">INDEX($H610:$K610,0,MATCH(AO$594,$H$594:$K$594,0))*HLOOKUP(AO$593,$J$590:$R$591,2)</f>
        <v>1</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0</v>
      </c>
      <c r="AS610" s="743" cm="1">
        <f t="array" ref="AS610">INDEX($H610:$K610,0,MATCH(AS$594,$H$594:$K$594,0))*HLOOKUP(AS$593,$J$590:$R$591,2)</f>
        <v>1</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7"/>
        <v>YAAA2Nw</v>
      </c>
      <c r="H611" s="232">
        <f t="shared" si="138"/>
        <v>0</v>
      </c>
      <c r="I611" s="232">
        <f t="shared" si="138"/>
        <v>1</v>
      </c>
      <c r="J611" s="232">
        <f t="shared" si="138"/>
        <v>1</v>
      </c>
      <c r="K611" s="232">
        <f t="shared" si="138"/>
        <v>1</v>
      </c>
      <c r="L611" s="743" cm="1">
        <f t="array" ref="L611">INDEX($H611:$K611,0,MATCH(L$594,$H$594:$K$594,0))*HLOOKUP(L$593,$J$590:$R$591,2)</f>
        <v>0</v>
      </c>
      <c r="M611" s="743" cm="1">
        <f t="array" ref="M611">INDEX($H611:$K611,0,MATCH(M$594,$H$594:$K$594,0))*HLOOKUP(M$593,$J$590:$R$591,2)</f>
        <v>1</v>
      </c>
      <c r="N611" s="743" cm="1">
        <f t="array" ref="N611">INDEX($H611:$K611,0,MATCH(N$594,$H$594:$K$594,0))*HLOOKUP(N$593,$J$590:$R$591,2)</f>
        <v>1</v>
      </c>
      <c r="O611" s="743" cm="1">
        <f t="array" ref="O611">INDEX($H611:$K611,0,MATCH(O$594,$H$594:$K$594,0))*HLOOKUP(O$593,$J$590:$R$591,2)</f>
        <v>1</v>
      </c>
      <c r="P611" s="743" cm="1">
        <f t="array" ref="P611">INDEX($H611:$K611,0,MATCH(P$594,$H$594:$K$594,0))*HLOOKUP(P$593,$J$590:$R$591,2)</f>
        <v>0</v>
      </c>
      <c r="Q611" s="743" cm="1">
        <f t="array" ref="Q611">INDEX($H611:$K611,0,MATCH(Q$594,$H$594:$K$594,0))*HLOOKUP(Q$593,$J$590:$R$591,2)</f>
        <v>1</v>
      </c>
      <c r="R611" s="743" cm="1">
        <f t="array" ref="R611">INDEX($H611:$K611,0,MATCH(R$594,$H$594:$K$594,0))*HLOOKUP(R$593,$J$590:$R$591,2)</f>
        <v>1</v>
      </c>
      <c r="S611" s="743" cm="1">
        <f t="array" ref="S611">INDEX($H611:$K611,0,MATCH(S$594,$H$594:$K$594,0))*HLOOKUP(S$593,$J$590:$R$591,2)</f>
        <v>1</v>
      </c>
      <c r="T611" s="743" cm="1">
        <f t="array" ref="T611">INDEX($H611:$K611,0,MATCH(T$594,$H$594:$K$594,0))*HLOOKUP(T$593,$J$590:$R$591,2)</f>
        <v>0</v>
      </c>
      <c r="U611" s="743" cm="1">
        <f t="array" ref="U611">INDEX($H611:$K611,0,MATCH(U$594,$H$594:$K$594,0))*HLOOKUP(U$593,$J$590:$R$591,2)</f>
        <v>1</v>
      </c>
      <c r="V611" s="743" cm="1">
        <f t="array" ref="V611">INDEX($H611:$K611,0,MATCH(V$594,$H$594:$K$594,0))*HLOOKUP(V$593,$J$590:$R$591,2)</f>
        <v>1</v>
      </c>
      <c r="W611" s="743" cm="1">
        <f t="array" ref="W611">INDEX($H611:$K611,0,MATCH(W$594,$H$594:$K$594,0))*HLOOKUP(W$593,$J$590:$R$591,2)</f>
        <v>1</v>
      </c>
      <c r="X611" s="743" cm="1">
        <f t="array" ref="X611">INDEX($H611:$K611,0,MATCH(X$594,$H$594:$K$594,0))*HLOOKUP(X$593,$J$590:$R$591,2)</f>
        <v>0</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1</v>
      </c>
      <c r="AB611" s="743" cm="1">
        <f t="array" ref="AB611">INDEX($H611:$K611,0,MATCH(AB$594,$H$594:$K$594,0))*HLOOKUP(AB$593,$J$590:$R$591,2)</f>
        <v>0</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1</v>
      </c>
      <c r="AF611" s="743" cm="1">
        <f t="array" ref="AF611">INDEX($H611:$K611,0,MATCH(AF$594,$H$594:$K$594,0))*HLOOKUP(AF$593,$J$590:$R$591,2)</f>
        <v>0</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1</v>
      </c>
      <c r="AJ611" s="743" cm="1">
        <f t="array" ref="AJ611">INDEX($H611:$K611,0,MATCH(AJ$594,$H$594:$K$594,0))*HLOOKUP(AJ$593,$J$590:$R$591,2)</f>
        <v>0</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1</v>
      </c>
      <c r="AN611" s="743" cm="1">
        <f t="array" ref="AN611">INDEX($H611:$K611,0,MATCH(AN$594,$H$594:$K$594,0))*HLOOKUP(AN$593,$J$590:$R$591,2)</f>
        <v>0</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1</v>
      </c>
      <c r="AR611" s="743" cm="1">
        <f t="array" ref="AR611">INDEX($H611:$K611,0,MATCH(AR$594,$H$594:$K$594,0))*HLOOKUP(AR$593,$J$590:$R$591,2)</f>
        <v>0</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1</v>
      </c>
      <c r="AV611" s="196"/>
      <c r="AW611" s="196"/>
      <c r="AX611" s="17"/>
      <c r="AY611" s="9"/>
      <c r="AZ611" s="9"/>
      <c r="BA611" s="9"/>
    </row>
    <row r="612" spans="1:53" ht="14.5" outlineLevel="1" x14ac:dyDescent="0.35">
      <c r="A612" s="7"/>
      <c r="B612" s="8"/>
      <c r="C612" s="18"/>
      <c r="D612" s="18"/>
      <c r="E612" s="18"/>
      <c r="F612" s="27"/>
      <c r="G612" s="27" t="str">
        <f t="shared" si="137"/>
        <v>YAAA2Nwd</v>
      </c>
      <c r="H612" s="232">
        <f t="shared" si="138"/>
        <v>0</v>
      </c>
      <c r="I612" s="232">
        <f t="shared" si="138"/>
        <v>1</v>
      </c>
      <c r="J612" s="232">
        <f t="shared" si="138"/>
        <v>1</v>
      </c>
      <c r="K612" s="232">
        <f t="shared" si="138"/>
        <v>1</v>
      </c>
      <c r="L612" s="743" cm="1">
        <f t="array" ref="L612">INDEX($H612:$K612,0,MATCH(L$594,$H$594:$K$594,0))*HLOOKUP(L$593,$J$590:$R$591,2)</f>
        <v>0</v>
      </c>
      <c r="M612" s="743" cm="1">
        <f t="array" ref="M612">INDEX($H612:$K612,0,MATCH(M$594,$H$594:$K$594,0))*HLOOKUP(M$593,$J$590:$R$591,2)</f>
        <v>1</v>
      </c>
      <c r="N612" s="743" cm="1">
        <f t="array" ref="N612">INDEX($H612:$K612,0,MATCH(N$594,$H$594:$K$594,0))*HLOOKUP(N$593,$J$590:$R$591,2)</f>
        <v>1</v>
      </c>
      <c r="O612" s="743" cm="1">
        <f t="array" ref="O612">INDEX($H612:$K612,0,MATCH(O$594,$H$594:$K$594,0))*HLOOKUP(O$593,$J$590:$R$591,2)</f>
        <v>1</v>
      </c>
      <c r="P612" s="743" cm="1">
        <f t="array" ref="P612">INDEX($H612:$K612,0,MATCH(P$594,$H$594:$K$594,0))*HLOOKUP(P$593,$J$590:$R$591,2)</f>
        <v>0</v>
      </c>
      <c r="Q612" s="743" cm="1">
        <f t="array" ref="Q612">INDEX($H612:$K612,0,MATCH(Q$594,$H$594:$K$594,0))*HLOOKUP(Q$593,$J$590:$R$591,2)</f>
        <v>1</v>
      </c>
      <c r="R612" s="743" cm="1">
        <f t="array" ref="R612">INDEX($H612:$K612,0,MATCH(R$594,$H$594:$K$594,0))*HLOOKUP(R$593,$J$590:$R$591,2)</f>
        <v>1</v>
      </c>
      <c r="S612" s="743" cm="1">
        <f t="array" ref="S612">INDEX($H612:$K612,0,MATCH(S$594,$H$594:$K$594,0))*HLOOKUP(S$593,$J$590:$R$591,2)</f>
        <v>1</v>
      </c>
      <c r="T612" s="743" cm="1">
        <f t="array" ref="T612">INDEX($H612:$K612,0,MATCH(T$594,$H$594:$K$594,0))*HLOOKUP(T$593,$J$590:$R$591,2)</f>
        <v>0</v>
      </c>
      <c r="U612" s="743" cm="1">
        <f t="array" ref="U612">INDEX($H612:$K612,0,MATCH(U$594,$H$594:$K$594,0))*HLOOKUP(U$593,$J$590:$R$591,2)</f>
        <v>1</v>
      </c>
      <c r="V612" s="743" cm="1">
        <f t="array" ref="V612">INDEX($H612:$K612,0,MATCH(V$594,$H$594:$K$594,0))*HLOOKUP(V$593,$J$590:$R$591,2)</f>
        <v>1</v>
      </c>
      <c r="W612" s="743" cm="1">
        <f t="array" ref="W612">INDEX($H612:$K612,0,MATCH(W$594,$H$594:$K$594,0))*HLOOKUP(W$593,$J$590:$R$591,2)</f>
        <v>1</v>
      </c>
      <c r="X612" s="743" cm="1">
        <f t="array" ref="X612">INDEX($H612:$K612,0,MATCH(X$594,$H$594:$K$594,0))*HLOOKUP(X$593,$J$590:$R$591,2)</f>
        <v>0</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1</v>
      </c>
      <c r="AB612" s="743" cm="1">
        <f t="array" ref="AB612">INDEX($H612:$K612,0,MATCH(AB$594,$H$594:$K$594,0))*HLOOKUP(AB$593,$J$590:$R$591,2)</f>
        <v>0</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1</v>
      </c>
      <c r="AF612" s="743" cm="1">
        <f t="array" ref="AF612">INDEX($H612:$K612,0,MATCH(AF$594,$H$594:$K$594,0))*HLOOKUP(AF$593,$J$590:$R$591,2)</f>
        <v>0</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1</v>
      </c>
      <c r="AJ612" s="743" cm="1">
        <f t="array" ref="AJ612">INDEX($H612:$K612,0,MATCH(AJ$594,$H$594:$K$594,0))*HLOOKUP(AJ$593,$J$590:$R$591,2)</f>
        <v>0</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1</v>
      </c>
      <c r="AN612" s="743" cm="1">
        <f t="array" ref="AN612">INDEX($H612:$K612,0,MATCH(AN$594,$H$594:$K$594,0))*HLOOKUP(AN$593,$J$590:$R$591,2)</f>
        <v>0</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1</v>
      </c>
      <c r="AR612" s="743" cm="1">
        <f t="array" ref="AR612">INDEX($H612:$K612,0,MATCH(AR$594,$H$594:$K$594,0))*HLOOKUP(AR$593,$J$590:$R$591,2)</f>
        <v>0</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1</v>
      </c>
      <c r="AV612" s="196"/>
      <c r="AW612" s="196"/>
      <c r="AX612" s="17"/>
      <c r="AY612" s="9"/>
      <c r="AZ612" s="9"/>
      <c r="BA612" s="9"/>
    </row>
    <row r="613" spans="1:53" ht="14.5" outlineLevel="1" x14ac:dyDescent="0.35">
      <c r="A613" s="7"/>
      <c r="B613" s="8"/>
      <c r="C613" s="18"/>
      <c r="D613" s="18"/>
      <c r="E613" s="18"/>
      <c r="F613" s="27"/>
      <c r="G613" s="27" t="str">
        <f t="shared" si="137"/>
        <v>YYAA2A1z</v>
      </c>
      <c r="H613" s="232">
        <f t="shared" si="138"/>
        <v>0</v>
      </c>
      <c r="I613" s="232">
        <f t="shared" si="138"/>
        <v>1</v>
      </c>
      <c r="J613" s="232">
        <f t="shared" si="138"/>
        <v>1</v>
      </c>
      <c r="K613" s="232">
        <f t="shared" si="138"/>
        <v>1</v>
      </c>
      <c r="L613" s="743" cm="1">
        <f t="array" ref="L613">INDEX($H613:$K613,0,MATCH(L$594,$H$594:$K$594,0))*HLOOKUP(L$593,$J$590:$R$591,2)</f>
        <v>0</v>
      </c>
      <c r="M613" s="743" cm="1">
        <f t="array" ref="M613">INDEX($H613:$K613,0,MATCH(M$594,$H$594:$K$594,0))*HLOOKUP(M$593,$J$590:$R$591,2)</f>
        <v>1</v>
      </c>
      <c r="N613" s="743" cm="1">
        <f t="array" ref="N613">INDEX($H613:$K613,0,MATCH(N$594,$H$594:$K$594,0))*HLOOKUP(N$593,$J$590:$R$591,2)</f>
        <v>1</v>
      </c>
      <c r="O613" s="743" cm="1">
        <f t="array" ref="O613">INDEX($H613:$K613,0,MATCH(O$594,$H$594:$K$594,0))*HLOOKUP(O$593,$J$590:$R$591,2)</f>
        <v>1</v>
      </c>
      <c r="P613" s="743" cm="1">
        <f t="array" ref="P613">INDEX($H613:$K613,0,MATCH(P$594,$H$594:$K$594,0))*HLOOKUP(P$593,$J$590:$R$591,2)</f>
        <v>0</v>
      </c>
      <c r="Q613" s="743" cm="1">
        <f t="array" ref="Q613">INDEX($H613:$K613,0,MATCH(Q$594,$H$594:$K$594,0))*HLOOKUP(Q$593,$J$590:$R$591,2)</f>
        <v>1</v>
      </c>
      <c r="R613" s="743" cm="1">
        <f t="array" ref="R613">INDEX($H613:$K613,0,MATCH(R$594,$H$594:$K$594,0))*HLOOKUP(R$593,$J$590:$R$591,2)</f>
        <v>1</v>
      </c>
      <c r="S613" s="743" cm="1">
        <f t="array" ref="S613">INDEX($H613:$K613,0,MATCH(S$594,$H$594:$K$594,0))*HLOOKUP(S$593,$J$590:$R$591,2)</f>
        <v>1</v>
      </c>
      <c r="T613" s="743" cm="1">
        <f t="array" ref="T613">INDEX($H613:$K613,0,MATCH(T$594,$H$594:$K$594,0))*HLOOKUP(T$593,$J$590:$R$591,2)</f>
        <v>0</v>
      </c>
      <c r="U613" s="743" cm="1">
        <f t="array" ref="U613">INDEX($H613:$K613,0,MATCH(U$594,$H$594:$K$594,0))*HLOOKUP(U$593,$J$590:$R$591,2)</f>
        <v>1</v>
      </c>
      <c r="V613" s="743" cm="1">
        <f t="array" ref="V613">INDEX($H613:$K613,0,MATCH(V$594,$H$594:$K$594,0))*HLOOKUP(V$593,$J$590:$R$591,2)</f>
        <v>1</v>
      </c>
      <c r="W613" s="743" cm="1">
        <f t="array" ref="W613">INDEX($H613:$K613,0,MATCH(W$594,$H$594:$K$594,0))*HLOOKUP(W$593,$J$590:$R$591,2)</f>
        <v>1</v>
      </c>
      <c r="X613" s="743" cm="1">
        <f t="array" ref="X613">INDEX($H613:$K613,0,MATCH(X$594,$H$594:$K$594,0))*HLOOKUP(X$593,$J$590:$R$591,2)</f>
        <v>0</v>
      </c>
      <c r="Y613" s="743" cm="1">
        <f t="array" ref="Y613">INDEX($H613:$K613,0,MATCH(Y$594,$H$594:$K$594,0))*HLOOKUP(Y$593,$J$590:$R$591,2)</f>
        <v>1</v>
      </c>
      <c r="Z613" s="743" cm="1">
        <f t="array" ref="Z613">INDEX($H613:$K613,0,MATCH(Z$594,$H$594:$K$594,0))*HLOOKUP(Z$593,$J$590:$R$591,2)</f>
        <v>1</v>
      </c>
      <c r="AA613" s="743" cm="1">
        <f t="array" ref="AA613">INDEX($H613:$K613,0,MATCH(AA$594,$H$594:$K$594,0))*HLOOKUP(AA$593,$J$590:$R$591,2)</f>
        <v>1</v>
      </c>
      <c r="AB613" s="743" cm="1">
        <f t="array" ref="AB613">INDEX($H613:$K613,0,MATCH(AB$594,$H$594:$K$594,0))*HLOOKUP(AB$593,$J$590:$R$591,2)</f>
        <v>0</v>
      </c>
      <c r="AC613" s="743" cm="1">
        <f t="array" ref="AC613">INDEX($H613:$K613,0,MATCH(AC$594,$H$594:$K$594,0))*HLOOKUP(AC$593,$J$590:$R$591,2)</f>
        <v>1</v>
      </c>
      <c r="AD613" s="743" cm="1">
        <f t="array" ref="AD613">INDEX($H613:$K613,0,MATCH(AD$594,$H$594:$K$594,0))*HLOOKUP(AD$593,$J$590:$R$591,2)</f>
        <v>1</v>
      </c>
      <c r="AE613" s="743" cm="1">
        <f t="array" ref="AE613">INDEX($H613:$K613,0,MATCH(AE$594,$H$594:$K$594,0))*HLOOKUP(AE$593,$J$590:$R$591,2)</f>
        <v>1</v>
      </c>
      <c r="AF613" s="743" cm="1">
        <f t="array" ref="AF613">INDEX($H613:$K613,0,MATCH(AF$594,$H$594:$K$594,0))*HLOOKUP(AF$593,$J$590:$R$591,2)</f>
        <v>0</v>
      </c>
      <c r="AG613" s="743" cm="1">
        <f t="array" ref="AG613">INDEX($H613:$K613,0,MATCH(AG$594,$H$594:$K$594,0))*HLOOKUP(AG$593,$J$590:$R$591,2)</f>
        <v>1</v>
      </c>
      <c r="AH613" s="743" cm="1">
        <f t="array" ref="AH613">INDEX($H613:$K613,0,MATCH(AH$594,$H$594:$K$594,0))*HLOOKUP(AH$593,$J$590:$R$591,2)</f>
        <v>1</v>
      </c>
      <c r="AI613" s="743" cm="1">
        <f t="array" ref="AI613">INDEX($H613:$K613,0,MATCH(AI$594,$H$594:$K$594,0))*HLOOKUP(AI$593,$J$590:$R$591,2)</f>
        <v>1</v>
      </c>
      <c r="AJ613" s="743" cm="1">
        <f t="array" ref="AJ613">INDEX($H613:$K613,0,MATCH(AJ$594,$H$594:$K$594,0))*HLOOKUP(AJ$593,$J$590:$R$591,2)</f>
        <v>0</v>
      </c>
      <c r="AK613" s="743" cm="1">
        <f t="array" ref="AK613">INDEX($H613:$K613,0,MATCH(AK$594,$H$594:$K$594,0))*HLOOKUP(AK$593,$J$590:$R$591,2)</f>
        <v>1</v>
      </c>
      <c r="AL613" s="743" cm="1">
        <f t="array" ref="AL613">INDEX($H613:$K613,0,MATCH(AL$594,$H$594:$K$594,0))*HLOOKUP(AL$593,$J$590:$R$591,2)</f>
        <v>1</v>
      </c>
      <c r="AM613" s="743" cm="1">
        <f t="array" ref="AM613">INDEX($H613:$K613,0,MATCH(AM$594,$H$594:$K$594,0))*HLOOKUP(AM$593,$J$590:$R$591,2)</f>
        <v>1</v>
      </c>
      <c r="AN613" s="743" cm="1">
        <f t="array" ref="AN613">INDEX($H613:$K613,0,MATCH(AN$594,$H$594:$K$594,0))*HLOOKUP(AN$593,$J$590:$R$591,2)</f>
        <v>0</v>
      </c>
      <c r="AO613" s="743" cm="1">
        <f t="array" ref="AO613">INDEX($H613:$K613,0,MATCH(AO$594,$H$594:$K$594,0))*HLOOKUP(AO$593,$J$590:$R$591,2)</f>
        <v>1</v>
      </c>
      <c r="AP613" s="743" cm="1">
        <f t="array" ref="AP613">INDEX($H613:$K613,0,MATCH(AP$594,$H$594:$K$594,0))*HLOOKUP(AP$593,$J$590:$R$591,2)</f>
        <v>1</v>
      </c>
      <c r="AQ613" s="743" cm="1">
        <f t="array" ref="AQ613">INDEX($H613:$K613,0,MATCH(AQ$594,$H$594:$K$594,0))*HLOOKUP(AQ$593,$J$590:$R$591,2)</f>
        <v>1</v>
      </c>
      <c r="AR613" s="743" cm="1">
        <f t="array" ref="AR613">INDEX($H613:$K613,0,MATCH(AR$594,$H$594:$K$594,0))*HLOOKUP(AR$593,$J$590:$R$591,2)</f>
        <v>0</v>
      </c>
      <c r="AS613" s="743" cm="1">
        <f t="array" ref="AS613">INDEX($H613:$K613,0,MATCH(AS$594,$H$594:$K$594,0))*HLOOKUP(AS$593,$J$590:$R$591,2)</f>
        <v>1</v>
      </c>
      <c r="AT613" s="743" cm="1">
        <f t="array" ref="AT613">INDEX($H613:$K613,0,MATCH(AT$594,$H$594:$K$594,0))*HLOOKUP(AT$593,$J$590:$R$591,2)</f>
        <v>1</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7"/>
        <v>YYBA2A1a</v>
      </c>
      <c r="H614" s="232">
        <f t="shared" si="138"/>
        <v>0</v>
      </c>
      <c r="I614" s="232">
        <f t="shared" si="138"/>
        <v>0</v>
      </c>
      <c r="J614" s="232">
        <f t="shared" si="138"/>
        <v>0</v>
      </c>
      <c r="K614" s="232">
        <f t="shared" si="138"/>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7"/>
        <v>YYWBA1a</v>
      </c>
      <c r="H615" s="232">
        <f t="shared" ref="H615:K634" si="139">IF(H529&gt;0,1,0)</f>
        <v>0</v>
      </c>
      <c r="I615" s="232">
        <f t="shared" si="139"/>
        <v>0</v>
      </c>
      <c r="J615" s="232">
        <f t="shared" si="139"/>
        <v>0</v>
      </c>
      <c r="K615" s="232">
        <f t="shared" si="139"/>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7"/>
        <v>YYFWBa</v>
      </c>
      <c r="H616" s="232">
        <f t="shared" si="139"/>
        <v>0</v>
      </c>
      <c r="I616" s="232">
        <f t="shared" si="139"/>
        <v>0</v>
      </c>
      <c r="J616" s="232">
        <f t="shared" si="139"/>
        <v>0</v>
      </c>
      <c r="K616" s="232">
        <f t="shared" si="139"/>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7"/>
        <v>AAANBo</v>
      </c>
      <c r="H617" s="232">
        <f t="shared" si="139"/>
        <v>0</v>
      </c>
      <c r="I617" s="232">
        <f t="shared" si="139"/>
        <v>1</v>
      </c>
      <c r="J617" s="232">
        <f t="shared" si="139"/>
        <v>1</v>
      </c>
      <c r="K617" s="232">
        <f t="shared" si="139"/>
        <v>1</v>
      </c>
      <c r="L617" s="743" cm="1">
        <f t="array" ref="L617">INDEX($H617:$K617,0,MATCH(L$594,$H$594:$K$594,0))*HLOOKUP(L$593,$J$590:$R$591,2)</f>
        <v>0</v>
      </c>
      <c r="M617" s="743" cm="1">
        <f t="array" ref="M617">INDEX($H617:$K617,0,MATCH(M$594,$H$594:$K$594,0))*HLOOKUP(M$593,$J$590:$R$591,2)</f>
        <v>1</v>
      </c>
      <c r="N617" s="743" cm="1">
        <f t="array" ref="N617">INDEX($H617:$K617,0,MATCH(N$594,$H$594:$K$594,0))*HLOOKUP(N$593,$J$590:$R$591,2)</f>
        <v>1</v>
      </c>
      <c r="O617" s="743" cm="1">
        <f t="array" ref="O617">INDEX($H617:$K617,0,MATCH(O$594,$H$594:$K$594,0))*HLOOKUP(O$593,$J$590:$R$591,2)</f>
        <v>1</v>
      </c>
      <c r="P617" s="743" cm="1">
        <f t="array" ref="P617">INDEX($H617:$K617,0,MATCH(P$594,$H$594:$K$594,0))*HLOOKUP(P$593,$J$590:$R$591,2)</f>
        <v>0</v>
      </c>
      <c r="Q617" s="743" cm="1">
        <f t="array" ref="Q617">INDEX($H617:$K617,0,MATCH(Q$594,$H$594:$K$594,0))*HLOOKUP(Q$593,$J$590:$R$591,2)</f>
        <v>1</v>
      </c>
      <c r="R617" s="743" cm="1">
        <f t="array" ref="R617">INDEX($H617:$K617,0,MATCH(R$594,$H$594:$K$594,0))*HLOOKUP(R$593,$J$590:$R$591,2)</f>
        <v>1</v>
      </c>
      <c r="S617" s="743" cm="1">
        <f t="array" ref="S617">INDEX($H617:$K617,0,MATCH(S$594,$H$594:$K$594,0))*HLOOKUP(S$593,$J$590:$R$591,2)</f>
        <v>1</v>
      </c>
      <c r="T617" s="743" cm="1">
        <f t="array" ref="T617">INDEX($H617:$K617,0,MATCH(T$594,$H$594:$K$594,0))*HLOOKUP(T$593,$J$590:$R$591,2)</f>
        <v>0</v>
      </c>
      <c r="U617" s="743" cm="1">
        <f t="array" ref="U617">INDEX($H617:$K617,0,MATCH(U$594,$H$594:$K$594,0))*HLOOKUP(U$593,$J$590:$R$591,2)</f>
        <v>1</v>
      </c>
      <c r="V617" s="743" cm="1">
        <f t="array" ref="V617">INDEX($H617:$K617,0,MATCH(V$594,$H$594:$K$594,0))*HLOOKUP(V$593,$J$590:$R$591,2)</f>
        <v>1</v>
      </c>
      <c r="W617" s="743" cm="1">
        <f t="array" ref="W617">INDEX($H617:$K617,0,MATCH(W$594,$H$594:$K$594,0))*HLOOKUP(W$593,$J$590:$R$591,2)</f>
        <v>1</v>
      </c>
      <c r="X617" s="743" cm="1">
        <f t="array" ref="X617">INDEX($H617:$K617,0,MATCH(X$594,$H$594:$K$594,0))*HLOOKUP(X$593,$J$590:$R$591,2)</f>
        <v>0</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1</v>
      </c>
      <c r="AB617" s="743" cm="1">
        <f t="array" ref="AB617">INDEX($H617:$K617,0,MATCH(AB$594,$H$594:$K$594,0))*HLOOKUP(AB$593,$J$590:$R$591,2)</f>
        <v>0</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1</v>
      </c>
      <c r="AF617" s="743" cm="1">
        <f t="array" ref="AF617">INDEX($H617:$K617,0,MATCH(AF$594,$H$594:$K$594,0))*HLOOKUP(AF$593,$J$590:$R$591,2)</f>
        <v>0</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1</v>
      </c>
      <c r="AJ617" s="743" cm="1">
        <f t="array" ref="AJ617">INDEX($H617:$K617,0,MATCH(AJ$594,$H$594:$K$594,0))*HLOOKUP(AJ$593,$J$590:$R$591,2)</f>
        <v>0</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1</v>
      </c>
      <c r="AN617" s="743" cm="1">
        <f t="array" ref="AN617">INDEX($H617:$K617,0,MATCH(AN$594,$H$594:$K$594,0))*HLOOKUP(AN$593,$J$590:$R$591,2)</f>
        <v>0</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1</v>
      </c>
      <c r="AR617" s="743" cm="1">
        <f t="array" ref="AR617">INDEX($H617:$K617,0,MATCH(AR$594,$H$594:$K$594,0))*HLOOKUP(AR$593,$J$590:$R$591,2)</f>
        <v>0</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1</v>
      </c>
      <c r="AV617" s="196"/>
      <c r="AW617" s="196"/>
      <c r="AX617" s="17"/>
      <c r="AY617" s="9"/>
      <c r="AZ617" s="9"/>
      <c r="BA617" s="9"/>
    </row>
    <row r="618" spans="1:53" ht="14.5" outlineLevel="1" x14ac:dyDescent="0.35">
      <c r="A618" s="7"/>
      <c r="B618" s="8"/>
      <c r="C618" s="18"/>
      <c r="D618" s="18"/>
      <c r="E618" s="18"/>
      <c r="F618" s="27"/>
      <c r="G618" s="27" t="str">
        <f t="shared" si="137"/>
        <v>AAANBod</v>
      </c>
      <c r="H618" s="232">
        <f t="shared" si="139"/>
        <v>0</v>
      </c>
      <c r="I618" s="232">
        <f t="shared" si="139"/>
        <v>1</v>
      </c>
      <c r="J618" s="232">
        <f t="shared" si="139"/>
        <v>1</v>
      </c>
      <c r="K618" s="232">
        <f t="shared" si="139"/>
        <v>1</v>
      </c>
      <c r="L618" s="743" cm="1">
        <f t="array" ref="L618">INDEX($H618:$K618,0,MATCH(L$594,$H$594:$K$594,0))*HLOOKUP(L$593,$J$590:$R$591,2)</f>
        <v>0</v>
      </c>
      <c r="M618" s="743" cm="1">
        <f t="array" ref="M618">INDEX($H618:$K618,0,MATCH(M$594,$H$594:$K$594,0))*HLOOKUP(M$593,$J$590:$R$591,2)</f>
        <v>1</v>
      </c>
      <c r="N618" s="743" cm="1">
        <f t="array" ref="N618">INDEX($H618:$K618,0,MATCH(N$594,$H$594:$K$594,0))*HLOOKUP(N$593,$J$590:$R$591,2)</f>
        <v>1</v>
      </c>
      <c r="O618" s="743" cm="1">
        <f t="array" ref="O618">INDEX($H618:$K618,0,MATCH(O$594,$H$594:$K$594,0))*HLOOKUP(O$593,$J$590:$R$591,2)</f>
        <v>1</v>
      </c>
      <c r="P618" s="743" cm="1">
        <f t="array" ref="P618">INDEX($H618:$K618,0,MATCH(P$594,$H$594:$K$594,0))*HLOOKUP(P$593,$J$590:$R$591,2)</f>
        <v>0</v>
      </c>
      <c r="Q618" s="743" cm="1">
        <f t="array" ref="Q618">INDEX($H618:$K618,0,MATCH(Q$594,$H$594:$K$594,0))*HLOOKUP(Q$593,$J$590:$R$591,2)</f>
        <v>1</v>
      </c>
      <c r="R618" s="743" cm="1">
        <f t="array" ref="R618">INDEX($H618:$K618,0,MATCH(R$594,$H$594:$K$594,0))*HLOOKUP(R$593,$J$590:$R$591,2)</f>
        <v>1</v>
      </c>
      <c r="S618" s="743" cm="1">
        <f t="array" ref="S618">INDEX($H618:$K618,0,MATCH(S$594,$H$594:$K$594,0))*HLOOKUP(S$593,$J$590:$R$591,2)</f>
        <v>1</v>
      </c>
      <c r="T618" s="743" cm="1">
        <f t="array" ref="T618">INDEX($H618:$K618,0,MATCH(T$594,$H$594:$K$594,0))*HLOOKUP(T$593,$J$590:$R$591,2)</f>
        <v>0</v>
      </c>
      <c r="U618" s="743" cm="1">
        <f t="array" ref="U618">INDEX($H618:$K618,0,MATCH(U$594,$H$594:$K$594,0))*HLOOKUP(U$593,$J$590:$R$591,2)</f>
        <v>1</v>
      </c>
      <c r="V618" s="743" cm="1">
        <f t="array" ref="V618">INDEX($H618:$K618,0,MATCH(V$594,$H$594:$K$594,0))*HLOOKUP(V$593,$J$590:$R$591,2)</f>
        <v>1</v>
      </c>
      <c r="W618" s="743" cm="1">
        <f t="array" ref="W618">INDEX($H618:$K618,0,MATCH(W$594,$H$594:$K$594,0))*HLOOKUP(W$593,$J$590:$R$591,2)</f>
        <v>1</v>
      </c>
      <c r="X618" s="743" cm="1">
        <f t="array" ref="X618">INDEX($H618:$K618,0,MATCH(X$594,$H$594:$K$594,0))*HLOOKUP(X$593,$J$590:$R$591,2)</f>
        <v>0</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1</v>
      </c>
      <c r="AB618" s="743" cm="1">
        <f t="array" ref="AB618">INDEX($H618:$K618,0,MATCH(AB$594,$H$594:$K$594,0))*HLOOKUP(AB$593,$J$590:$R$591,2)</f>
        <v>0</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1</v>
      </c>
      <c r="AF618" s="743" cm="1">
        <f t="array" ref="AF618">INDEX($H618:$K618,0,MATCH(AF$594,$H$594:$K$594,0))*HLOOKUP(AF$593,$J$590:$R$591,2)</f>
        <v>0</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1</v>
      </c>
      <c r="AJ618" s="743" cm="1">
        <f t="array" ref="AJ618">INDEX($H618:$K618,0,MATCH(AJ$594,$H$594:$K$594,0))*HLOOKUP(AJ$593,$J$590:$R$591,2)</f>
        <v>0</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1</v>
      </c>
      <c r="AN618" s="743" cm="1">
        <f t="array" ref="AN618">INDEX($H618:$K618,0,MATCH(AN$594,$H$594:$K$594,0))*HLOOKUP(AN$593,$J$590:$R$591,2)</f>
        <v>0</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1</v>
      </c>
      <c r="AR618" s="743" cm="1">
        <f t="array" ref="AR618">INDEX($H618:$K618,0,MATCH(AR$594,$H$594:$K$594,0))*HLOOKUP(AR$593,$J$590:$R$591,2)</f>
        <v>0</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1</v>
      </c>
      <c r="AV618" s="196"/>
      <c r="AW618" s="196"/>
      <c r="AX618" s="17"/>
      <c r="AY618" s="9"/>
      <c r="AZ618" s="9"/>
      <c r="BA618" s="9"/>
    </row>
    <row r="619" spans="1:53" ht="14.5" outlineLevel="1" x14ac:dyDescent="0.35">
      <c r="A619" s="7"/>
      <c r="B619" s="8"/>
      <c r="C619" s="18"/>
      <c r="D619" s="18"/>
      <c r="E619" s="18"/>
      <c r="F619" s="27"/>
      <c r="G619" s="27" t="str">
        <f t="shared" si="137"/>
        <v>AAAA2Nb</v>
      </c>
      <c r="H619" s="232">
        <f t="shared" si="139"/>
        <v>0</v>
      </c>
      <c r="I619" s="232">
        <f t="shared" si="139"/>
        <v>1</v>
      </c>
      <c r="J619" s="232">
        <f t="shared" si="139"/>
        <v>1</v>
      </c>
      <c r="K619" s="232">
        <f t="shared" si="139"/>
        <v>1</v>
      </c>
      <c r="L619" s="743" cm="1">
        <f t="array" ref="L619">INDEX($H619:$K619,0,MATCH(L$594,$H$594:$K$594,0))*HLOOKUP(L$593,$J$590:$R$591,2)</f>
        <v>0</v>
      </c>
      <c r="M619" s="743" cm="1">
        <f t="array" ref="M619">INDEX($H619:$K619,0,MATCH(M$594,$H$594:$K$594,0))*HLOOKUP(M$593,$J$590:$R$591,2)</f>
        <v>1</v>
      </c>
      <c r="N619" s="743" cm="1">
        <f t="array" ref="N619">INDEX($H619:$K619,0,MATCH(N$594,$H$594:$K$594,0))*HLOOKUP(N$593,$J$590:$R$591,2)</f>
        <v>1</v>
      </c>
      <c r="O619" s="743" cm="1">
        <f t="array" ref="O619">INDEX($H619:$K619,0,MATCH(O$594,$H$594:$K$594,0))*HLOOKUP(O$593,$J$590:$R$591,2)</f>
        <v>1</v>
      </c>
      <c r="P619" s="743" cm="1">
        <f t="array" ref="P619">INDEX($H619:$K619,0,MATCH(P$594,$H$594:$K$594,0))*HLOOKUP(P$593,$J$590:$R$591,2)</f>
        <v>0</v>
      </c>
      <c r="Q619" s="743" cm="1">
        <f t="array" ref="Q619">INDEX($H619:$K619,0,MATCH(Q$594,$H$594:$K$594,0))*HLOOKUP(Q$593,$J$590:$R$591,2)</f>
        <v>1</v>
      </c>
      <c r="R619" s="743" cm="1">
        <f t="array" ref="R619">INDEX($H619:$K619,0,MATCH(R$594,$H$594:$K$594,0))*HLOOKUP(R$593,$J$590:$R$591,2)</f>
        <v>1</v>
      </c>
      <c r="S619" s="743" cm="1">
        <f t="array" ref="S619">INDEX($H619:$K619,0,MATCH(S$594,$H$594:$K$594,0))*HLOOKUP(S$593,$J$590:$R$591,2)</f>
        <v>1</v>
      </c>
      <c r="T619" s="743" cm="1">
        <f t="array" ref="T619">INDEX($H619:$K619,0,MATCH(T$594,$H$594:$K$594,0))*HLOOKUP(T$593,$J$590:$R$591,2)</f>
        <v>0</v>
      </c>
      <c r="U619" s="743" cm="1">
        <f t="array" ref="U619">INDEX($H619:$K619,0,MATCH(U$594,$H$594:$K$594,0))*HLOOKUP(U$593,$J$590:$R$591,2)</f>
        <v>1</v>
      </c>
      <c r="V619" s="743" cm="1">
        <f t="array" ref="V619">INDEX($H619:$K619,0,MATCH(V$594,$H$594:$K$594,0))*HLOOKUP(V$593,$J$590:$R$591,2)</f>
        <v>1</v>
      </c>
      <c r="W619" s="743" cm="1">
        <f t="array" ref="W619">INDEX($H619:$K619,0,MATCH(W$594,$H$594:$K$594,0))*HLOOKUP(W$593,$J$590:$R$591,2)</f>
        <v>1</v>
      </c>
      <c r="X619" s="743" cm="1">
        <f t="array" ref="X619">INDEX($H619:$K619,0,MATCH(X$594,$H$594:$K$594,0))*HLOOKUP(X$593,$J$590:$R$591,2)</f>
        <v>0</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1</v>
      </c>
      <c r="AB619" s="743" cm="1">
        <f t="array" ref="AB619">INDEX($H619:$K619,0,MATCH(AB$594,$H$594:$K$594,0))*HLOOKUP(AB$593,$J$590:$R$591,2)</f>
        <v>0</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1</v>
      </c>
      <c r="AF619" s="743" cm="1">
        <f t="array" ref="AF619">INDEX($H619:$K619,0,MATCH(AF$594,$H$594:$K$594,0))*HLOOKUP(AF$593,$J$590:$R$591,2)</f>
        <v>0</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1</v>
      </c>
      <c r="AJ619" s="743" cm="1">
        <f t="array" ref="AJ619">INDEX($H619:$K619,0,MATCH(AJ$594,$H$594:$K$594,0))*HLOOKUP(AJ$593,$J$590:$R$591,2)</f>
        <v>0</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1</v>
      </c>
      <c r="AN619" s="743" cm="1">
        <f t="array" ref="AN619">INDEX($H619:$K619,0,MATCH(AN$594,$H$594:$K$594,0))*HLOOKUP(AN$593,$J$590:$R$591,2)</f>
        <v>0</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1</v>
      </c>
      <c r="AR619" s="743" cm="1">
        <f t="array" ref="AR619">INDEX($H619:$K619,0,MATCH(AR$594,$H$594:$K$594,0))*HLOOKUP(AR$593,$J$590:$R$591,2)</f>
        <v>0</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1</v>
      </c>
      <c r="AV619" s="196"/>
      <c r="AW619" s="196"/>
      <c r="AX619" s="17"/>
      <c r="AY619" s="9"/>
      <c r="AZ619" s="9"/>
      <c r="BA619" s="9"/>
    </row>
    <row r="620" spans="1:53" ht="14.5" outlineLevel="1" x14ac:dyDescent="0.35">
      <c r="A620" s="7"/>
      <c r="B620" s="8"/>
      <c r="C620" s="18"/>
      <c r="D620" s="18"/>
      <c r="E620" s="18"/>
      <c r="F620" s="27"/>
      <c r="G620" s="27" t="str">
        <f t="shared" si="137"/>
        <v>AAAA2Nbd</v>
      </c>
      <c r="H620" s="232">
        <f t="shared" si="139"/>
        <v>0</v>
      </c>
      <c r="I620" s="232">
        <f t="shared" si="139"/>
        <v>1</v>
      </c>
      <c r="J620" s="232">
        <f t="shared" si="139"/>
        <v>1</v>
      </c>
      <c r="K620" s="232">
        <f t="shared" si="139"/>
        <v>1</v>
      </c>
      <c r="L620" s="743" cm="1">
        <f t="array" ref="L620">INDEX($H620:$K620,0,MATCH(L$594,$H$594:$K$594,0))*HLOOKUP(L$593,$J$590:$R$591,2)</f>
        <v>0</v>
      </c>
      <c r="M620" s="743" cm="1">
        <f t="array" ref="M620">INDEX($H620:$K620,0,MATCH(M$594,$H$594:$K$594,0))*HLOOKUP(M$593,$J$590:$R$591,2)</f>
        <v>1</v>
      </c>
      <c r="N620" s="743" cm="1">
        <f t="array" ref="N620">INDEX($H620:$K620,0,MATCH(N$594,$H$594:$K$594,0))*HLOOKUP(N$593,$J$590:$R$591,2)</f>
        <v>1</v>
      </c>
      <c r="O620" s="743" cm="1">
        <f t="array" ref="O620">INDEX($H620:$K620,0,MATCH(O$594,$H$594:$K$594,0))*HLOOKUP(O$593,$J$590:$R$591,2)</f>
        <v>1</v>
      </c>
      <c r="P620" s="743" cm="1">
        <f t="array" ref="P620">INDEX($H620:$K620,0,MATCH(P$594,$H$594:$K$594,0))*HLOOKUP(P$593,$J$590:$R$591,2)</f>
        <v>0</v>
      </c>
      <c r="Q620" s="743" cm="1">
        <f t="array" ref="Q620">INDEX($H620:$K620,0,MATCH(Q$594,$H$594:$K$594,0))*HLOOKUP(Q$593,$J$590:$R$591,2)</f>
        <v>1</v>
      </c>
      <c r="R620" s="743" cm="1">
        <f t="array" ref="R620">INDEX($H620:$K620,0,MATCH(R$594,$H$594:$K$594,0))*HLOOKUP(R$593,$J$590:$R$591,2)</f>
        <v>1</v>
      </c>
      <c r="S620" s="743" cm="1">
        <f t="array" ref="S620">INDEX($H620:$K620,0,MATCH(S$594,$H$594:$K$594,0))*HLOOKUP(S$593,$J$590:$R$591,2)</f>
        <v>1</v>
      </c>
      <c r="T620" s="743" cm="1">
        <f t="array" ref="T620">INDEX($H620:$K620,0,MATCH(T$594,$H$594:$K$594,0))*HLOOKUP(T$593,$J$590:$R$591,2)</f>
        <v>0</v>
      </c>
      <c r="U620" s="743" cm="1">
        <f t="array" ref="U620">INDEX($H620:$K620,0,MATCH(U$594,$H$594:$K$594,0))*HLOOKUP(U$593,$J$590:$R$591,2)</f>
        <v>1</v>
      </c>
      <c r="V620" s="743" cm="1">
        <f t="array" ref="V620">INDEX($H620:$K620,0,MATCH(V$594,$H$594:$K$594,0))*HLOOKUP(V$593,$J$590:$R$591,2)</f>
        <v>1</v>
      </c>
      <c r="W620" s="743" cm="1">
        <f t="array" ref="W620">INDEX($H620:$K620,0,MATCH(W$594,$H$594:$K$594,0))*HLOOKUP(W$593,$J$590:$R$591,2)</f>
        <v>1</v>
      </c>
      <c r="X620" s="743" cm="1">
        <f t="array" ref="X620">INDEX($H620:$K620,0,MATCH(X$594,$H$594:$K$594,0))*HLOOKUP(X$593,$J$590:$R$591,2)</f>
        <v>0</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1</v>
      </c>
      <c r="AB620" s="743" cm="1">
        <f t="array" ref="AB620">INDEX($H620:$K620,0,MATCH(AB$594,$H$594:$K$594,0))*HLOOKUP(AB$593,$J$590:$R$591,2)</f>
        <v>0</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1</v>
      </c>
      <c r="AF620" s="743" cm="1">
        <f t="array" ref="AF620">INDEX($H620:$K620,0,MATCH(AF$594,$H$594:$K$594,0))*HLOOKUP(AF$593,$J$590:$R$591,2)</f>
        <v>0</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1</v>
      </c>
      <c r="AJ620" s="743" cm="1">
        <f t="array" ref="AJ620">INDEX($H620:$K620,0,MATCH(AJ$594,$H$594:$K$594,0))*HLOOKUP(AJ$593,$J$590:$R$591,2)</f>
        <v>0</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1</v>
      </c>
      <c r="AN620" s="743" cm="1">
        <f t="array" ref="AN620">INDEX($H620:$K620,0,MATCH(AN$594,$H$594:$K$594,0))*HLOOKUP(AN$593,$J$590:$R$591,2)</f>
        <v>0</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1</v>
      </c>
      <c r="AR620" s="743" cm="1">
        <f t="array" ref="AR620">INDEX($H620:$K620,0,MATCH(AR$594,$H$594:$K$594,0))*HLOOKUP(AR$593,$J$590:$R$591,2)</f>
        <v>0</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1</v>
      </c>
      <c r="AV620" s="196"/>
      <c r="AW620" s="196"/>
      <c r="AX620" s="17"/>
      <c r="AY620" s="9"/>
      <c r="AZ620" s="9"/>
      <c r="BA620" s="9"/>
    </row>
    <row r="621" spans="1:53" ht="14.5" outlineLevel="1" x14ac:dyDescent="0.35">
      <c r="A621" s="7"/>
      <c r="B621" s="8"/>
      <c r="C621" s="18"/>
      <c r="D621" s="18"/>
      <c r="E621" s="18"/>
      <c r="F621" s="27"/>
      <c r="G621" s="27" t="str">
        <f t="shared" si="137"/>
        <v>AAAA2A1z</v>
      </c>
      <c r="H621" s="232">
        <f t="shared" si="139"/>
        <v>0</v>
      </c>
      <c r="I621" s="232">
        <f t="shared" si="139"/>
        <v>1</v>
      </c>
      <c r="J621" s="232">
        <f t="shared" si="139"/>
        <v>1</v>
      </c>
      <c r="K621" s="232">
        <f t="shared" si="139"/>
        <v>1</v>
      </c>
      <c r="L621" s="743" cm="1">
        <f t="array" ref="L621">INDEX($H621:$K621,0,MATCH(L$594,$H$594:$K$594,0))*HLOOKUP(L$593,$J$590:$R$591,2)</f>
        <v>0</v>
      </c>
      <c r="M621" s="743" cm="1">
        <f t="array" ref="M621">INDEX($H621:$K621,0,MATCH(M$594,$H$594:$K$594,0))*HLOOKUP(M$593,$J$590:$R$591,2)</f>
        <v>1</v>
      </c>
      <c r="N621" s="743" cm="1">
        <f t="array" ref="N621">INDEX($H621:$K621,0,MATCH(N$594,$H$594:$K$594,0))*HLOOKUP(N$593,$J$590:$R$591,2)</f>
        <v>1</v>
      </c>
      <c r="O621" s="743" cm="1">
        <f t="array" ref="O621">INDEX($H621:$K621,0,MATCH(O$594,$H$594:$K$594,0))*HLOOKUP(O$593,$J$590:$R$591,2)</f>
        <v>1</v>
      </c>
      <c r="P621" s="743" cm="1">
        <f t="array" ref="P621">INDEX($H621:$K621,0,MATCH(P$594,$H$594:$K$594,0))*HLOOKUP(P$593,$J$590:$R$591,2)</f>
        <v>0</v>
      </c>
      <c r="Q621" s="743" cm="1">
        <f t="array" ref="Q621">INDEX($H621:$K621,0,MATCH(Q$594,$H$594:$K$594,0))*HLOOKUP(Q$593,$J$590:$R$591,2)</f>
        <v>1</v>
      </c>
      <c r="R621" s="743" cm="1">
        <f t="array" ref="R621">INDEX($H621:$K621,0,MATCH(R$594,$H$594:$K$594,0))*HLOOKUP(R$593,$J$590:$R$591,2)</f>
        <v>1</v>
      </c>
      <c r="S621" s="743" cm="1">
        <f t="array" ref="S621">INDEX($H621:$K621,0,MATCH(S$594,$H$594:$K$594,0))*HLOOKUP(S$593,$J$590:$R$591,2)</f>
        <v>1</v>
      </c>
      <c r="T621" s="743" cm="1">
        <f t="array" ref="T621">INDEX($H621:$K621,0,MATCH(T$594,$H$594:$K$594,0))*HLOOKUP(T$593,$J$590:$R$591,2)</f>
        <v>0</v>
      </c>
      <c r="U621" s="743" cm="1">
        <f t="array" ref="U621">INDEX($H621:$K621,0,MATCH(U$594,$H$594:$K$594,0))*HLOOKUP(U$593,$J$590:$R$591,2)</f>
        <v>1</v>
      </c>
      <c r="V621" s="743" cm="1">
        <f t="array" ref="V621">INDEX($H621:$K621,0,MATCH(V$594,$H$594:$K$594,0))*HLOOKUP(V$593,$J$590:$R$591,2)</f>
        <v>1</v>
      </c>
      <c r="W621" s="743" cm="1">
        <f t="array" ref="W621">INDEX($H621:$K621,0,MATCH(W$594,$H$594:$K$594,0))*HLOOKUP(W$593,$J$590:$R$591,2)</f>
        <v>1</v>
      </c>
      <c r="X621" s="743" cm="1">
        <f t="array" ref="X621">INDEX($H621:$K621,0,MATCH(X$594,$H$594:$K$594,0))*HLOOKUP(X$593,$J$590:$R$591,2)</f>
        <v>0</v>
      </c>
      <c r="Y621" s="743" cm="1">
        <f t="array" ref="Y621">INDEX($H621:$K621,0,MATCH(Y$594,$H$594:$K$594,0))*HLOOKUP(Y$593,$J$590:$R$591,2)</f>
        <v>1</v>
      </c>
      <c r="Z621" s="743" cm="1">
        <f t="array" ref="Z621">INDEX($H621:$K621,0,MATCH(Z$594,$H$594:$K$594,0))*HLOOKUP(Z$593,$J$590:$R$591,2)</f>
        <v>1</v>
      </c>
      <c r="AA621" s="743" cm="1">
        <f t="array" ref="AA621">INDEX($H621:$K621,0,MATCH(AA$594,$H$594:$K$594,0))*HLOOKUP(AA$593,$J$590:$R$591,2)</f>
        <v>1</v>
      </c>
      <c r="AB621" s="743" cm="1">
        <f t="array" ref="AB621">INDEX($H621:$K621,0,MATCH(AB$594,$H$594:$K$594,0))*HLOOKUP(AB$593,$J$590:$R$591,2)</f>
        <v>0</v>
      </c>
      <c r="AC621" s="743" cm="1">
        <f t="array" ref="AC621">INDEX($H621:$K621,0,MATCH(AC$594,$H$594:$K$594,0))*HLOOKUP(AC$593,$J$590:$R$591,2)</f>
        <v>1</v>
      </c>
      <c r="AD621" s="743" cm="1">
        <f t="array" ref="AD621">INDEX($H621:$K621,0,MATCH(AD$594,$H$594:$K$594,0))*HLOOKUP(AD$593,$J$590:$R$591,2)</f>
        <v>1</v>
      </c>
      <c r="AE621" s="743" cm="1">
        <f t="array" ref="AE621">INDEX($H621:$K621,0,MATCH(AE$594,$H$594:$K$594,0))*HLOOKUP(AE$593,$J$590:$R$591,2)</f>
        <v>1</v>
      </c>
      <c r="AF621" s="743" cm="1">
        <f t="array" ref="AF621">INDEX($H621:$K621,0,MATCH(AF$594,$H$594:$K$594,0))*HLOOKUP(AF$593,$J$590:$R$591,2)</f>
        <v>0</v>
      </c>
      <c r="AG621" s="743" cm="1">
        <f t="array" ref="AG621">INDEX($H621:$K621,0,MATCH(AG$594,$H$594:$K$594,0))*HLOOKUP(AG$593,$J$590:$R$591,2)</f>
        <v>1</v>
      </c>
      <c r="AH621" s="743" cm="1">
        <f t="array" ref="AH621">INDEX($H621:$K621,0,MATCH(AH$594,$H$594:$K$594,0))*HLOOKUP(AH$593,$J$590:$R$591,2)</f>
        <v>1</v>
      </c>
      <c r="AI621" s="743" cm="1">
        <f t="array" ref="AI621">INDEX($H621:$K621,0,MATCH(AI$594,$H$594:$K$594,0))*HLOOKUP(AI$593,$J$590:$R$591,2)</f>
        <v>1</v>
      </c>
      <c r="AJ621" s="743" cm="1">
        <f t="array" ref="AJ621">INDEX($H621:$K621,0,MATCH(AJ$594,$H$594:$K$594,0))*HLOOKUP(AJ$593,$J$590:$R$591,2)</f>
        <v>0</v>
      </c>
      <c r="AK621" s="743" cm="1">
        <f t="array" ref="AK621">INDEX($H621:$K621,0,MATCH(AK$594,$H$594:$K$594,0))*HLOOKUP(AK$593,$J$590:$R$591,2)</f>
        <v>1</v>
      </c>
      <c r="AL621" s="743" cm="1">
        <f t="array" ref="AL621">INDEX($H621:$K621,0,MATCH(AL$594,$H$594:$K$594,0))*HLOOKUP(AL$593,$J$590:$R$591,2)</f>
        <v>1</v>
      </c>
      <c r="AM621" s="743" cm="1">
        <f t="array" ref="AM621">INDEX($H621:$K621,0,MATCH(AM$594,$H$594:$K$594,0))*HLOOKUP(AM$593,$J$590:$R$591,2)</f>
        <v>1</v>
      </c>
      <c r="AN621" s="743" cm="1">
        <f t="array" ref="AN621">INDEX($H621:$K621,0,MATCH(AN$594,$H$594:$K$594,0))*HLOOKUP(AN$593,$J$590:$R$591,2)</f>
        <v>0</v>
      </c>
      <c r="AO621" s="743" cm="1">
        <f t="array" ref="AO621">INDEX($H621:$K621,0,MATCH(AO$594,$H$594:$K$594,0))*HLOOKUP(AO$593,$J$590:$R$591,2)</f>
        <v>1</v>
      </c>
      <c r="AP621" s="743" cm="1">
        <f t="array" ref="AP621">INDEX($H621:$K621,0,MATCH(AP$594,$H$594:$K$594,0))*HLOOKUP(AP$593,$J$590:$R$591,2)</f>
        <v>1</v>
      </c>
      <c r="AQ621" s="743" cm="1">
        <f t="array" ref="AQ621">INDEX($H621:$K621,0,MATCH(AQ$594,$H$594:$K$594,0))*HLOOKUP(AQ$593,$J$590:$R$591,2)</f>
        <v>1</v>
      </c>
      <c r="AR621" s="743" cm="1">
        <f t="array" ref="AR621">INDEX($H621:$K621,0,MATCH(AR$594,$H$594:$K$594,0))*HLOOKUP(AR$593,$J$590:$R$591,2)</f>
        <v>0</v>
      </c>
      <c r="AS621" s="743" cm="1">
        <f t="array" ref="AS621">INDEX($H621:$K621,0,MATCH(AS$594,$H$594:$K$594,0))*HLOOKUP(AS$593,$J$590:$R$591,2)</f>
        <v>1</v>
      </c>
      <c r="AT621" s="743" cm="1">
        <f t="array" ref="AT621">INDEX($H621:$K621,0,MATCH(AT$594,$H$594:$K$594,0))*HLOOKUP(AT$593,$J$590:$R$591,2)</f>
        <v>1</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7"/>
        <v>YAAA2A1a</v>
      </c>
      <c r="H622" s="232">
        <f t="shared" si="139"/>
        <v>0</v>
      </c>
      <c r="I622" s="232">
        <f t="shared" si="139"/>
        <v>0</v>
      </c>
      <c r="J622" s="232">
        <f t="shared" si="139"/>
        <v>0</v>
      </c>
      <c r="K622" s="232">
        <f t="shared" si="139"/>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7"/>
        <v>YYAA2A1a</v>
      </c>
      <c r="H623" s="232">
        <f t="shared" si="139"/>
        <v>0</v>
      </c>
      <c r="I623" s="232">
        <f t="shared" si="139"/>
        <v>0</v>
      </c>
      <c r="J623" s="232">
        <f t="shared" si="139"/>
        <v>0</v>
      </c>
      <c r="K623" s="232">
        <f t="shared" si="139"/>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7"/>
        <v>YYOA2A1a</v>
      </c>
      <c r="H624" s="232">
        <f t="shared" si="139"/>
        <v>0</v>
      </c>
      <c r="I624" s="232">
        <f t="shared" si="139"/>
        <v>0</v>
      </c>
      <c r="J624" s="232">
        <f t="shared" si="139"/>
        <v>0</v>
      </c>
      <c r="K624" s="232">
        <f t="shared" si="139"/>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7"/>
        <v>AYBOA1a</v>
      </c>
      <c r="H625" s="232">
        <f t="shared" si="139"/>
        <v>0</v>
      </c>
      <c r="I625" s="232">
        <f t="shared" si="139"/>
        <v>0</v>
      </c>
      <c r="J625" s="232">
        <f t="shared" si="139"/>
        <v>0</v>
      </c>
      <c r="K625" s="232">
        <f t="shared" si="139"/>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7"/>
        <v>AANBOa</v>
      </c>
      <c r="H626" s="232">
        <f t="shared" si="139"/>
        <v>0</v>
      </c>
      <c r="I626" s="232">
        <f t="shared" si="139"/>
        <v>0</v>
      </c>
      <c r="J626" s="232">
        <f t="shared" si="139"/>
        <v>0</v>
      </c>
      <c r="K626" s="232">
        <f t="shared" si="139"/>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40">_xlfn.CONCAT(H193:M193)</f>
        <v>YABA2Ba</v>
      </c>
      <c r="H627" s="232">
        <f t="shared" si="139"/>
        <v>0</v>
      </c>
      <c r="I627" s="232">
        <f t="shared" si="139"/>
        <v>0</v>
      </c>
      <c r="J627" s="232">
        <f t="shared" si="139"/>
        <v>0</v>
      </c>
      <c r="K627" s="232">
        <f t="shared" si="139"/>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40"/>
        <v>AYABA1b</v>
      </c>
      <c r="H628" s="232">
        <f t="shared" si="139"/>
        <v>0</v>
      </c>
      <c r="I628" s="232">
        <f t="shared" si="139"/>
        <v>1</v>
      </c>
      <c r="J628" s="232">
        <f t="shared" si="139"/>
        <v>1</v>
      </c>
      <c r="K628" s="232">
        <f t="shared" si="139"/>
        <v>1</v>
      </c>
      <c r="L628" s="743" cm="1">
        <f t="array" ref="L628">INDEX($H628:$K628,0,MATCH(L$594,$H$594:$K$594,0))*HLOOKUP(L$593,$J$590:$R$591,2)</f>
        <v>0</v>
      </c>
      <c r="M628" s="743" cm="1">
        <f t="array" ref="M628">INDEX($H628:$K628,0,MATCH(M$594,$H$594:$K$594,0))*HLOOKUP(M$593,$J$590:$R$591,2)</f>
        <v>1</v>
      </c>
      <c r="N628" s="743" cm="1">
        <f t="array" ref="N628">INDEX($H628:$K628,0,MATCH(N$594,$H$594:$K$594,0))*HLOOKUP(N$593,$J$590:$R$591,2)</f>
        <v>1</v>
      </c>
      <c r="O628" s="743" cm="1">
        <f t="array" ref="O628">INDEX($H628:$K628,0,MATCH(O$594,$H$594:$K$594,0))*HLOOKUP(O$593,$J$590:$R$591,2)</f>
        <v>1</v>
      </c>
      <c r="P628" s="743" cm="1">
        <f t="array" ref="P628">INDEX($H628:$K628,0,MATCH(P$594,$H$594:$K$594,0))*HLOOKUP(P$593,$J$590:$R$591,2)</f>
        <v>0</v>
      </c>
      <c r="Q628" s="743" cm="1">
        <f t="array" ref="Q628">INDEX($H628:$K628,0,MATCH(Q$594,$H$594:$K$594,0))*HLOOKUP(Q$593,$J$590:$R$591,2)</f>
        <v>1</v>
      </c>
      <c r="R628" s="743" cm="1">
        <f t="array" ref="R628">INDEX($H628:$K628,0,MATCH(R$594,$H$594:$K$594,0))*HLOOKUP(R$593,$J$590:$R$591,2)</f>
        <v>1</v>
      </c>
      <c r="S628" s="743" cm="1">
        <f t="array" ref="S628">INDEX($H628:$K628,0,MATCH(S$594,$H$594:$K$594,0))*HLOOKUP(S$593,$J$590:$R$591,2)</f>
        <v>1</v>
      </c>
      <c r="T628" s="743" cm="1">
        <f t="array" ref="T628">INDEX($H628:$K628,0,MATCH(T$594,$H$594:$K$594,0))*HLOOKUP(T$593,$J$590:$R$591,2)</f>
        <v>0</v>
      </c>
      <c r="U628" s="743" cm="1">
        <f t="array" ref="U628">INDEX($H628:$K628,0,MATCH(U$594,$H$594:$K$594,0))*HLOOKUP(U$593,$J$590:$R$591,2)</f>
        <v>1</v>
      </c>
      <c r="V628" s="743" cm="1">
        <f t="array" ref="V628">INDEX($H628:$K628,0,MATCH(V$594,$H$594:$K$594,0))*HLOOKUP(V$593,$J$590:$R$591,2)</f>
        <v>1</v>
      </c>
      <c r="W628" s="743" cm="1">
        <f t="array" ref="W628">INDEX($H628:$K628,0,MATCH(W$594,$H$594:$K$594,0))*HLOOKUP(W$593,$J$590:$R$591,2)</f>
        <v>1</v>
      </c>
      <c r="X628" s="743" cm="1">
        <f t="array" ref="X628">INDEX($H628:$K628,0,MATCH(X$594,$H$594:$K$594,0))*HLOOKUP(X$593,$J$590:$R$591,2)</f>
        <v>0</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1</v>
      </c>
      <c r="AB628" s="743" cm="1">
        <f t="array" ref="AB628">INDEX($H628:$K628,0,MATCH(AB$594,$H$594:$K$594,0))*HLOOKUP(AB$593,$J$590:$R$591,2)</f>
        <v>0</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1</v>
      </c>
      <c r="AF628" s="743" cm="1">
        <f t="array" ref="AF628">INDEX($H628:$K628,0,MATCH(AF$594,$H$594:$K$594,0))*HLOOKUP(AF$593,$J$590:$R$591,2)</f>
        <v>0</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1</v>
      </c>
      <c r="AJ628" s="743" cm="1">
        <f t="array" ref="AJ628">INDEX($H628:$K628,0,MATCH(AJ$594,$H$594:$K$594,0))*HLOOKUP(AJ$593,$J$590:$R$591,2)</f>
        <v>0</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1</v>
      </c>
      <c r="AN628" s="743" cm="1">
        <f t="array" ref="AN628">INDEX($H628:$K628,0,MATCH(AN$594,$H$594:$K$594,0))*HLOOKUP(AN$593,$J$590:$R$591,2)</f>
        <v>0</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1</v>
      </c>
      <c r="AR628" s="743" cm="1">
        <f t="array" ref="AR628">INDEX($H628:$K628,0,MATCH(AR$594,$H$594:$K$594,0))*HLOOKUP(AR$593,$J$590:$R$591,2)</f>
        <v>0</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1</v>
      </c>
      <c r="AV628" s="196"/>
      <c r="AW628" s="196"/>
      <c r="AX628" s="17"/>
      <c r="AY628" s="9"/>
      <c r="AZ628" s="9"/>
      <c r="BA628" s="9"/>
    </row>
    <row r="629" spans="1:53" ht="14.5" outlineLevel="1" x14ac:dyDescent="0.35">
      <c r="A629" s="7"/>
      <c r="B629" s="8"/>
      <c r="C629" s="18"/>
      <c r="D629" s="18"/>
      <c r="E629" s="18"/>
      <c r="F629" s="27"/>
      <c r="G629" s="27" t="str">
        <f t="shared" si="140"/>
        <v>YAOA2OFa</v>
      </c>
      <c r="H629" s="232">
        <f t="shared" si="139"/>
        <v>0</v>
      </c>
      <c r="I629" s="232">
        <f t="shared" si="139"/>
        <v>0</v>
      </c>
      <c r="J629" s="232">
        <f t="shared" si="139"/>
        <v>0</v>
      </c>
      <c r="K629" s="232">
        <f t="shared" si="139"/>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40"/>
        <v>AYAOA1of</v>
      </c>
      <c r="H630" s="232">
        <f t="shared" si="139"/>
        <v>0</v>
      </c>
      <c r="I630" s="232">
        <f t="shared" si="139"/>
        <v>1</v>
      </c>
      <c r="J630" s="232">
        <f t="shared" si="139"/>
        <v>0</v>
      </c>
      <c r="K630" s="232">
        <f t="shared" si="139"/>
        <v>0</v>
      </c>
      <c r="L630" s="743" cm="1">
        <f t="array" ref="L630">INDEX($H630:$K630,0,MATCH(L$594,$H$594:$K$594,0))*HLOOKUP(L$593,$J$590:$R$591,2)</f>
        <v>0</v>
      </c>
      <c r="M630" s="743" cm="1">
        <f t="array" ref="M630">INDEX($H630:$K630,0,MATCH(M$594,$H$594:$K$594,0))*HLOOKUP(M$593,$J$590:$R$591,2)</f>
        <v>1</v>
      </c>
      <c r="N630" s="743" cm="1">
        <f t="array" ref="N630">INDEX($H630:$K630,0,MATCH(N$594,$H$594:$K$594,0))*HLOOKUP(N$593,$J$590:$R$591,2)</f>
        <v>0</v>
      </c>
      <c r="O630" s="743" cm="1">
        <f t="array" ref="O630">INDEX($H630:$K630,0,MATCH(O$594,$H$594:$K$594,0))*HLOOKUP(O$593,$J$590:$R$591,2)</f>
        <v>0</v>
      </c>
      <c r="P630" s="743" cm="1">
        <f t="array" ref="P630">INDEX($H630:$K630,0,MATCH(P$594,$H$594:$K$594,0))*HLOOKUP(P$593,$J$590:$R$591,2)</f>
        <v>0</v>
      </c>
      <c r="Q630" s="743" cm="1">
        <f t="array" ref="Q630">INDEX($H630:$K630,0,MATCH(Q$594,$H$594:$K$594,0))*HLOOKUP(Q$593,$J$590:$R$591,2)</f>
        <v>1</v>
      </c>
      <c r="R630" s="743" cm="1">
        <f t="array" ref="R630">INDEX($H630:$K630,0,MATCH(R$594,$H$594:$K$594,0))*HLOOKUP(R$593,$J$590:$R$591,2)</f>
        <v>0</v>
      </c>
      <c r="S630" s="743" cm="1">
        <f t="array" ref="S630">INDEX($H630:$K630,0,MATCH(S$594,$H$594:$K$594,0))*HLOOKUP(S$593,$J$590:$R$591,2)</f>
        <v>0</v>
      </c>
      <c r="T630" s="743" cm="1">
        <f t="array" ref="T630">INDEX($H630:$K630,0,MATCH(T$594,$H$594:$K$594,0))*HLOOKUP(T$593,$J$590:$R$591,2)</f>
        <v>0</v>
      </c>
      <c r="U630" s="743" cm="1">
        <f t="array" ref="U630">INDEX($H630:$K630,0,MATCH(U$594,$H$594:$K$594,0))*HLOOKUP(U$593,$J$590:$R$591,2)</f>
        <v>1</v>
      </c>
      <c r="V630" s="743" cm="1">
        <f t="array" ref="V630">INDEX($H630:$K630,0,MATCH(V$594,$H$594:$K$594,0))*HLOOKUP(V$593,$J$590:$R$591,2)</f>
        <v>0</v>
      </c>
      <c r="W630" s="743" cm="1">
        <f t="array" ref="W630">INDEX($H630:$K630,0,MATCH(W$594,$H$594:$K$594,0))*HLOOKUP(W$593,$J$590:$R$591,2)</f>
        <v>0</v>
      </c>
      <c r="X630" s="743" cm="1">
        <f t="array" ref="X630">INDEX($H630:$K630,0,MATCH(X$594,$H$594:$K$594,0))*HLOOKUP(X$593,$J$590:$R$591,2)</f>
        <v>0</v>
      </c>
      <c r="Y630" s="743" cm="1">
        <f t="array" ref="Y630">INDEX($H630:$K630,0,MATCH(Y$594,$H$594:$K$594,0))*HLOOKUP(Y$593,$J$590:$R$591,2)</f>
        <v>1</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0</v>
      </c>
      <c r="AC630" s="743" cm="1">
        <f t="array" ref="AC630">INDEX($H630:$K630,0,MATCH(AC$594,$H$594:$K$594,0))*HLOOKUP(AC$593,$J$590:$R$591,2)</f>
        <v>1</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0</v>
      </c>
      <c r="AG630" s="743" cm="1">
        <f t="array" ref="AG630">INDEX($H630:$K630,0,MATCH(AG$594,$H$594:$K$594,0))*HLOOKUP(AG$593,$J$590:$R$591,2)</f>
        <v>1</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0</v>
      </c>
      <c r="AK630" s="743" cm="1">
        <f t="array" ref="AK630">INDEX($H630:$K630,0,MATCH(AK$594,$H$594:$K$594,0))*HLOOKUP(AK$593,$J$590:$R$591,2)</f>
        <v>1</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0</v>
      </c>
      <c r="AO630" s="743" cm="1">
        <f t="array" ref="AO630">INDEX($H630:$K630,0,MATCH(AO$594,$H$594:$K$594,0))*HLOOKUP(AO$593,$J$590:$R$591,2)</f>
        <v>1</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0</v>
      </c>
      <c r="AS630" s="743" cm="1">
        <f t="array" ref="AS630">INDEX($H630:$K630,0,MATCH(AS$594,$H$594:$K$594,0))*HLOOKUP(AS$593,$J$590:$R$591,2)</f>
        <v>1</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40"/>
        <v>YYNBNb</v>
      </c>
      <c r="H631" s="232">
        <f t="shared" si="139"/>
        <v>0</v>
      </c>
      <c r="I631" s="232">
        <f t="shared" si="139"/>
        <v>1</v>
      </c>
      <c r="J631" s="232">
        <f t="shared" si="139"/>
        <v>1</v>
      </c>
      <c r="K631" s="232">
        <f t="shared" si="139"/>
        <v>1</v>
      </c>
      <c r="L631" s="743" cm="1">
        <f t="array" ref="L631">INDEX($H631:$K631,0,MATCH(L$594,$H$594:$K$594,0))*HLOOKUP(L$593,$J$590:$R$591,2)</f>
        <v>0</v>
      </c>
      <c r="M631" s="743" cm="1">
        <f t="array" ref="M631">INDEX($H631:$K631,0,MATCH(M$594,$H$594:$K$594,0))*HLOOKUP(M$593,$J$590:$R$591,2)</f>
        <v>1</v>
      </c>
      <c r="N631" s="743" cm="1">
        <f t="array" ref="N631">INDEX($H631:$K631,0,MATCH(N$594,$H$594:$K$594,0))*HLOOKUP(N$593,$J$590:$R$591,2)</f>
        <v>1</v>
      </c>
      <c r="O631" s="743" cm="1">
        <f t="array" ref="O631">INDEX($H631:$K631,0,MATCH(O$594,$H$594:$K$594,0))*HLOOKUP(O$593,$J$590:$R$591,2)</f>
        <v>1</v>
      </c>
      <c r="P631" s="743" cm="1">
        <f t="array" ref="P631">INDEX($H631:$K631,0,MATCH(P$594,$H$594:$K$594,0))*HLOOKUP(P$593,$J$590:$R$591,2)</f>
        <v>0</v>
      </c>
      <c r="Q631" s="743" cm="1">
        <f t="array" ref="Q631">INDEX($H631:$K631,0,MATCH(Q$594,$H$594:$K$594,0))*HLOOKUP(Q$593,$J$590:$R$591,2)</f>
        <v>1</v>
      </c>
      <c r="R631" s="743" cm="1">
        <f t="array" ref="R631">INDEX($H631:$K631,0,MATCH(R$594,$H$594:$K$594,0))*HLOOKUP(R$593,$J$590:$R$591,2)</f>
        <v>1</v>
      </c>
      <c r="S631" s="743" cm="1">
        <f t="array" ref="S631">INDEX($H631:$K631,0,MATCH(S$594,$H$594:$K$594,0))*HLOOKUP(S$593,$J$590:$R$591,2)</f>
        <v>1</v>
      </c>
      <c r="T631" s="743" cm="1">
        <f t="array" ref="T631">INDEX($H631:$K631,0,MATCH(T$594,$H$594:$K$594,0))*HLOOKUP(T$593,$J$590:$R$591,2)</f>
        <v>0</v>
      </c>
      <c r="U631" s="743" cm="1">
        <f t="array" ref="U631">INDEX($H631:$K631,0,MATCH(U$594,$H$594:$K$594,0))*HLOOKUP(U$593,$J$590:$R$591,2)</f>
        <v>1</v>
      </c>
      <c r="V631" s="743" cm="1">
        <f t="array" ref="V631">INDEX($H631:$K631,0,MATCH(V$594,$H$594:$K$594,0))*HLOOKUP(V$593,$J$590:$R$591,2)</f>
        <v>1</v>
      </c>
      <c r="W631" s="743" cm="1">
        <f t="array" ref="W631">INDEX($H631:$K631,0,MATCH(W$594,$H$594:$K$594,0))*HLOOKUP(W$593,$J$590:$R$591,2)</f>
        <v>1</v>
      </c>
      <c r="X631" s="743" cm="1">
        <f t="array" ref="X631">INDEX($H631:$K631,0,MATCH(X$594,$H$594:$K$594,0))*HLOOKUP(X$593,$J$590:$R$591,2)</f>
        <v>0</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1</v>
      </c>
      <c r="AB631" s="743" cm="1">
        <f t="array" ref="AB631">INDEX($H631:$K631,0,MATCH(AB$594,$H$594:$K$594,0))*HLOOKUP(AB$593,$J$590:$R$591,2)</f>
        <v>0</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1</v>
      </c>
      <c r="AF631" s="743" cm="1">
        <f t="array" ref="AF631">INDEX($H631:$K631,0,MATCH(AF$594,$H$594:$K$594,0))*HLOOKUP(AF$593,$J$590:$R$591,2)</f>
        <v>0</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1</v>
      </c>
      <c r="AJ631" s="743" cm="1">
        <f t="array" ref="AJ631">INDEX($H631:$K631,0,MATCH(AJ$594,$H$594:$K$594,0))*HLOOKUP(AJ$593,$J$590:$R$591,2)</f>
        <v>0</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1</v>
      </c>
      <c r="AN631" s="743" cm="1">
        <f t="array" ref="AN631">INDEX($H631:$K631,0,MATCH(AN$594,$H$594:$K$594,0))*HLOOKUP(AN$593,$J$590:$R$591,2)</f>
        <v>0</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1</v>
      </c>
      <c r="AR631" s="743" cm="1">
        <f t="array" ref="AR631">INDEX($H631:$K631,0,MATCH(AR$594,$H$594:$K$594,0))*HLOOKUP(AR$593,$J$590:$R$591,2)</f>
        <v>0</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1</v>
      </c>
      <c r="AV631" s="196"/>
      <c r="AW631" s="196"/>
      <c r="AX631" s="17"/>
      <c r="AY631" s="9"/>
      <c r="AZ631" s="9"/>
      <c r="BA631" s="9"/>
    </row>
    <row r="632" spans="1:53" ht="14.5" outlineLevel="1" x14ac:dyDescent="0.35">
      <c r="A632" s="7"/>
      <c r="B632" s="8"/>
      <c r="C632" s="18"/>
      <c r="D632" s="18"/>
      <c r="E632" s="18"/>
      <c r="F632" s="27"/>
      <c r="G632" s="27" t="str">
        <f t="shared" si="140"/>
        <v>YYNBNbd</v>
      </c>
      <c r="H632" s="232">
        <f t="shared" si="139"/>
        <v>0</v>
      </c>
      <c r="I632" s="232">
        <f t="shared" si="139"/>
        <v>1</v>
      </c>
      <c r="J632" s="232">
        <f t="shared" si="139"/>
        <v>1</v>
      </c>
      <c r="K632" s="232">
        <f t="shared" si="139"/>
        <v>1</v>
      </c>
      <c r="L632" s="743" cm="1">
        <f t="array" ref="L632">INDEX($H632:$K632,0,MATCH(L$594,$H$594:$K$594,0))*HLOOKUP(L$593,$J$590:$R$591,2)</f>
        <v>0</v>
      </c>
      <c r="M632" s="743" cm="1">
        <f t="array" ref="M632">INDEX($H632:$K632,0,MATCH(M$594,$H$594:$K$594,0))*HLOOKUP(M$593,$J$590:$R$591,2)</f>
        <v>1</v>
      </c>
      <c r="N632" s="743" cm="1">
        <f t="array" ref="N632">INDEX($H632:$K632,0,MATCH(N$594,$H$594:$K$594,0))*HLOOKUP(N$593,$J$590:$R$591,2)</f>
        <v>1</v>
      </c>
      <c r="O632" s="743" cm="1">
        <f t="array" ref="O632">INDEX($H632:$K632,0,MATCH(O$594,$H$594:$K$594,0))*HLOOKUP(O$593,$J$590:$R$591,2)</f>
        <v>1</v>
      </c>
      <c r="P632" s="743" cm="1">
        <f t="array" ref="P632">INDEX($H632:$K632,0,MATCH(P$594,$H$594:$K$594,0))*HLOOKUP(P$593,$J$590:$R$591,2)</f>
        <v>0</v>
      </c>
      <c r="Q632" s="743" cm="1">
        <f t="array" ref="Q632">INDEX($H632:$K632,0,MATCH(Q$594,$H$594:$K$594,0))*HLOOKUP(Q$593,$J$590:$R$591,2)</f>
        <v>1</v>
      </c>
      <c r="R632" s="743" cm="1">
        <f t="array" ref="R632">INDEX($H632:$K632,0,MATCH(R$594,$H$594:$K$594,0))*HLOOKUP(R$593,$J$590:$R$591,2)</f>
        <v>1</v>
      </c>
      <c r="S632" s="743" cm="1">
        <f t="array" ref="S632">INDEX($H632:$K632,0,MATCH(S$594,$H$594:$K$594,0))*HLOOKUP(S$593,$J$590:$R$591,2)</f>
        <v>1</v>
      </c>
      <c r="T632" s="743" cm="1">
        <f t="array" ref="T632">INDEX($H632:$K632,0,MATCH(T$594,$H$594:$K$594,0))*HLOOKUP(T$593,$J$590:$R$591,2)</f>
        <v>0</v>
      </c>
      <c r="U632" s="743" cm="1">
        <f t="array" ref="U632">INDEX($H632:$K632,0,MATCH(U$594,$H$594:$K$594,0))*HLOOKUP(U$593,$J$590:$R$591,2)</f>
        <v>1</v>
      </c>
      <c r="V632" s="743" cm="1">
        <f t="array" ref="V632">INDEX($H632:$K632,0,MATCH(V$594,$H$594:$K$594,0))*HLOOKUP(V$593,$J$590:$R$591,2)</f>
        <v>1</v>
      </c>
      <c r="W632" s="743" cm="1">
        <f t="array" ref="W632">INDEX($H632:$K632,0,MATCH(W$594,$H$594:$K$594,0))*HLOOKUP(W$593,$J$590:$R$591,2)</f>
        <v>1</v>
      </c>
      <c r="X632" s="743" cm="1">
        <f t="array" ref="X632">INDEX($H632:$K632,0,MATCH(X$594,$H$594:$K$594,0))*HLOOKUP(X$593,$J$590:$R$591,2)</f>
        <v>0</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1</v>
      </c>
      <c r="AB632" s="743" cm="1">
        <f t="array" ref="AB632">INDEX($H632:$K632,0,MATCH(AB$594,$H$594:$K$594,0))*HLOOKUP(AB$593,$J$590:$R$591,2)</f>
        <v>0</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1</v>
      </c>
      <c r="AF632" s="743" cm="1">
        <f t="array" ref="AF632">INDEX($H632:$K632,0,MATCH(AF$594,$H$594:$K$594,0))*HLOOKUP(AF$593,$J$590:$R$591,2)</f>
        <v>0</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1</v>
      </c>
      <c r="AJ632" s="743" cm="1">
        <f t="array" ref="AJ632">INDEX($H632:$K632,0,MATCH(AJ$594,$H$594:$K$594,0))*HLOOKUP(AJ$593,$J$590:$R$591,2)</f>
        <v>0</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1</v>
      </c>
      <c r="AN632" s="743" cm="1">
        <f t="array" ref="AN632">INDEX($H632:$K632,0,MATCH(AN$594,$H$594:$K$594,0))*HLOOKUP(AN$593,$J$590:$R$591,2)</f>
        <v>0</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1</v>
      </c>
      <c r="AR632" s="743" cm="1">
        <f t="array" ref="AR632">INDEX($H632:$K632,0,MATCH(AR$594,$H$594:$K$594,0))*HLOOKUP(AR$593,$J$590:$R$591,2)</f>
        <v>0</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1</v>
      </c>
      <c r="AV632" s="196"/>
      <c r="AW632" s="196"/>
      <c r="AX632" s="17"/>
      <c r="AY632" s="9"/>
      <c r="AZ632" s="9"/>
      <c r="BA632" s="9"/>
    </row>
    <row r="633" spans="1:53" ht="14.5" outlineLevel="1" x14ac:dyDescent="0.35">
      <c r="A633" s="7"/>
      <c r="B633" s="8"/>
      <c r="C633" s="18"/>
      <c r="D633" s="18"/>
      <c r="E633" s="18"/>
      <c r="F633" s="27"/>
      <c r="G633" s="27" t="str">
        <f t="shared" si="140"/>
        <v>YYBNBz</v>
      </c>
      <c r="H633" s="232">
        <f t="shared" si="139"/>
        <v>0</v>
      </c>
      <c r="I633" s="232">
        <f t="shared" si="139"/>
        <v>1</v>
      </c>
      <c r="J633" s="232">
        <f t="shared" si="139"/>
        <v>1</v>
      </c>
      <c r="K633" s="232">
        <f t="shared" si="139"/>
        <v>1</v>
      </c>
      <c r="L633" s="743" cm="1">
        <f t="array" ref="L633">INDEX($H633:$K633,0,MATCH(L$594,$H$594:$K$594,0))*HLOOKUP(L$593,$J$590:$R$591,2)</f>
        <v>0</v>
      </c>
      <c r="M633" s="743" cm="1">
        <f t="array" ref="M633">INDEX($H633:$K633,0,MATCH(M$594,$H$594:$K$594,0))*HLOOKUP(M$593,$J$590:$R$591,2)</f>
        <v>1</v>
      </c>
      <c r="N633" s="743" cm="1">
        <f t="array" ref="N633">INDEX($H633:$K633,0,MATCH(N$594,$H$594:$K$594,0))*HLOOKUP(N$593,$J$590:$R$591,2)</f>
        <v>1</v>
      </c>
      <c r="O633" s="743" cm="1">
        <f t="array" ref="O633">INDEX($H633:$K633,0,MATCH(O$594,$H$594:$K$594,0))*HLOOKUP(O$593,$J$590:$R$591,2)</f>
        <v>1</v>
      </c>
      <c r="P633" s="743" cm="1">
        <f t="array" ref="P633">INDEX($H633:$K633,0,MATCH(P$594,$H$594:$K$594,0))*HLOOKUP(P$593,$J$590:$R$591,2)</f>
        <v>0</v>
      </c>
      <c r="Q633" s="743" cm="1">
        <f t="array" ref="Q633">INDEX($H633:$K633,0,MATCH(Q$594,$H$594:$K$594,0))*HLOOKUP(Q$593,$J$590:$R$591,2)</f>
        <v>1</v>
      </c>
      <c r="R633" s="743" cm="1">
        <f t="array" ref="R633">INDEX($H633:$K633,0,MATCH(R$594,$H$594:$K$594,0))*HLOOKUP(R$593,$J$590:$R$591,2)</f>
        <v>1</v>
      </c>
      <c r="S633" s="743" cm="1">
        <f t="array" ref="S633">INDEX($H633:$K633,0,MATCH(S$594,$H$594:$K$594,0))*HLOOKUP(S$593,$J$590:$R$591,2)</f>
        <v>1</v>
      </c>
      <c r="T633" s="743" cm="1">
        <f t="array" ref="T633">INDEX($H633:$K633,0,MATCH(T$594,$H$594:$K$594,0))*HLOOKUP(T$593,$J$590:$R$591,2)</f>
        <v>0</v>
      </c>
      <c r="U633" s="743" cm="1">
        <f t="array" ref="U633">INDEX($H633:$K633,0,MATCH(U$594,$H$594:$K$594,0))*HLOOKUP(U$593,$J$590:$R$591,2)</f>
        <v>1</v>
      </c>
      <c r="V633" s="743" cm="1">
        <f t="array" ref="V633">INDEX($H633:$K633,0,MATCH(V$594,$H$594:$K$594,0))*HLOOKUP(V$593,$J$590:$R$591,2)</f>
        <v>1</v>
      </c>
      <c r="W633" s="743" cm="1">
        <f t="array" ref="W633">INDEX($H633:$K633,0,MATCH(W$594,$H$594:$K$594,0))*HLOOKUP(W$593,$J$590:$R$591,2)</f>
        <v>1</v>
      </c>
      <c r="X633" s="743" cm="1">
        <f t="array" ref="X633">INDEX($H633:$K633,0,MATCH(X$594,$H$594:$K$594,0))*HLOOKUP(X$593,$J$590:$R$591,2)</f>
        <v>0</v>
      </c>
      <c r="Y633" s="743" cm="1">
        <f t="array" ref="Y633">INDEX($H633:$K633,0,MATCH(Y$594,$H$594:$K$594,0))*HLOOKUP(Y$593,$J$590:$R$591,2)</f>
        <v>1</v>
      </c>
      <c r="Z633" s="743" cm="1">
        <f t="array" ref="Z633">INDEX($H633:$K633,0,MATCH(Z$594,$H$594:$K$594,0))*HLOOKUP(Z$593,$J$590:$R$591,2)</f>
        <v>1</v>
      </c>
      <c r="AA633" s="743" cm="1">
        <f t="array" ref="AA633">INDEX($H633:$K633,0,MATCH(AA$594,$H$594:$K$594,0))*HLOOKUP(AA$593,$J$590:$R$591,2)</f>
        <v>1</v>
      </c>
      <c r="AB633" s="743" cm="1">
        <f t="array" ref="AB633">INDEX($H633:$K633,0,MATCH(AB$594,$H$594:$K$594,0))*HLOOKUP(AB$593,$J$590:$R$591,2)</f>
        <v>0</v>
      </c>
      <c r="AC633" s="743" cm="1">
        <f t="array" ref="AC633">INDEX($H633:$K633,0,MATCH(AC$594,$H$594:$K$594,0))*HLOOKUP(AC$593,$J$590:$R$591,2)</f>
        <v>1</v>
      </c>
      <c r="AD633" s="743" cm="1">
        <f t="array" ref="AD633">INDEX($H633:$K633,0,MATCH(AD$594,$H$594:$K$594,0))*HLOOKUP(AD$593,$J$590:$R$591,2)</f>
        <v>1</v>
      </c>
      <c r="AE633" s="743" cm="1">
        <f t="array" ref="AE633">INDEX($H633:$K633,0,MATCH(AE$594,$H$594:$K$594,0))*HLOOKUP(AE$593,$J$590:$R$591,2)</f>
        <v>1</v>
      </c>
      <c r="AF633" s="743" cm="1">
        <f t="array" ref="AF633">INDEX($H633:$K633,0,MATCH(AF$594,$H$594:$K$594,0))*HLOOKUP(AF$593,$J$590:$R$591,2)</f>
        <v>0</v>
      </c>
      <c r="AG633" s="743" cm="1">
        <f t="array" ref="AG633">INDEX($H633:$K633,0,MATCH(AG$594,$H$594:$K$594,0))*HLOOKUP(AG$593,$J$590:$R$591,2)</f>
        <v>1</v>
      </c>
      <c r="AH633" s="743" cm="1">
        <f t="array" ref="AH633">INDEX($H633:$K633,0,MATCH(AH$594,$H$594:$K$594,0))*HLOOKUP(AH$593,$J$590:$R$591,2)</f>
        <v>1</v>
      </c>
      <c r="AI633" s="743" cm="1">
        <f t="array" ref="AI633">INDEX($H633:$K633,0,MATCH(AI$594,$H$594:$K$594,0))*HLOOKUP(AI$593,$J$590:$R$591,2)</f>
        <v>1</v>
      </c>
      <c r="AJ633" s="743" cm="1">
        <f t="array" ref="AJ633">INDEX($H633:$K633,0,MATCH(AJ$594,$H$594:$K$594,0))*HLOOKUP(AJ$593,$J$590:$R$591,2)</f>
        <v>0</v>
      </c>
      <c r="AK633" s="743" cm="1">
        <f t="array" ref="AK633">INDEX($H633:$K633,0,MATCH(AK$594,$H$594:$K$594,0))*HLOOKUP(AK$593,$J$590:$R$591,2)</f>
        <v>1</v>
      </c>
      <c r="AL633" s="743" cm="1">
        <f t="array" ref="AL633">INDEX($H633:$K633,0,MATCH(AL$594,$H$594:$K$594,0))*HLOOKUP(AL$593,$J$590:$R$591,2)</f>
        <v>1</v>
      </c>
      <c r="AM633" s="743" cm="1">
        <f t="array" ref="AM633">INDEX($H633:$K633,0,MATCH(AM$594,$H$594:$K$594,0))*HLOOKUP(AM$593,$J$590:$R$591,2)</f>
        <v>1</v>
      </c>
      <c r="AN633" s="743" cm="1">
        <f t="array" ref="AN633">INDEX($H633:$K633,0,MATCH(AN$594,$H$594:$K$594,0))*HLOOKUP(AN$593,$J$590:$R$591,2)</f>
        <v>0</v>
      </c>
      <c r="AO633" s="743" cm="1">
        <f t="array" ref="AO633">INDEX($H633:$K633,0,MATCH(AO$594,$H$594:$K$594,0))*HLOOKUP(AO$593,$J$590:$R$591,2)</f>
        <v>1</v>
      </c>
      <c r="AP633" s="743" cm="1">
        <f t="array" ref="AP633">INDEX($H633:$K633,0,MATCH(AP$594,$H$594:$K$594,0))*HLOOKUP(AP$593,$J$590:$R$591,2)</f>
        <v>1</v>
      </c>
      <c r="AQ633" s="743" cm="1">
        <f t="array" ref="AQ633">INDEX($H633:$K633,0,MATCH(AQ$594,$H$594:$K$594,0))*HLOOKUP(AQ$593,$J$590:$R$591,2)</f>
        <v>1</v>
      </c>
      <c r="AR633" s="743" cm="1">
        <f t="array" ref="AR633">INDEX($H633:$K633,0,MATCH(AR$594,$H$594:$K$594,0))*HLOOKUP(AR$593,$J$590:$R$591,2)</f>
        <v>0</v>
      </c>
      <c r="AS633" s="743" cm="1">
        <f t="array" ref="AS633">INDEX($H633:$K633,0,MATCH(AS$594,$H$594:$K$594,0))*HLOOKUP(AS$593,$J$590:$R$591,2)</f>
        <v>1</v>
      </c>
      <c r="AT633" s="743" cm="1">
        <f t="array" ref="AT633">INDEX($H633:$K633,0,MATCH(AT$594,$H$594:$K$594,0))*HLOOKUP(AT$593,$J$590:$R$591,2)</f>
        <v>1</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40"/>
        <v>YYBNBzd</v>
      </c>
      <c r="H634" s="232">
        <f t="shared" si="139"/>
        <v>0</v>
      </c>
      <c r="I634" s="232">
        <f t="shared" si="139"/>
        <v>1</v>
      </c>
      <c r="J634" s="232">
        <f t="shared" si="139"/>
        <v>1</v>
      </c>
      <c r="K634" s="232">
        <f t="shared" si="139"/>
        <v>1</v>
      </c>
      <c r="L634" s="743" cm="1">
        <f t="array" ref="L634">INDEX($H634:$K634,0,MATCH(L$594,$H$594:$K$594,0))*HLOOKUP(L$593,$J$590:$R$591,2)</f>
        <v>0</v>
      </c>
      <c r="M634" s="743" cm="1">
        <f t="array" ref="M634">INDEX($H634:$K634,0,MATCH(M$594,$H$594:$K$594,0))*HLOOKUP(M$593,$J$590:$R$591,2)</f>
        <v>1</v>
      </c>
      <c r="N634" s="743" cm="1">
        <f t="array" ref="N634">INDEX($H634:$K634,0,MATCH(N$594,$H$594:$K$594,0))*HLOOKUP(N$593,$J$590:$R$591,2)</f>
        <v>1</v>
      </c>
      <c r="O634" s="743" cm="1">
        <f t="array" ref="O634">INDEX($H634:$K634,0,MATCH(O$594,$H$594:$K$594,0))*HLOOKUP(O$593,$J$590:$R$591,2)</f>
        <v>1</v>
      </c>
      <c r="P634" s="743" cm="1">
        <f t="array" ref="P634">INDEX($H634:$K634,0,MATCH(P$594,$H$594:$K$594,0))*HLOOKUP(P$593,$J$590:$R$591,2)</f>
        <v>0</v>
      </c>
      <c r="Q634" s="743" cm="1">
        <f t="array" ref="Q634">INDEX($H634:$K634,0,MATCH(Q$594,$H$594:$K$594,0))*HLOOKUP(Q$593,$J$590:$R$591,2)</f>
        <v>1</v>
      </c>
      <c r="R634" s="743" cm="1">
        <f t="array" ref="R634">INDEX($H634:$K634,0,MATCH(R$594,$H$594:$K$594,0))*HLOOKUP(R$593,$J$590:$R$591,2)</f>
        <v>1</v>
      </c>
      <c r="S634" s="743" cm="1">
        <f t="array" ref="S634">INDEX($H634:$K634,0,MATCH(S$594,$H$594:$K$594,0))*HLOOKUP(S$593,$J$590:$R$591,2)</f>
        <v>1</v>
      </c>
      <c r="T634" s="743" cm="1">
        <f t="array" ref="T634">INDEX($H634:$K634,0,MATCH(T$594,$H$594:$K$594,0))*HLOOKUP(T$593,$J$590:$R$591,2)</f>
        <v>0</v>
      </c>
      <c r="U634" s="743" cm="1">
        <f t="array" ref="U634">INDEX($H634:$K634,0,MATCH(U$594,$H$594:$K$594,0))*HLOOKUP(U$593,$J$590:$R$591,2)</f>
        <v>1</v>
      </c>
      <c r="V634" s="743" cm="1">
        <f t="array" ref="V634">INDEX($H634:$K634,0,MATCH(V$594,$H$594:$K$594,0))*HLOOKUP(V$593,$J$590:$R$591,2)</f>
        <v>1</v>
      </c>
      <c r="W634" s="743" cm="1">
        <f t="array" ref="W634">INDEX($H634:$K634,0,MATCH(W$594,$H$594:$K$594,0))*HLOOKUP(W$593,$J$590:$R$591,2)</f>
        <v>1</v>
      </c>
      <c r="X634" s="743" cm="1">
        <f t="array" ref="X634">INDEX($H634:$K634,0,MATCH(X$594,$H$594:$K$594,0))*HLOOKUP(X$593,$J$590:$R$591,2)</f>
        <v>0</v>
      </c>
      <c r="Y634" s="743" cm="1">
        <f t="array" ref="Y634">INDEX($H634:$K634,0,MATCH(Y$594,$H$594:$K$594,0))*HLOOKUP(Y$593,$J$590:$R$591,2)</f>
        <v>1</v>
      </c>
      <c r="Z634" s="743" cm="1">
        <f t="array" ref="Z634">INDEX($H634:$K634,0,MATCH(Z$594,$H$594:$K$594,0))*HLOOKUP(Z$593,$J$590:$R$591,2)</f>
        <v>1</v>
      </c>
      <c r="AA634" s="743" cm="1">
        <f t="array" ref="AA634">INDEX($H634:$K634,0,MATCH(AA$594,$H$594:$K$594,0))*HLOOKUP(AA$593,$J$590:$R$591,2)</f>
        <v>1</v>
      </c>
      <c r="AB634" s="743" cm="1">
        <f t="array" ref="AB634">INDEX($H634:$K634,0,MATCH(AB$594,$H$594:$K$594,0))*HLOOKUP(AB$593,$J$590:$R$591,2)</f>
        <v>0</v>
      </c>
      <c r="AC634" s="743" cm="1">
        <f t="array" ref="AC634">INDEX($H634:$K634,0,MATCH(AC$594,$H$594:$K$594,0))*HLOOKUP(AC$593,$J$590:$R$591,2)</f>
        <v>1</v>
      </c>
      <c r="AD634" s="743" cm="1">
        <f t="array" ref="AD634">INDEX($H634:$K634,0,MATCH(AD$594,$H$594:$K$594,0))*HLOOKUP(AD$593,$J$590:$R$591,2)</f>
        <v>1</v>
      </c>
      <c r="AE634" s="743" cm="1">
        <f t="array" ref="AE634">INDEX($H634:$K634,0,MATCH(AE$594,$H$594:$K$594,0))*HLOOKUP(AE$593,$J$590:$R$591,2)</f>
        <v>1</v>
      </c>
      <c r="AF634" s="743" cm="1">
        <f t="array" ref="AF634">INDEX($H634:$K634,0,MATCH(AF$594,$H$594:$K$594,0))*HLOOKUP(AF$593,$J$590:$R$591,2)</f>
        <v>0</v>
      </c>
      <c r="AG634" s="743" cm="1">
        <f t="array" ref="AG634">INDEX($H634:$K634,0,MATCH(AG$594,$H$594:$K$594,0))*HLOOKUP(AG$593,$J$590:$R$591,2)</f>
        <v>1</v>
      </c>
      <c r="AH634" s="743" cm="1">
        <f t="array" ref="AH634">INDEX($H634:$K634,0,MATCH(AH$594,$H$594:$K$594,0))*HLOOKUP(AH$593,$J$590:$R$591,2)</f>
        <v>1</v>
      </c>
      <c r="AI634" s="743" cm="1">
        <f t="array" ref="AI634">INDEX($H634:$K634,0,MATCH(AI$594,$H$594:$K$594,0))*HLOOKUP(AI$593,$J$590:$R$591,2)</f>
        <v>1</v>
      </c>
      <c r="AJ634" s="743" cm="1">
        <f t="array" ref="AJ634">INDEX($H634:$K634,0,MATCH(AJ$594,$H$594:$K$594,0))*HLOOKUP(AJ$593,$J$590:$R$591,2)</f>
        <v>0</v>
      </c>
      <c r="AK634" s="743" cm="1">
        <f t="array" ref="AK634">INDEX($H634:$K634,0,MATCH(AK$594,$H$594:$K$594,0))*HLOOKUP(AK$593,$J$590:$R$591,2)</f>
        <v>1</v>
      </c>
      <c r="AL634" s="743" cm="1">
        <f t="array" ref="AL634">INDEX($H634:$K634,0,MATCH(AL$594,$H$594:$K$594,0))*HLOOKUP(AL$593,$J$590:$R$591,2)</f>
        <v>1</v>
      </c>
      <c r="AM634" s="743" cm="1">
        <f t="array" ref="AM634">INDEX($H634:$K634,0,MATCH(AM$594,$H$594:$K$594,0))*HLOOKUP(AM$593,$J$590:$R$591,2)</f>
        <v>1</v>
      </c>
      <c r="AN634" s="743" cm="1">
        <f t="array" ref="AN634">INDEX($H634:$K634,0,MATCH(AN$594,$H$594:$K$594,0))*HLOOKUP(AN$593,$J$590:$R$591,2)</f>
        <v>0</v>
      </c>
      <c r="AO634" s="743" cm="1">
        <f t="array" ref="AO634">INDEX($H634:$K634,0,MATCH(AO$594,$H$594:$K$594,0))*HLOOKUP(AO$593,$J$590:$R$591,2)</f>
        <v>1</v>
      </c>
      <c r="AP634" s="743" cm="1">
        <f t="array" ref="AP634">INDEX($H634:$K634,0,MATCH(AP$594,$H$594:$K$594,0))*HLOOKUP(AP$593,$J$590:$R$591,2)</f>
        <v>1</v>
      </c>
      <c r="AQ634" s="743" cm="1">
        <f t="array" ref="AQ634">INDEX($H634:$K634,0,MATCH(AQ$594,$H$594:$K$594,0))*HLOOKUP(AQ$593,$J$590:$R$591,2)</f>
        <v>1</v>
      </c>
      <c r="AR634" s="743" cm="1">
        <f t="array" ref="AR634">INDEX($H634:$K634,0,MATCH(AR$594,$H$594:$K$594,0))*HLOOKUP(AR$593,$J$590:$R$591,2)</f>
        <v>0</v>
      </c>
      <c r="AS634" s="743" cm="1">
        <f t="array" ref="AS634">INDEX($H634:$K634,0,MATCH(AS$594,$H$594:$K$594,0))*HLOOKUP(AS$593,$J$590:$R$591,2)</f>
        <v>1</v>
      </c>
      <c r="AT634" s="743" cm="1">
        <f t="array" ref="AT634">INDEX($H634:$K634,0,MATCH(AT$594,$H$594:$K$594,0))*HLOOKUP(AT$593,$J$590:$R$591,2)</f>
        <v>1</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40"/>
        <v>YYBNBr</v>
      </c>
      <c r="H635" s="232">
        <f t="shared" ref="H635:K636" si="141">IF(H549&gt;0,1,0)</f>
        <v>0</v>
      </c>
      <c r="I635" s="232">
        <f t="shared" si="141"/>
        <v>1</v>
      </c>
      <c r="J635" s="232">
        <f t="shared" si="141"/>
        <v>1</v>
      </c>
      <c r="K635" s="232">
        <f t="shared" si="141"/>
        <v>1</v>
      </c>
      <c r="L635" s="743" cm="1">
        <f t="array" ref="L635">INDEX($H635:$K635,0,MATCH(L$594,$H$594:$K$594,0))*HLOOKUP(L$593,$J$590:$R$591,2)</f>
        <v>0</v>
      </c>
      <c r="M635" s="743" cm="1">
        <f t="array" ref="M635">INDEX($H635:$K635,0,MATCH(M$594,$H$594:$K$594,0))*HLOOKUP(M$593,$J$590:$R$591,2)</f>
        <v>1</v>
      </c>
      <c r="N635" s="743" cm="1">
        <f t="array" ref="N635">INDEX($H635:$K635,0,MATCH(N$594,$H$594:$K$594,0))*HLOOKUP(N$593,$J$590:$R$591,2)</f>
        <v>1</v>
      </c>
      <c r="O635" s="743" cm="1">
        <f t="array" ref="O635">INDEX($H635:$K635,0,MATCH(O$594,$H$594:$K$594,0))*HLOOKUP(O$593,$J$590:$R$591,2)</f>
        <v>1</v>
      </c>
      <c r="P635" s="743" cm="1">
        <f t="array" ref="P635">INDEX($H635:$K635,0,MATCH(P$594,$H$594:$K$594,0))*HLOOKUP(P$593,$J$590:$R$591,2)</f>
        <v>0</v>
      </c>
      <c r="Q635" s="743" cm="1">
        <f t="array" ref="Q635">INDEX($H635:$K635,0,MATCH(Q$594,$H$594:$K$594,0))*HLOOKUP(Q$593,$J$590:$R$591,2)</f>
        <v>1</v>
      </c>
      <c r="R635" s="743" cm="1">
        <f t="array" ref="R635">INDEX($H635:$K635,0,MATCH(R$594,$H$594:$K$594,0))*HLOOKUP(R$593,$J$590:$R$591,2)</f>
        <v>1</v>
      </c>
      <c r="S635" s="743" cm="1">
        <f t="array" ref="S635">INDEX($H635:$K635,0,MATCH(S$594,$H$594:$K$594,0))*HLOOKUP(S$593,$J$590:$R$591,2)</f>
        <v>1</v>
      </c>
      <c r="T635" s="743" cm="1">
        <f t="array" ref="T635">INDEX($H635:$K635,0,MATCH(T$594,$H$594:$K$594,0))*HLOOKUP(T$593,$J$590:$R$591,2)</f>
        <v>0</v>
      </c>
      <c r="U635" s="743" cm="1">
        <f t="array" ref="U635">INDEX($H635:$K635,0,MATCH(U$594,$H$594:$K$594,0))*HLOOKUP(U$593,$J$590:$R$591,2)</f>
        <v>1</v>
      </c>
      <c r="V635" s="743" cm="1">
        <f t="array" ref="V635">INDEX($H635:$K635,0,MATCH(V$594,$H$594:$K$594,0))*HLOOKUP(V$593,$J$590:$R$591,2)</f>
        <v>1</v>
      </c>
      <c r="W635" s="743" cm="1">
        <f t="array" ref="W635">INDEX($H635:$K635,0,MATCH(W$594,$H$594:$K$594,0))*HLOOKUP(W$593,$J$590:$R$591,2)</f>
        <v>1</v>
      </c>
      <c r="X635" s="743" cm="1">
        <f t="array" ref="X635">INDEX($H635:$K635,0,MATCH(X$594,$H$594:$K$594,0))*HLOOKUP(X$593,$J$590:$R$591,2)</f>
        <v>0</v>
      </c>
      <c r="Y635" s="743" cm="1">
        <f t="array" ref="Y635">INDEX($H635:$K635,0,MATCH(Y$594,$H$594:$K$594,0))*HLOOKUP(Y$593,$J$590:$R$591,2)</f>
        <v>1</v>
      </c>
      <c r="Z635" s="743" cm="1">
        <f t="array" ref="Z635">INDEX($H635:$K635,0,MATCH(Z$594,$H$594:$K$594,0))*HLOOKUP(Z$593,$J$590:$R$591,2)</f>
        <v>1</v>
      </c>
      <c r="AA635" s="743" cm="1">
        <f t="array" ref="AA635">INDEX($H635:$K635,0,MATCH(AA$594,$H$594:$K$594,0))*HLOOKUP(AA$593,$J$590:$R$591,2)</f>
        <v>1</v>
      </c>
      <c r="AB635" s="743" cm="1">
        <f t="array" ref="AB635">INDEX($H635:$K635,0,MATCH(AB$594,$H$594:$K$594,0))*HLOOKUP(AB$593,$J$590:$R$591,2)</f>
        <v>0</v>
      </c>
      <c r="AC635" s="743" cm="1">
        <f t="array" ref="AC635">INDEX($H635:$K635,0,MATCH(AC$594,$H$594:$K$594,0))*HLOOKUP(AC$593,$J$590:$R$591,2)</f>
        <v>1</v>
      </c>
      <c r="AD635" s="743" cm="1">
        <f t="array" ref="AD635">INDEX($H635:$K635,0,MATCH(AD$594,$H$594:$K$594,0))*HLOOKUP(AD$593,$J$590:$R$591,2)</f>
        <v>1</v>
      </c>
      <c r="AE635" s="743" cm="1">
        <f t="array" ref="AE635">INDEX($H635:$K635,0,MATCH(AE$594,$H$594:$K$594,0))*HLOOKUP(AE$593,$J$590:$R$591,2)</f>
        <v>1</v>
      </c>
      <c r="AF635" s="743" cm="1">
        <f t="array" ref="AF635">INDEX($H635:$K635,0,MATCH(AF$594,$H$594:$K$594,0))*HLOOKUP(AF$593,$J$590:$R$591,2)</f>
        <v>0</v>
      </c>
      <c r="AG635" s="743" cm="1">
        <f t="array" ref="AG635">INDEX($H635:$K635,0,MATCH(AG$594,$H$594:$K$594,0))*HLOOKUP(AG$593,$J$590:$R$591,2)</f>
        <v>1</v>
      </c>
      <c r="AH635" s="743" cm="1">
        <f t="array" ref="AH635">INDEX($H635:$K635,0,MATCH(AH$594,$H$594:$K$594,0))*HLOOKUP(AH$593,$J$590:$R$591,2)</f>
        <v>1</v>
      </c>
      <c r="AI635" s="743" cm="1">
        <f t="array" ref="AI635">INDEX($H635:$K635,0,MATCH(AI$594,$H$594:$K$594,0))*HLOOKUP(AI$593,$J$590:$R$591,2)</f>
        <v>1</v>
      </c>
      <c r="AJ635" s="743" cm="1">
        <f t="array" ref="AJ635">INDEX($H635:$K635,0,MATCH(AJ$594,$H$594:$K$594,0))*HLOOKUP(AJ$593,$J$590:$R$591,2)</f>
        <v>0</v>
      </c>
      <c r="AK635" s="743" cm="1">
        <f t="array" ref="AK635">INDEX($H635:$K635,0,MATCH(AK$594,$H$594:$K$594,0))*HLOOKUP(AK$593,$J$590:$R$591,2)</f>
        <v>1</v>
      </c>
      <c r="AL635" s="743" cm="1">
        <f t="array" ref="AL635">INDEX($H635:$K635,0,MATCH(AL$594,$H$594:$K$594,0))*HLOOKUP(AL$593,$J$590:$R$591,2)</f>
        <v>1</v>
      </c>
      <c r="AM635" s="743" cm="1">
        <f t="array" ref="AM635">INDEX($H635:$K635,0,MATCH(AM$594,$H$594:$K$594,0))*HLOOKUP(AM$593,$J$590:$R$591,2)</f>
        <v>1</v>
      </c>
      <c r="AN635" s="743" cm="1">
        <f t="array" ref="AN635">INDEX($H635:$K635,0,MATCH(AN$594,$H$594:$K$594,0))*HLOOKUP(AN$593,$J$590:$R$591,2)</f>
        <v>0</v>
      </c>
      <c r="AO635" s="743" cm="1">
        <f t="array" ref="AO635">INDEX($H635:$K635,0,MATCH(AO$594,$H$594:$K$594,0))*HLOOKUP(AO$593,$J$590:$R$591,2)</f>
        <v>1</v>
      </c>
      <c r="AP635" s="743" cm="1">
        <f t="array" ref="AP635">INDEX($H635:$K635,0,MATCH(AP$594,$H$594:$K$594,0))*HLOOKUP(AP$593,$J$590:$R$591,2)</f>
        <v>1</v>
      </c>
      <c r="AQ635" s="743" cm="1">
        <f t="array" ref="AQ635">INDEX($H635:$K635,0,MATCH(AQ$594,$H$594:$K$594,0))*HLOOKUP(AQ$593,$J$590:$R$591,2)</f>
        <v>1</v>
      </c>
      <c r="AR635" s="743" cm="1">
        <f t="array" ref="AR635">INDEX($H635:$K635,0,MATCH(AR$594,$H$594:$K$594,0))*HLOOKUP(AR$593,$J$590:$R$591,2)</f>
        <v>0</v>
      </c>
      <c r="AS635" s="743" cm="1">
        <f t="array" ref="AS635">INDEX($H635:$K635,0,MATCH(AS$594,$H$594:$K$594,0))*HLOOKUP(AS$593,$J$590:$R$591,2)</f>
        <v>1</v>
      </c>
      <c r="AT635" s="743" cm="1">
        <f t="array" ref="AT635">INDEX($H635:$K635,0,MATCH(AT$594,$H$594:$K$594,0))*HLOOKUP(AT$593,$J$590:$R$591,2)</f>
        <v>1</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40"/>
        <v>YYBNBrd</v>
      </c>
      <c r="H636" s="232">
        <f t="shared" si="141"/>
        <v>0</v>
      </c>
      <c r="I636" s="232">
        <f t="shared" si="141"/>
        <v>1</v>
      </c>
      <c r="J636" s="232">
        <f t="shared" si="141"/>
        <v>1</v>
      </c>
      <c r="K636" s="232">
        <f t="shared" si="141"/>
        <v>1</v>
      </c>
      <c r="L636" s="743" cm="1">
        <f t="array" ref="L636">INDEX($H636:$K636,0,MATCH(L$594,$H$594:$K$594,0))*HLOOKUP(L$593,$J$590:$R$591,2)</f>
        <v>0</v>
      </c>
      <c r="M636" s="743" cm="1">
        <f t="array" ref="M636">INDEX($H636:$K636,0,MATCH(M$594,$H$594:$K$594,0))*HLOOKUP(M$593,$J$590:$R$591,2)</f>
        <v>1</v>
      </c>
      <c r="N636" s="743" cm="1">
        <f t="array" ref="N636">INDEX($H636:$K636,0,MATCH(N$594,$H$594:$K$594,0))*HLOOKUP(N$593,$J$590:$R$591,2)</f>
        <v>1</v>
      </c>
      <c r="O636" s="743" cm="1">
        <f t="array" ref="O636">INDEX($H636:$K636,0,MATCH(O$594,$H$594:$K$594,0))*HLOOKUP(O$593,$J$590:$R$591,2)</f>
        <v>1</v>
      </c>
      <c r="P636" s="743" cm="1">
        <f t="array" ref="P636">INDEX($H636:$K636,0,MATCH(P$594,$H$594:$K$594,0))*HLOOKUP(P$593,$J$590:$R$591,2)</f>
        <v>0</v>
      </c>
      <c r="Q636" s="743" cm="1">
        <f t="array" ref="Q636">INDEX($H636:$K636,0,MATCH(Q$594,$H$594:$K$594,0))*HLOOKUP(Q$593,$J$590:$R$591,2)</f>
        <v>1</v>
      </c>
      <c r="R636" s="743" cm="1">
        <f t="array" ref="R636">INDEX($H636:$K636,0,MATCH(R$594,$H$594:$K$594,0))*HLOOKUP(R$593,$J$590:$R$591,2)</f>
        <v>1</v>
      </c>
      <c r="S636" s="743" cm="1">
        <f t="array" ref="S636">INDEX($H636:$K636,0,MATCH(S$594,$H$594:$K$594,0))*HLOOKUP(S$593,$J$590:$R$591,2)</f>
        <v>1</v>
      </c>
      <c r="T636" s="743" cm="1">
        <f t="array" ref="T636">INDEX($H636:$K636,0,MATCH(T$594,$H$594:$K$594,0))*HLOOKUP(T$593,$J$590:$R$591,2)</f>
        <v>0</v>
      </c>
      <c r="U636" s="743" cm="1">
        <f t="array" ref="U636">INDEX($H636:$K636,0,MATCH(U$594,$H$594:$K$594,0))*HLOOKUP(U$593,$J$590:$R$591,2)</f>
        <v>1</v>
      </c>
      <c r="V636" s="743" cm="1">
        <f t="array" ref="V636">INDEX($H636:$K636,0,MATCH(V$594,$H$594:$K$594,0))*HLOOKUP(V$593,$J$590:$R$591,2)</f>
        <v>1</v>
      </c>
      <c r="W636" s="743" cm="1">
        <f t="array" ref="W636">INDEX($H636:$K636,0,MATCH(W$594,$H$594:$K$594,0))*HLOOKUP(W$593,$J$590:$R$591,2)</f>
        <v>1</v>
      </c>
      <c r="X636" s="743" cm="1">
        <f t="array" ref="X636">INDEX($H636:$K636,0,MATCH(X$594,$H$594:$K$594,0))*HLOOKUP(X$593,$J$590:$R$591,2)</f>
        <v>0</v>
      </c>
      <c r="Y636" s="743" cm="1">
        <f t="array" ref="Y636">INDEX($H636:$K636,0,MATCH(Y$594,$H$594:$K$594,0))*HLOOKUP(Y$593,$J$590:$R$591,2)</f>
        <v>1</v>
      </c>
      <c r="Z636" s="743" cm="1">
        <f t="array" ref="Z636">INDEX($H636:$K636,0,MATCH(Z$594,$H$594:$K$594,0))*HLOOKUP(Z$593,$J$590:$R$591,2)</f>
        <v>1</v>
      </c>
      <c r="AA636" s="743" cm="1">
        <f t="array" ref="AA636">INDEX($H636:$K636,0,MATCH(AA$594,$H$594:$K$594,0))*HLOOKUP(AA$593,$J$590:$R$591,2)</f>
        <v>1</v>
      </c>
      <c r="AB636" s="743" cm="1">
        <f t="array" ref="AB636">INDEX($H636:$K636,0,MATCH(AB$594,$H$594:$K$594,0))*HLOOKUP(AB$593,$J$590:$R$591,2)</f>
        <v>0</v>
      </c>
      <c r="AC636" s="743" cm="1">
        <f t="array" ref="AC636">INDEX($H636:$K636,0,MATCH(AC$594,$H$594:$K$594,0))*HLOOKUP(AC$593,$J$590:$R$591,2)</f>
        <v>1</v>
      </c>
      <c r="AD636" s="743" cm="1">
        <f t="array" ref="AD636">INDEX($H636:$K636,0,MATCH(AD$594,$H$594:$K$594,0))*HLOOKUP(AD$593,$J$590:$R$591,2)</f>
        <v>1</v>
      </c>
      <c r="AE636" s="743" cm="1">
        <f t="array" ref="AE636">INDEX($H636:$K636,0,MATCH(AE$594,$H$594:$K$594,0))*HLOOKUP(AE$593,$J$590:$R$591,2)</f>
        <v>1</v>
      </c>
      <c r="AF636" s="743" cm="1">
        <f t="array" ref="AF636">INDEX($H636:$K636,0,MATCH(AF$594,$H$594:$K$594,0))*HLOOKUP(AF$593,$J$590:$R$591,2)</f>
        <v>0</v>
      </c>
      <c r="AG636" s="743" cm="1">
        <f t="array" ref="AG636">INDEX($H636:$K636,0,MATCH(AG$594,$H$594:$K$594,0))*HLOOKUP(AG$593,$J$590:$R$591,2)</f>
        <v>1</v>
      </c>
      <c r="AH636" s="743" cm="1">
        <f t="array" ref="AH636">INDEX($H636:$K636,0,MATCH(AH$594,$H$594:$K$594,0))*HLOOKUP(AH$593,$J$590:$R$591,2)</f>
        <v>1</v>
      </c>
      <c r="AI636" s="743" cm="1">
        <f t="array" ref="AI636">INDEX($H636:$K636,0,MATCH(AI$594,$H$594:$K$594,0))*HLOOKUP(AI$593,$J$590:$R$591,2)</f>
        <v>1</v>
      </c>
      <c r="AJ636" s="743" cm="1">
        <f t="array" ref="AJ636">INDEX($H636:$K636,0,MATCH(AJ$594,$H$594:$K$594,0))*HLOOKUP(AJ$593,$J$590:$R$591,2)</f>
        <v>0</v>
      </c>
      <c r="AK636" s="743" cm="1">
        <f t="array" ref="AK636">INDEX($H636:$K636,0,MATCH(AK$594,$H$594:$K$594,0))*HLOOKUP(AK$593,$J$590:$R$591,2)</f>
        <v>1</v>
      </c>
      <c r="AL636" s="743" cm="1">
        <f t="array" ref="AL636">INDEX($H636:$K636,0,MATCH(AL$594,$H$594:$K$594,0))*HLOOKUP(AL$593,$J$590:$R$591,2)</f>
        <v>1</v>
      </c>
      <c r="AM636" s="743" cm="1">
        <f t="array" ref="AM636">INDEX($H636:$K636,0,MATCH(AM$594,$H$594:$K$594,0))*HLOOKUP(AM$593,$J$590:$R$591,2)</f>
        <v>1</v>
      </c>
      <c r="AN636" s="743" cm="1">
        <f t="array" ref="AN636">INDEX($H636:$K636,0,MATCH(AN$594,$H$594:$K$594,0))*HLOOKUP(AN$593,$J$590:$R$591,2)</f>
        <v>0</v>
      </c>
      <c r="AO636" s="743" cm="1">
        <f t="array" ref="AO636">INDEX($H636:$K636,0,MATCH(AO$594,$H$594:$K$594,0))*HLOOKUP(AO$593,$J$590:$R$591,2)</f>
        <v>1</v>
      </c>
      <c r="AP636" s="743" cm="1">
        <f t="array" ref="AP636">INDEX($H636:$K636,0,MATCH(AP$594,$H$594:$K$594,0))*HLOOKUP(AP$593,$J$590:$R$591,2)</f>
        <v>1</v>
      </c>
      <c r="AQ636" s="743" cm="1">
        <f t="array" ref="AQ636">INDEX($H636:$K636,0,MATCH(AQ$594,$H$594:$K$594,0))*HLOOKUP(AQ$593,$J$590:$R$591,2)</f>
        <v>1</v>
      </c>
      <c r="AR636" s="743" cm="1">
        <f t="array" ref="AR636">INDEX($H636:$K636,0,MATCH(AR$594,$H$594:$K$594,0))*HLOOKUP(AR$593,$J$590:$R$591,2)</f>
        <v>0</v>
      </c>
      <c r="AS636" s="743" cm="1">
        <f t="array" ref="AS636">INDEX($H636:$K636,0,MATCH(AS$594,$H$594:$K$594,0))*HLOOKUP(AS$593,$J$590:$R$591,2)</f>
        <v>1</v>
      </c>
      <c r="AT636" s="743" cm="1">
        <f t="array" ref="AT636">INDEX($H636:$K636,0,MATCH(AT$594,$H$594:$K$594,0))*HLOOKUP(AT$593,$J$590:$R$591,2)</f>
        <v>1</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40"/>
        <v>YYBNBl</v>
      </c>
      <c r="H637" s="232">
        <f t="shared" ref="H637:K637" si="142">IF(H551&gt;0,1,0)</f>
        <v>0</v>
      </c>
      <c r="I637" s="232">
        <f t="shared" si="142"/>
        <v>1</v>
      </c>
      <c r="J637" s="232">
        <f t="shared" si="142"/>
        <v>0</v>
      </c>
      <c r="K637" s="232">
        <f t="shared" si="142"/>
        <v>0</v>
      </c>
      <c r="L637" s="743" cm="1">
        <f t="array" ref="L637">INDEX($H637:$K637,0,MATCH(L$594,$H$594:$K$594,0))*HLOOKUP(L$593,$J$590:$R$591,2)</f>
        <v>0</v>
      </c>
      <c r="M637" s="743" cm="1">
        <f t="array" ref="M637">INDEX($H637:$K637,0,MATCH(M$594,$H$594:$K$594,0))*HLOOKUP(M$593,$J$590:$R$591,2)</f>
        <v>1</v>
      </c>
      <c r="N637" s="743" cm="1">
        <f t="array" ref="N637">INDEX($H637:$K637,0,MATCH(N$594,$H$594:$K$594,0))*HLOOKUP(N$593,$J$590:$R$591,2)</f>
        <v>0</v>
      </c>
      <c r="O637" s="743" cm="1">
        <f t="array" ref="O637">INDEX($H637:$K637,0,MATCH(O$594,$H$594:$K$594,0))*HLOOKUP(O$593,$J$590:$R$591,2)</f>
        <v>0</v>
      </c>
      <c r="P637" s="743" cm="1">
        <f t="array" ref="P637">INDEX($H637:$K637,0,MATCH(P$594,$H$594:$K$594,0))*HLOOKUP(P$593,$J$590:$R$591,2)</f>
        <v>0</v>
      </c>
      <c r="Q637" s="743" cm="1">
        <f t="array" ref="Q637">INDEX($H637:$K637,0,MATCH(Q$594,$H$594:$K$594,0))*HLOOKUP(Q$593,$J$590:$R$591,2)</f>
        <v>1</v>
      </c>
      <c r="R637" s="743" cm="1">
        <f t="array" ref="R637">INDEX($H637:$K637,0,MATCH(R$594,$H$594:$K$594,0))*HLOOKUP(R$593,$J$590:$R$591,2)</f>
        <v>0</v>
      </c>
      <c r="S637" s="743" cm="1">
        <f t="array" ref="S637">INDEX($H637:$K637,0,MATCH(S$594,$H$594:$K$594,0))*HLOOKUP(S$593,$J$590:$R$591,2)</f>
        <v>0</v>
      </c>
      <c r="T637" s="743" cm="1">
        <f t="array" ref="T637">INDEX($H637:$K637,0,MATCH(T$594,$H$594:$K$594,0))*HLOOKUP(T$593,$J$590:$R$591,2)</f>
        <v>0</v>
      </c>
      <c r="U637" s="743" cm="1">
        <f t="array" ref="U637">INDEX($H637:$K637,0,MATCH(U$594,$H$594:$K$594,0))*HLOOKUP(U$593,$J$590:$R$591,2)</f>
        <v>1</v>
      </c>
      <c r="V637" s="743" cm="1">
        <f t="array" ref="V637">INDEX($H637:$K637,0,MATCH(V$594,$H$594:$K$594,0))*HLOOKUP(V$593,$J$590:$R$591,2)</f>
        <v>0</v>
      </c>
      <c r="W637" s="743" cm="1">
        <f t="array" ref="W637">INDEX($H637:$K637,0,MATCH(W$594,$H$594:$K$594,0))*HLOOKUP(W$593,$J$590:$R$591,2)</f>
        <v>0</v>
      </c>
      <c r="X637" s="743" cm="1">
        <f t="array" ref="X637">INDEX($H637:$K637,0,MATCH(X$594,$H$594:$K$594,0))*HLOOKUP(X$593,$J$590:$R$591,2)</f>
        <v>0</v>
      </c>
      <c r="Y637" s="743" cm="1">
        <f t="array" ref="Y637">INDEX($H637:$K637,0,MATCH(Y$594,$H$594:$K$594,0))*HLOOKUP(Y$593,$J$590:$R$591,2)</f>
        <v>1</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0</v>
      </c>
      <c r="AC637" s="743" cm="1">
        <f t="array" ref="AC637">INDEX($H637:$K637,0,MATCH(AC$594,$H$594:$K$594,0))*HLOOKUP(AC$593,$J$590:$R$591,2)</f>
        <v>1</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0</v>
      </c>
      <c r="AG637" s="743" cm="1">
        <f t="array" ref="AG637">INDEX($H637:$K637,0,MATCH(AG$594,$H$594:$K$594,0))*HLOOKUP(AG$593,$J$590:$R$591,2)</f>
        <v>1</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0</v>
      </c>
      <c r="AK637" s="743" cm="1">
        <f t="array" ref="AK637">INDEX($H637:$K637,0,MATCH(AK$594,$H$594:$K$594,0))*HLOOKUP(AK$593,$J$590:$R$591,2)</f>
        <v>1</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0</v>
      </c>
      <c r="AO637" s="743" cm="1">
        <f t="array" ref="AO637">INDEX($H637:$K637,0,MATCH(AO$594,$H$594:$K$594,0))*HLOOKUP(AO$593,$J$590:$R$591,2)</f>
        <v>1</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0</v>
      </c>
      <c r="AS637" s="743" cm="1">
        <f t="array" ref="AS637">INDEX($H637:$K637,0,MATCH(AS$594,$H$594:$K$594,0))*HLOOKUP(AS$593,$J$590:$R$591,2)</f>
        <v>1</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40"/>
        <v>YYNBLb</v>
      </c>
      <c r="H638" s="232">
        <f t="shared" ref="H638:K638" si="143">IF(H552&gt;0,1,0)</f>
        <v>0</v>
      </c>
      <c r="I638" s="232">
        <f t="shared" si="143"/>
        <v>1</v>
      </c>
      <c r="J638" s="232">
        <f t="shared" si="143"/>
        <v>1</v>
      </c>
      <c r="K638" s="232">
        <f t="shared" si="143"/>
        <v>1</v>
      </c>
      <c r="L638" s="743" cm="1">
        <f t="array" ref="L638">INDEX($H638:$K638,0,MATCH(L$594,$H$594:$K$594,0))*HLOOKUP(L$593,$J$590:$R$591,2)</f>
        <v>0</v>
      </c>
      <c r="M638" s="743" cm="1">
        <f t="array" ref="M638">INDEX($H638:$K638,0,MATCH(M$594,$H$594:$K$594,0))*HLOOKUP(M$593,$J$590:$R$591,2)</f>
        <v>1</v>
      </c>
      <c r="N638" s="743" cm="1">
        <f t="array" ref="N638">INDEX($H638:$K638,0,MATCH(N$594,$H$594:$K$594,0))*HLOOKUP(N$593,$J$590:$R$591,2)</f>
        <v>1</v>
      </c>
      <c r="O638" s="743" cm="1">
        <f t="array" ref="O638">INDEX($H638:$K638,0,MATCH(O$594,$H$594:$K$594,0))*HLOOKUP(O$593,$J$590:$R$591,2)</f>
        <v>1</v>
      </c>
      <c r="P638" s="743" cm="1">
        <f t="array" ref="P638">INDEX($H638:$K638,0,MATCH(P$594,$H$594:$K$594,0))*HLOOKUP(P$593,$J$590:$R$591,2)</f>
        <v>0</v>
      </c>
      <c r="Q638" s="743" cm="1">
        <f t="array" ref="Q638">INDEX($H638:$K638,0,MATCH(Q$594,$H$594:$K$594,0))*HLOOKUP(Q$593,$J$590:$R$591,2)</f>
        <v>1</v>
      </c>
      <c r="R638" s="743" cm="1">
        <f t="array" ref="R638">INDEX($H638:$K638,0,MATCH(R$594,$H$594:$K$594,0))*HLOOKUP(R$593,$J$590:$R$591,2)</f>
        <v>1</v>
      </c>
      <c r="S638" s="743" cm="1">
        <f t="array" ref="S638">INDEX($H638:$K638,0,MATCH(S$594,$H$594:$K$594,0))*HLOOKUP(S$593,$J$590:$R$591,2)</f>
        <v>1</v>
      </c>
      <c r="T638" s="743" cm="1">
        <f t="array" ref="T638">INDEX($H638:$K638,0,MATCH(T$594,$H$594:$K$594,0))*HLOOKUP(T$593,$J$590:$R$591,2)</f>
        <v>0</v>
      </c>
      <c r="U638" s="743" cm="1">
        <f t="array" ref="U638">INDEX($H638:$K638,0,MATCH(U$594,$H$594:$K$594,0))*HLOOKUP(U$593,$J$590:$R$591,2)</f>
        <v>1</v>
      </c>
      <c r="V638" s="743" cm="1">
        <f t="array" ref="V638">INDEX($H638:$K638,0,MATCH(V$594,$H$594:$K$594,0))*HLOOKUP(V$593,$J$590:$R$591,2)</f>
        <v>1</v>
      </c>
      <c r="W638" s="743" cm="1">
        <f t="array" ref="W638">INDEX($H638:$K638,0,MATCH(W$594,$H$594:$K$594,0))*HLOOKUP(W$593,$J$590:$R$591,2)</f>
        <v>1</v>
      </c>
      <c r="X638" s="743" cm="1">
        <f t="array" ref="X638">INDEX($H638:$K638,0,MATCH(X$594,$H$594:$K$594,0))*HLOOKUP(X$593,$J$590:$R$591,2)</f>
        <v>0</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1</v>
      </c>
      <c r="AB638" s="743" cm="1">
        <f t="array" ref="AB638">INDEX($H638:$K638,0,MATCH(AB$594,$H$594:$K$594,0))*HLOOKUP(AB$593,$J$590:$R$591,2)</f>
        <v>0</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1</v>
      </c>
      <c r="AF638" s="743" cm="1">
        <f t="array" ref="AF638">INDEX($H638:$K638,0,MATCH(AF$594,$H$594:$K$594,0))*HLOOKUP(AF$593,$J$590:$R$591,2)</f>
        <v>0</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1</v>
      </c>
      <c r="AJ638" s="743" cm="1">
        <f t="array" ref="AJ638">INDEX($H638:$K638,0,MATCH(AJ$594,$H$594:$K$594,0))*HLOOKUP(AJ$593,$J$590:$R$591,2)</f>
        <v>0</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1</v>
      </c>
      <c r="AN638" s="743" cm="1">
        <f t="array" ref="AN638">INDEX($H638:$K638,0,MATCH(AN$594,$H$594:$K$594,0))*HLOOKUP(AN$593,$J$590:$R$591,2)</f>
        <v>0</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1</v>
      </c>
      <c r="AR638" s="743" cm="1">
        <f t="array" ref="AR638">INDEX($H638:$K638,0,MATCH(AR$594,$H$594:$K$594,0))*HLOOKUP(AR$593,$J$590:$R$591,2)</f>
        <v>0</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1</v>
      </c>
      <c r="AV638" s="196"/>
      <c r="AW638" s="196"/>
      <c r="AX638" s="17"/>
      <c r="AY638" s="9"/>
      <c r="AZ638" s="9"/>
      <c r="BA638" s="9"/>
    </row>
    <row r="639" spans="1:53" ht="12" customHeight="1" outlineLevel="1" x14ac:dyDescent="0.35">
      <c r="A639" s="7"/>
      <c r="B639" s="8"/>
      <c r="C639" s="18"/>
      <c r="D639" s="18"/>
      <c r="E639" s="18"/>
      <c r="F639" s="34"/>
      <c r="G639" s="27" t="str">
        <f t="shared" si="140"/>
        <v>YYNBLbd</v>
      </c>
      <c r="H639" s="232">
        <f t="shared" ref="H639:K639" si="144">IF(H553&gt;0,1,0)</f>
        <v>0</v>
      </c>
      <c r="I639" s="232">
        <f t="shared" si="144"/>
        <v>1</v>
      </c>
      <c r="J639" s="232">
        <f t="shared" si="144"/>
        <v>1</v>
      </c>
      <c r="K639" s="232">
        <f t="shared" si="144"/>
        <v>1</v>
      </c>
      <c r="L639" s="743" cm="1">
        <f t="array" ref="L639">INDEX($H639:$K639,0,MATCH(L$594,$H$594:$K$594,0))*HLOOKUP(L$593,$J$590:$R$591,2)</f>
        <v>0</v>
      </c>
      <c r="M639" s="743" cm="1">
        <f t="array" ref="M639">INDEX($H639:$K639,0,MATCH(M$594,$H$594:$K$594,0))*HLOOKUP(M$593,$J$590:$R$591,2)</f>
        <v>1</v>
      </c>
      <c r="N639" s="743" cm="1">
        <f t="array" ref="N639">INDEX($H639:$K639,0,MATCH(N$594,$H$594:$K$594,0))*HLOOKUP(N$593,$J$590:$R$591,2)</f>
        <v>1</v>
      </c>
      <c r="O639" s="743" cm="1">
        <f t="array" ref="O639">INDEX($H639:$K639,0,MATCH(O$594,$H$594:$K$594,0))*HLOOKUP(O$593,$J$590:$R$591,2)</f>
        <v>1</v>
      </c>
      <c r="P639" s="743" cm="1">
        <f t="array" ref="P639">INDEX($H639:$K639,0,MATCH(P$594,$H$594:$K$594,0))*HLOOKUP(P$593,$J$590:$R$591,2)</f>
        <v>0</v>
      </c>
      <c r="Q639" s="743" cm="1">
        <f t="array" ref="Q639">INDEX($H639:$K639,0,MATCH(Q$594,$H$594:$K$594,0))*HLOOKUP(Q$593,$J$590:$R$591,2)</f>
        <v>1</v>
      </c>
      <c r="R639" s="743" cm="1">
        <f t="array" ref="R639">INDEX($H639:$K639,0,MATCH(R$594,$H$594:$K$594,0))*HLOOKUP(R$593,$J$590:$R$591,2)</f>
        <v>1</v>
      </c>
      <c r="S639" s="743" cm="1">
        <f t="array" ref="S639">INDEX($H639:$K639,0,MATCH(S$594,$H$594:$K$594,0))*HLOOKUP(S$593,$J$590:$R$591,2)</f>
        <v>1</v>
      </c>
      <c r="T639" s="743" cm="1">
        <f t="array" ref="T639">INDEX($H639:$K639,0,MATCH(T$594,$H$594:$K$594,0))*HLOOKUP(T$593,$J$590:$R$591,2)</f>
        <v>0</v>
      </c>
      <c r="U639" s="743" cm="1">
        <f t="array" ref="U639">INDEX($H639:$K639,0,MATCH(U$594,$H$594:$K$594,0))*HLOOKUP(U$593,$J$590:$R$591,2)</f>
        <v>1</v>
      </c>
      <c r="V639" s="743" cm="1">
        <f t="array" ref="V639">INDEX($H639:$K639,0,MATCH(V$594,$H$594:$K$594,0))*HLOOKUP(V$593,$J$590:$R$591,2)</f>
        <v>1</v>
      </c>
      <c r="W639" s="743" cm="1">
        <f t="array" ref="W639">INDEX($H639:$K639,0,MATCH(W$594,$H$594:$K$594,0))*HLOOKUP(W$593,$J$590:$R$591,2)</f>
        <v>1</v>
      </c>
      <c r="X639" s="743" cm="1">
        <f t="array" ref="X639">INDEX($H639:$K639,0,MATCH(X$594,$H$594:$K$594,0))*HLOOKUP(X$593,$J$590:$R$591,2)</f>
        <v>0</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1</v>
      </c>
      <c r="AB639" s="743" cm="1">
        <f t="array" ref="AB639">INDEX($H639:$K639,0,MATCH(AB$594,$H$594:$K$594,0))*HLOOKUP(AB$593,$J$590:$R$591,2)</f>
        <v>0</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1</v>
      </c>
      <c r="AF639" s="743" cm="1">
        <f t="array" ref="AF639">INDEX($H639:$K639,0,MATCH(AF$594,$H$594:$K$594,0))*HLOOKUP(AF$593,$J$590:$R$591,2)</f>
        <v>0</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1</v>
      </c>
      <c r="AJ639" s="743" cm="1">
        <f t="array" ref="AJ639">INDEX($H639:$K639,0,MATCH(AJ$594,$H$594:$K$594,0))*HLOOKUP(AJ$593,$J$590:$R$591,2)</f>
        <v>0</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1</v>
      </c>
      <c r="AN639" s="743" cm="1">
        <f t="array" ref="AN639">INDEX($H639:$K639,0,MATCH(AN$594,$H$594:$K$594,0))*HLOOKUP(AN$593,$J$590:$R$591,2)</f>
        <v>0</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1</v>
      </c>
      <c r="AR639" s="743" cm="1">
        <f t="array" ref="AR639">INDEX($H639:$K639,0,MATCH(AR$594,$H$594:$K$594,0))*HLOOKUP(AR$593,$J$590:$R$591,2)</f>
        <v>0</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1</v>
      </c>
      <c r="AV639" s="196"/>
      <c r="AW639" s="196"/>
      <c r="AX639" s="17"/>
      <c r="AY639" s="9"/>
      <c r="AZ639" s="9"/>
      <c r="BA639" s="9"/>
    </row>
    <row r="640" spans="1:53" ht="12" customHeight="1" outlineLevel="1" x14ac:dyDescent="0.35">
      <c r="A640" s="7"/>
      <c r="B640" s="8"/>
      <c r="C640" s="18"/>
      <c r="D640" s="18"/>
      <c r="E640" s="18"/>
      <c r="F640" s="34"/>
      <c r="G640" s="27" t="str">
        <f t="shared" si="140"/>
        <v>YYBLBz</v>
      </c>
      <c r="H640" s="232">
        <f t="shared" ref="H640:K640" si="145">IF(H554&gt;0,1,0)</f>
        <v>0</v>
      </c>
      <c r="I640" s="232">
        <f t="shared" si="145"/>
        <v>1</v>
      </c>
      <c r="J640" s="232">
        <f t="shared" si="145"/>
        <v>1</v>
      </c>
      <c r="K640" s="232">
        <f t="shared" si="145"/>
        <v>1</v>
      </c>
      <c r="L640" s="743" cm="1">
        <f t="array" ref="L640">INDEX($H640:$K640,0,MATCH(L$594,$H$594:$K$594,0))*HLOOKUP(L$593,$J$590:$R$591,2)</f>
        <v>0</v>
      </c>
      <c r="M640" s="743" cm="1">
        <f t="array" ref="M640">INDEX($H640:$K640,0,MATCH(M$594,$H$594:$K$594,0))*HLOOKUP(M$593,$J$590:$R$591,2)</f>
        <v>1</v>
      </c>
      <c r="N640" s="743" cm="1">
        <f t="array" ref="N640">INDEX($H640:$K640,0,MATCH(N$594,$H$594:$K$594,0))*HLOOKUP(N$593,$J$590:$R$591,2)</f>
        <v>1</v>
      </c>
      <c r="O640" s="743" cm="1">
        <f t="array" ref="O640">INDEX($H640:$K640,0,MATCH(O$594,$H$594:$K$594,0))*HLOOKUP(O$593,$J$590:$R$591,2)</f>
        <v>1</v>
      </c>
      <c r="P640" s="743" cm="1">
        <f t="array" ref="P640">INDEX($H640:$K640,0,MATCH(P$594,$H$594:$K$594,0))*HLOOKUP(P$593,$J$590:$R$591,2)</f>
        <v>0</v>
      </c>
      <c r="Q640" s="743" cm="1">
        <f t="array" ref="Q640">INDEX($H640:$K640,0,MATCH(Q$594,$H$594:$K$594,0))*HLOOKUP(Q$593,$J$590:$R$591,2)</f>
        <v>1</v>
      </c>
      <c r="R640" s="743" cm="1">
        <f t="array" ref="R640">INDEX($H640:$K640,0,MATCH(R$594,$H$594:$K$594,0))*HLOOKUP(R$593,$J$590:$R$591,2)</f>
        <v>1</v>
      </c>
      <c r="S640" s="743" cm="1">
        <f t="array" ref="S640">INDEX($H640:$K640,0,MATCH(S$594,$H$594:$K$594,0))*HLOOKUP(S$593,$J$590:$R$591,2)</f>
        <v>1</v>
      </c>
      <c r="T640" s="743" cm="1">
        <f t="array" ref="T640">INDEX($H640:$K640,0,MATCH(T$594,$H$594:$K$594,0))*HLOOKUP(T$593,$J$590:$R$591,2)</f>
        <v>0</v>
      </c>
      <c r="U640" s="743" cm="1">
        <f t="array" ref="U640">INDEX($H640:$K640,0,MATCH(U$594,$H$594:$K$594,0))*HLOOKUP(U$593,$J$590:$R$591,2)</f>
        <v>1</v>
      </c>
      <c r="V640" s="743" cm="1">
        <f t="array" ref="V640">INDEX($H640:$K640,0,MATCH(V$594,$H$594:$K$594,0))*HLOOKUP(V$593,$J$590:$R$591,2)</f>
        <v>1</v>
      </c>
      <c r="W640" s="743" cm="1">
        <f t="array" ref="W640">INDEX($H640:$K640,0,MATCH(W$594,$H$594:$K$594,0))*HLOOKUP(W$593,$J$590:$R$591,2)</f>
        <v>1</v>
      </c>
      <c r="X640" s="743" cm="1">
        <f t="array" ref="X640">INDEX($H640:$K640,0,MATCH(X$594,$H$594:$K$594,0))*HLOOKUP(X$593,$J$590:$R$591,2)</f>
        <v>0</v>
      </c>
      <c r="Y640" s="743" cm="1">
        <f t="array" ref="Y640">INDEX($H640:$K640,0,MATCH(Y$594,$H$594:$K$594,0))*HLOOKUP(Y$593,$J$590:$R$591,2)</f>
        <v>1</v>
      </c>
      <c r="Z640" s="743" cm="1">
        <f t="array" ref="Z640">INDEX($H640:$K640,0,MATCH(Z$594,$H$594:$K$594,0))*HLOOKUP(Z$593,$J$590:$R$591,2)</f>
        <v>1</v>
      </c>
      <c r="AA640" s="743" cm="1">
        <f t="array" ref="AA640">INDEX($H640:$K640,0,MATCH(AA$594,$H$594:$K$594,0))*HLOOKUP(AA$593,$J$590:$R$591,2)</f>
        <v>1</v>
      </c>
      <c r="AB640" s="743" cm="1">
        <f t="array" ref="AB640">INDEX($H640:$K640,0,MATCH(AB$594,$H$594:$K$594,0))*HLOOKUP(AB$593,$J$590:$R$591,2)</f>
        <v>0</v>
      </c>
      <c r="AC640" s="743" cm="1">
        <f t="array" ref="AC640">INDEX($H640:$K640,0,MATCH(AC$594,$H$594:$K$594,0))*HLOOKUP(AC$593,$J$590:$R$591,2)</f>
        <v>1</v>
      </c>
      <c r="AD640" s="743" cm="1">
        <f t="array" ref="AD640">INDEX($H640:$K640,0,MATCH(AD$594,$H$594:$K$594,0))*HLOOKUP(AD$593,$J$590:$R$591,2)</f>
        <v>1</v>
      </c>
      <c r="AE640" s="743" cm="1">
        <f t="array" ref="AE640">INDEX($H640:$K640,0,MATCH(AE$594,$H$594:$K$594,0))*HLOOKUP(AE$593,$J$590:$R$591,2)</f>
        <v>1</v>
      </c>
      <c r="AF640" s="743" cm="1">
        <f t="array" ref="AF640">INDEX($H640:$K640,0,MATCH(AF$594,$H$594:$K$594,0))*HLOOKUP(AF$593,$J$590:$R$591,2)</f>
        <v>0</v>
      </c>
      <c r="AG640" s="743" cm="1">
        <f t="array" ref="AG640">INDEX($H640:$K640,0,MATCH(AG$594,$H$594:$K$594,0))*HLOOKUP(AG$593,$J$590:$R$591,2)</f>
        <v>1</v>
      </c>
      <c r="AH640" s="743" cm="1">
        <f t="array" ref="AH640">INDEX($H640:$K640,0,MATCH(AH$594,$H$594:$K$594,0))*HLOOKUP(AH$593,$J$590:$R$591,2)</f>
        <v>1</v>
      </c>
      <c r="AI640" s="743" cm="1">
        <f t="array" ref="AI640">INDEX($H640:$K640,0,MATCH(AI$594,$H$594:$K$594,0))*HLOOKUP(AI$593,$J$590:$R$591,2)</f>
        <v>1</v>
      </c>
      <c r="AJ640" s="743" cm="1">
        <f t="array" ref="AJ640">INDEX($H640:$K640,0,MATCH(AJ$594,$H$594:$K$594,0))*HLOOKUP(AJ$593,$J$590:$R$591,2)</f>
        <v>0</v>
      </c>
      <c r="AK640" s="743" cm="1">
        <f t="array" ref="AK640">INDEX($H640:$K640,0,MATCH(AK$594,$H$594:$K$594,0))*HLOOKUP(AK$593,$J$590:$R$591,2)</f>
        <v>1</v>
      </c>
      <c r="AL640" s="743" cm="1">
        <f t="array" ref="AL640">INDEX($H640:$K640,0,MATCH(AL$594,$H$594:$K$594,0))*HLOOKUP(AL$593,$J$590:$R$591,2)</f>
        <v>1</v>
      </c>
      <c r="AM640" s="743" cm="1">
        <f t="array" ref="AM640">INDEX($H640:$K640,0,MATCH(AM$594,$H$594:$K$594,0))*HLOOKUP(AM$593,$J$590:$R$591,2)</f>
        <v>1</v>
      </c>
      <c r="AN640" s="743" cm="1">
        <f t="array" ref="AN640">INDEX($H640:$K640,0,MATCH(AN$594,$H$594:$K$594,0))*HLOOKUP(AN$593,$J$590:$R$591,2)</f>
        <v>0</v>
      </c>
      <c r="AO640" s="743" cm="1">
        <f t="array" ref="AO640">INDEX($H640:$K640,0,MATCH(AO$594,$H$594:$K$594,0))*HLOOKUP(AO$593,$J$590:$R$591,2)</f>
        <v>1</v>
      </c>
      <c r="AP640" s="743" cm="1">
        <f t="array" ref="AP640">INDEX($H640:$K640,0,MATCH(AP$594,$H$594:$K$594,0))*HLOOKUP(AP$593,$J$590:$R$591,2)</f>
        <v>1</v>
      </c>
      <c r="AQ640" s="743" cm="1">
        <f t="array" ref="AQ640">INDEX($H640:$K640,0,MATCH(AQ$594,$H$594:$K$594,0))*HLOOKUP(AQ$593,$J$590:$R$591,2)</f>
        <v>1</v>
      </c>
      <c r="AR640" s="743" cm="1">
        <f t="array" ref="AR640">INDEX($H640:$K640,0,MATCH(AR$594,$H$594:$K$594,0))*HLOOKUP(AR$593,$J$590:$R$591,2)</f>
        <v>0</v>
      </c>
      <c r="AS640" s="743" cm="1">
        <f t="array" ref="AS640">INDEX($H640:$K640,0,MATCH(AS$594,$H$594:$K$594,0))*HLOOKUP(AS$593,$J$590:$R$591,2)</f>
        <v>1</v>
      </c>
      <c r="AT640" s="743" cm="1">
        <f t="array" ref="AT640">INDEX($H640:$K640,0,MATCH(AT$594,$H$594:$K$594,0))*HLOOKUP(AT$593,$J$590:$R$591,2)</f>
        <v>1</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40"/>
        <v>YYBLBzd</v>
      </c>
      <c r="H641" s="232">
        <f t="shared" ref="H641:K641" si="146">IF(H555&gt;0,1,0)</f>
        <v>0</v>
      </c>
      <c r="I641" s="232">
        <f t="shared" si="146"/>
        <v>1</v>
      </c>
      <c r="J641" s="232">
        <f t="shared" si="146"/>
        <v>1</v>
      </c>
      <c r="K641" s="232">
        <f t="shared" si="146"/>
        <v>1</v>
      </c>
      <c r="L641" s="743" cm="1">
        <f t="array" ref="L641">INDEX($H641:$K641,0,MATCH(L$594,$H$594:$K$594,0))*HLOOKUP(L$593,$J$590:$R$591,2)</f>
        <v>0</v>
      </c>
      <c r="M641" s="743" cm="1">
        <f t="array" ref="M641">INDEX($H641:$K641,0,MATCH(M$594,$H$594:$K$594,0))*HLOOKUP(M$593,$J$590:$R$591,2)</f>
        <v>1</v>
      </c>
      <c r="N641" s="743" cm="1">
        <f t="array" ref="N641">INDEX($H641:$K641,0,MATCH(N$594,$H$594:$K$594,0))*HLOOKUP(N$593,$J$590:$R$591,2)</f>
        <v>1</v>
      </c>
      <c r="O641" s="743" cm="1">
        <f t="array" ref="O641">INDEX($H641:$K641,0,MATCH(O$594,$H$594:$K$594,0))*HLOOKUP(O$593,$J$590:$R$591,2)</f>
        <v>1</v>
      </c>
      <c r="P641" s="743" cm="1">
        <f t="array" ref="P641">INDEX($H641:$K641,0,MATCH(P$594,$H$594:$K$594,0))*HLOOKUP(P$593,$J$590:$R$591,2)</f>
        <v>0</v>
      </c>
      <c r="Q641" s="743" cm="1">
        <f t="array" ref="Q641">INDEX($H641:$K641,0,MATCH(Q$594,$H$594:$K$594,0))*HLOOKUP(Q$593,$J$590:$R$591,2)</f>
        <v>1</v>
      </c>
      <c r="R641" s="743" cm="1">
        <f t="array" ref="R641">INDEX($H641:$K641,0,MATCH(R$594,$H$594:$K$594,0))*HLOOKUP(R$593,$J$590:$R$591,2)</f>
        <v>1</v>
      </c>
      <c r="S641" s="743" cm="1">
        <f t="array" ref="S641">INDEX($H641:$K641,0,MATCH(S$594,$H$594:$K$594,0))*HLOOKUP(S$593,$J$590:$R$591,2)</f>
        <v>1</v>
      </c>
      <c r="T641" s="743" cm="1">
        <f t="array" ref="T641">INDEX($H641:$K641,0,MATCH(T$594,$H$594:$K$594,0))*HLOOKUP(T$593,$J$590:$R$591,2)</f>
        <v>0</v>
      </c>
      <c r="U641" s="743" cm="1">
        <f t="array" ref="U641">INDEX($H641:$K641,0,MATCH(U$594,$H$594:$K$594,0))*HLOOKUP(U$593,$J$590:$R$591,2)</f>
        <v>1</v>
      </c>
      <c r="V641" s="743" cm="1">
        <f t="array" ref="V641">INDEX($H641:$K641,0,MATCH(V$594,$H$594:$K$594,0))*HLOOKUP(V$593,$J$590:$R$591,2)</f>
        <v>1</v>
      </c>
      <c r="W641" s="743" cm="1">
        <f t="array" ref="W641">INDEX($H641:$K641,0,MATCH(W$594,$H$594:$K$594,0))*HLOOKUP(W$593,$J$590:$R$591,2)</f>
        <v>1</v>
      </c>
      <c r="X641" s="743" cm="1">
        <f t="array" ref="X641">INDEX($H641:$K641,0,MATCH(X$594,$H$594:$K$594,0))*HLOOKUP(X$593,$J$590:$R$591,2)</f>
        <v>0</v>
      </c>
      <c r="Y641" s="743" cm="1">
        <f t="array" ref="Y641">INDEX($H641:$K641,0,MATCH(Y$594,$H$594:$K$594,0))*HLOOKUP(Y$593,$J$590:$R$591,2)</f>
        <v>1</v>
      </c>
      <c r="Z641" s="743" cm="1">
        <f t="array" ref="Z641">INDEX($H641:$K641,0,MATCH(Z$594,$H$594:$K$594,0))*HLOOKUP(Z$593,$J$590:$R$591,2)</f>
        <v>1</v>
      </c>
      <c r="AA641" s="743" cm="1">
        <f t="array" ref="AA641">INDEX($H641:$K641,0,MATCH(AA$594,$H$594:$K$594,0))*HLOOKUP(AA$593,$J$590:$R$591,2)</f>
        <v>1</v>
      </c>
      <c r="AB641" s="743" cm="1">
        <f t="array" ref="AB641">INDEX($H641:$K641,0,MATCH(AB$594,$H$594:$K$594,0))*HLOOKUP(AB$593,$J$590:$R$591,2)</f>
        <v>0</v>
      </c>
      <c r="AC641" s="743" cm="1">
        <f t="array" ref="AC641">INDEX($H641:$K641,0,MATCH(AC$594,$H$594:$K$594,0))*HLOOKUP(AC$593,$J$590:$R$591,2)</f>
        <v>1</v>
      </c>
      <c r="AD641" s="743" cm="1">
        <f t="array" ref="AD641">INDEX($H641:$K641,0,MATCH(AD$594,$H$594:$K$594,0))*HLOOKUP(AD$593,$J$590:$R$591,2)</f>
        <v>1</v>
      </c>
      <c r="AE641" s="743" cm="1">
        <f t="array" ref="AE641">INDEX($H641:$K641,0,MATCH(AE$594,$H$594:$K$594,0))*HLOOKUP(AE$593,$J$590:$R$591,2)</f>
        <v>1</v>
      </c>
      <c r="AF641" s="743" cm="1">
        <f t="array" ref="AF641">INDEX($H641:$K641,0,MATCH(AF$594,$H$594:$K$594,0))*HLOOKUP(AF$593,$J$590:$R$591,2)</f>
        <v>0</v>
      </c>
      <c r="AG641" s="743" cm="1">
        <f t="array" ref="AG641">INDEX($H641:$K641,0,MATCH(AG$594,$H$594:$K$594,0))*HLOOKUP(AG$593,$J$590:$R$591,2)</f>
        <v>1</v>
      </c>
      <c r="AH641" s="743" cm="1">
        <f t="array" ref="AH641">INDEX($H641:$K641,0,MATCH(AH$594,$H$594:$K$594,0))*HLOOKUP(AH$593,$J$590:$R$591,2)</f>
        <v>1</v>
      </c>
      <c r="AI641" s="743" cm="1">
        <f t="array" ref="AI641">INDEX($H641:$K641,0,MATCH(AI$594,$H$594:$K$594,0))*HLOOKUP(AI$593,$J$590:$R$591,2)</f>
        <v>1</v>
      </c>
      <c r="AJ641" s="743" cm="1">
        <f t="array" ref="AJ641">INDEX($H641:$K641,0,MATCH(AJ$594,$H$594:$K$594,0))*HLOOKUP(AJ$593,$J$590:$R$591,2)</f>
        <v>0</v>
      </c>
      <c r="AK641" s="743" cm="1">
        <f t="array" ref="AK641">INDEX($H641:$K641,0,MATCH(AK$594,$H$594:$K$594,0))*HLOOKUP(AK$593,$J$590:$R$591,2)</f>
        <v>1</v>
      </c>
      <c r="AL641" s="743" cm="1">
        <f t="array" ref="AL641">INDEX($H641:$K641,0,MATCH(AL$594,$H$594:$K$594,0))*HLOOKUP(AL$593,$J$590:$R$591,2)</f>
        <v>1</v>
      </c>
      <c r="AM641" s="743" cm="1">
        <f t="array" ref="AM641">INDEX($H641:$K641,0,MATCH(AM$594,$H$594:$K$594,0))*HLOOKUP(AM$593,$J$590:$R$591,2)</f>
        <v>1</v>
      </c>
      <c r="AN641" s="743" cm="1">
        <f t="array" ref="AN641">INDEX($H641:$K641,0,MATCH(AN$594,$H$594:$K$594,0))*HLOOKUP(AN$593,$J$590:$R$591,2)</f>
        <v>0</v>
      </c>
      <c r="AO641" s="743" cm="1">
        <f t="array" ref="AO641">INDEX($H641:$K641,0,MATCH(AO$594,$H$594:$K$594,0))*HLOOKUP(AO$593,$J$590:$R$591,2)</f>
        <v>1</v>
      </c>
      <c r="AP641" s="743" cm="1">
        <f t="array" ref="AP641">INDEX($H641:$K641,0,MATCH(AP$594,$H$594:$K$594,0))*HLOOKUP(AP$593,$J$590:$R$591,2)</f>
        <v>1</v>
      </c>
      <c r="AQ641" s="743" cm="1">
        <f t="array" ref="AQ641">INDEX($H641:$K641,0,MATCH(AQ$594,$H$594:$K$594,0))*HLOOKUP(AQ$593,$J$590:$R$591,2)</f>
        <v>1</v>
      </c>
      <c r="AR641" s="743" cm="1">
        <f t="array" ref="AR641">INDEX($H641:$K641,0,MATCH(AR$594,$H$594:$K$594,0))*HLOOKUP(AR$593,$J$590:$R$591,2)</f>
        <v>0</v>
      </c>
      <c r="AS641" s="743" cm="1">
        <f t="array" ref="AS641">INDEX($H641:$K641,0,MATCH(AS$594,$H$594:$K$594,0))*HLOOKUP(AS$593,$J$590:$R$591,2)</f>
        <v>1</v>
      </c>
      <c r="AT641" s="743" cm="1">
        <f t="array" ref="AT641">INDEX($H641:$K641,0,MATCH(AT$594,$H$594:$K$594,0))*HLOOKUP(AT$593,$J$590:$R$591,2)</f>
        <v>1</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40"/>
        <v>YYLBNb</v>
      </c>
      <c r="H642" s="232">
        <f t="shared" ref="H642:K642" si="147">IF(H556&gt;0,1,0)</f>
        <v>0</v>
      </c>
      <c r="I642" s="232">
        <f t="shared" si="147"/>
        <v>1</v>
      </c>
      <c r="J642" s="232">
        <f t="shared" si="147"/>
        <v>1</v>
      </c>
      <c r="K642" s="232">
        <f t="shared" si="147"/>
        <v>1</v>
      </c>
      <c r="L642" s="743" cm="1">
        <f t="array" ref="L642">INDEX($H642:$K642,0,MATCH(L$594,$H$594:$K$594,0))*HLOOKUP(L$593,$J$590:$R$591,2)</f>
        <v>0</v>
      </c>
      <c r="M642" s="743" cm="1">
        <f t="array" ref="M642">INDEX($H642:$K642,0,MATCH(M$594,$H$594:$K$594,0))*HLOOKUP(M$593,$J$590:$R$591,2)</f>
        <v>1</v>
      </c>
      <c r="N642" s="743" cm="1">
        <f t="array" ref="N642">INDEX($H642:$K642,0,MATCH(N$594,$H$594:$K$594,0))*HLOOKUP(N$593,$J$590:$R$591,2)</f>
        <v>1</v>
      </c>
      <c r="O642" s="743" cm="1">
        <f t="array" ref="O642">INDEX($H642:$K642,0,MATCH(O$594,$H$594:$K$594,0))*HLOOKUP(O$593,$J$590:$R$591,2)</f>
        <v>1</v>
      </c>
      <c r="P642" s="743" cm="1">
        <f t="array" ref="P642">INDEX($H642:$K642,0,MATCH(P$594,$H$594:$K$594,0))*HLOOKUP(P$593,$J$590:$R$591,2)</f>
        <v>0</v>
      </c>
      <c r="Q642" s="743" cm="1">
        <f t="array" ref="Q642">INDEX($H642:$K642,0,MATCH(Q$594,$H$594:$K$594,0))*HLOOKUP(Q$593,$J$590:$R$591,2)</f>
        <v>1</v>
      </c>
      <c r="R642" s="743" cm="1">
        <f t="array" ref="R642">INDEX($H642:$K642,0,MATCH(R$594,$H$594:$K$594,0))*HLOOKUP(R$593,$J$590:$R$591,2)</f>
        <v>1</v>
      </c>
      <c r="S642" s="743" cm="1">
        <f t="array" ref="S642">INDEX($H642:$K642,0,MATCH(S$594,$H$594:$K$594,0))*HLOOKUP(S$593,$J$590:$R$591,2)</f>
        <v>1</v>
      </c>
      <c r="T642" s="743" cm="1">
        <f t="array" ref="T642">INDEX($H642:$K642,0,MATCH(T$594,$H$594:$K$594,0))*HLOOKUP(T$593,$J$590:$R$591,2)</f>
        <v>0</v>
      </c>
      <c r="U642" s="743" cm="1">
        <f t="array" ref="U642">INDEX($H642:$K642,0,MATCH(U$594,$H$594:$K$594,0))*HLOOKUP(U$593,$J$590:$R$591,2)</f>
        <v>1</v>
      </c>
      <c r="V642" s="743" cm="1">
        <f t="array" ref="V642">INDEX($H642:$K642,0,MATCH(V$594,$H$594:$K$594,0))*HLOOKUP(V$593,$J$590:$R$591,2)</f>
        <v>1</v>
      </c>
      <c r="W642" s="743" cm="1">
        <f t="array" ref="W642">INDEX($H642:$K642,0,MATCH(W$594,$H$594:$K$594,0))*HLOOKUP(W$593,$J$590:$R$591,2)</f>
        <v>1</v>
      </c>
      <c r="X642" s="743" cm="1">
        <f t="array" ref="X642">INDEX($H642:$K642,0,MATCH(X$594,$H$594:$K$594,0))*HLOOKUP(X$593,$J$590:$R$591,2)</f>
        <v>0</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1</v>
      </c>
      <c r="AB642" s="743" cm="1">
        <f t="array" ref="AB642">INDEX($H642:$K642,0,MATCH(AB$594,$H$594:$K$594,0))*HLOOKUP(AB$593,$J$590:$R$591,2)</f>
        <v>0</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1</v>
      </c>
      <c r="AF642" s="743" cm="1">
        <f t="array" ref="AF642">INDEX($H642:$K642,0,MATCH(AF$594,$H$594:$K$594,0))*HLOOKUP(AF$593,$J$590:$R$591,2)</f>
        <v>0</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1</v>
      </c>
      <c r="AJ642" s="743" cm="1">
        <f t="array" ref="AJ642">INDEX($H642:$K642,0,MATCH(AJ$594,$H$594:$K$594,0))*HLOOKUP(AJ$593,$J$590:$R$591,2)</f>
        <v>0</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1</v>
      </c>
      <c r="AN642" s="743" cm="1">
        <f t="array" ref="AN642">INDEX($H642:$K642,0,MATCH(AN$594,$H$594:$K$594,0))*HLOOKUP(AN$593,$J$590:$R$591,2)</f>
        <v>0</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1</v>
      </c>
      <c r="AR642" s="743" cm="1">
        <f t="array" ref="AR642">INDEX($H642:$K642,0,MATCH(AR$594,$H$594:$K$594,0))*HLOOKUP(AR$593,$J$590:$R$591,2)</f>
        <v>0</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1</v>
      </c>
      <c r="AV642" s="196"/>
      <c r="AW642" s="196"/>
      <c r="AX642" s="17"/>
      <c r="AY642" s="9"/>
      <c r="AZ642" s="9"/>
      <c r="BA642" s="9"/>
    </row>
    <row r="643" spans="1:53" ht="12" customHeight="1" outlineLevel="1" x14ac:dyDescent="0.35">
      <c r="A643" s="7"/>
      <c r="B643" s="8"/>
      <c r="C643" s="18"/>
      <c r="D643" s="18"/>
      <c r="E643" s="18"/>
      <c r="F643" s="34"/>
      <c r="G643" s="27" t="str">
        <f t="shared" si="140"/>
        <v>YYLBNbd</v>
      </c>
      <c r="H643" s="232">
        <f t="shared" ref="H643:K643" si="148">IF(H557&gt;0,1,0)</f>
        <v>0</v>
      </c>
      <c r="I643" s="232">
        <f t="shared" si="148"/>
        <v>1</v>
      </c>
      <c r="J643" s="232">
        <f t="shared" si="148"/>
        <v>1</v>
      </c>
      <c r="K643" s="232">
        <f t="shared" si="148"/>
        <v>1</v>
      </c>
      <c r="L643" s="743" cm="1">
        <f t="array" ref="L643">INDEX($H643:$K643,0,MATCH(L$594,$H$594:$K$594,0))*HLOOKUP(L$593,$J$590:$R$591,2)</f>
        <v>0</v>
      </c>
      <c r="M643" s="743" cm="1">
        <f t="array" ref="M643">INDEX($H643:$K643,0,MATCH(M$594,$H$594:$K$594,0))*HLOOKUP(M$593,$J$590:$R$591,2)</f>
        <v>1</v>
      </c>
      <c r="N643" s="743" cm="1">
        <f t="array" ref="N643">INDEX($H643:$K643,0,MATCH(N$594,$H$594:$K$594,0))*HLOOKUP(N$593,$J$590:$R$591,2)</f>
        <v>1</v>
      </c>
      <c r="O643" s="743" cm="1">
        <f t="array" ref="O643">INDEX($H643:$K643,0,MATCH(O$594,$H$594:$K$594,0))*HLOOKUP(O$593,$J$590:$R$591,2)</f>
        <v>1</v>
      </c>
      <c r="P643" s="743" cm="1">
        <f t="array" ref="P643">INDEX($H643:$K643,0,MATCH(P$594,$H$594:$K$594,0))*HLOOKUP(P$593,$J$590:$R$591,2)</f>
        <v>0</v>
      </c>
      <c r="Q643" s="743" cm="1">
        <f t="array" ref="Q643">INDEX($H643:$K643,0,MATCH(Q$594,$H$594:$K$594,0))*HLOOKUP(Q$593,$J$590:$R$591,2)</f>
        <v>1</v>
      </c>
      <c r="R643" s="743" cm="1">
        <f t="array" ref="R643">INDEX($H643:$K643,0,MATCH(R$594,$H$594:$K$594,0))*HLOOKUP(R$593,$J$590:$R$591,2)</f>
        <v>1</v>
      </c>
      <c r="S643" s="743" cm="1">
        <f t="array" ref="S643">INDEX($H643:$K643,0,MATCH(S$594,$H$594:$K$594,0))*HLOOKUP(S$593,$J$590:$R$591,2)</f>
        <v>1</v>
      </c>
      <c r="T643" s="743" cm="1">
        <f t="array" ref="T643">INDEX($H643:$K643,0,MATCH(T$594,$H$594:$K$594,0))*HLOOKUP(T$593,$J$590:$R$591,2)</f>
        <v>0</v>
      </c>
      <c r="U643" s="743" cm="1">
        <f t="array" ref="U643">INDEX($H643:$K643,0,MATCH(U$594,$H$594:$K$594,0))*HLOOKUP(U$593,$J$590:$R$591,2)</f>
        <v>1</v>
      </c>
      <c r="V643" s="743" cm="1">
        <f t="array" ref="V643">INDEX($H643:$K643,0,MATCH(V$594,$H$594:$K$594,0))*HLOOKUP(V$593,$J$590:$R$591,2)</f>
        <v>1</v>
      </c>
      <c r="W643" s="743" cm="1">
        <f t="array" ref="W643">INDEX($H643:$K643,0,MATCH(W$594,$H$594:$K$594,0))*HLOOKUP(W$593,$J$590:$R$591,2)</f>
        <v>1</v>
      </c>
      <c r="X643" s="743" cm="1">
        <f t="array" ref="X643">INDEX($H643:$K643,0,MATCH(X$594,$H$594:$K$594,0))*HLOOKUP(X$593,$J$590:$R$591,2)</f>
        <v>0</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1</v>
      </c>
      <c r="AB643" s="743" cm="1">
        <f t="array" ref="AB643">INDEX($H643:$K643,0,MATCH(AB$594,$H$594:$K$594,0))*HLOOKUP(AB$593,$J$590:$R$591,2)</f>
        <v>0</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1</v>
      </c>
      <c r="AF643" s="743" cm="1">
        <f t="array" ref="AF643">INDEX($H643:$K643,0,MATCH(AF$594,$H$594:$K$594,0))*HLOOKUP(AF$593,$J$590:$R$591,2)</f>
        <v>0</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1</v>
      </c>
      <c r="AJ643" s="743" cm="1">
        <f t="array" ref="AJ643">INDEX($H643:$K643,0,MATCH(AJ$594,$H$594:$K$594,0))*HLOOKUP(AJ$593,$J$590:$R$591,2)</f>
        <v>0</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1</v>
      </c>
      <c r="AN643" s="743" cm="1">
        <f t="array" ref="AN643">INDEX($H643:$K643,0,MATCH(AN$594,$H$594:$K$594,0))*HLOOKUP(AN$593,$J$590:$R$591,2)</f>
        <v>0</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1</v>
      </c>
      <c r="AR643" s="743" cm="1">
        <f t="array" ref="AR643">INDEX($H643:$K643,0,MATCH(AR$594,$H$594:$K$594,0))*HLOOKUP(AR$593,$J$590:$R$591,2)</f>
        <v>0</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1</v>
      </c>
      <c r="AV643" s="196"/>
      <c r="AW643" s="196"/>
      <c r="AX643" s="17"/>
      <c r="AY643" s="9"/>
      <c r="AZ643" s="9"/>
      <c r="BA643" s="9"/>
    </row>
    <row r="644" spans="1:53" ht="14.5" outlineLevel="1" x14ac:dyDescent="0.35">
      <c r="A644" s="7"/>
      <c r="B644" s="8"/>
      <c r="C644" s="18"/>
      <c r="D644" s="18"/>
      <c r="E644" s="18"/>
      <c r="F644" s="27"/>
      <c r="G644" s="27" t="str">
        <f t="shared" si="140"/>
        <v>YYNWNw</v>
      </c>
      <c r="H644" s="232">
        <f t="shared" ref="H644:K644" si="149">IF(H558&gt;0,1,0)</f>
        <v>0</v>
      </c>
      <c r="I644" s="232">
        <f t="shared" si="149"/>
        <v>1</v>
      </c>
      <c r="J644" s="232">
        <f t="shared" si="149"/>
        <v>1</v>
      </c>
      <c r="K644" s="232">
        <f t="shared" si="149"/>
        <v>1</v>
      </c>
      <c r="L644" s="743" cm="1">
        <f t="array" ref="L644">INDEX($H644:$K644,0,MATCH(L$594,$H$594:$K$594,0))*HLOOKUP(L$593,$J$590:$R$591,2)</f>
        <v>0</v>
      </c>
      <c r="M644" s="743" cm="1">
        <f t="array" ref="M644">INDEX($H644:$K644,0,MATCH(M$594,$H$594:$K$594,0))*HLOOKUP(M$593,$J$590:$R$591,2)</f>
        <v>1</v>
      </c>
      <c r="N644" s="743" cm="1">
        <f t="array" ref="N644">INDEX($H644:$K644,0,MATCH(N$594,$H$594:$K$594,0))*HLOOKUP(N$593,$J$590:$R$591,2)</f>
        <v>1</v>
      </c>
      <c r="O644" s="743" cm="1">
        <f t="array" ref="O644">INDEX($H644:$K644,0,MATCH(O$594,$H$594:$K$594,0))*HLOOKUP(O$593,$J$590:$R$591,2)</f>
        <v>1</v>
      </c>
      <c r="P644" s="743" cm="1">
        <f t="array" ref="P644">INDEX($H644:$K644,0,MATCH(P$594,$H$594:$K$594,0))*HLOOKUP(P$593,$J$590:$R$591,2)</f>
        <v>0</v>
      </c>
      <c r="Q644" s="743" cm="1">
        <f t="array" ref="Q644">INDEX($H644:$K644,0,MATCH(Q$594,$H$594:$K$594,0))*HLOOKUP(Q$593,$J$590:$R$591,2)</f>
        <v>1</v>
      </c>
      <c r="R644" s="743" cm="1">
        <f t="array" ref="R644">INDEX($H644:$K644,0,MATCH(R$594,$H$594:$K$594,0))*HLOOKUP(R$593,$J$590:$R$591,2)</f>
        <v>1</v>
      </c>
      <c r="S644" s="743" cm="1">
        <f t="array" ref="S644">INDEX($H644:$K644,0,MATCH(S$594,$H$594:$K$594,0))*HLOOKUP(S$593,$J$590:$R$591,2)</f>
        <v>1</v>
      </c>
      <c r="T644" s="743" cm="1">
        <f t="array" ref="T644">INDEX($H644:$K644,0,MATCH(T$594,$H$594:$K$594,0))*HLOOKUP(T$593,$J$590:$R$591,2)</f>
        <v>0</v>
      </c>
      <c r="U644" s="743" cm="1">
        <f t="array" ref="U644">INDEX($H644:$K644,0,MATCH(U$594,$H$594:$K$594,0))*HLOOKUP(U$593,$J$590:$R$591,2)</f>
        <v>1</v>
      </c>
      <c r="V644" s="743" cm="1">
        <f t="array" ref="V644">INDEX($H644:$K644,0,MATCH(V$594,$H$594:$K$594,0))*HLOOKUP(V$593,$J$590:$R$591,2)</f>
        <v>1</v>
      </c>
      <c r="W644" s="743" cm="1">
        <f t="array" ref="W644">INDEX($H644:$K644,0,MATCH(W$594,$H$594:$K$594,0))*HLOOKUP(W$593,$J$590:$R$591,2)</f>
        <v>1</v>
      </c>
      <c r="X644" s="743" cm="1">
        <f t="array" ref="X644">INDEX($H644:$K644,0,MATCH(X$594,$H$594:$K$594,0))*HLOOKUP(X$593,$J$590:$R$591,2)</f>
        <v>0</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1</v>
      </c>
      <c r="AB644" s="743" cm="1">
        <f t="array" ref="AB644">INDEX($H644:$K644,0,MATCH(AB$594,$H$594:$K$594,0))*HLOOKUP(AB$593,$J$590:$R$591,2)</f>
        <v>0</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1</v>
      </c>
      <c r="AF644" s="743" cm="1">
        <f t="array" ref="AF644">INDEX($H644:$K644,0,MATCH(AF$594,$H$594:$K$594,0))*HLOOKUP(AF$593,$J$590:$R$591,2)</f>
        <v>0</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1</v>
      </c>
      <c r="AJ644" s="743" cm="1">
        <f t="array" ref="AJ644">INDEX($H644:$K644,0,MATCH(AJ$594,$H$594:$K$594,0))*HLOOKUP(AJ$593,$J$590:$R$591,2)</f>
        <v>0</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1</v>
      </c>
      <c r="AN644" s="743" cm="1">
        <f t="array" ref="AN644">INDEX($H644:$K644,0,MATCH(AN$594,$H$594:$K$594,0))*HLOOKUP(AN$593,$J$590:$R$591,2)</f>
        <v>0</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1</v>
      </c>
      <c r="AR644" s="743" cm="1">
        <f t="array" ref="AR644">INDEX($H644:$K644,0,MATCH(AR$594,$H$594:$K$594,0))*HLOOKUP(AR$593,$J$590:$R$591,2)</f>
        <v>0</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1</v>
      </c>
      <c r="AV644" s="196"/>
      <c r="AW644" s="196"/>
      <c r="AX644" s="17"/>
      <c r="AY644" s="9"/>
      <c r="AZ644" s="9"/>
      <c r="BA644" s="9"/>
    </row>
    <row r="645" spans="1:53" ht="14.5" outlineLevel="1" x14ac:dyDescent="0.35">
      <c r="A645" s="7"/>
      <c r="B645" s="8"/>
      <c r="C645" s="18"/>
      <c r="D645" s="18"/>
      <c r="E645" s="18"/>
      <c r="F645" s="27"/>
      <c r="G645" s="27" t="str">
        <f t="shared" si="140"/>
        <v>YYNWNwd</v>
      </c>
      <c r="H645" s="232">
        <f t="shared" ref="H645:K645" si="150">IF(H559&gt;0,1,0)</f>
        <v>0</v>
      </c>
      <c r="I645" s="232">
        <f t="shared" si="150"/>
        <v>1</v>
      </c>
      <c r="J645" s="232">
        <f t="shared" si="150"/>
        <v>1</v>
      </c>
      <c r="K645" s="232">
        <f t="shared" si="150"/>
        <v>1</v>
      </c>
      <c r="L645" s="743" cm="1">
        <f t="array" ref="L645">INDEX($H645:$K645,0,MATCH(L$594,$H$594:$K$594,0))*HLOOKUP(L$593,$J$590:$R$591,2)</f>
        <v>0</v>
      </c>
      <c r="M645" s="743" cm="1">
        <f t="array" ref="M645">INDEX($H645:$K645,0,MATCH(M$594,$H$594:$K$594,0))*HLOOKUP(M$593,$J$590:$R$591,2)</f>
        <v>1</v>
      </c>
      <c r="N645" s="743" cm="1">
        <f t="array" ref="N645">INDEX($H645:$K645,0,MATCH(N$594,$H$594:$K$594,0))*HLOOKUP(N$593,$J$590:$R$591,2)</f>
        <v>1</v>
      </c>
      <c r="O645" s="743" cm="1">
        <f t="array" ref="O645">INDEX($H645:$K645,0,MATCH(O$594,$H$594:$K$594,0))*HLOOKUP(O$593,$J$590:$R$591,2)</f>
        <v>1</v>
      </c>
      <c r="P645" s="743" cm="1">
        <f t="array" ref="P645">INDEX($H645:$K645,0,MATCH(P$594,$H$594:$K$594,0))*HLOOKUP(P$593,$J$590:$R$591,2)</f>
        <v>0</v>
      </c>
      <c r="Q645" s="743" cm="1">
        <f t="array" ref="Q645">INDEX($H645:$K645,0,MATCH(Q$594,$H$594:$K$594,0))*HLOOKUP(Q$593,$J$590:$R$591,2)</f>
        <v>1</v>
      </c>
      <c r="R645" s="743" cm="1">
        <f t="array" ref="R645">INDEX($H645:$K645,0,MATCH(R$594,$H$594:$K$594,0))*HLOOKUP(R$593,$J$590:$R$591,2)</f>
        <v>1</v>
      </c>
      <c r="S645" s="743" cm="1">
        <f t="array" ref="S645">INDEX($H645:$K645,0,MATCH(S$594,$H$594:$K$594,0))*HLOOKUP(S$593,$J$590:$R$591,2)</f>
        <v>1</v>
      </c>
      <c r="T645" s="743" cm="1">
        <f t="array" ref="T645">INDEX($H645:$K645,0,MATCH(T$594,$H$594:$K$594,0))*HLOOKUP(T$593,$J$590:$R$591,2)</f>
        <v>0</v>
      </c>
      <c r="U645" s="743" cm="1">
        <f t="array" ref="U645">INDEX($H645:$K645,0,MATCH(U$594,$H$594:$K$594,0))*HLOOKUP(U$593,$J$590:$R$591,2)</f>
        <v>1</v>
      </c>
      <c r="V645" s="743" cm="1">
        <f t="array" ref="V645">INDEX($H645:$K645,0,MATCH(V$594,$H$594:$K$594,0))*HLOOKUP(V$593,$J$590:$R$591,2)</f>
        <v>1</v>
      </c>
      <c r="W645" s="743" cm="1">
        <f t="array" ref="W645">INDEX($H645:$K645,0,MATCH(W$594,$H$594:$K$594,0))*HLOOKUP(W$593,$J$590:$R$591,2)</f>
        <v>1</v>
      </c>
      <c r="X645" s="743" cm="1">
        <f t="array" ref="X645">INDEX($H645:$K645,0,MATCH(X$594,$H$594:$K$594,0))*HLOOKUP(X$593,$J$590:$R$591,2)</f>
        <v>0</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1</v>
      </c>
      <c r="AB645" s="743" cm="1">
        <f t="array" ref="AB645">INDEX($H645:$K645,0,MATCH(AB$594,$H$594:$K$594,0))*HLOOKUP(AB$593,$J$590:$R$591,2)</f>
        <v>0</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1</v>
      </c>
      <c r="AF645" s="743" cm="1">
        <f t="array" ref="AF645">INDEX($H645:$K645,0,MATCH(AF$594,$H$594:$K$594,0))*HLOOKUP(AF$593,$J$590:$R$591,2)</f>
        <v>0</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1</v>
      </c>
      <c r="AJ645" s="743" cm="1">
        <f t="array" ref="AJ645">INDEX($H645:$K645,0,MATCH(AJ$594,$H$594:$K$594,0))*HLOOKUP(AJ$593,$J$590:$R$591,2)</f>
        <v>0</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1</v>
      </c>
      <c r="AN645" s="743" cm="1">
        <f t="array" ref="AN645">INDEX($H645:$K645,0,MATCH(AN$594,$H$594:$K$594,0))*HLOOKUP(AN$593,$J$590:$R$591,2)</f>
        <v>0</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1</v>
      </c>
      <c r="AR645" s="743" cm="1">
        <f t="array" ref="AR645">INDEX($H645:$K645,0,MATCH(AR$594,$H$594:$K$594,0))*HLOOKUP(AR$593,$J$590:$R$591,2)</f>
        <v>0</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1</v>
      </c>
      <c r="AV645" s="196"/>
      <c r="AW645" s="196"/>
      <c r="AX645" s="17"/>
      <c r="AY645" s="9"/>
      <c r="AZ645" s="9"/>
      <c r="BA645" s="9"/>
    </row>
    <row r="646" spans="1:53" ht="14.5" outlineLevel="1" x14ac:dyDescent="0.35">
      <c r="A646" s="7"/>
      <c r="B646" s="8"/>
      <c r="C646" s="18"/>
      <c r="D646" s="18"/>
      <c r="E646" s="18"/>
      <c r="F646" s="27"/>
      <c r="G646" s="27" t="str">
        <f t="shared" si="140"/>
        <v>YYWNWz</v>
      </c>
      <c r="H646" s="232">
        <f t="shared" ref="H646:K646" si="151">IF(H560&gt;0,1,0)</f>
        <v>0</v>
      </c>
      <c r="I646" s="232">
        <f t="shared" si="151"/>
        <v>1</v>
      </c>
      <c r="J646" s="232">
        <f t="shared" si="151"/>
        <v>1</v>
      </c>
      <c r="K646" s="232">
        <f t="shared" si="151"/>
        <v>1</v>
      </c>
      <c r="L646" s="743" cm="1">
        <f t="array" ref="L646">INDEX($H646:$K646,0,MATCH(L$594,$H$594:$K$594,0))*HLOOKUP(L$593,$J$590:$R$591,2)</f>
        <v>0</v>
      </c>
      <c r="M646" s="743" cm="1">
        <f t="array" ref="M646">INDEX($H646:$K646,0,MATCH(M$594,$H$594:$K$594,0))*HLOOKUP(M$593,$J$590:$R$591,2)</f>
        <v>1</v>
      </c>
      <c r="N646" s="743" cm="1">
        <f t="array" ref="N646">INDEX($H646:$K646,0,MATCH(N$594,$H$594:$K$594,0))*HLOOKUP(N$593,$J$590:$R$591,2)</f>
        <v>1</v>
      </c>
      <c r="O646" s="743" cm="1">
        <f t="array" ref="O646">INDEX($H646:$K646,0,MATCH(O$594,$H$594:$K$594,0))*HLOOKUP(O$593,$J$590:$R$591,2)</f>
        <v>1</v>
      </c>
      <c r="P646" s="743" cm="1">
        <f t="array" ref="P646">INDEX($H646:$K646,0,MATCH(P$594,$H$594:$K$594,0))*HLOOKUP(P$593,$J$590:$R$591,2)</f>
        <v>0</v>
      </c>
      <c r="Q646" s="743" cm="1">
        <f t="array" ref="Q646">INDEX($H646:$K646,0,MATCH(Q$594,$H$594:$K$594,0))*HLOOKUP(Q$593,$J$590:$R$591,2)</f>
        <v>1</v>
      </c>
      <c r="R646" s="743" cm="1">
        <f t="array" ref="R646">INDEX($H646:$K646,0,MATCH(R$594,$H$594:$K$594,0))*HLOOKUP(R$593,$J$590:$R$591,2)</f>
        <v>1</v>
      </c>
      <c r="S646" s="743" cm="1">
        <f t="array" ref="S646">INDEX($H646:$K646,0,MATCH(S$594,$H$594:$K$594,0))*HLOOKUP(S$593,$J$590:$R$591,2)</f>
        <v>1</v>
      </c>
      <c r="T646" s="743" cm="1">
        <f t="array" ref="T646">INDEX($H646:$K646,0,MATCH(T$594,$H$594:$K$594,0))*HLOOKUP(T$593,$J$590:$R$591,2)</f>
        <v>0</v>
      </c>
      <c r="U646" s="743" cm="1">
        <f t="array" ref="U646">INDEX($H646:$K646,0,MATCH(U$594,$H$594:$K$594,0))*HLOOKUP(U$593,$J$590:$R$591,2)</f>
        <v>1</v>
      </c>
      <c r="V646" s="743" cm="1">
        <f t="array" ref="V646">INDEX($H646:$K646,0,MATCH(V$594,$H$594:$K$594,0))*HLOOKUP(V$593,$J$590:$R$591,2)</f>
        <v>1</v>
      </c>
      <c r="W646" s="743" cm="1">
        <f t="array" ref="W646">INDEX($H646:$K646,0,MATCH(W$594,$H$594:$K$594,0))*HLOOKUP(W$593,$J$590:$R$591,2)</f>
        <v>1</v>
      </c>
      <c r="X646" s="743" cm="1">
        <f t="array" ref="X646">INDEX($H646:$K646,0,MATCH(X$594,$H$594:$K$594,0))*HLOOKUP(X$593,$J$590:$R$591,2)</f>
        <v>0</v>
      </c>
      <c r="Y646" s="743" cm="1">
        <f t="array" ref="Y646">INDEX($H646:$K646,0,MATCH(Y$594,$H$594:$K$594,0))*HLOOKUP(Y$593,$J$590:$R$591,2)</f>
        <v>1</v>
      </c>
      <c r="Z646" s="743" cm="1">
        <f t="array" ref="Z646">INDEX($H646:$K646,0,MATCH(Z$594,$H$594:$K$594,0))*HLOOKUP(Z$593,$J$590:$R$591,2)</f>
        <v>1</v>
      </c>
      <c r="AA646" s="743" cm="1">
        <f t="array" ref="AA646">INDEX($H646:$K646,0,MATCH(AA$594,$H$594:$K$594,0))*HLOOKUP(AA$593,$J$590:$R$591,2)</f>
        <v>1</v>
      </c>
      <c r="AB646" s="743" cm="1">
        <f t="array" ref="AB646">INDEX($H646:$K646,0,MATCH(AB$594,$H$594:$K$594,0))*HLOOKUP(AB$593,$J$590:$R$591,2)</f>
        <v>0</v>
      </c>
      <c r="AC646" s="743" cm="1">
        <f t="array" ref="AC646">INDEX($H646:$K646,0,MATCH(AC$594,$H$594:$K$594,0))*HLOOKUP(AC$593,$J$590:$R$591,2)</f>
        <v>1</v>
      </c>
      <c r="AD646" s="743" cm="1">
        <f t="array" ref="AD646">INDEX($H646:$K646,0,MATCH(AD$594,$H$594:$K$594,0))*HLOOKUP(AD$593,$J$590:$R$591,2)</f>
        <v>1</v>
      </c>
      <c r="AE646" s="743" cm="1">
        <f t="array" ref="AE646">INDEX($H646:$K646,0,MATCH(AE$594,$H$594:$K$594,0))*HLOOKUP(AE$593,$J$590:$R$591,2)</f>
        <v>1</v>
      </c>
      <c r="AF646" s="743" cm="1">
        <f t="array" ref="AF646">INDEX($H646:$K646,0,MATCH(AF$594,$H$594:$K$594,0))*HLOOKUP(AF$593,$J$590:$R$591,2)</f>
        <v>0</v>
      </c>
      <c r="AG646" s="743" cm="1">
        <f t="array" ref="AG646">INDEX($H646:$K646,0,MATCH(AG$594,$H$594:$K$594,0))*HLOOKUP(AG$593,$J$590:$R$591,2)</f>
        <v>1</v>
      </c>
      <c r="AH646" s="743" cm="1">
        <f t="array" ref="AH646">INDEX($H646:$K646,0,MATCH(AH$594,$H$594:$K$594,0))*HLOOKUP(AH$593,$J$590:$R$591,2)</f>
        <v>1</v>
      </c>
      <c r="AI646" s="743" cm="1">
        <f t="array" ref="AI646">INDEX($H646:$K646,0,MATCH(AI$594,$H$594:$K$594,0))*HLOOKUP(AI$593,$J$590:$R$591,2)</f>
        <v>1</v>
      </c>
      <c r="AJ646" s="743" cm="1">
        <f t="array" ref="AJ646">INDEX($H646:$K646,0,MATCH(AJ$594,$H$594:$K$594,0))*HLOOKUP(AJ$593,$J$590:$R$591,2)</f>
        <v>0</v>
      </c>
      <c r="AK646" s="743" cm="1">
        <f t="array" ref="AK646">INDEX($H646:$K646,0,MATCH(AK$594,$H$594:$K$594,0))*HLOOKUP(AK$593,$J$590:$R$591,2)</f>
        <v>1</v>
      </c>
      <c r="AL646" s="743" cm="1">
        <f t="array" ref="AL646">INDEX($H646:$K646,0,MATCH(AL$594,$H$594:$K$594,0))*HLOOKUP(AL$593,$J$590:$R$591,2)</f>
        <v>1</v>
      </c>
      <c r="AM646" s="743" cm="1">
        <f t="array" ref="AM646">INDEX($H646:$K646,0,MATCH(AM$594,$H$594:$K$594,0))*HLOOKUP(AM$593,$J$590:$R$591,2)</f>
        <v>1</v>
      </c>
      <c r="AN646" s="743" cm="1">
        <f t="array" ref="AN646">INDEX($H646:$K646,0,MATCH(AN$594,$H$594:$K$594,0))*HLOOKUP(AN$593,$J$590:$R$591,2)</f>
        <v>0</v>
      </c>
      <c r="AO646" s="743" cm="1">
        <f t="array" ref="AO646">INDEX($H646:$K646,0,MATCH(AO$594,$H$594:$K$594,0))*HLOOKUP(AO$593,$J$590:$R$591,2)</f>
        <v>1</v>
      </c>
      <c r="AP646" s="743" cm="1">
        <f t="array" ref="AP646">INDEX($H646:$K646,0,MATCH(AP$594,$H$594:$K$594,0))*HLOOKUP(AP$593,$J$590:$R$591,2)</f>
        <v>1</v>
      </c>
      <c r="AQ646" s="743" cm="1">
        <f t="array" ref="AQ646">INDEX($H646:$K646,0,MATCH(AQ$594,$H$594:$K$594,0))*HLOOKUP(AQ$593,$J$590:$R$591,2)</f>
        <v>1</v>
      </c>
      <c r="AR646" s="743" cm="1">
        <f t="array" ref="AR646">INDEX($H646:$K646,0,MATCH(AR$594,$H$594:$K$594,0))*HLOOKUP(AR$593,$J$590:$R$591,2)</f>
        <v>0</v>
      </c>
      <c r="AS646" s="743" cm="1">
        <f t="array" ref="AS646">INDEX($H646:$K646,0,MATCH(AS$594,$H$594:$K$594,0))*HLOOKUP(AS$593,$J$590:$R$591,2)</f>
        <v>1</v>
      </c>
      <c r="AT646" s="743" cm="1">
        <f t="array" ref="AT646">INDEX($H646:$K646,0,MATCH(AT$594,$H$594:$K$594,0))*HLOOKUP(AT$593,$J$590:$R$591,2)</f>
        <v>1</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40"/>
        <v>YYWNWzd</v>
      </c>
      <c r="H647" s="232">
        <f t="shared" ref="H647:K647" si="152">IF(H561&gt;0,1,0)</f>
        <v>0</v>
      </c>
      <c r="I647" s="232">
        <f t="shared" si="152"/>
        <v>1</v>
      </c>
      <c r="J647" s="232">
        <f t="shared" si="152"/>
        <v>1</v>
      </c>
      <c r="K647" s="232">
        <f t="shared" si="152"/>
        <v>1</v>
      </c>
      <c r="L647" s="743" cm="1">
        <f t="array" ref="L647">INDEX($H647:$K647,0,MATCH(L$594,$H$594:$K$594,0))*HLOOKUP(L$593,$J$590:$R$591,2)</f>
        <v>0</v>
      </c>
      <c r="M647" s="743" cm="1">
        <f t="array" ref="M647">INDEX($H647:$K647,0,MATCH(M$594,$H$594:$K$594,0))*HLOOKUP(M$593,$J$590:$R$591,2)</f>
        <v>1</v>
      </c>
      <c r="N647" s="743" cm="1">
        <f t="array" ref="N647">INDEX($H647:$K647,0,MATCH(N$594,$H$594:$K$594,0))*HLOOKUP(N$593,$J$590:$R$591,2)</f>
        <v>1</v>
      </c>
      <c r="O647" s="743" cm="1">
        <f t="array" ref="O647">INDEX($H647:$K647,0,MATCH(O$594,$H$594:$K$594,0))*HLOOKUP(O$593,$J$590:$R$591,2)</f>
        <v>1</v>
      </c>
      <c r="P647" s="743" cm="1">
        <f t="array" ref="P647">INDEX($H647:$K647,0,MATCH(P$594,$H$594:$K$594,0))*HLOOKUP(P$593,$J$590:$R$591,2)</f>
        <v>0</v>
      </c>
      <c r="Q647" s="743" cm="1">
        <f t="array" ref="Q647">INDEX($H647:$K647,0,MATCH(Q$594,$H$594:$K$594,0))*HLOOKUP(Q$593,$J$590:$R$591,2)</f>
        <v>1</v>
      </c>
      <c r="R647" s="743" cm="1">
        <f t="array" ref="R647">INDEX($H647:$K647,0,MATCH(R$594,$H$594:$K$594,0))*HLOOKUP(R$593,$J$590:$R$591,2)</f>
        <v>1</v>
      </c>
      <c r="S647" s="743" cm="1">
        <f t="array" ref="S647">INDEX($H647:$K647,0,MATCH(S$594,$H$594:$K$594,0))*HLOOKUP(S$593,$J$590:$R$591,2)</f>
        <v>1</v>
      </c>
      <c r="T647" s="743" cm="1">
        <f t="array" ref="T647">INDEX($H647:$K647,0,MATCH(T$594,$H$594:$K$594,0))*HLOOKUP(T$593,$J$590:$R$591,2)</f>
        <v>0</v>
      </c>
      <c r="U647" s="743" cm="1">
        <f t="array" ref="U647">INDEX($H647:$K647,0,MATCH(U$594,$H$594:$K$594,0))*HLOOKUP(U$593,$J$590:$R$591,2)</f>
        <v>1</v>
      </c>
      <c r="V647" s="743" cm="1">
        <f t="array" ref="V647">INDEX($H647:$K647,0,MATCH(V$594,$H$594:$K$594,0))*HLOOKUP(V$593,$J$590:$R$591,2)</f>
        <v>1</v>
      </c>
      <c r="W647" s="743" cm="1">
        <f t="array" ref="W647">INDEX($H647:$K647,0,MATCH(W$594,$H$594:$K$594,0))*HLOOKUP(W$593,$J$590:$R$591,2)</f>
        <v>1</v>
      </c>
      <c r="X647" s="743" cm="1">
        <f t="array" ref="X647">INDEX($H647:$K647,0,MATCH(X$594,$H$594:$K$594,0))*HLOOKUP(X$593,$J$590:$R$591,2)</f>
        <v>0</v>
      </c>
      <c r="Y647" s="743" cm="1">
        <f t="array" ref="Y647">INDEX($H647:$K647,0,MATCH(Y$594,$H$594:$K$594,0))*HLOOKUP(Y$593,$J$590:$R$591,2)</f>
        <v>1</v>
      </c>
      <c r="Z647" s="743" cm="1">
        <f t="array" ref="Z647">INDEX($H647:$K647,0,MATCH(Z$594,$H$594:$K$594,0))*HLOOKUP(Z$593,$J$590:$R$591,2)</f>
        <v>1</v>
      </c>
      <c r="AA647" s="743" cm="1">
        <f t="array" ref="AA647">INDEX($H647:$K647,0,MATCH(AA$594,$H$594:$K$594,0))*HLOOKUP(AA$593,$J$590:$R$591,2)</f>
        <v>1</v>
      </c>
      <c r="AB647" s="743" cm="1">
        <f t="array" ref="AB647">INDEX($H647:$K647,0,MATCH(AB$594,$H$594:$K$594,0))*HLOOKUP(AB$593,$J$590:$R$591,2)</f>
        <v>0</v>
      </c>
      <c r="AC647" s="743" cm="1">
        <f t="array" ref="AC647">INDEX($H647:$K647,0,MATCH(AC$594,$H$594:$K$594,0))*HLOOKUP(AC$593,$J$590:$R$591,2)</f>
        <v>1</v>
      </c>
      <c r="AD647" s="743" cm="1">
        <f t="array" ref="AD647">INDEX($H647:$K647,0,MATCH(AD$594,$H$594:$K$594,0))*HLOOKUP(AD$593,$J$590:$R$591,2)</f>
        <v>1</v>
      </c>
      <c r="AE647" s="743" cm="1">
        <f t="array" ref="AE647">INDEX($H647:$K647,0,MATCH(AE$594,$H$594:$K$594,0))*HLOOKUP(AE$593,$J$590:$R$591,2)</f>
        <v>1</v>
      </c>
      <c r="AF647" s="743" cm="1">
        <f t="array" ref="AF647">INDEX($H647:$K647,0,MATCH(AF$594,$H$594:$K$594,0))*HLOOKUP(AF$593,$J$590:$R$591,2)</f>
        <v>0</v>
      </c>
      <c r="AG647" s="743" cm="1">
        <f t="array" ref="AG647">INDEX($H647:$K647,0,MATCH(AG$594,$H$594:$K$594,0))*HLOOKUP(AG$593,$J$590:$R$591,2)</f>
        <v>1</v>
      </c>
      <c r="AH647" s="743" cm="1">
        <f t="array" ref="AH647">INDEX($H647:$K647,0,MATCH(AH$594,$H$594:$K$594,0))*HLOOKUP(AH$593,$J$590:$R$591,2)</f>
        <v>1</v>
      </c>
      <c r="AI647" s="743" cm="1">
        <f t="array" ref="AI647">INDEX($H647:$K647,0,MATCH(AI$594,$H$594:$K$594,0))*HLOOKUP(AI$593,$J$590:$R$591,2)</f>
        <v>1</v>
      </c>
      <c r="AJ647" s="743" cm="1">
        <f t="array" ref="AJ647">INDEX($H647:$K647,0,MATCH(AJ$594,$H$594:$K$594,0))*HLOOKUP(AJ$593,$J$590:$R$591,2)</f>
        <v>0</v>
      </c>
      <c r="AK647" s="743" cm="1">
        <f t="array" ref="AK647">INDEX($H647:$K647,0,MATCH(AK$594,$H$594:$K$594,0))*HLOOKUP(AK$593,$J$590:$R$591,2)</f>
        <v>1</v>
      </c>
      <c r="AL647" s="743" cm="1">
        <f t="array" ref="AL647">INDEX($H647:$K647,0,MATCH(AL$594,$H$594:$K$594,0))*HLOOKUP(AL$593,$J$590:$R$591,2)</f>
        <v>1</v>
      </c>
      <c r="AM647" s="743" cm="1">
        <f t="array" ref="AM647">INDEX($H647:$K647,0,MATCH(AM$594,$H$594:$K$594,0))*HLOOKUP(AM$593,$J$590:$R$591,2)</f>
        <v>1</v>
      </c>
      <c r="AN647" s="743" cm="1">
        <f t="array" ref="AN647">INDEX($H647:$K647,0,MATCH(AN$594,$H$594:$K$594,0))*HLOOKUP(AN$593,$J$590:$R$591,2)</f>
        <v>0</v>
      </c>
      <c r="AO647" s="743" cm="1">
        <f t="array" ref="AO647">INDEX($H647:$K647,0,MATCH(AO$594,$H$594:$K$594,0))*HLOOKUP(AO$593,$J$590:$R$591,2)</f>
        <v>1</v>
      </c>
      <c r="AP647" s="743" cm="1">
        <f t="array" ref="AP647">INDEX($H647:$K647,0,MATCH(AP$594,$H$594:$K$594,0))*HLOOKUP(AP$593,$J$590:$R$591,2)</f>
        <v>1</v>
      </c>
      <c r="AQ647" s="743" cm="1">
        <f t="array" ref="AQ647">INDEX($H647:$K647,0,MATCH(AQ$594,$H$594:$K$594,0))*HLOOKUP(AQ$593,$J$590:$R$591,2)</f>
        <v>1</v>
      </c>
      <c r="AR647" s="743" cm="1">
        <f t="array" ref="AR647">INDEX($H647:$K647,0,MATCH(AR$594,$H$594:$K$594,0))*HLOOKUP(AR$593,$J$590:$R$591,2)</f>
        <v>0</v>
      </c>
      <c r="AS647" s="743" cm="1">
        <f t="array" ref="AS647">INDEX($H647:$K647,0,MATCH(AS$594,$H$594:$K$594,0))*HLOOKUP(AS$593,$J$590:$R$591,2)</f>
        <v>1</v>
      </c>
      <c r="AT647" s="743" cm="1">
        <f t="array" ref="AT647">INDEX($H647:$K647,0,MATCH(AT$594,$H$594:$K$594,0))*HLOOKUP(AT$593,$J$590:$R$591,2)</f>
        <v>1</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40"/>
        <v>YYNWBr</v>
      </c>
      <c r="H648" s="232">
        <f t="shared" ref="H648:K648" si="153">IF(H562&gt;0,1,0)</f>
        <v>0</v>
      </c>
      <c r="I648" s="232">
        <f t="shared" si="153"/>
        <v>1</v>
      </c>
      <c r="J648" s="232">
        <f t="shared" si="153"/>
        <v>1</v>
      </c>
      <c r="K648" s="232">
        <f t="shared" si="153"/>
        <v>1</v>
      </c>
      <c r="L648" s="743" cm="1">
        <f t="array" ref="L648">INDEX($H648:$K648,0,MATCH(L$594,$H$594:$K$594,0))*HLOOKUP(L$593,$J$590:$R$591,2)</f>
        <v>0</v>
      </c>
      <c r="M648" s="743" cm="1">
        <f t="array" ref="M648">INDEX($H648:$K648,0,MATCH(M$594,$H$594:$K$594,0))*HLOOKUP(M$593,$J$590:$R$591,2)</f>
        <v>1</v>
      </c>
      <c r="N648" s="743" cm="1">
        <f t="array" ref="N648">INDEX($H648:$K648,0,MATCH(N$594,$H$594:$K$594,0))*HLOOKUP(N$593,$J$590:$R$591,2)</f>
        <v>1</v>
      </c>
      <c r="O648" s="743" cm="1">
        <f t="array" ref="O648">INDEX($H648:$K648,0,MATCH(O$594,$H$594:$K$594,0))*HLOOKUP(O$593,$J$590:$R$591,2)</f>
        <v>1</v>
      </c>
      <c r="P648" s="743" cm="1">
        <f t="array" ref="P648">INDEX($H648:$K648,0,MATCH(P$594,$H$594:$K$594,0))*HLOOKUP(P$593,$J$590:$R$591,2)</f>
        <v>0</v>
      </c>
      <c r="Q648" s="743" cm="1">
        <f t="array" ref="Q648">INDEX($H648:$K648,0,MATCH(Q$594,$H$594:$K$594,0))*HLOOKUP(Q$593,$J$590:$R$591,2)</f>
        <v>1</v>
      </c>
      <c r="R648" s="743" cm="1">
        <f t="array" ref="R648">INDEX($H648:$K648,0,MATCH(R$594,$H$594:$K$594,0))*HLOOKUP(R$593,$J$590:$R$591,2)</f>
        <v>1</v>
      </c>
      <c r="S648" s="743" cm="1">
        <f t="array" ref="S648">INDEX($H648:$K648,0,MATCH(S$594,$H$594:$K$594,0))*HLOOKUP(S$593,$J$590:$R$591,2)</f>
        <v>1</v>
      </c>
      <c r="T648" s="743" cm="1">
        <f t="array" ref="T648">INDEX($H648:$K648,0,MATCH(T$594,$H$594:$K$594,0))*HLOOKUP(T$593,$J$590:$R$591,2)</f>
        <v>0</v>
      </c>
      <c r="U648" s="743" cm="1">
        <f t="array" ref="U648">INDEX($H648:$K648,0,MATCH(U$594,$H$594:$K$594,0))*HLOOKUP(U$593,$J$590:$R$591,2)</f>
        <v>1</v>
      </c>
      <c r="V648" s="743" cm="1">
        <f t="array" ref="V648">INDEX($H648:$K648,0,MATCH(V$594,$H$594:$K$594,0))*HLOOKUP(V$593,$J$590:$R$591,2)</f>
        <v>1</v>
      </c>
      <c r="W648" s="743" cm="1">
        <f t="array" ref="W648">INDEX($H648:$K648,0,MATCH(W$594,$H$594:$K$594,0))*HLOOKUP(W$593,$J$590:$R$591,2)</f>
        <v>1</v>
      </c>
      <c r="X648" s="743" cm="1">
        <f t="array" ref="X648">INDEX($H648:$K648,0,MATCH(X$594,$H$594:$K$594,0))*HLOOKUP(X$593,$J$590:$R$591,2)</f>
        <v>0</v>
      </c>
      <c r="Y648" s="743" cm="1">
        <f t="array" ref="Y648">INDEX($H648:$K648,0,MATCH(Y$594,$H$594:$K$594,0))*HLOOKUP(Y$593,$J$590:$R$591,2)</f>
        <v>1</v>
      </c>
      <c r="Z648" s="743" cm="1">
        <f t="array" ref="Z648">INDEX($H648:$K648,0,MATCH(Z$594,$H$594:$K$594,0))*HLOOKUP(Z$593,$J$590:$R$591,2)</f>
        <v>1</v>
      </c>
      <c r="AA648" s="743" cm="1">
        <f t="array" ref="AA648">INDEX($H648:$K648,0,MATCH(AA$594,$H$594:$K$594,0))*HLOOKUP(AA$593,$J$590:$R$591,2)</f>
        <v>1</v>
      </c>
      <c r="AB648" s="743" cm="1">
        <f t="array" ref="AB648">INDEX($H648:$K648,0,MATCH(AB$594,$H$594:$K$594,0))*HLOOKUP(AB$593,$J$590:$R$591,2)</f>
        <v>0</v>
      </c>
      <c r="AC648" s="743" cm="1">
        <f t="array" ref="AC648">INDEX($H648:$K648,0,MATCH(AC$594,$H$594:$K$594,0))*HLOOKUP(AC$593,$J$590:$R$591,2)</f>
        <v>1</v>
      </c>
      <c r="AD648" s="743" cm="1">
        <f t="array" ref="AD648">INDEX($H648:$K648,0,MATCH(AD$594,$H$594:$K$594,0))*HLOOKUP(AD$593,$J$590:$R$591,2)</f>
        <v>1</v>
      </c>
      <c r="AE648" s="743" cm="1">
        <f t="array" ref="AE648">INDEX($H648:$K648,0,MATCH(AE$594,$H$594:$K$594,0))*HLOOKUP(AE$593,$J$590:$R$591,2)</f>
        <v>1</v>
      </c>
      <c r="AF648" s="743" cm="1">
        <f t="array" ref="AF648">INDEX($H648:$K648,0,MATCH(AF$594,$H$594:$K$594,0))*HLOOKUP(AF$593,$J$590:$R$591,2)</f>
        <v>0</v>
      </c>
      <c r="AG648" s="743" cm="1">
        <f t="array" ref="AG648">INDEX($H648:$K648,0,MATCH(AG$594,$H$594:$K$594,0))*HLOOKUP(AG$593,$J$590:$R$591,2)</f>
        <v>1</v>
      </c>
      <c r="AH648" s="743" cm="1">
        <f t="array" ref="AH648">INDEX($H648:$K648,0,MATCH(AH$594,$H$594:$K$594,0))*HLOOKUP(AH$593,$J$590:$R$591,2)</f>
        <v>1</v>
      </c>
      <c r="AI648" s="743" cm="1">
        <f t="array" ref="AI648">INDEX($H648:$K648,0,MATCH(AI$594,$H$594:$K$594,0))*HLOOKUP(AI$593,$J$590:$R$591,2)</f>
        <v>1</v>
      </c>
      <c r="AJ648" s="743" cm="1">
        <f t="array" ref="AJ648">INDEX($H648:$K648,0,MATCH(AJ$594,$H$594:$K$594,0))*HLOOKUP(AJ$593,$J$590:$R$591,2)</f>
        <v>0</v>
      </c>
      <c r="AK648" s="743" cm="1">
        <f t="array" ref="AK648">INDEX($H648:$K648,0,MATCH(AK$594,$H$594:$K$594,0))*HLOOKUP(AK$593,$J$590:$R$591,2)</f>
        <v>1</v>
      </c>
      <c r="AL648" s="743" cm="1">
        <f t="array" ref="AL648">INDEX($H648:$K648,0,MATCH(AL$594,$H$594:$K$594,0))*HLOOKUP(AL$593,$J$590:$R$591,2)</f>
        <v>1</v>
      </c>
      <c r="AM648" s="743" cm="1">
        <f t="array" ref="AM648">INDEX($H648:$K648,0,MATCH(AM$594,$H$594:$K$594,0))*HLOOKUP(AM$593,$J$590:$R$591,2)</f>
        <v>1</v>
      </c>
      <c r="AN648" s="743" cm="1">
        <f t="array" ref="AN648">INDEX($H648:$K648,0,MATCH(AN$594,$H$594:$K$594,0))*HLOOKUP(AN$593,$J$590:$R$591,2)</f>
        <v>0</v>
      </c>
      <c r="AO648" s="743" cm="1">
        <f t="array" ref="AO648">INDEX($H648:$K648,0,MATCH(AO$594,$H$594:$K$594,0))*HLOOKUP(AO$593,$J$590:$R$591,2)</f>
        <v>1</v>
      </c>
      <c r="AP648" s="743" cm="1">
        <f t="array" ref="AP648">INDEX($H648:$K648,0,MATCH(AP$594,$H$594:$K$594,0))*HLOOKUP(AP$593,$J$590:$R$591,2)</f>
        <v>1</v>
      </c>
      <c r="AQ648" s="743" cm="1">
        <f t="array" ref="AQ648">INDEX($H648:$K648,0,MATCH(AQ$594,$H$594:$K$594,0))*HLOOKUP(AQ$593,$J$590:$R$591,2)</f>
        <v>1</v>
      </c>
      <c r="AR648" s="743" cm="1">
        <f t="array" ref="AR648">INDEX($H648:$K648,0,MATCH(AR$594,$H$594:$K$594,0))*HLOOKUP(AR$593,$J$590:$R$591,2)</f>
        <v>0</v>
      </c>
      <c r="AS648" s="743" cm="1">
        <f t="array" ref="AS648">INDEX($H648:$K648,0,MATCH(AS$594,$H$594:$K$594,0))*HLOOKUP(AS$593,$J$590:$R$591,2)</f>
        <v>1</v>
      </c>
      <c r="AT648" s="743" cm="1">
        <f t="array" ref="AT648">INDEX($H648:$K648,0,MATCH(AT$594,$H$594:$K$594,0))*HLOOKUP(AT$593,$J$590:$R$591,2)</f>
        <v>1</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40"/>
        <v>YYNWBrd</v>
      </c>
      <c r="H649" s="232">
        <f t="shared" ref="H649:K649" si="154">IF(H563&gt;0,1,0)</f>
        <v>0</v>
      </c>
      <c r="I649" s="232">
        <f t="shared" si="154"/>
        <v>1</v>
      </c>
      <c r="J649" s="232">
        <f t="shared" si="154"/>
        <v>1</v>
      </c>
      <c r="K649" s="232">
        <f t="shared" si="154"/>
        <v>1</v>
      </c>
      <c r="L649" s="743" cm="1">
        <f t="array" ref="L649">INDEX($H649:$K649,0,MATCH(L$594,$H$594:$K$594,0))*HLOOKUP(L$593,$J$590:$R$591,2)</f>
        <v>0</v>
      </c>
      <c r="M649" s="743" cm="1">
        <f t="array" ref="M649">INDEX($H649:$K649,0,MATCH(M$594,$H$594:$K$594,0))*HLOOKUP(M$593,$J$590:$R$591,2)</f>
        <v>1</v>
      </c>
      <c r="N649" s="743" cm="1">
        <f t="array" ref="N649">INDEX($H649:$K649,0,MATCH(N$594,$H$594:$K$594,0))*HLOOKUP(N$593,$J$590:$R$591,2)</f>
        <v>1</v>
      </c>
      <c r="O649" s="743" cm="1">
        <f t="array" ref="O649">INDEX($H649:$K649,0,MATCH(O$594,$H$594:$K$594,0))*HLOOKUP(O$593,$J$590:$R$591,2)</f>
        <v>1</v>
      </c>
      <c r="P649" s="743" cm="1">
        <f t="array" ref="P649">INDEX($H649:$K649,0,MATCH(P$594,$H$594:$K$594,0))*HLOOKUP(P$593,$J$590:$R$591,2)</f>
        <v>0</v>
      </c>
      <c r="Q649" s="743" cm="1">
        <f t="array" ref="Q649">INDEX($H649:$K649,0,MATCH(Q$594,$H$594:$K$594,0))*HLOOKUP(Q$593,$J$590:$R$591,2)</f>
        <v>1</v>
      </c>
      <c r="R649" s="743" cm="1">
        <f t="array" ref="R649">INDEX($H649:$K649,0,MATCH(R$594,$H$594:$K$594,0))*HLOOKUP(R$593,$J$590:$R$591,2)</f>
        <v>1</v>
      </c>
      <c r="S649" s="743" cm="1">
        <f t="array" ref="S649">INDEX($H649:$K649,0,MATCH(S$594,$H$594:$K$594,0))*HLOOKUP(S$593,$J$590:$R$591,2)</f>
        <v>1</v>
      </c>
      <c r="T649" s="743" cm="1">
        <f t="array" ref="T649">INDEX($H649:$K649,0,MATCH(T$594,$H$594:$K$594,0))*HLOOKUP(T$593,$J$590:$R$591,2)</f>
        <v>0</v>
      </c>
      <c r="U649" s="743" cm="1">
        <f t="array" ref="U649">INDEX($H649:$K649,0,MATCH(U$594,$H$594:$K$594,0))*HLOOKUP(U$593,$J$590:$R$591,2)</f>
        <v>1</v>
      </c>
      <c r="V649" s="743" cm="1">
        <f t="array" ref="V649">INDEX($H649:$K649,0,MATCH(V$594,$H$594:$K$594,0))*HLOOKUP(V$593,$J$590:$R$591,2)</f>
        <v>1</v>
      </c>
      <c r="W649" s="743" cm="1">
        <f t="array" ref="W649">INDEX($H649:$K649,0,MATCH(W$594,$H$594:$K$594,0))*HLOOKUP(W$593,$J$590:$R$591,2)</f>
        <v>1</v>
      </c>
      <c r="X649" s="743" cm="1">
        <f t="array" ref="X649">INDEX($H649:$K649,0,MATCH(X$594,$H$594:$K$594,0))*HLOOKUP(X$593,$J$590:$R$591,2)</f>
        <v>0</v>
      </c>
      <c r="Y649" s="743" cm="1">
        <f t="array" ref="Y649">INDEX($H649:$K649,0,MATCH(Y$594,$H$594:$K$594,0))*HLOOKUP(Y$593,$J$590:$R$591,2)</f>
        <v>1</v>
      </c>
      <c r="Z649" s="743" cm="1">
        <f t="array" ref="Z649">INDEX($H649:$K649,0,MATCH(Z$594,$H$594:$K$594,0))*HLOOKUP(Z$593,$J$590:$R$591,2)</f>
        <v>1</v>
      </c>
      <c r="AA649" s="743" cm="1">
        <f t="array" ref="AA649">INDEX($H649:$K649,0,MATCH(AA$594,$H$594:$K$594,0))*HLOOKUP(AA$593,$J$590:$R$591,2)</f>
        <v>1</v>
      </c>
      <c r="AB649" s="743" cm="1">
        <f t="array" ref="AB649">INDEX($H649:$K649,0,MATCH(AB$594,$H$594:$K$594,0))*HLOOKUP(AB$593,$J$590:$R$591,2)</f>
        <v>0</v>
      </c>
      <c r="AC649" s="743" cm="1">
        <f t="array" ref="AC649">INDEX($H649:$K649,0,MATCH(AC$594,$H$594:$K$594,0))*HLOOKUP(AC$593,$J$590:$R$591,2)</f>
        <v>1</v>
      </c>
      <c r="AD649" s="743" cm="1">
        <f t="array" ref="AD649">INDEX($H649:$K649,0,MATCH(AD$594,$H$594:$K$594,0))*HLOOKUP(AD$593,$J$590:$R$591,2)</f>
        <v>1</v>
      </c>
      <c r="AE649" s="743" cm="1">
        <f t="array" ref="AE649">INDEX($H649:$K649,0,MATCH(AE$594,$H$594:$K$594,0))*HLOOKUP(AE$593,$J$590:$R$591,2)</f>
        <v>1</v>
      </c>
      <c r="AF649" s="743" cm="1">
        <f t="array" ref="AF649">INDEX($H649:$K649,0,MATCH(AF$594,$H$594:$K$594,0))*HLOOKUP(AF$593,$J$590:$R$591,2)</f>
        <v>0</v>
      </c>
      <c r="AG649" s="743" cm="1">
        <f t="array" ref="AG649">INDEX($H649:$K649,0,MATCH(AG$594,$H$594:$K$594,0))*HLOOKUP(AG$593,$J$590:$R$591,2)</f>
        <v>1</v>
      </c>
      <c r="AH649" s="743" cm="1">
        <f t="array" ref="AH649">INDEX($H649:$K649,0,MATCH(AH$594,$H$594:$K$594,0))*HLOOKUP(AH$593,$J$590:$R$591,2)</f>
        <v>1</v>
      </c>
      <c r="AI649" s="743" cm="1">
        <f t="array" ref="AI649">INDEX($H649:$K649,0,MATCH(AI$594,$H$594:$K$594,0))*HLOOKUP(AI$593,$J$590:$R$591,2)</f>
        <v>1</v>
      </c>
      <c r="AJ649" s="743" cm="1">
        <f t="array" ref="AJ649">INDEX($H649:$K649,0,MATCH(AJ$594,$H$594:$K$594,0))*HLOOKUP(AJ$593,$J$590:$R$591,2)</f>
        <v>0</v>
      </c>
      <c r="AK649" s="743" cm="1">
        <f t="array" ref="AK649">INDEX($H649:$K649,0,MATCH(AK$594,$H$594:$K$594,0))*HLOOKUP(AK$593,$J$590:$R$591,2)</f>
        <v>1</v>
      </c>
      <c r="AL649" s="743" cm="1">
        <f t="array" ref="AL649">INDEX($H649:$K649,0,MATCH(AL$594,$H$594:$K$594,0))*HLOOKUP(AL$593,$J$590:$R$591,2)</f>
        <v>1</v>
      </c>
      <c r="AM649" s="743" cm="1">
        <f t="array" ref="AM649">INDEX($H649:$K649,0,MATCH(AM$594,$H$594:$K$594,0))*HLOOKUP(AM$593,$J$590:$R$591,2)</f>
        <v>1</v>
      </c>
      <c r="AN649" s="743" cm="1">
        <f t="array" ref="AN649">INDEX($H649:$K649,0,MATCH(AN$594,$H$594:$K$594,0))*HLOOKUP(AN$593,$J$590:$R$591,2)</f>
        <v>0</v>
      </c>
      <c r="AO649" s="743" cm="1">
        <f t="array" ref="AO649">INDEX($H649:$K649,0,MATCH(AO$594,$H$594:$K$594,0))*HLOOKUP(AO$593,$J$590:$R$591,2)</f>
        <v>1</v>
      </c>
      <c r="AP649" s="743" cm="1">
        <f t="array" ref="AP649">INDEX($H649:$K649,0,MATCH(AP$594,$H$594:$K$594,0))*HLOOKUP(AP$593,$J$590:$R$591,2)</f>
        <v>1</v>
      </c>
      <c r="AQ649" s="743" cm="1">
        <f t="array" ref="AQ649">INDEX($H649:$K649,0,MATCH(AQ$594,$H$594:$K$594,0))*HLOOKUP(AQ$593,$J$590:$R$591,2)</f>
        <v>1</v>
      </c>
      <c r="AR649" s="743" cm="1">
        <f t="array" ref="AR649">INDEX($H649:$K649,0,MATCH(AR$594,$H$594:$K$594,0))*HLOOKUP(AR$593,$J$590:$R$591,2)</f>
        <v>0</v>
      </c>
      <c r="AS649" s="743" cm="1">
        <f t="array" ref="AS649">INDEX($H649:$K649,0,MATCH(AS$594,$H$594:$K$594,0))*HLOOKUP(AS$593,$J$590:$R$591,2)</f>
        <v>1</v>
      </c>
      <c r="AT649" s="743" cm="1">
        <f t="array" ref="AT649">INDEX($H649:$K649,0,MATCH(AT$594,$H$594:$K$594,0))*HLOOKUP(AT$593,$J$590:$R$591,2)</f>
        <v>1</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40"/>
        <v>YYWBNw</v>
      </c>
      <c r="H650" s="232">
        <f t="shared" ref="H650:K650" si="155">IF(H564&gt;0,1,0)</f>
        <v>0</v>
      </c>
      <c r="I650" s="232">
        <f t="shared" si="155"/>
        <v>1</v>
      </c>
      <c r="J650" s="232">
        <f t="shared" si="155"/>
        <v>1</v>
      </c>
      <c r="K650" s="232">
        <f t="shared" si="155"/>
        <v>1</v>
      </c>
      <c r="L650" s="743" cm="1">
        <f t="array" ref="L650">INDEX($H650:$K650,0,MATCH(L$594,$H$594:$K$594,0))*HLOOKUP(L$593,$J$590:$R$591,2)</f>
        <v>0</v>
      </c>
      <c r="M650" s="743" cm="1">
        <f t="array" ref="M650">INDEX($H650:$K650,0,MATCH(M$594,$H$594:$K$594,0))*HLOOKUP(M$593,$J$590:$R$591,2)</f>
        <v>1</v>
      </c>
      <c r="N650" s="743" cm="1">
        <f t="array" ref="N650">INDEX($H650:$K650,0,MATCH(N$594,$H$594:$K$594,0))*HLOOKUP(N$593,$J$590:$R$591,2)</f>
        <v>1</v>
      </c>
      <c r="O650" s="743" cm="1">
        <f t="array" ref="O650">INDEX($H650:$K650,0,MATCH(O$594,$H$594:$K$594,0))*HLOOKUP(O$593,$J$590:$R$591,2)</f>
        <v>1</v>
      </c>
      <c r="P650" s="743" cm="1">
        <f t="array" ref="P650">INDEX($H650:$K650,0,MATCH(P$594,$H$594:$K$594,0))*HLOOKUP(P$593,$J$590:$R$591,2)</f>
        <v>0</v>
      </c>
      <c r="Q650" s="743" cm="1">
        <f t="array" ref="Q650">INDEX($H650:$K650,0,MATCH(Q$594,$H$594:$K$594,0))*HLOOKUP(Q$593,$J$590:$R$591,2)</f>
        <v>1</v>
      </c>
      <c r="R650" s="743" cm="1">
        <f t="array" ref="R650">INDEX($H650:$K650,0,MATCH(R$594,$H$594:$K$594,0))*HLOOKUP(R$593,$J$590:$R$591,2)</f>
        <v>1</v>
      </c>
      <c r="S650" s="743" cm="1">
        <f t="array" ref="S650">INDEX($H650:$K650,0,MATCH(S$594,$H$594:$K$594,0))*HLOOKUP(S$593,$J$590:$R$591,2)</f>
        <v>1</v>
      </c>
      <c r="T650" s="743" cm="1">
        <f t="array" ref="T650">INDEX($H650:$K650,0,MATCH(T$594,$H$594:$K$594,0))*HLOOKUP(T$593,$J$590:$R$591,2)</f>
        <v>0</v>
      </c>
      <c r="U650" s="743" cm="1">
        <f t="array" ref="U650">INDEX($H650:$K650,0,MATCH(U$594,$H$594:$K$594,0))*HLOOKUP(U$593,$J$590:$R$591,2)</f>
        <v>1</v>
      </c>
      <c r="V650" s="743" cm="1">
        <f t="array" ref="V650">INDEX($H650:$K650,0,MATCH(V$594,$H$594:$K$594,0))*HLOOKUP(V$593,$J$590:$R$591,2)</f>
        <v>1</v>
      </c>
      <c r="W650" s="743" cm="1">
        <f t="array" ref="W650">INDEX($H650:$K650,0,MATCH(W$594,$H$594:$K$594,0))*HLOOKUP(W$593,$J$590:$R$591,2)</f>
        <v>1</v>
      </c>
      <c r="X650" s="743" cm="1">
        <f t="array" ref="X650">INDEX($H650:$K650,0,MATCH(X$594,$H$594:$K$594,0))*HLOOKUP(X$593,$J$590:$R$591,2)</f>
        <v>0</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1</v>
      </c>
      <c r="AB650" s="743" cm="1">
        <f t="array" ref="AB650">INDEX($H650:$K650,0,MATCH(AB$594,$H$594:$K$594,0))*HLOOKUP(AB$593,$J$590:$R$591,2)</f>
        <v>0</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1</v>
      </c>
      <c r="AF650" s="743" cm="1">
        <f t="array" ref="AF650">INDEX($H650:$K650,0,MATCH(AF$594,$H$594:$K$594,0))*HLOOKUP(AF$593,$J$590:$R$591,2)</f>
        <v>0</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1</v>
      </c>
      <c r="AJ650" s="743" cm="1">
        <f t="array" ref="AJ650">INDEX($H650:$K650,0,MATCH(AJ$594,$H$594:$K$594,0))*HLOOKUP(AJ$593,$J$590:$R$591,2)</f>
        <v>0</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1</v>
      </c>
      <c r="AN650" s="743" cm="1">
        <f t="array" ref="AN650">INDEX($H650:$K650,0,MATCH(AN$594,$H$594:$K$594,0))*HLOOKUP(AN$593,$J$590:$R$591,2)</f>
        <v>0</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1</v>
      </c>
      <c r="AR650" s="743" cm="1">
        <f t="array" ref="AR650">INDEX($H650:$K650,0,MATCH(AR$594,$H$594:$K$594,0))*HLOOKUP(AR$593,$J$590:$R$591,2)</f>
        <v>0</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1</v>
      </c>
      <c r="AV650" s="196"/>
      <c r="AW650" s="196"/>
      <c r="AX650" s="17"/>
      <c r="AY650" s="9"/>
      <c r="AZ650" s="9"/>
      <c r="BA650" s="9"/>
    </row>
    <row r="651" spans="1:53" ht="14.5" outlineLevel="1" x14ac:dyDescent="0.35">
      <c r="A651" s="7"/>
      <c r="B651" s="8"/>
      <c r="C651" s="18"/>
      <c r="D651" s="18"/>
      <c r="E651" s="18"/>
      <c r="F651" s="27"/>
      <c r="G651" s="27" t="str">
        <f t="shared" si="140"/>
        <v>YYWBNwd</v>
      </c>
      <c r="H651" s="232">
        <f t="shared" ref="H651:K651" si="156">IF(H565&gt;0,1,0)</f>
        <v>0</v>
      </c>
      <c r="I651" s="232">
        <f t="shared" si="156"/>
        <v>1</v>
      </c>
      <c r="J651" s="232">
        <f t="shared" si="156"/>
        <v>1</v>
      </c>
      <c r="K651" s="232">
        <f t="shared" si="156"/>
        <v>1</v>
      </c>
      <c r="L651" s="743" cm="1">
        <f t="array" ref="L651">INDEX($H651:$K651,0,MATCH(L$594,$H$594:$K$594,0))*HLOOKUP(L$593,$J$590:$R$591,2)</f>
        <v>0</v>
      </c>
      <c r="M651" s="743" cm="1">
        <f t="array" ref="M651">INDEX($H651:$K651,0,MATCH(M$594,$H$594:$K$594,0))*HLOOKUP(M$593,$J$590:$R$591,2)</f>
        <v>1</v>
      </c>
      <c r="N651" s="743" cm="1">
        <f t="array" ref="N651">INDEX($H651:$K651,0,MATCH(N$594,$H$594:$K$594,0))*HLOOKUP(N$593,$J$590:$R$591,2)</f>
        <v>1</v>
      </c>
      <c r="O651" s="743" cm="1">
        <f t="array" ref="O651">INDEX($H651:$K651,0,MATCH(O$594,$H$594:$K$594,0))*HLOOKUP(O$593,$J$590:$R$591,2)</f>
        <v>1</v>
      </c>
      <c r="P651" s="743" cm="1">
        <f t="array" ref="P651">INDEX($H651:$K651,0,MATCH(P$594,$H$594:$K$594,0))*HLOOKUP(P$593,$J$590:$R$591,2)</f>
        <v>0</v>
      </c>
      <c r="Q651" s="743" cm="1">
        <f t="array" ref="Q651">INDEX($H651:$K651,0,MATCH(Q$594,$H$594:$K$594,0))*HLOOKUP(Q$593,$J$590:$R$591,2)</f>
        <v>1</v>
      </c>
      <c r="R651" s="743" cm="1">
        <f t="array" ref="R651">INDEX($H651:$K651,0,MATCH(R$594,$H$594:$K$594,0))*HLOOKUP(R$593,$J$590:$R$591,2)</f>
        <v>1</v>
      </c>
      <c r="S651" s="743" cm="1">
        <f t="array" ref="S651">INDEX($H651:$K651,0,MATCH(S$594,$H$594:$K$594,0))*HLOOKUP(S$593,$J$590:$R$591,2)</f>
        <v>1</v>
      </c>
      <c r="T651" s="743" cm="1">
        <f t="array" ref="T651">INDEX($H651:$K651,0,MATCH(T$594,$H$594:$K$594,0))*HLOOKUP(T$593,$J$590:$R$591,2)</f>
        <v>0</v>
      </c>
      <c r="U651" s="743" cm="1">
        <f t="array" ref="U651">INDEX($H651:$K651,0,MATCH(U$594,$H$594:$K$594,0))*HLOOKUP(U$593,$J$590:$R$591,2)</f>
        <v>1</v>
      </c>
      <c r="V651" s="743" cm="1">
        <f t="array" ref="V651">INDEX($H651:$K651,0,MATCH(V$594,$H$594:$K$594,0))*HLOOKUP(V$593,$J$590:$R$591,2)</f>
        <v>1</v>
      </c>
      <c r="W651" s="743" cm="1">
        <f t="array" ref="W651">INDEX($H651:$K651,0,MATCH(W$594,$H$594:$K$594,0))*HLOOKUP(W$593,$J$590:$R$591,2)</f>
        <v>1</v>
      </c>
      <c r="X651" s="743" cm="1">
        <f t="array" ref="X651">INDEX($H651:$K651,0,MATCH(X$594,$H$594:$K$594,0))*HLOOKUP(X$593,$J$590:$R$591,2)</f>
        <v>0</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1</v>
      </c>
      <c r="AB651" s="743" cm="1">
        <f t="array" ref="AB651">INDEX($H651:$K651,0,MATCH(AB$594,$H$594:$K$594,0))*HLOOKUP(AB$593,$J$590:$R$591,2)</f>
        <v>0</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1</v>
      </c>
      <c r="AF651" s="743" cm="1">
        <f t="array" ref="AF651">INDEX($H651:$K651,0,MATCH(AF$594,$H$594:$K$594,0))*HLOOKUP(AF$593,$J$590:$R$591,2)</f>
        <v>0</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1</v>
      </c>
      <c r="AJ651" s="743" cm="1">
        <f t="array" ref="AJ651">INDEX($H651:$K651,0,MATCH(AJ$594,$H$594:$K$594,0))*HLOOKUP(AJ$593,$J$590:$R$591,2)</f>
        <v>0</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1</v>
      </c>
      <c r="AN651" s="743" cm="1">
        <f t="array" ref="AN651">INDEX($H651:$K651,0,MATCH(AN$594,$H$594:$K$594,0))*HLOOKUP(AN$593,$J$590:$R$591,2)</f>
        <v>0</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1</v>
      </c>
      <c r="AR651" s="743" cm="1">
        <f t="array" ref="AR651">INDEX($H651:$K651,0,MATCH(AR$594,$H$594:$K$594,0))*HLOOKUP(AR$593,$J$590:$R$591,2)</f>
        <v>0</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1</v>
      </c>
      <c r="AV651" s="196"/>
      <c r="AW651" s="196"/>
      <c r="AX651" s="17"/>
      <c r="AY651" s="9"/>
      <c r="AZ651" s="9"/>
      <c r="BA651" s="9"/>
    </row>
    <row r="652" spans="1:53" ht="12" customHeight="1" outlineLevel="1" x14ac:dyDescent="0.35">
      <c r="A652" s="7"/>
      <c r="B652" s="8"/>
      <c r="C652" s="18"/>
      <c r="D652" s="18"/>
      <c r="E652" s="18"/>
      <c r="F652" s="34"/>
      <c r="G652" s="27" t="str">
        <f t="shared" si="140"/>
        <v>YYBNWb</v>
      </c>
      <c r="H652" s="232">
        <f t="shared" ref="H652:K652" si="157">IF(H566&gt;0,1,0)</f>
        <v>0</v>
      </c>
      <c r="I652" s="232">
        <f t="shared" si="157"/>
        <v>1</v>
      </c>
      <c r="J652" s="232">
        <f t="shared" si="157"/>
        <v>1</v>
      </c>
      <c r="K652" s="232">
        <f t="shared" si="157"/>
        <v>1</v>
      </c>
      <c r="L652" s="743" cm="1">
        <f t="array" ref="L652">INDEX($H652:$K652,0,MATCH(L$594,$H$594:$K$594,0))*HLOOKUP(L$593,$J$590:$R$591,2)</f>
        <v>0</v>
      </c>
      <c r="M652" s="743" cm="1">
        <f t="array" ref="M652">INDEX($H652:$K652,0,MATCH(M$594,$H$594:$K$594,0))*HLOOKUP(M$593,$J$590:$R$591,2)</f>
        <v>1</v>
      </c>
      <c r="N652" s="743" cm="1">
        <f t="array" ref="N652">INDEX($H652:$K652,0,MATCH(N$594,$H$594:$K$594,0))*HLOOKUP(N$593,$J$590:$R$591,2)</f>
        <v>1</v>
      </c>
      <c r="O652" s="743" cm="1">
        <f t="array" ref="O652">INDEX($H652:$K652,0,MATCH(O$594,$H$594:$K$594,0))*HLOOKUP(O$593,$J$590:$R$591,2)</f>
        <v>1</v>
      </c>
      <c r="P652" s="743" cm="1">
        <f t="array" ref="P652">INDEX($H652:$K652,0,MATCH(P$594,$H$594:$K$594,0))*HLOOKUP(P$593,$J$590:$R$591,2)</f>
        <v>0</v>
      </c>
      <c r="Q652" s="743" cm="1">
        <f t="array" ref="Q652">INDEX($H652:$K652,0,MATCH(Q$594,$H$594:$K$594,0))*HLOOKUP(Q$593,$J$590:$R$591,2)</f>
        <v>1</v>
      </c>
      <c r="R652" s="743" cm="1">
        <f t="array" ref="R652">INDEX($H652:$K652,0,MATCH(R$594,$H$594:$K$594,0))*HLOOKUP(R$593,$J$590:$R$591,2)</f>
        <v>1</v>
      </c>
      <c r="S652" s="743" cm="1">
        <f t="array" ref="S652">INDEX($H652:$K652,0,MATCH(S$594,$H$594:$K$594,0))*HLOOKUP(S$593,$J$590:$R$591,2)</f>
        <v>1</v>
      </c>
      <c r="T652" s="743" cm="1">
        <f t="array" ref="T652">INDEX($H652:$K652,0,MATCH(T$594,$H$594:$K$594,0))*HLOOKUP(T$593,$J$590:$R$591,2)</f>
        <v>0</v>
      </c>
      <c r="U652" s="743" cm="1">
        <f t="array" ref="U652">INDEX($H652:$K652,0,MATCH(U$594,$H$594:$K$594,0))*HLOOKUP(U$593,$J$590:$R$591,2)</f>
        <v>1</v>
      </c>
      <c r="V652" s="743" cm="1">
        <f t="array" ref="V652">INDEX($H652:$K652,0,MATCH(V$594,$H$594:$K$594,0))*HLOOKUP(V$593,$J$590:$R$591,2)</f>
        <v>1</v>
      </c>
      <c r="W652" s="743" cm="1">
        <f t="array" ref="W652">INDEX($H652:$K652,0,MATCH(W$594,$H$594:$K$594,0))*HLOOKUP(W$593,$J$590:$R$591,2)</f>
        <v>1</v>
      </c>
      <c r="X652" s="743" cm="1">
        <f t="array" ref="X652">INDEX($H652:$K652,0,MATCH(X$594,$H$594:$K$594,0))*HLOOKUP(X$593,$J$590:$R$591,2)</f>
        <v>0</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1</v>
      </c>
      <c r="AB652" s="743" cm="1">
        <f t="array" ref="AB652">INDEX($H652:$K652,0,MATCH(AB$594,$H$594:$K$594,0))*HLOOKUP(AB$593,$J$590:$R$591,2)</f>
        <v>0</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1</v>
      </c>
      <c r="AF652" s="743" cm="1">
        <f t="array" ref="AF652">INDEX($H652:$K652,0,MATCH(AF$594,$H$594:$K$594,0))*HLOOKUP(AF$593,$J$590:$R$591,2)</f>
        <v>0</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1</v>
      </c>
      <c r="AJ652" s="743" cm="1">
        <f t="array" ref="AJ652">INDEX($H652:$K652,0,MATCH(AJ$594,$H$594:$K$594,0))*HLOOKUP(AJ$593,$J$590:$R$591,2)</f>
        <v>0</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1</v>
      </c>
      <c r="AN652" s="743" cm="1">
        <f t="array" ref="AN652">INDEX($H652:$K652,0,MATCH(AN$594,$H$594:$K$594,0))*HLOOKUP(AN$593,$J$590:$R$591,2)</f>
        <v>0</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1</v>
      </c>
      <c r="AR652" s="743" cm="1">
        <f t="array" ref="AR652">INDEX($H652:$K652,0,MATCH(AR$594,$H$594:$K$594,0))*HLOOKUP(AR$593,$J$590:$R$591,2)</f>
        <v>0</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1</v>
      </c>
      <c r="AV652" s="196"/>
      <c r="AW652" s="196"/>
      <c r="AX652" s="17"/>
      <c r="AY652" s="9"/>
      <c r="AZ652" s="9"/>
      <c r="BA652" s="9"/>
    </row>
    <row r="653" spans="1:53" ht="12" customHeight="1" outlineLevel="1" x14ac:dyDescent="0.35">
      <c r="A653" s="7"/>
      <c r="B653" s="8"/>
      <c r="C653" s="18"/>
      <c r="D653" s="18"/>
      <c r="E653" s="18"/>
      <c r="F653" s="34"/>
      <c r="G653" s="27" t="str">
        <f t="shared" ref="G653:G660" si="158">_xlfn.CONCAT(H219:M219)</f>
        <v>YYBNWbd</v>
      </c>
      <c r="H653" s="232">
        <f t="shared" ref="H653:K653" si="159">IF(H567&gt;0,1,0)</f>
        <v>0</v>
      </c>
      <c r="I653" s="232">
        <f t="shared" si="159"/>
        <v>1</v>
      </c>
      <c r="J653" s="232">
        <f t="shared" si="159"/>
        <v>1</v>
      </c>
      <c r="K653" s="232">
        <f t="shared" si="159"/>
        <v>1</v>
      </c>
      <c r="L653" s="743" cm="1">
        <f t="array" ref="L653">INDEX($H653:$K653,0,MATCH(L$594,$H$594:$K$594,0))*HLOOKUP(L$593,$J$590:$R$591,2)</f>
        <v>0</v>
      </c>
      <c r="M653" s="743" cm="1">
        <f t="array" ref="M653">INDEX($H653:$K653,0,MATCH(M$594,$H$594:$K$594,0))*HLOOKUP(M$593,$J$590:$R$591,2)</f>
        <v>1</v>
      </c>
      <c r="N653" s="743" cm="1">
        <f t="array" ref="N653">INDEX($H653:$K653,0,MATCH(N$594,$H$594:$K$594,0))*HLOOKUP(N$593,$J$590:$R$591,2)</f>
        <v>1</v>
      </c>
      <c r="O653" s="743" cm="1">
        <f t="array" ref="O653">INDEX($H653:$K653,0,MATCH(O$594,$H$594:$K$594,0))*HLOOKUP(O$593,$J$590:$R$591,2)</f>
        <v>1</v>
      </c>
      <c r="P653" s="743" cm="1">
        <f t="array" ref="P653">INDEX($H653:$K653,0,MATCH(P$594,$H$594:$K$594,0))*HLOOKUP(P$593,$J$590:$R$591,2)</f>
        <v>0</v>
      </c>
      <c r="Q653" s="743" cm="1">
        <f t="array" ref="Q653">INDEX($H653:$K653,0,MATCH(Q$594,$H$594:$K$594,0))*HLOOKUP(Q$593,$J$590:$R$591,2)</f>
        <v>1</v>
      </c>
      <c r="R653" s="743" cm="1">
        <f t="array" ref="R653">INDEX($H653:$K653,0,MATCH(R$594,$H$594:$K$594,0))*HLOOKUP(R$593,$J$590:$R$591,2)</f>
        <v>1</v>
      </c>
      <c r="S653" s="743" cm="1">
        <f t="array" ref="S653">INDEX($H653:$K653,0,MATCH(S$594,$H$594:$K$594,0))*HLOOKUP(S$593,$J$590:$R$591,2)</f>
        <v>1</v>
      </c>
      <c r="T653" s="743" cm="1">
        <f t="array" ref="T653">INDEX($H653:$K653,0,MATCH(T$594,$H$594:$K$594,0))*HLOOKUP(T$593,$J$590:$R$591,2)</f>
        <v>0</v>
      </c>
      <c r="U653" s="743" cm="1">
        <f t="array" ref="U653">INDEX($H653:$K653,0,MATCH(U$594,$H$594:$K$594,0))*HLOOKUP(U$593,$J$590:$R$591,2)</f>
        <v>1</v>
      </c>
      <c r="V653" s="743" cm="1">
        <f t="array" ref="V653">INDEX($H653:$K653,0,MATCH(V$594,$H$594:$K$594,0))*HLOOKUP(V$593,$J$590:$R$591,2)</f>
        <v>1</v>
      </c>
      <c r="W653" s="743" cm="1">
        <f t="array" ref="W653">INDEX($H653:$K653,0,MATCH(W$594,$H$594:$K$594,0))*HLOOKUP(W$593,$J$590:$R$591,2)</f>
        <v>1</v>
      </c>
      <c r="X653" s="743" cm="1">
        <f t="array" ref="X653">INDEX($H653:$K653,0,MATCH(X$594,$H$594:$K$594,0))*HLOOKUP(X$593,$J$590:$R$591,2)</f>
        <v>0</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1</v>
      </c>
      <c r="AB653" s="743" cm="1">
        <f t="array" ref="AB653">INDEX($H653:$K653,0,MATCH(AB$594,$H$594:$K$594,0))*HLOOKUP(AB$593,$J$590:$R$591,2)</f>
        <v>0</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1</v>
      </c>
      <c r="AF653" s="743" cm="1">
        <f t="array" ref="AF653">INDEX($H653:$K653,0,MATCH(AF$594,$H$594:$K$594,0))*HLOOKUP(AF$593,$J$590:$R$591,2)</f>
        <v>0</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1</v>
      </c>
      <c r="AJ653" s="743" cm="1">
        <f t="array" ref="AJ653">INDEX($H653:$K653,0,MATCH(AJ$594,$H$594:$K$594,0))*HLOOKUP(AJ$593,$J$590:$R$591,2)</f>
        <v>0</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1</v>
      </c>
      <c r="AN653" s="743" cm="1">
        <f t="array" ref="AN653">INDEX($H653:$K653,0,MATCH(AN$594,$H$594:$K$594,0))*HLOOKUP(AN$593,$J$590:$R$591,2)</f>
        <v>0</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1</v>
      </c>
      <c r="AR653" s="743" cm="1">
        <f t="array" ref="AR653">INDEX($H653:$K653,0,MATCH(AR$594,$H$594:$K$594,0))*HLOOKUP(AR$593,$J$590:$R$591,2)</f>
        <v>0</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1</v>
      </c>
      <c r="AV653" s="196"/>
      <c r="AW653" s="196"/>
      <c r="AX653" s="17"/>
      <c r="AY653" s="9"/>
      <c r="AZ653" s="9"/>
      <c r="BA653" s="9"/>
    </row>
    <row r="654" spans="1:53" ht="12" customHeight="1" outlineLevel="1" x14ac:dyDescent="0.35">
      <c r="A654" s="7"/>
      <c r="B654" s="8"/>
      <c r="C654" s="18"/>
      <c r="D654" s="18"/>
      <c r="E654" s="18"/>
      <c r="F654" s="34"/>
      <c r="G654" s="27" t="str">
        <f t="shared" si="158"/>
        <v>YYNWBl</v>
      </c>
      <c r="H654" s="232">
        <f t="shared" ref="H654:K654" si="160">IF(H568&gt;0,1,0)</f>
        <v>0</v>
      </c>
      <c r="I654" s="232">
        <f t="shared" si="160"/>
        <v>1</v>
      </c>
      <c r="J654" s="232">
        <f t="shared" si="160"/>
        <v>0</v>
      </c>
      <c r="K654" s="232">
        <f t="shared" si="160"/>
        <v>0</v>
      </c>
      <c r="L654" s="743" cm="1">
        <f t="array" ref="L654">INDEX($H654:$K654,0,MATCH(L$594,$H$594:$K$594,0))*HLOOKUP(L$593,$J$590:$R$591,2)</f>
        <v>0</v>
      </c>
      <c r="M654" s="743" cm="1">
        <f t="array" ref="M654">INDEX($H654:$K654,0,MATCH(M$594,$H$594:$K$594,0))*HLOOKUP(M$593,$J$590:$R$591,2)</f>
        <v>1</v>
      </c>
      <c r="N654" s="743" cm="1">
        <f t="array" ref="N654">INDEX($H654:$K654,0,MATCH(N$594,$H$594:$K$594,0))*HLOOKUP(N$593,$J$590:$R$591,2)</f>
        <v>0</v>
      </c>
      <c r="O654" s="743" cm="1">
        <f t="array" ref="O654">INDEX($H654:$K654,0,MATCH(O$594,$H$594:$K$594,0))*HLOOKUP(O$593,$J$590:$R$591,2)</f>
        <v>0</v>
      </c>
      <c r="P654" s="743" cm="1">
        <f t="array" ref="P654">INDEX($H654:$K654,0,MATCH(P$594,$H$594:$K$594,0))*HLOOKUP(P$593,$J$590:$R$591,2)</f>
        <v>0</v>
      </c>
      <c r="Q654" s="743" cm="1">
        <f t="array" ref="Q654">INDEX($H654:$K654,0,MATCH(Q$594,$H$594:$K$594,0))*HLOOKUP(Q$593,$J$590:$R$591,2)</f>
        <v>1</v>
      </c>
      <c r="R654" s="743" cm="1">
        <f t="array" ref="R654">INDEX($H654:$K654,0,MATCH(R$594,$H$594:$K$594,0))*HLOOKUP(R$593,$J$590:$R$591,2)</f>
        <v>0</v>
      </c>
      <c r="S654" s="743" cm="1">
        <f t="array" ref="S654">INDEX($H654:$K654,0,MATCH(S$594,$H$594:$K$594,0))*HLOOKUP(S$593,$J$590:$R$591,2)</f>
        <v>0</v>
      </c>
      <c r="T654" s="743" cm="1">
        <f t="array" ref="T654">INDEX($H654:$K654,0,MATCH(T$594,$H$594:$K$594,0))*HLOOKUP(T$593,$J$590:$R$591,2)</f>
        <v>0</v>
      </c>
      <c r="U654" s="743" cm="1">
        <f t="array" ref="U654">INDEX($H654:$K654,0,MATCH(U$594,$H$594:$K$594,0))*HLOOKUP(U$593,$J$590:$R$591,2)</f>
        <v>1</v>
      </c>
      <c r="V654" s="743" cm="1">
        <f t="array" ref="V654">INDEX($H654:$K654,0,MATCH(V$594,$H$594:$K$594,0))*HLOOKUP(V$593,$J$590:$R$591,2)</f>
        <v>0</v>
      </c>
      <c r="W654" s="743" cm="1">
        <f t="array" ref="W654">INDEX($H654:$K654,0,MATCH(W$594,$H$594:$K$594,0))*HLOOKUP(W$593,$J$590:$R$591,2)</f>
        <v>0</v>
      </c>
      <c r="X654" s="743" cm="1">
        <f t="array" ref="X654">INDEX($H654:$K654,0,MATCH(X$594,$H$594:$K$594,0))*HLOOKUP(X$593,$J$590:$R$591,2)</f>
        <v>0</v>
      </c>
      <c r="Y654" s="743" cm="1">
        <f t="array" ref="Y654">INDEX($H654:$K654,0,MATCH(Y$594,$H$594:$K$594,0))*HLOOKUP(Y$593,$J$590:$R$591,2)</f>
        <v>1</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0</v>
      </c>
      <c r="AC654" s="743" cm="1">
        <f t="array" ref="AC654">INDEX($H654:$K654,0,MATCH(AC$594,$H$594:$K$594,0))*HLOOKUP(AC$593,$J$590:$R$591,2)</f>
        <v>1</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0</v>
      </c>
      <c r="AG654" s="743" cm="1">
        <f t="array" ref="AG654">INDEX($H654:$K654,0,MATCH(AG$594,$H$594:$K$594,0))*HLOOKUP(AG$593,$J$590:$R$591,2)</f>
        <v>1</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0</v>
      </c>
      <c r="AK654" s="743" cm="1">
        <f t="array" ref="AK654">INDEX($H654:$K654,0,MATCH(AK$594,$H$594:$K$594,0))*HLOOKUP(AK$593,$J$590:$R$591,2)</f>
        <v>1</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0</v>
      </c>
      <c r="AO654" s="743" cm="1">
        <f t="array" ref="AO654">INDEX($H654:$K654,0,MATCH(AO$594,$H$594:$K$594,0))*HLOOKUP(AO$593,$J$590:$R$591,2)</f>
        <v>1</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0</v>
      </c>
      <c r="AS654" s="743" cm="1">
        <f t="array" ref="AS654">INDEX($H654:$K654,0,MATCH(AS$594,$H$594:$K$594,0))*HLOOKUP(AS$593,$J$590:$R$591,2)</f>
        <v>1</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8"/>
        <v>YYWBLw</v>
      </c>
      <c r="H655" s="232">
        <f t="shared" ref="H655:K655" si="161">IF(H569&gt;0,1,0)</f>
        <v>0</v>
      </c>
      <c r="I655" s="232">
        <f t="shared" si="161"/>
        <v>1</v>
      </c>
      <c r="J655" s="232">
        <f t="shared" si="161"/>
        <v>1</v>
      </c>
      <c r="K655" s="232">
        <f t="shared" si="161"/>
        <v>1</v>
      </c>
      <c r="L655" s="743" cm="1">
        <f t="array" ref="L655">INDEX($H655:$K655,0,MATCH(L$594,$H$594:$K$594,0))*HLOOKUP(L$593,$J$590:$R$591,2)</f>
        <v>0</v>
      </c>
      <c r="M655" s="743" cm="1">
        <f t="array" ref="M655">INDEX($H655:$K655,0,MATCH(M$594,$H$594:$K$594,0))*HLOOKUP(M$593,$J$590:$R$591,2)</f>
        <v>1</v>
      </c>
      <c r="N655" s="743" cm="1">
        <f t="array" ref="N655">INDEX($H655:$K655,0,MATCH(N$594,$H$594:$K$594,0))*HLOOKUP(N$593,$J$590:$R$591,2)</f>
        <v>1</v>
      </c>
      <c r="O655" s="743" cm="1">
        <f t="array" ref="O655">INDEX($H655:$K655,0,MATCH(O$594,$H$594:$K$594,0))*HLOOKUP(O$593,$J$590:$R$591,2)</f>
        <v>1</v>
      </c>
      <c r="P655" s="743" cm="1">
        <f t="array" ref="P655">INDEX($H655:$K655,0,MATCH(P$594,$H$594:$K$594,0))*HLOOKUP(P$593,$J$590:$R$591,2)</f>
        <v>0</v>
      </c>
      <c r="Q655" s="743" cm="1">
        <f t="array" ref="Q655">INDEX($H655:$K655,0,MATCH(Q$594,$H$594:$K$594,0))*HLOOKUP(Q$593,$J$590:$R$591,2)</f>
        <v>1</v>
      </c>
      <c r="R655" s="743" cm="1">
        <f t="array" ref="R655">INDEX($H655:$K655,0,MATCH(R$594,$H$594:$K$594,0))*HLOOKUP(R$593,$J$590:$R$591,2)</f>
        <v>1</v>
      </c>
      <c r="S655" s="743" cm="1">
        <f t="array" ref="S655">INDEX($H655:$K655,0,MATCH(S$594,$H$594:$K$594,0))*HLOOKUP(S$593,$J$590:$R$591,2)</f>
        <v>1</v>
      </c>
      <c r="T655" s="743" cm="1">
        <f t="array" ref="T655">INDEX($H655:$K655,0,MATCH(T$594,$H$594:$K$594,0))*HLOOKUP(T$593,$J$590:$R$591,2)</f>
        <v>0</v>
      </c>
      <c r="U655" s="743" cm="1">
        <f t="array" ref="U655">INDEX($H655:$K655,0,MATCH(U$594,$H$594:$K$594,0))*HLOOKUP(U$593,$J$590:$R$591,2)</f>
        <v>1</v>
      </c>
      <c r="V655" s="743" cm="1">
        <f t="array" ref="V655">INDEX($H655:$K655,0,MATCH(V$594,$H$594:$K$594,0))*HLOOKUP(V$593,$J$590:$R$591,2)</f>
        <v>1</v>
      </c>
      <c r="W655" s="743" cm="1">
        <f t="array" ref="W655">INDEX($H655:$K655,0,MATCH(W$594,$H$594:$K$594,0))*HLOOKUP(W$593,$J$590:$R$591,2)</f>
        <v>1</v>
      </c>
      <c r="X655" s="743" cm="1">
        <f t="array" ref="X655">INDEX($H655:$K655,0,MATCH(X$594,$H$594:$K$594,0))*HLOOKUP(X$593,$J$590:$R$591,2)</f>
        <v>0</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1</v>
      </c>
      <c r="AB655" s="743" cm="1">
        <f t="array" ref="AB655">INDEX($H655:$K655,0,MATCH(AB$594,$H$594:$K$594,0))*HLOOKUP(AB$593,$J$590:$R$591,2)</f>
        <v>0</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1</v>
      </c>
      <c r="AF655" s="743" cm="1">
        <f t="array" ref="AF655">INDEX($H655:$K655,0,MATCH(AF$594,$H$594:$K$594,0))*HLOOKUP(AF$593,$J$590:$R$591,2)</f>
        <v>0</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1</v>
      </c>
      <c r="AJ655" s="743" cm="1">
        <f t="array" ref="AJ655">INDEX($H655:$K655,0,MATCH(AJ$594,$H$594:$K$594,0))*HLOOKUP(AJ$593,$J$590:$R$591,2)</f>
        <v>0</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1</v>
      </c>
      <c r="AN655" s="743" cm="1">
        <f t="array" ref="AN655">INDEX($H655:$K655,0,MATCH(AN$594,$H$594:$K$594,0))*HLOOKUP(AN$593,$J$590:$R$591,2)</f>
        <v>0</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1</v>
      </c>
      <c r="AR655" s="743" cm="1">
        <f t="array" ref="AR655">INDEX($H655:$K655,0,MATCH(AR$594,$H$594:$K$594,0))*HLOOKUP(AR$593,$J$590:$R$591,2)</f>
        <v>0</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1</v>
      </c>
      <c r="AV655" s="196"/>
      <c r="AW655" s="196"/>
      <c r="AX655" s="17"/>
      <c r="AY655" s="9"/>
      <c r="AZ655" s="9"/>
      <c r="BA655" s="9"/>
    </row>
    <row r="656" spans="1:53" ht="12" customHeight="1" outlineLevel="1" x14ac:dyDescent="0.35">
      <c r="A656" s="7"/>
      <c r="B656" s="8"/>
      <c r="C656" s="18"/>
      <c r="D656" s="18"/>
      <c r="E656" s="18"/>
      <c r="F656" s="34"/>
      <c r="G656" s="27" t="str">
        <f t="shared" si="158"/>
        <v>YYWBLwd</v>
      </c>
      <c r="H656" s="232">
        <f t="shared" ref="H656:K656" si="162">IF(H570&gt;0,1,0)</f>
        <v>0</v>
      </c>
      <c r="I656" s="232">
        <f t="shared" si="162"/>
        <v>1</v>
      </c>
      <c r="J656" s="232">
        <f t="shared" si="162"/>
        <v>1</v>
      </c>
      <c r="K656" s="232">
        <f t="shared" si="162"/>
        <v>1</v>
      </c>
      <c r="L656" s="743" cm="1">
        <f t="array" ref="L656">INDEX($H656:$K656,0,MATCH(L$594,$H$594:$K$594,0))*HLOOKUP(L$593,$J$590:$R$591,2)</f>
        <v>0</v>
      </c>
      <c r="M656" s="743" cm="1">
        <f t="array" ref="M656">INDEX($H656:$K656,0,MATCH(M$594,$H$594:$K$594,0))*HLOOKUP(M$593,$J$590:$R$591,2)</f>
        <v>1</v>
      </c>
      <c r="N656" s="743" cm="1">
        <f t="array" ref="N656">INDEX($H656:$K656,0,MATCH(N$594,$H$594:$K$594,0))*HLOOKUP(N$593,$J$590:$R$591,2)</f>
        <v>1</v>
      </c>
      <c r="O656" s="743" cm="1">
        <f t="array" ref="O656">INDEX($H656:$K656,0,MATCH(O$594,$H$594:$K$594,0))*HLOOKUP(O$593,$J$590:$R$591,2)</f>
        <v>1</v>
      </c>
      <c r="P656" s="743" cm="1">
        <f t="array" ref="P656">INDEX($H656:$K656,0,MATCH(P$594,$H$594:$K$594,0))*HLOOKUP(P$593,$J$590:$R$591,2)</f>
        <v>0</v>
      </c>
      <c r="Q656" s="743" cm="1">
        <f t="array" ref="Q656">INDEX($H656:$K656,0,MATCH(Q$594,$H$594:$K$594,0))*HLOOKUP(Q$593,$J$590:$R$591,2)</f>
        <v>1</v>
      </c>
      <c r="R656" s="743" cm="1">
        <f t="array" ref="R656">INDEX($H656:$K656,0,MATCH(R$594,$H$594:$K$594,0))*HLOOKUP(R$593,$J$590:$R$591,2)</f>
        <v>1</v>
      </c>
      <c r="S656" s="743" cm="1">
        <f t="array" ref="S656">INDEX($H656:$K656,0,MATCH(S$594,$H$594:$K$594,0))*HLOOKUP(S$593,$J$590:$R$591,2)</f>
        <v>1</v>
      </c>
      <c r="T656" s="743" cm="1">
        <f t="array" ref="T656">INDEX($H656:$K656,0,MATCH(T$594,$H$594:$K$594,0))*HLOOKUP(T$593,$J$590:$R$591,2)</f>
        <v>0</v>
      </c>
      <c r="U656" s="743" cm="1">
        <f t="array" ref="U656">INDEX($H656:$K656,0,MATCH(U$594,$H$594:$K$594,0))*HLOOKUP(U$593,$J$590:$R$591,2)</f>
        <v>1</v>
      </c>
      <c r="V656" s="743" cm="1">
        <f t="array" ref="V656">INDEX($H656:$K656,0,MATCH(V$594,$H$594:$K$594,0))*HLOOKUP(V$593,$J$590:$R$591,2)</f>
        <v>1</v>
      </c>
      <c r="W656" s="743" cm="1">
        <f t="array" ref="W656">INDEX($H656:$K656,0,MATCH(W$594,$H$594:$K$594,0))*HLOOKUP(W$593,$J$590:$R$591,2)</f>
        <v>1</v>
      </c>
      <c r="X656" s="743" cm="1">
        <f t="array" ref="X656">INDEX($H656:$K656,0,MATCH(X$594,$H$594:$K$594,0))*HLOOKUP(X$593,$J$590:$R$591,2)</f>
        <v>0</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1</v>
      </c>
      <c r="AB656" s="743" cm="1">
        <f t="array" ref="AB656">INDEX($H656:$K656,0,MATCH(AB$594,$H$594:$K$594,0))*HLOOKUP(AB$593,$J$590:$R$591,2)</f>
        <v>0</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1</v>
      </c>
      <c r="AF656" s="743" cm="1">
        <f t="array" ref="AF656">INDEX($H656:$K656,0,MATCH(AF$594,$H$594:$K$594,0))*HLOOKUP(AF$593,$J$590:$R$591,2)</f>
        <v>0</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1</v>
      </c>
      <c r="AJ656" s="743" cm="1">
        <f t="array" ref="AJ656">INDEX($H656:$K656,0,MATCH(AJ$594,$H$594:$K$594,0))*HLOOKUP(AJ$593,$J$590:$R$591,2)</f>
        <v>0</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1</v>
      </c>
      <c r="AN656" s="743" cm="1">
        <f t="array" ref="AN656">INDEX($H656:$K656,0,MATCH(AN$594,$H$594:$K$594,0))*HLOOKUP(AN$593,$J$590:$R$591,2)</f>
        <v>0</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1</v>
      </c>
      <c r="AR656" s="743" cm="1">
        <f t="array" ref="AR656">INDEX($H656:$K656,0,MATCH(AR$594,$H$594:$K$594,0))*HLOOKUP(AR$593,$J$590:$R$591,2)</f>
        <v>0</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1</v>
      </c>
      <c r="AV656" s="196"/>
      <c r="AW656" s="196"/>
      <c r="AX656" s="17"/>
      <c r="AY656" s="9"/>
      <c r="AZ656" s="9"/>
      <c r="BA656" s="9"/>
    </row>
    <row r="657" spans="1:53" ht="12" customHeight="1" outlineLevel="1" x14ac:dyDescent="0.35">
      <c r="A657" s="7"/>
      <c r="B657" s="8"/>
      <c r="C657" s="18"/>
      <c r="D657" s="18"/>
      <c r="E657" s="18"/>
      <c r="F657" s="34"/>
      <c r="G657" s="27" t="str">
        <f t="shared" si="158"/>
        <v>YYBLWb</v>
      </c>
      <c r="H657" s="232">
        <f t="shared" ref="H657:K657" si="163">IF(H571&gt;0,1,0)</f>
        <v>0</v>
      </c>
      <c r="I657" s="232">
        <f t="shared" si="163"/>
        <v>1</v>
      </c>
      <c r="J657" s="232">
        <f t="shared" si="163"/>
        <v>1</v>
      </c>
      <c r="K657" s="232">
        <f t="shared" si="163"/>
        <v>1</v>
      </c>
      <c r="L657" s="743" cm="1">
        <f t="array" ref="L657">INDEX($H657:$K657,0,MATCH(L$594,$H$594:$K$594,0))*HLOOKUP(L$593,$J$590:$R$591,2)</f>
        <v>0</v>
      </c>
      <c r="M657" s="743" cm="1">
        <f t="array" ref="M657">INDEX($H657:$K657,0,MATCH(M$594,$H$594:$K$594,0))*HLOOKUP(M$593,$J$590:$R$591,2)</f>
        <v>1</v>
      </c>
      <c r="N657" s="743" cm="1">
        <f t="array" ref="N657">INDEX($H657:$K657,0,MATCH(N$594,$H$594:$K$594,0))*HLOOKUP(N$593,$J$590:$R$591,2)</f>
        <v>1</v>
      </c>
      <c r="O657" s="743" cm="1">
        <f t="array" ref="O657">INDEX($H657:$K657,0,MATCH(O$594,$H$594:$K$594,0))*HLOOKUP(O$593,$J$590:$R$591,2)</f>
        <v>1</v>
      </c>
      <c r="P657" s="743" cm="1">
        <f t="array" ref="P657">INDEX($H657:$K657,0,MATCH(P$594,$H$594:$K$594,0))*HLOOKUP(P$593,$J$590:$R$591,2)</f>
        <v>0</v>
      </c>
      <c r="Q657" s="743" cm="1">
        <f t="array" ref="Q657">INDEX($H657:$K657,0,MATCH(Q$594,$H$594:$K$594,0))*HLOOKUP(Q$593,$J$590:$R$591,2)</f>
        <v>1</v>
      </c>
      <c r="R657" s="743" cm="1">
        <f t="array" ref="R657">INDEX($H657:$K657,0,MATCH(R$594,$H$594:$K$594,0))*HLOOKUP(R$593,$J$590:$R$591,2)</f>
        <v>1</v>
      </c>
      <c r="S657" s="743" cm="1">
        <f t="array" ref="S657">INDEX($H657:$K657,0,MATCH(S$594,$H$594:$K$594,0))*HLOOKUP(S$593,$J$590:$R$591,2)</f>
        <v>1</v>
      </c>
      <c r="T657" s="743" cm="1">
        <f t="array" ref="T657">INDEX($H657:$K657,0,MATCH(T$594,$H$594:$K$594,0))*HLOOKUP(T$593,$J$590:$R$591,2)</f>
        <v>0</v>
      </c>
      <c r="U657" s="743" cm="1">
        <f t="array" ref="U657">INDEX($H657:$K657,0,MATCH(U$594,$H$594:$K$594,0))*HLOOKUP(U$593,$J$590:$R$591,2)</f>
        <v>1</v>
      </c>
      <c r="V657" s="743" cm="1">
        <f t="array" ref="V657">INDEX($H657:$K657,0,MATCH(V$594,$H$594:$K$594,0))*HLOOKUP(V$593,$J$590:$R$591,2)</f>
        <v>1</v>
      </c>
      <c r="W657" s="743" cm="1">
        <f t="array" ref="W657">INDEX($H657:$K657,0,MATCH(W$594,$H$594:$K$594,0))*HLOOKUP(W$593,$J$590:$R$591,2)</f>
        <v>1</v>
      </c>
      <c r="X657" s="743" cm="1">
        <f t="array" ref="X657">INDEX($H657:$K657,0,MATCH(X$594,$H$594:$K$594,0))*HLOOKUP(X$593,$J$590:$R$591,2)</f>
        <v>0</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1</v>
      </c>
      <c r="AB657" s="743" cm="1">
        <f t="array" ref="AB657">INDEX($H657:$K657,0,MATCH(AB$594,$H$594:$K$594,0))*HLOOKUP(AB$593,$J$590:$R$591,2)</f>
        <v>0</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1</v>
      </c>
      <c r="AF657" s="743" cm="1">
        <f t="array" ref="AF657">INDEX($H657:$K657,0,MATCH(AF$594,$H$594:$K$594,0))*HLOOKUP(AF$593,$J$590:$R$591,2)</f>
        <v>0</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1</v>
      </c>
      <c r="AJ657" s="743" cm="1">
        <f t="array" ref="AJ657">INDEX($H657:$K657,0,MATCH(AJ$594,$H$594:$K$594,0))*HLOOKUP(AJ$593,$J$590:$R$591,2)</f>
        <v>0</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1</v>
      </c>
      <c r="AN657" s="743" cm="1">
        <f t="array" ref="AN657">INDEX($H657:$K657,0,MATCH(AN$594,$H$594:$K$594,0))*HLOOKUP(AN$593,$J$590:$R$591,2)</f>
        <v>0</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1</v>
      </c>
      <c r="AR657" s="743" cm="1">
        <f t="array" ref="AR657">INDEX($H657:$K657,0,MATCH(AR$594,$H$594:$K$594,0))*HLOOKUP(AR$593,$J$590:$R$591,2)</f>
        <v>0</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1</v>
      </c>
      <c r="AV657" s="196"/>
      <c r="AW657" s="196"/>
      <c r="AX657" s="17"/>
      <c r="AY657" s="9"/>
      <c r="AZ657" s="9"/>
      <c r="BA657" s="9"/>
    </row>
    <row r="658" spans="1:53" ht="12" customHeight="1" outlineLevel="1" x14ac:dyDescent="0.35">
      <c r="A658" s="7"/>
      <c r="B658" s="8"/>
      <c r="C658" s="18"/>
      <c r="D658" s="18"/>
      <c r="E658" s="18"/>
      <c r="F658" s="34"/>
      <c r="G658" s="27" t="str">
        <f t="shared" si="158"/>
        <v>YYBLWbd</v>
      </c>
      <c r="H658" s="232">
        <f t="shared" ref="H658:K658" si="164">IF(H572&gt;0,1,0)</f>
        <v>0</v>
      </c>
      <c r="I658" s="232">
        <f t="shared" si="164"/>
        <v>1</v>
      </c>
      <c r="J658" s="232">
        <f t="shared" si="164"/>
        <v>1</v>
      </c>
      <c r="K658" s="232">
        <f t="shared" si="164"/>
        <v>1</v>
      </c>
      <c r="L658" s="743" cm="1">
        <f t="array" ref="L658">INDEX($H658:$K658,0,MATCH(L$594,$H$594:$K$594,0))*HLOOKUP(L$593,$J$590:$R$591,2)</f>
        <v>0</v>
      </c>
      <c r="M658" s="743" cm="1">
        <f t="array" ref="M658">INDEX($H658:$K658,0,MATCH(M$594,$H$594:$K$594,0))*HLOOKUP(M$593,$J$590:$R$591,2)</f>
        <v>1</v>
      </c>
      <c r="N658" s="743" cm="1">
        <f t="array" ref="N658">INDEX($H658:$K658,0,MATCH(N$594,$H$594:$K$594,0))*HLOOKUP(N$593,$J$590:$R$591,2)</f>
        <v>1</v>
      </c>
      <c r="O658" s="743" cm="1">
        <f t="array" ref="O658">INDEX($H658:$K658,0,MATCH(O$594,$H$594:$K$594,0))*HLOOKUP(O$593,$J$590:$R$591,2)</f>
        <v>1</v>
      </c>
      <c r="P658" s="743" cm="1">
        <f t="array" ref="P658">INDEX($H658:$K658,0,MATCH(P$594,$H$594:$K$594,0))*HLOOKUP(P$593,$J$590:$R$591,2)</f>
        <v>0</v>
      </c>
      <c r="Q658" s="743" cm="1">
        <f t="array" ref="Q658">INDEX($H658:$K658,0,MATCH(Q$594,$H$594:$K$594,0))*HLOOKUP(Q$593,$J$590:$R$591,2)</f>
        <v>1</v>
      </c>
      <c r="R658" s="743" cm="1">
        <f t="array" ref="R658">INDEX($H658:$K658,0,MATCH(R$594,$H$594:$K$594,0))*HLOOKUP(R$593,$J$590:$R$591,2)</f>
        <v>1</v>
      </c>
      <c r="S658" s="743" cm="1">
        <f t="array" ref="S658">INDEX($H658:$K658,0,MATCH(S$594,$H$594:$K$594,0))*HLOOKUP(S$593,$J$590:$R$591,2)</f>
        <v>1</v>
      </c>
      <c r="T658" s="743" cm="1">
        <f t="array" ref="T658">INDEX($H658:$K658,0,MATCH(T$594,$H$594:$K$594,0))*HLOOKUP(T$593,$J$590:$R$591,2)</f>
        <v>0</v>
      </c>
      <c r="U658" s="743" cm="1">
        <f t="array" ref="U658">INDEX($H658:$K658,0,MATCH(U$594,$H$594:$K$594,0))*HLOOKUP(U$593,$J$590:$R$591,2)</f>
        <v>1</v>
      </c>
      <c r="V658" s="743" cm="1">
        <f t="array" ref="V658">INDEX($H658:$K658,0,MATCH(V$594,$H$594:$K$594,0))*HLOOKUP(V$593,$J$590:$R$591,2)</f>
        <v>1</v>
      </c>
      <c r="W658" s="743" cm="1">
        <f t="array" ref="W658">INDEX($H658:$K658,0,MATCH(W$594,$H$594:$K$594,0))*HLOOKUP(W$593,$J$590:$R$591,2)</f>
        <v>1</v>
      </c>
      <c r="X658" s="743" cm="1">
        <f t="array" ref="X658">INDEX($H658:$K658,0,MATCH(X$594,$H$594:$K$594,0))*HLOOKUP(X$593,$J$590:$R$591,2)</f>
        <v>0</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1</v>
      </c>
      <c r="AB658" s="743" cm="1">
        <f t="array" ref="AB658">INDEX($H658:$K658,0,MATCH(AB$594,$H$594:$K$594,0))*HLOOKUP(AB$593,$J$590:$R$591,2)</f>
        <v>0</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1</v>
      </c>
      <c r="AF658" s="743" cm="1">
        <f t="array" ref="AF658">INDEX($H658:$K658,0,MATCH(AF$594,$H$594:$K$594,0))*HLOOKUP(AF$593,$J$590:$R$591,2)</f>
        <v>0</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1</v>
      </c>
      <c r="AJ658" s="743" cm="1">
        <f t="array" ref="AJ658">INDEX($H658:$K658,0,MATCH(AJ$594,$H$594:$K$594,0))*HLOOKUP(AJ$593,$J$590:$R$591,2)</f>
        <v>0</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1</v>
      </c>
      <c r="AN658" s="743" cm="1">
        <f t="array" ref="AN658">INDEX($H658:$K658,0,MATCH(AN$594,$H$594:$K$594,0))*HLOOKUP(AN$593,$J$590:$R$591,2)</f>
        <v>0</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1</v>
      </c>
      <c r="AR658" s="743" cm="1">
        <f t="array" ref="AR658">INDEX($H658:$K658,0,MATCH(AR$594,$H$594:$K$594,0))*HLOOKUP(AR$593,$J$590:$R$591,2)</f>
        <v>0</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1</v>
      </c>
      <c r="AV658" s="196"/>
      <c r="AW658" s="196"/>
      <c r="AX658" s="17"/>
      <c r="AY658" s="9"/>
      <c r="AZ658" s="9"/>
      <c r="BA658" s="9"/>
    </row>
    <row r="659" spans="1:53" ht="12" customHeight="1" outlineLevel="1" x14ac:dyDescent="0.35">
      <c r="A659" s="7"/>
      <c r="B659" s="8"/>
      <c r="C659" s="18"/>
      <c r="D659" s="18"/>
      <c r="E659" s="18"/>
      <c r="F659" s="34"/>
      <c r="G659" s="27" t="str">
        <f t="shared" si="158"/>
        <v>YYLWBr</v>
      </c>
      <c r="H659" s="232">
        <f t="shared" ref="H659:K659" si="165">IF(H573&gt;0,1,0)</f>
        <v>0</v>
      </c>
      <c r="I659" s="232">
        <f t="shared" si="165"/>
        <v>1</v>
      </c>
      <c r="J659" s="232">
        <f t="shared" si="165"/>
        <v>1</v>
      </c>
      <c r="K659" s="232">
        <f t="shared" si="165"/>
        <v>1</v>
      </c>
      <c r="L659" s="743" cm="1">
        <f t="array" ref="L659">INDEX($H659:$K659,0,MATCH(L$594,$H$594:$K$594,0))*HLOOKUP(L$593,$J$590:$R$591,2)</f>
        <v>0</v>
      </c>
      <c r="M659" s="743" cm="1">
        <f t="array" ref="M659">INDEX($H659:$K659,0,MATCH(M$594,$H$594:$K$594,0))*HLOOKUP(M$593,$J$590:$R$591,2)</f>
        <v>1</v>
      </c>
      <c r="N659" s="743" cm="1">
        <f t="array" ref="N659">INDEX($H659:$K659,0,MATCH(N$594,$H$594:$K$594,0))*HLOOKUP(N$593,$J$590:$R$591,2)</f>
        <v>1</v>
      </c>
      <c r="O659" s="743" cm="1">
        <f t="array" ref="O659">INDEX($H659:$K659,0,MATCH(O$594,$H$594:$K$594,0))*HLOOKUP(O$593,$J$590:$R$591,2)</f>
        <v>1</v>
      </c>
      <c r="P659" s="743" cm="1">
        <f t="array" ref="P659">INDEX($H659:$K659,0,MATCH(P$594,$H$594:$K$594,0))*HLOOKUP(P$593,$J$590:$R$591,2)</f>
        <v>0</v>
      </c>
      <c r="Q659" s="743" cm="1">
        <f t="array" ref="Q659">INDEX($H659:$K659,0,MATCH(Q$594,$H$594:$K$594,0))*HLOOKUP(Q$593,$J$590:$R$591,2)</f>
        <v>1</v>
      </c>
      <c r="R659" s="743" cm="1">
        <f t="array" ref="R659">INDEX($H659:$K659,0,MATCH(R$594,$H$594:$K$594,0))*HLOOKUP(R$593,$J$590:$R$591,2)</f>
        <v>1</v>
      </c>
      <c r="S659" s="743" cm="1">
        <f t="array" ref="S659">INDEX($H659:$K659,0,MATCH(S$594,$H$594:$K$594,0))*HLOOKUP(S$593,$J$590:$R$591,2)</f>
        <v>1</v>
      </c>
      <c r="T659" s="743" cm="1">
        <f t="array" ref="T659">INDEX($H659:$K659,0,MATCH(T$594,$H$594:$K$594,0))*HLOOKUP(T$593,$J$590:$R$591,2)</f>
        <v>0</v>
      </c>
      <c r="U659" s="743" cm="1">
        <f t="array" ref="U659">INDEX($H659:$K659,0,MATCH(U$594,$H$594:$K$594,0))*HLOOKUP(U$593,$J$590:$R$591,2)</f>
        <v>1</v>
      </c>
      <c r="V659" s="743" cm="1">
        <f t="array" ref="V659">INDEX($H659:$K659,0,MATCH(V$594,$H$594:$K$594,0))*HLOOKUP(V$593,$J$590:$R$591,2)</f>
        <v>1</v>
      </c>
      <c r="W659" s="743" cm="1">
        <f t="array" ref="W659">INDEX($H659:$K659,0,MATCH(W$594,$H$594:$K$594,0))*HLOOKUP(W$593,$J$590:$R$591,2)</f>
        <v>1</v>
      </c>
      <c r="X659" s="743" cm="1">
        <f t="array" ref="X659">INDEX($H659:$K659,0,MATCH(X$594,$H$594:$K$594,0))*HLOOKUP(X$593,$J$590:$R$591,2)</f>
        <v>0</v>
      </c>
      <c r="Y659" s="743" cm="1">
        <f t="array" ref="Y659">INDEX($H659:$K659,0,MATCH(Y$594,$H$594:$K$594,0))*HLOOKUP(Y$593,$J$590:$R$591,2)</f>
        <v>1</v>
      </c>
      <c r="Z659" s="743" cm="1">
        <f t="array" ref="Z659">INDEX($H659:$K659,0,MATCH(Z$594,$H$594:$K$594,0))*HLOOKUP(Z$593,$J$590:$R$591,2)</f>
        <v>1</v>
      </c>
      <c r="AA659" s="743" cm="1">
        <f t="array" ref="AA659">INDEX($H659:$K659,0,MATCH(AA$594,$H$594:$K$594,0))*HLOOKUP(AA$593,$J$590:$R$591,2)</f>
        <v>1</v>
      </c>
      <c r="AB659" s="743" cm="1">
        <f t="array" ref="AB659">INDEX($H659:$K659,0,MATCH(AB$594,$H$594:$K$594,0))*HLOOKUP(AB$593,$J$590:$R$591,2)</f>
        <v>0</v>
      </c>
      <c r="AC659" s="743" cm="1">
        <f t="array" ref="AC659">INDEX($H659:$K659,0,MATCH(AC$594,$H$594:$K$594,0))*HLOOKUP(AC$593,$J$590:$R$591,2)</f>
        <v>1</v>
      </c>
      <c r="AD659" s="743" cm="1">
        <f t="array" ref="AD659">INDEX($H659:$K659,0,MATCH(AD$594,$H$594:$K$594,0))*HLOOKUP(AD$593,$J$590:$R$591,2)</f>
        <v>1</v>
      </c>
      <c r="AE659" s="743" cm="1">
        <f t="array" ref="AE659">INDEX($H659:$K659,0,MATCH(AE$594,$H$594:$K$594,0))*HLOOKUP(AE$593,$J$590:$R$591,2)</f>
        <v>1</v>
      </c>
      <c r="AF659" s="743" cm="1">
        <f t="array" ref="AF659">INDEX($H659:$K659,0,MATCH(AF$594,$H$594:$K$594,0))*HLOOKUP(AF$593,$J$590:$R$591,2)</f>
        <v>0</v>
      </c>
      <c r="AG659" s="743" cm="1">
        <f t="array" ref="AG659">INDEX($H659:$K659,0,MATCH(AG$594,$H$594:$K$594,0))*HLOOKUP(AG$593,$J$590:$R$591,2)</f>
        <v>1</v>
      </c>
      <c r="AH659" s="743" cm="1">
        <f t="array" ref="AH659">INDEX($H659:$K659,0,MATCH(AH$594,$H$594:$K$594,0))*HLOOKUP(AH$593,$J$590:$R$591,2)</f>
        <v>1</v>
      </c>
      <c r="AI659" s="743" cm="1">
        <f t="array" ref="AI659">INDEX($H659:$K659,0,MATCH(AI$594,$H$594:$K$594,0))*HLOOKUP(AI$593,$J$590:$R$591,2)</f>
        <v>1</v>
      </c>
      <c r="AJ659" s="743" cm="1">
        <f t="array" ref="AJ659">INDEX($H659:$K659,0,MATCH(AJ$594,$H$594:$K$594,0))*HLOOKUP(AJ$593,$J$590:$R$591,2)</f>
        <v>0</v>
      </c>
      <c r="AK659" s="743" cm="1">
        <f t="array" ref="AK659">INDEX($H659:$K659,0,MATCH(AK$594,$H$594:$K$594,0))*HLOOKUP(AK$593,$J$590:$R$591,2)</f>
        <v>1</v>
      </c>
      <c r="AL659" s="743" cm="1">
        <f t="array" ref="AL659">INDEX($H659:$K659,0,MATCH(AL$594,$H$594:$K$594,0))*HLOOKUP(AL$593,$J$590:$R$591,2)</f>
        <v>1</v>
      </c>
      <c r="AM659" s="743" cm="1">
        <f t="array" ref="AM659">INDEX($H659:$K659,0,MATCH(AM$594,$H$594:$K$594,0))*HLOOKUP(AM$593,$J$590:$R$591,2)</f>
        <v>1</v>
      </c>
      <c r="AN659" s="743" cm="1">
        <f t="array" ref="AN659">INDEX($H659:$K659,0,MATCH(AN$594,$H$594:$K$594,0))*HLOOKUP(AN$593,$J$590:$R$591,2)</f>
        <v>0</v>
      </c>
      <c r="AO659" s="743" cm="1">
        <f t="array" ref="AO659">INDEX($H659:$K659,0,MATCH(AO$594,$H$594:$K$594,0))*HLOOKUP(AO$593,$J$590:$R$591,2)</f>
        <v>1</v>
      </c>
      <c r="AP659" s="743" cm="1">
        <f t="array" ref="AP659">INDEX($H659:$K659,0,MATCH(AP$594,$H$594:$K$594,0))*HLOOKUP(AP$593,$J$590:$R$591,2)</f>
        <v>1</v>
      </c>
      <c r="AQ659" s="743" cm="1">
        <f t="array" ref="AQ659">INDEX($H659:$K659,0,MATCH(AQ$594,$H$594:$K$594,0))*HLOOKUP(AQ$593,$J$590:$R$591,2)</f>
        <v>1</v>
      </c>
      <c r="AR659" s="743" cm="1">
        <f t="array" ref="AR659">INDEX($H659:$K659,0,MATCH(AR$594,$H$594:$K$594,0))*HLOOKUP(AR$593,$J$590:$R$591,2)</f>
        <v>0</v>
      </c>
      <c r="AS659" s="743" cm="1">
        <f t="array" ref="AS659">INDEX($H659:$K659,0,MATCH(AS$594,$H$594:$K$594,0))*HLOOKUP(AS$593,$J$590:$R$591,2)</f>
        <v>1</v>
      </c>
      <c r="AT659" s="743" cm="1">
        <f t="array" ref="AT659">INDEX($H659:$K659,0,MATCH(AT$594,$H$594:$K$594,0))*HLOOKUP(AT$593,$J$590:$R$591,2)</f>
        <v>1</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8"/>
        <v>YYLWBrd</v>
      </c>
      <c r="H660" s="232">
        <f t="shared" ref="H660:K660" si="166">IF(H574&gt;0,1,0)</f>
        <v>0</v>
      </c>
      <c r="I660" s="232">
        <f t="shared" si="166"/>
        <v>1</v>
      </c>
      <c r="J660" s="232">
        <f t="shared" si="166"/>
        <v>1</v>
      </c>
      <c r="K660" s="232">
        <f t="shared" si="166"/>
        <v>1</v>
      </c>
      <c r="L660" s="743" cm="1">
        <f t="array" ref="L660">INDEX($H660:$K660,0,MATCH(L$594,$H$594:$K$594,0))*HLOOKUP(L$593,$J$590:$R$591,2)</f>
        <v>0</v>
      </c>
      <c r="M660" s="743" cm="1">
        <f t="array" ref="M660">INDEX($H660:$K660,0,MATCH(M$594,$H$594:$K$594,0))*HLOOKUP(M$593,$J$590:$R$591,2)</f>
        <v>1</v>
      </c>
      <c r="N660" s="743" cm="1">
        <f t="array" ref="N660">INDEX($H660:$K660,0,MATCH(N$594,$H$594:$K$594,0))*HLOOKUP(N$593,$J$590:$R$591,2)</f>
        <v>1</v>
      </c>
      <c r="O660" s="743" cm="1">
        <f t="array" ref="O660">INDEX($H660:$K660,0,MATCH(O$594,$H$594:$K$594,0))*HLOOKUP(O$593,$J$590:$R$591,2)</f>
        <v>1</v>
      </c>
      <c r="P660" s="743" cm="1">
        <f t="array" ref="P660">INDEX($H660:$K660,0,MATCH(P$594,$H$594:$K$594,0))*HLOOKUP(P$593,$J$590:$R$591,2)</f>
        <v>0</v>
      </c>
      <c r="Q660" s="743" cm="1">
        <f t="array" ref="Q660">INDEX($H660:$K660,0,MATCH(Q$594,$H$594:$K$594,0))*HLOOKUP(Q$593,$J$590:$R$591,2)</f>
        <v>1</v>
      </c>
      <c r="R660" s="743" cm="1">
        <f t="array" ref="R660">INDEX($H660:$K660,0,MATCH(R$594,$H$594:$K$594,0))*HLOOKUP(R$593,$J$590:$R$591,2)</f>
        <v>1</v>
      </c>
      <c r="S660" s="743" cm="1">
        <f t="array" ref="S660">INDEX($H660:$K660,0,MATCH(S$594,$H$594:$K$594,0))*HLOOKUP(S$593,$J$590:$R$591,2)</f>
        <v>1</v>
      </c>
      <c r="T660" s="743" cm="1">
        <f t="array" ref="T660">INDEX($H660:$K660,0,MATCH(T$594,$H$594:$K$594,0))*HLOOKUP(T$593,$J$590:$R$591,2)</f>
        <v>0</v>
      </c>
      <c r="U660" s="743" cm="1">
        <f t="array" ref="U660">INDEX($H660:$K660,0,MATCH(U$594,$H$594:$K$594,0))*HLOOKUP(U$593,$J$590:$R$591,2)</f>
        <v>1</v>
      </c>
      <c r="V660" s="743" cm="1">
        <f t="array" ref="V660">INDEX($H660:$K660,0,MATCH(V$594,$H$594:$K$594,0))*HLOOKUP(V$593,$J$590:$R$591,2)</f>
        <v>1</v>
      </c>
      <c r="W660" s="743" cm="1">
        <f t="array" ref="W660">INDEX($H660:$K660,0,MATCH(W$594,$H$594:$K$594,0))*HLOOKUP(W$593,$J$590:$R$591,2)</f>
        <v>1</v>
      </c>
      <c r="X660" s="743" cm="1">
        <f t="array" ref="X660">INDEX($H660:$K660,0,MATCH(X$594,$H$594:$K$594,0))*HLOOKUP(X$593,$J$590:$R$591,2)</f>
        <v>0</v>
      </c>
      <c r="Y660" s="743" cm="1">
        <f t="array" ref="Y660">INDEX($H660:$K660,0,MATCH(Y$594,$H$594:$K$594,0))*HLOOKUP(Y$593,$J$590:$R$591,2)</f>
        <v>1</v>
      </c>
      <c r="Z660" s="743" cm="1">
        <f t="array" ref="Z660">INDEX($H660:$K660,0,MATCH(Z$594,$H$594:$K$594,0))*HLOOKUP(Z$593,$J$590:$R$591,2)</f>
        <v>1</v>
      </c>
      <c r="AA660" s="743" cm="1">
        <f t="array" ref="AA660">INDEX($H660:$K660,0,MATCH(AA$594,$H$594:$K$594,0))*HLOOKUP(AA$593,$J$590:$R$591,2)</f>
        <v>1</v>
      </c>
      <c r="AB660" s="743" cm="1">
        <f t="array" ref="AB660">INDEX($H660:$K660,0,MATCH(AB$594,$H$594:$K$594,0))*HLOOKUP(AB$593,$J$590:$R$591,2)</f>
        <v>0</v>
      </c>
      <c r="AC660" s="743" cm="1">
        <f t="array" ref="AC660">INDEX($H660:$K660,0,MATCH(AC$594,$H$594:$K$594,0))*HLOOKUP(AC$593,$J$590:$R$591,2)</f>
        <v>1</v>
      </c>
      <c r="AD660" s="743" cm="1">
        <f t="array" ref="AD660">INDEX($H660:$K660,0,MATCH(AD$594,$H$594:$K$594,0))*HLOOKUP(AD$593,$J$590:$R$591,2)</f>
        <v>1</v>
      </c>
      <c r="AE660" s="743" cm="1">
        <f t="array" ref="AE660">INDEX($H660:$K660,0,MATCH(AE$594,$H$594:$K$594,0))*HLOOKUP(AE$593,$J$590:$R$591,2)</f>
        <v>1</v>
      </c>
      <c r="AF660" s="743" cm="1">
        <f t="array" ref="AF660">INDEX($H660:$K660,0,MATCH(AF$594,$H$594:$K$594,0))*HLOOKUP(AF$593,$J$590:$R$591,2)</f>
        <v>0</v>
      </c>
      <c r="AG660" s="743" cm="1">
        <f t="array" ref="AG660">INDEX($H660:$K660,0,MATCH(AG$594,$H$594:$K$594,0))*HLOOKUP(AG$593,$J$590:$R$591,2)</f>
        <v>1</v>
      </c>
      <c r="AH660" s="743" cm="1">
        <f t="array" ref="AH660">INDEX($H660:$K660,0,MATCH(AH$594,$H$594:$K$594,0))*HLOOKUP(AH$593,$J$590:$R$591,2)</f>
        <v>1</v>
      </c>
      <c r="AI660" s="743" cm="1">
        <f t="array" ref="AI660">INDEX($H660:$K660,0,MATCH(AI$594,$H$594:$K$594,0))*HLOOKUP(AI$593,$J$590:$R$591,2)</f>
        <v>1</v>
      </c>
      <c r="AJ660" s="743" cm="1">
        <f t="array" ref="AJ660">INDEX($H660:$K660,0,MATCH(AJ$594,$H$594:$K$594,0))*HLOOKUP(AJ$593,$J$590:$R$591,2)</f>
        <v>0</v>
      </c>
      <c r="AK660" s="743" cm="1">
        <f t="array" ref="AK660">INDEX($H660:$K660,0,MATCH(AK$594,$H$594:$K$594,0))*HLOOKUP(AK$593,$J$590:$R$591,2)</f>
        <v>1</v>
      </c>
      <c r="AL660" s="743" cm="1">
        <f t="array" ref="AL660">INDEX($H660:$K660,0,MATCH(AL$594,$H$594:$K$594,0))*HLOOKUP(AL$593,$J$590:$R$591,2)</f>
        <v>1</v>
      </c>
      <c r="AM660" s="743" cm="1">
        <f t="array" ref="AM660">INDEX($H660:$K660,0,MATCH(AM$594,$H$594:$K$594,0))*HLOOKUP(AM$593,$J$590:$R$591,2)</f>
        <v>1</v>
      </c>
      <c r="AN660" s="743" cm="1">
        <f t="array" ref="AN660">INDEX($H660:$K660,0,MATCH(AN$594,$H$594:$K$594,0))*HLOOKUP(AN$593,$J$590:$R$591,2)</f>
        <v>0</v>
      </c>
      <c r="AO660" s="743" cm="1">
        <f t="array" ref="AO660">INDEX($H660:$K660,0,MATCH(AO$594,$H$594:$K$594,0))*HLOOKUP(AO$593,$J$590:$R$591,2)</f>
        <v>1</v>
      </c>
      <c r="AP660" s="743" cm="1">
        <f t="array" ref="AP660">INDEX($H660:$K660,0,MATCH(AP$594,$H$594:$K$594,0))*HLOOKUP(AP$593,$J$590:$R$591,2)</f>
        <v>1</v>
      </c>
      <c r="AQ660" s="743" cm="1">
        <f t="array" ref="AQ660">INDEX($H660:$K660,0,MATCH(AQ$594,$H$594:$K$594,0))*HLOOKUP(AQ$593,$J$590:$R$591,2)</f>
        <v>1</v>
      </c>
      <c r="AR660" s="743" cm="1">
        <f t="array" ref="AR660">INDEX($H660:$K660,0,MATCH(AR$594,$H$594:$K$594,0))*HLOOKUP(AR$593,$J$590:$R$591,2)</f>
        <v>0</v>
      </c>
      <c r="AS660" s="743" cm="1">
        <f t="array" ref="AS660">INDEX($H660:$K660,0,MATCH(AS$594,$H$594:$K$594,0))*HLOOKUP(AS$593,$J$590:$R$591,2)</f>
        <v>1</v>
      </c>
      <c r="AT660" s="743" cm="1">
        <f t="array" ref="AT660">INDEX($H660:$K660,0,MATCH(AT$594,$H$594:$K$594,0))*HLOOKUP(AT$593,$J$590:$R$591,2)</f>
        <v>1</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7">_xlfn.CONCAT(H227:M227)</f>
        <v>AAAA2Nw</v>
      </c>
      <c r="H661" s="232">
        <f t="shared" ref="H661:K662" si="168">IF(H575&gt;0,1,0)</f>
        <v>0</v>
      </c>
      <c r="I661" s="232">
        <f t="shared" si="168"/>
        <v>1</v>
      </c>
      <c r="J661" s="232">
        <f t="shared" si="168"/>
        <v>1</v>
      </c>
      <c r="K661" s="232">
        <f t="shared" si="168"/>
        <v>1</v>
      </c>
      <c r="L661" s="743" cm="1">
        <f t="array" ref="L661">INDEX($H661:$K661,0,MATCH(L$594,$H$594:$K$594,0))*HLOOKUP(L$593,$J$590:$R$591,2)</f>
        <v>0</v>
      </c>
      <c r="M661" s="743" cm="1">
        <f t="array" ref="M661">INDEX($H661:$K661,0,MATCH(M$594,$H$594:$K$594,0))*HLOOKUP(M$593,$J$590:$R$591,2)</f>
        <v>1</v>
      </c>
      <c r="N661" s="743" cm="1">
        <f t="array" ref="N661">INDEX($H661:$K661,0,MATCH(N$594,$H$594:$K$594,0))*HLOOKUP(N$593,$J$590:$R$591,2)</f>
        <v>1</v>
      </c>
      <c r="O661" s="743" cm="1">
        <f t="array" ref="O661">INDEX($H661:$K661,0,MATCH(O$594,$H$594:$K$594,0))*HLOOKUP(O$593,$J$590:$R$591,2)</f>
        <v>1</v>
      </c>
      <c r="P661" s="743" cm="1">
        <f t="array" ref="P661">INDEX($H661:$K661,0,MATCH(P$594,$H$594:$K$594,0))*HLOOKUP(P$593,$J$590:$R$591,2)</f>
        <v>0</v>
      </c>
      <c r="Q661" s="743" cm="1">
        <f t="array" ref="Q661">INDEX($H661:$K661,0,MATCH(Q$594,$H$594:$K$594,0))*HLOOKUP(Q$593,$J$590:$R$591,2)</f>
        <v>1</v>
      </c>
      <c r="R661" s="743" cm="1">
        <f t="array" ref="R661">INDEX($H661:$K661,0,MATCH(R$594,$H$594:$K$594,0))*HLOOKUP(R$593,$J$590:$R$591,2)</f>
        <v>1</v>
      </c>
      <c r="S661" s="743" cm="1">
        <f t="array" ref="S661">INDEX($H661:$K661,0,MATCH(S$594,$H$594:$K$594,0))*HLOOKUP(S$593,$J$590:$R$591,2)</f>
        <v>1</v>
      </c>
      <c r="T661" s="743" cm="1">
        <f t="array" ref="T661">INDEX($H661:$K661,0,MATCH(T$594,$H$594:$K$594,0))*HLOOKUP(T$593,$J$590:$R$591,2)</f>
        <v>0</v>
      </c>
      <c r="U661" s="743" cm="1">
        <f t="array" ref="U661">INDEX($H661:$K661,0,MATCH(U$594,$H$594:$K$594,0))*HLOOKUP(U$593,$J$590:$R$591,2)</f>
        <v>1</v>
      </c>
      <c r="V661" s="743" cm="1">
        <f t="array" ref="V661">INDEX($H661:$K661,0,MATCH(V$594,$H$594:$K$594,0))*HLOOKUP(V$593,$J$590:$R$591,2)</f>
        <v>1</v>
      </c>
      <c r="W661" s="743" cm="1">
        <f t="array" ref="W661">INDEX($H661:$K661,0,MATCH(W$594,$H$594:$K$594,0))*HLOOKUP(W$593,$J$590:$R$591,2)</f>
        <v>1</v>
      </c>
      <c r="X661" s="743" cm="1">
        <f t="array" ref="X661">INDEX($H661:$K661,0,MATCH(X$594,$H$594:$K$594,0))*HLOOKUP(X$593,$J$590:$R$591,2)</f>
        <v>0</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1</v>
      </c>
      <c r="AB661" s="743" cm="1">
        <f t="array" ref="AB661">INDEX($H661:$K661,0,MATCH(AB$594,$H$594:$K$594,0))*HLOOKUP(AB$593,$J$590:$R$591,2)</f>
        <v>0</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1</v>
      </c>
      <c r="AF661" s="743" cm="1">
        <f t="array" ref="AF661">INDEX($H661:$K661,0,MATCH(AF$594,$H$594:$K$594,0))*HLOOKUP(AF$593,$J$590:$R$591,2)</f>
        <v>0</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1</v>
      </c>
      <c r="AJ661" s="743" cm="1">
        <f t="array" ref="AJ661">INDEX($H661:$K661,0,MATCH(AJ$594,$H$594:$K$594,0))*HLOOKUP(AJ$593,$J$590:$R$591,2)</f>
        <v>0</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1</v>
      </c>
      <c r="AN661" s="743" cm="1">
        <f t="array" ref="AN661">INDEX($H661:$K661,0,MATCH(AN$594,$H$594:$K$594,0))*HLOOKUP(AN$593,$J$590:$R$591,2)</f>
        <v>0</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1</v>
      </c>
      <c r="AR661" s="743" cm="1">
        <f t="array" ref="AR661">INDEX($H661:$K661,0,MATCH(AR$594,$H$594:$K$594,0))*HLOOKUP(AR$593,$J$590:$R$591,2)</f>
        <v>0</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1</v>
      </c>
      <c r="AV661" s="196"/>
      <c r="AW661" s="196"/>
      <c r="AX661" s="17"/>
      <c r="AY661" s="9"/>
      <c r="AZ661" s="9"/>
      <c r="BA661" s="9"/>
    </row>
    <row r="662" spans="1:53" ht="14.5" outlineLevel="1" x14ac:dyDescent="0.35">
      <c r="A662" s="7"/>
      <c r="B662" s="8"/>
      <c r="C662" s="18"/>
      <c r="D662" s="18"/>
      <c r="E662" s="18"/>
      <c r="F662" s="27"/>
      <c r="G662" s="27" t="str">
        <f t="shared" si="167"/>
        <v>AAAA2Nwd</v>
      </c>
      <c r="H662" s="232">
        <f t="shared" si="168"/>
        <v>0</v>
      </c>
      <c r="I662" s="232">
        <f t="shared" si="168"/>
        <v>1</v>
      </c>
      <c r="J662" s="232">
        <f t="shared" si="168"/>
        <v>1</v>
      </c>
      <c r="K662" s="232">
        <f t="shared" si="168"/>
        <v>1</v>
      </c>
      <c r="L662" s="743" cm="1">
        <f t="array" ref="L662">INDEX($H662:$K662,0,MATCH(L$594,$H$594:$K$594,0))*HLOOKUP(L$593,$J$590:$R$591,2)</f>
        <v>0</v>
      </c>
      <c r="M662" s="743" cm="1">
        <f t="array" ref="M662">INDEX($H662:$K662,0,MATCH(M$594,$H$594:$K$594,0))*HLOOKUP(M$593,$J$590:$R$591,2)</f>
        <v>1</v>
      </c>
      <c r="N662" s="743" cm="1">
        <f t="array" ref="N662">INDEX($H662:$K662,0,MATCH(N$594,$H$594:$K$594,0))*HLOOKUP(N$593,$J$590:$R$591,2)</f>
        <v>1</v>
      </c>
      <c r="O662" s="743" cm="1">
        <f t="array" ref="O662">INDEX($H662:$K662,0,MATCH(O$594,$H$594:$K$594,0))*HLOOKUP(O$593,$J$590:$R$591,2)</f>
        <v>1</v>
      </c>
      <c r="P662" s="743" cm="1">
        <f t="array" ref="P662">INDEX($H662:$K662,0,MATCH(P$594,$H$594:$K$594,0))*HLOOKUP(P$593,$J$590:$R$591,2)</f>
        <v>0</v>
      </c>
      <c r="Q662" s="743" cm="1">
        <f t="array" ref="Q662">INDEX($H662:$K662,0,MATCH(Q$594,$H$594:$K$594,0))*HLOOKUP(Q$593,$J$590:$R$591,2)</f>
        <v>1</v>
      </c>
      <c r="R662" s="743" cm="1">
        <f t="array" ref="R662">INDEX($H662:$K662,0,MATCH(R$594,$H$594:$K$594,0))*HLOOKUP(R$593,$J$590:$R$591,2)</f>
        <v>1</v>
      </c>
      <c r="S662" s="743" cm="1">
        <f t="array" ref="S662">INDEX($H662:$K662,0,MATCH(S$594,$H$594:$K$594,0))*HLOOKUP(S$593,$J$590:$R$591,2)</f>
        <v>1</v>
      </c>
      <c r="T662" s="743" cm="1">
        <f t="array" ref="T662">INDEX($H662:$K662,0,MATCH(T$594,$H$594:$K$594,0))*HLOOKUP(T$593,$J$590:$R$591,2)</f>
        <v>0</v>
      </c>
      <c r="U662" s="743" cm="1">
        <f t="array" ref="U662">INDEX($H662:$K662,0,MATCH(U$594,$H$594:$K$594,0))*HLOOKUP(U$593,$J$590:$R$591,2)</f>
        <v>1</v>
      </c>
      <c r="V662" s="743" cm="1">
        <f t="array" ref="V662">INDEX($H662:$K662,0,MATCH(V$594,$H$594:$K$594,0))*HLOOKUP(V$593,$J$590:$R$591,2)</f>
        <v>1</v>
      </c>
      <c r="W662" s="743" cm="1">
        <f t="array" ref="W662">INDEX($H662:$K662,0,MATCH(W$594,$H$594:$K$594,0))*HLOOKUP(W$593,$J$590:$R$591,2)</f>
        <v>1</v>
      </c>
      <c r="X662" s="743" cm="1">
        <f t="array" ref="X662">INDEX($H662:$K662,0,MATCH(X$594,$H$594:$K$594,0))*HLOOKUP(X$593,$J$590:$R$591,2)</f>
        <v>0</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1</v>
      </c>
      <c r="AB662" s="743" cm="1">
        <f t="array" ref="AB662">INDEX($H662:$K662,0,MATCH(AB$594,$H$594:$K$594,0))*HLOOKUP(AB$593,$J$590:$R$591,2)</f>
        <v>0</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1</v>
      </c>
      <c r="AF662" s="743" cm="1">
        <f t="array" ref="AF662">INDEX($H662:$K662,0,MATCH(AF$594,$H$594:$K$594,0))*HLOOKUP(AF$593,$J$590:$R$591,2)</f>
        <v>0</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1</v>
      </c>
      <c r="AJ662" s="743" cm="1">
        <f t="array" ref="AJ662">INDEX($H662:$K662,0,MATCH(AJ$594,$H$594:$K$594,0))*HLOOKUP(AJ$593,$J$590:$R$591,2)</f>
        <v>0</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1</v>
      </c>
      <c r="AN662" s="743" cm="1">
        <f t="array" ref="AN662">INDEX($H662:$K662,0,MATCH(AN$594,$H$594:$K$594,0))*HLOOKUP(AN$593,$J$590:$R$591,2)</f>
        <v>0</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1</v>
      </c>
      <c r="AR662" s="743" cm="1">
        <f t="array" ref="AR662">INDEX($H662:$K662,0,MATCH(AR$594,$H$594:$K$594,0))*HLOOKUP(AR$593,$J$590:$R$591,2)</f>
        <v>0</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1</v>
      </c>
      <c r="AV662" s="196"/>
      <c r="AW662" s="196"/>
      <c r="AX662" s="17"/>
      <c r="AY662" s="9"/>
      <c r="AZ662" s="9"/>
      <c r="BA662" s="9"/>
    </row>
    <row r="663" spans="1:53" ht="14.5" outlineLevel="1" x14ac:dyDescent="0.35">
      <c r="A663" s="7"/>
      <c r="B663" s="8"/>
      <c r="C663" s="18"/>
      <c r="D663" s="18"/>
      <c r="E663" s="18"/>
      <c r="F663" s="27"/>
      <c r="G663" s="27" t="str">
        <f t="shared" si="167"/>
        <v>AAANWb</v>
      </c>
      <c r="H663" s="232">
        <f t="shared" ref="H663:K663" si="169">IF(H577&gt;0,1,0)</f>
        <v>0</v>
      </c>
      <c r="I663" s="232">
        <f t="shared" si="169"/>
        <v>1</v>
      </c>
      <c r="J663" s="232">
        <f t="shared" si="169"/>
        <v>1</v>
      </c>
      <c r="K663" s="232">
        <f t="shared" si="169"/>
        <v>1</v>
      </c>
      <c r="L663" s="743" cm="1">
        <f t="array" ref="L663">INDEX($H663:$K663,0,MATCH(L$594,$H$594:$K$594,0))*HLOOKUP(L$593,$J$590:$R$591,2)</f>
        <v>0</v>
      </c>
      <c r="M663" s="743" cm="1">
        <f t="array" ref="M663">INDEX($H663:$K663,0,MATCH(M$594,$H$594:$K$594,0))*HLOOKUP(M$593,$J$590:$R$591,2)</f>
        <v>1</v>
      </c>
      <c r="N663" s="743" cm="1">
        <f t="array" ref="N663">INDEX($H663:$K663,0,MATCH(N$594,$H$594:$K$594,0))*HLOOKUP(N$593,$J$590:$R$591,2)</f>
        <v>1</v>
      </c>
      <c r="O663" s="743" cm="1">
        <f t="array" ref="O663">INDEX($H663:$K663,0,MATCH(O$594,$H$594:$K$594,0))*HLOOKUP(O$593,$J$590:$R$591,2)</f>
        <v>1</v>
      </c>
      <c r="P663" s="743" cm="1">
        <f t="array" ref="P663">INDEX($H663:$K663,0,MATCH(P$594,$H$594:$K$594,0))*HLOOKUP(P$593,$J$590:$R$591,2)</f>
        <v>0</v>
      </c>
      <c r="Q663" s="743" cm="1">
        <f t="array" ref="Q663">INDEX($H663:$K663,0,MATCH(Q$594,$H$594:$K$594,0))*HLOOKUP(Q$593,$J$590:$R$591,2)</f>
        <v>1</v>
      </c>
      <c r="R663" s="743" cm="1">
        <f t="array" ref="R663">INDEX($H663:$K663,0,MATCH(R$594,$H$594:$K$594,0))*HLOOKUP(R$593,$J$590:$R$591,2)</f>
        <v>1</v>
      </c>
      <c r="S663" s="743" cm="1">
        <f t="array" ref="S663">INDEX($H663:$K663,0,MATCH(S$594,$H$594:$K$594,0))*HLOOKUP(S$593,$J$590:$R$591,2)</f>
        <v>1</v>
      </c>
      <c r="T663" s="743" cm="1">
        <f t="array" ref="T663">INDEX($H663:$K663,0,MATCH(T$594,$H$594:$K$594,0))*HLOOKUP(T$593,$J$590:$R$591,2)</f>
        <v>0</v>
      </c>
      <c r="U663" s="743" cm="1">
        <f t="array" ref="U663">INDEX($H663:$K663,0,MATCH(U$594,$H$594:$K$594,0))*HLOOKUP(U$593,$J$590:$R$591,2)</f>
        <v>1</v>
      </c>
      <c r="V663" s="743" cm="1">
        <f t="array" ref="V663">INDEX($H663:$K663,0,MATCH(V$594,$H$594:$K$594,0))*HLOOKUP(V$593,$J$590:$R$591,2)</f>
        <v>1</v>
      </c>
      <c r="W663" s="743" cm="1">
        <f t="array" ref="W663">INDEX($H663:$K663,0,MATCH(W$594,$H$594:$K$594,0))*HLOOKUP(W$593,$J$590:$R$591,2)</f>
        <v>1</v>
      </c>
      <c r="X663" s="743" cm="1">
        <f t="array" ref="X663">INDEX($H663:$K663,0,MATCH(X$594,$H$594:$K$594,0))*HLOOKUP(X$593,$J$590:$R$591,2)</f>
        <v>0</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1</v>
      </c>
      <c r="AB663" s="743" cm="1">
        <f t="array" ref="AB663">INDEX($H663:$K663,0,MATCH(AB$594,$H$594:$K$594,0))*HLOOKUP(AB$593,$J$590:$R$591,2)</f>
        <v>0</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1</v>
      </c>
      <c r="AF663" s="743" cm="1">
        <f t="array" ref="AF663">INDEX($H663:$K663,0,MATCH(AF$594,$H$594:$K$594,0))*HLOOKUP(AF$593,$J$590:$R$591,2)</f>
        <v>0</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1</v>
      </c>
      <c r="AJ663" s="743" cm="1">
        <f t="array" ref="AJ663">INDEX($H663:$K663,0,MATCH(AJ$594,$H$594:$K$594,0))*HLOOKUP(AJ$593,$J$590:$R$591,2)</f>
        <v>0</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1</v>
      </c>
      <c r="AN663" s="743" cm="1">
        <f t="array" ref="AN663">INDEX($H663:$K663,0,MATCH(AN$594,$H$594:$K$594,0))*HLOOKUP(AN$593,$J$590:$R$591,2)</f>
        <v>0</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1</v>
      </c>
      <c r="AR663" s="743" cm="1">
        <f t="array" ref="AR663">INDEX($H663:$K663,0,MATCH(AR$594,$H$594:$K$594,0))*HLOOKUP(AR$593,$J$590:$R$591,2)</f>
        <v>0</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1</v>
      </c>
      <c r="AV663" s="196"/>
      <c r="AW663" s="196"/>
      <c r="AX663" s="17"/>
      <c r="AY663" s="9"/>
      <c r="AZ663" s="9"/>
      <c r="BA663" s="9"/>
    </row>
    <row r="664" spans="1:53" ht="14.5" outlineLevel="1" x14ac:dyDescent="0.35">
      <c r="A664" s="7"/>
      <c r="B664" s="8"/>
      <c r="C664" s="18"/>
      <c r="D664" s="18"/>
      <c r="E664" s="18"/>
      <c r="F664" s="27"/>
      <c r="G664" s="27" t="str">
        <f t="shared" si="167"/>
        <v>AAANWbd</v>
      </c>
      <c r="H664" s="232">
        <f t="shared" ref="H664:K664" si="170">IF(H578&gt;0,1,0)</f>
        <v>0</v>
      </c>
      <c r="I664" s="232">
        <f t="shared" si="170"/>
        <v>1</v>
      </c>
      <c r="J664" s="232">
        <f t="shared" si="170"/>
        <v>1</v>
      </c>
      <c r="K664" s="232">
        <f t="shared" si="170"/>
        <v>1</v>
      </c>
      <c r="L664" s="743" cm="1">
        <f t="array" ref="L664">INDEX($H664:$K664,0,MATCH(L$594,$H$594:$K$594,0))*HLOOKUP(L$593,$J$590:$R$591,2)</f>
        <v>0</v>
      </c>
      <c r="M664" s="743" cm="1">
        <f t="array" ref="M664">INDEX($H664:$K664,0,MATCH(M$594,$H$594:$K$594,0))*HLOOKUP(M$593,$J$590:$R$591,2)</f>
        <v>1</v>
      </c>
      <c r="N664" s="743" cm="1">
        <f t="array" ref="N664">INDEX($H664:$K664,0,MATCH(N$594,$H$594:$K$594,0))*HLOOKUP(N$593,$J$590:$R$591,2)</f>
        <v>1</v>
      </c>
      <c r="O664" s="743" cm="1">
        <f t="array" ref="O664">INDEX($H664:$K664,0,MATCH(O$594,$H$594:$K$594,0))*HLOOKUP(O$593,$J$590:$R$591,2)</f>
        <v>1</v>
      </c>
      <c r="P664" s="743" cm="1">
        <f t="array" ref="P664">INDEX($H664:$K664,0,MATCH(P$594,$H$594:$K$594,0))*HLOOKUP(P$593,$J$590:$R$591,2)</f>
        <v>0</v>
      </c>
      <c r="Q664" s="743" cm="1">
        <f t="array" ref="Q664">INDEX($H664:$K664,0,MATCH(Q$594,$H$594:$K$594,0))*HLOOKUP(Q$593,$J$590:$R$591,2)</f>
        <v>1</v>
      </c>
      <c r="R664" s="743" cm="1">
        <f t="array" ref="R664">INDEX($H664:$K664,0,MATCH(R$594,$H$594:$K$594,0))*HLOOKUP(R$593,$J$590:$R$591,2)</f>
        <v>1</v>
      </c>
      <c r="S664" s="743" cm="1">
        <f t="array" ref="S664">INDEX($H664:$K664,0,MATCH(S$594,$H$594:$K$594,0))*HLOOKUP(S$593,$J$590:$R$591,2)</f>
        <v>1</v>
      </c>
      <c r="T664" s="743" cm="1">
        <f t="array" ref="T664">INDEX($H664:$K664,0,MATCH(T$594,$H$594:$K$594,0))*HLOOKUP(T$593,$J$590:$R$591,2)</f>
        <v>0</v>
      </c>
      <c r="U664" s="743" cm="1">
        <f t="array" ref="U664">INDEX($H664:$K664,0,MATCH(U$594,$H$594:$K$594,0))*HLOOKUP(U$593,$J$590:$R$591,2)</f>
        <v>1</v>
      </c>
      <c r="V664" s="743" cm="1">
        <f t="array" ref="V664">INDEX($H664:$K664,0,MATCH(V$594,$H$594:$K$594,0))*HLOOKUP(V$593,$J$590:$R$591,2)</f>
        <v>1</v>
      </c>
      <c r="W664" s="743" cm="1">
        <f t="array" ref="W664">INDEX($H664:$K664,0,MATCH(W$594,$H$594:$K$594,0))*HLOOKUP(W$593,$J$590:$R$591,2)</f>
        <v>1</v>
      </c>
      <c r="X664" s="743" cm="1">
        <f t="array" ref="X664">INDEX($H664:$K664,0,MATCH(X$594,$H$594:$K$594,0))*HLOOKUP(X$593,$J$590:$R$591,2)</f>
        <v>0</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1</v>
      </c>
      <c r="AB664" s="743" cm="1">
        <f t="array" ref="AB664">INDEX($H664:$K664,0,MATCH(AB$594,$H$594:$K$594,0))*HLOOKUP(AB$593,$J$590:$R$591,2)</f>
        <v>0</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1</v>
      </c>
      <c r="AF664" s="743" cm="1">
        <f t="array" ref="AF664">INDEX($H664:$K664,0,MATCH(AF$594,$H$594:$K$594,0))*HLOOKUP(AF$593,$J$590:$R$591,2)</f>
        <v>0</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1</v>
      </c>
      <c r="AJ664" s="743" cm="1">
        <f t="array" ref="AJ664">INDEX($H664:$K664,0,MATCH(AJ$594,$H$594:$K$594,0))*HLOOKUP(AJ$593,$J$590:$R$591,2)</f>
        <v>0</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1</v>
      </c>
      <c r="AN664" s="743" cm="1">
        <f t="array" ref="AN664">INDEX($H664:$K664,0,MATCH(AN$594,$H$594:$K$594,0))*HLOOKUP(AN$593,$J$590:$R$591,2)</f>
        <v>0</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1</v>
      </c>
      <c r="AR664" s="743" cm="1">
        <f t="array" ref="AR664">INDEX($H664:$K664,0,MATCH(AR$594,$H$594:$K$594,0))*HLOOKUP(AR$593,$J$590:$R$591,2)</f>
        <v>0</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1</v>
      </c>
      <c r="AV664" s="196"/>
      <c r="AW664" s="196"/>
      <c r="AX664" s="17"/>
      <c r="AY664" s="9"/>
      <c r="AZ664" s="9"/>
      <c r="BA664" s="9"/>
    </row>
    <row r="665" spans="1:53" ht="14.5" outlineLevel="1" x14ac:dyDescent="0.35">
      <c r="A665" s="7"/>
      <c r="B665" s="8"/>
      <c r="C665" s="18"/>
      <c r="D665" s="18"/>
      <c r="E665" s="18"/>
      <c r="F665" s="27"/>
      <c r="G665" s="27" t="str">
        <f t="shared" si="167"/>
        <v>AANWBa</v>
      </c>
      <c r="H665" s="232">
        <f t="shared" ref="H665:K665" si="171">IF(H579&gt;0,1,0)</f>
        <v>0</v>
      </c>
      <c r="I665" s="232">
        <f t="shared" si="171"/>
        <v>0</v>
      </c>
      <c r="J665" s="232">
        <f t="shared" si="171"/>
        <v>0</v>
      </c>
      <c r="K665" s="232">
        <f t="shared" si="171"/>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7"/>
        <v>AYWBA1a</v>
      </c>
      <c r="H666" s="232">
        <f t="shared" ref="H666:K666" si="172">IF(H580&gt;0,1,0)</f>
        <v>0</v>
      </c>
      <c r="I666" s="232">
        <f t="shared" si="172"/>
        <v>0</v>
      </c>
      <c r="J666" s="232">
        <f t="shared" si="172"/>
        <v>0</v>
      </c>
      <c r="K666" s="232">
        <f t="shared" si="172"/>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7"/>
        <v>YYFWBz</v>
      </c>
      <c r="H667" s="232">
        <f t="shared" ref="H667:K667" si="173">IF(H581&gt;0,1,0)</f>
        <v>0</v>
      </c>
      <c r="I667" s="232">
        <f t="shared" si="173"/>
        <v>1</v>
      </c>
      <c r="J667" s="232">
        <f t="shared" si="173"/>
        <v>1</v>
      </c>
      <c r="K667" s="232">
        <f t="shared" si="173"/>
        <v>1</v>
      </c>
      <c r="L667" s="743" cm="1">
        <f t="array" ref="L667">INDEX($H667:$K667,0,MATCH(L$594,$H$594:$K$594,0))*HLOOKUP(L$593,$J$590:$R$591,2)</f>
        <v>0</v>
      </c>
      <c r="M667" s="743" cm="1">
        <f t="array" ref="M667">INDEX($H667:$K667,0,MATCH(M$594,$H$594:$K$594,0))*HLOOKUP(M$593,$J$590:$R$591,2)</f>
        <v>1</v>
      </c>
      <c r="N667" s="743" cm="1">
        <f t="array" ref="N667">INDEX($H667:$K667,0,MATCH(N$594,$H$594:$K$594,0))*HLOOKUP(N$593,$J$590:$R$591,2)</f>
        <v>1</v>
      </c>
      <c r="O667" s="743" cm="1">
        <f t="array" ref="O667">INDEX($H667:$K667,0,MATCH(O$594,$H$594:$K$594,0))*HLOOKUP(O$593,$J$590:$R$591,2)</f>
        <v>1</v>
      </c>
      <c r="P667" s="743" cm="1">
        <f t="array" ref="P667">INDEX($H667:$K667,0,MATCH(P$594,$H$594:$K$594,0))*HLOOKUP(P$593,$J$590:$R$591,2)</f>
        <v>0</v>
      </c>
      <c r="Q667" s="743" cm="1">
        <f t="array" ref="Q667">INDEX($H667:$K667,0,MATCH(Q$594,$H$594:$K$594,0))*HLOOKUP(Q$593,$J$590:$R$591,2)</f>
        <v>1</v>
      </c>
      <c r="R667" s="743" cm="1">
        <f t="array" ref="R667">INDEX($H667:$K667,0,MATCH(R$594,$H$594:$K$594,0))*HLOOKUP(R$593,$J$590:$R$591,2)</f>
        <v>1</v>
      </c>
      <c r="S667" s="743" cm="1">
        <f t="array" ref="S667">INDEX($H667:$K667,0,MATCH(S$594,$H$594:$K$594,0))*HLOOKUP(S$593,$J$590:$R$591,2)</f>
        <v>1</v>
      </c>
      <c r="T667" s="743" cm="1">
        <f t="array" ref="T667">INDEX($H667:$K667,0,MATCH(T$594,$H$594:$K$594,0))*HLOOKUP(T$593,$J$590:$R$591,2)</f>
        <v>0</v>
      </c>
      <c r="U667" s="743" cm="1">
        <f t="array" ref="U667">INDEX($H667:$K667,0,MATCH(U$594,$H$594:$K$594,0))*HLOOKUP(U$593,$J$590:$R$591,2)</f>
        <v>1</v>
      </c>
      <c r="V667" s="743" cm="1">
        <f t="array" ref="V667">INDEX($H667:$K667,0,MATCH(V$594,$H$594:$K$594,0))*HLOOKUP(V$593,$J$590:$R$591,2)</f>
        <v>1</v>
      </c>
      <c r="W667" s="743" cm="1">
        <f t="array" ref="W667">INDEX($H667:$K667,0,MATCH(W$594,$H$594:$K$594,0))*HLOOKUP(W$593,$J$590:$R$591,2)</f>
        <v>1</v>
      </c>
      <c r="X667" s="743" cm="1">
        <f t="array" ref="X667">INDEX($H667:$K667,0,MATCH(X$594,$H$594:$K$594,0))*HLOOKUP(X$593,$J$590:$R$591,2)</f>
        <v>0</v>
      </c>
      <c r="Y667" s="743" cm="1">
        <f t="array" ref="Y667">INDEX($H667:$K667,0,MATCH(Y$594,$H$594:$K$594,0))*HLOOKUP(Y$593,$J$590:$R$591,2)</f>
        <v>1</v>
      </c>
      <c r="Z667" s="743" cm="1">
        <f t="array" ref="Z667">INDEX($H667:$K667,0,MATCH(Z$594,$H$594:$K$594,0))*HLOOKUP(Z$593,$J$590:$R$591,2)</f>
        <v>1</v>
      </c>
      <c r="AA667" s="743" cm="1">
        <f t="array" ref="AA667">INDEX($H667:$K667,0,MATCH(AA$594,$H$594:$K$594,0))*HLOOKUP(AA$593,$J$590:$R$591,2)</f>
        <v>1</v>
      </c>
      <c r="AB667" s="743" cm="1">
        <f t="array" ref="AB667">INDEX($H667:$K667,0,MATCH(AB$594,$H$594:$K$594,0))*HLOOKUP(AB$593,$J$590:$R$591,2)</f>
        <v>0</v>
      </c>
      <c r="AC667" s="743" cm="1">
        <f t="array" ref="AC667">INDEX($H667:$K667,0,MATCH(AC$594,$H$594:$K$594,0))*HLOOKUP(AC$593,$J$590:$R$591,2)</f>
        <v>1</v>
      </c>
      <c r="AD667" s="743" cm="1">
        <f t="array" ref="AD667">INDEX($H667:$K667,0,MATCH(AD$594,$H$594:$K$594,0))*HLOOKUP(AD$593,$J$590:$R$591,2)</f>
        <v>1</v>
      </c>
      <c r="AE667" s="743" cm="1">
        <f t="array" ref="AE667">INDEX($H667:$K667,0,MATCH(AE$594,$H$594:$K$594,0))*HLOOKUP(AE$593,$J$590:$R$591,2)</f>
        <v>1</v>
      </c>
      <c r="AF667" s="743" cm="1">
        <f t="array" ref="AF667">INDEX($H667:$K667,0,MATCH(AF$594,$H$594:$K$594,0))*HLOOKUP(AF$593,$J$590:$R$591,2)</f>
        <v>0</v>
      </c>
      <c r="AG667" s="743" cm="1">
        <f t="array" ref="AG667">INDEX($H667:$K667,0,MATCH(AG$594,$H$594:$K$594,0))*HLOOKUP(AG$593,$J$590:$R$591,2)</f>
        <v>1</v>
      </c>
      <c r="AH667" s="743" cm="1">
        <f t="array" ref="AH667">INDEX($H667:$K667,0,MATCH(AH$594,$H$594:$K$594,0))*HLOOKUP(AH$593,$J$590:$R$591,2)</f>
        <v>1</v>
      </c>
      <c r="AI667" s="743" cm="1">
        <f t="array" ref="AI667">INDEX($H667:$K667,0,MATCH(AI$594,$H$594:$K$594,0))*HLOOKUP(AI$593,$J$590:$R$591,2)</f>
        <v>1</v>
      </c>
      <c r="AJ667" s="743" cm="1">
        <f t="array" ref="AJ667">INDEX($H667:$K667,0,MATCH(AJ$594,$H$594:$K$594,0))*HLOOKUP(AJ$593,$J$590:$R$591,2)</f>
        <v>0</v>
      </c>
      <c r="AK667" s="743" cm="1">
        <f t="array" ref="AK667">INDEX($H667:$K667,0,MATCH(AK$594,$H$594:$K$594,0))*HLOOKUP(AK$593,$J$590:$R$591,2)</f>
        <v>1</v>
      </c>
      <c r="AL667" s="743" cm="1">
        <f t="array" ref="AL667">INDEX($H667:$K667,0,MATCH(AL$594,$H$594:$K$594,0))*HLOOKUP(AL$593,$J$590:$R$591,2)</f>
        <v>1</v>
      </c>
      <c r="AM667" s="743" cm="1">
        <f t="array" ref="AM667">INDEX($H667:$K667,0,MATCH(AM$594,$H$594:$K$594,0))*HLOOKUP(AM$593,$J$590:$R$591,2)</f>
        <v>1</v>
      </c>
      <c r="AN667" s="743" cm="1">
        <f t="array" ref="AN667">INDEX($H667:$K667,0,MATCH(AN$594,$H$594:$K$594,0))*HLOOKUP(AN$593,$J$590:$R$591,2)</f>
        <v>0</v>
      </c>
      <c r="AO667" s="743" cm="1">
        <f t="array" ref="AO667">INDEX($H667:$K667,0,MATCH(AO$594,$H$594:$K$594,0))*HLOOKUP(AO$593,$J$590:$R$591,2)</f>
        <v>1</v>
      </c>
      <c r="AP667" s="743" cm="1">
        <f t="array" ref="AP667">INDEX($H667:$K667,0,MATCH(AP$594,$H$594:$K$594,0))*HLOOKUP(AP$593,$J$590:$R$591,2)</f>
        <v>1</v>
      </c>
      <c r="AQ667" s="743" cm="1">
        <f t="array" ref="AQ667">INDEX($H667:$K667,0,MATCH(AQ$594,$H$594:$K$594,0))*HLOOKUP(AQ$593,$J$590:$R$591,2)</f>
        <v>1</v>
      </c>
      <c r="AR667" s="743" cm="1">
        <f t="array" ref="AR667">INDEX($H667:$K667,0,MATCH(AR$594,$H$594:$K$594,0))*HLOOKUP(AR$593,$J$590:$R$591,2)</f>
        <v>0</v>
      </c>
      <c r="AS667" s="743" cm="1">
        <f t="array" ref="AS667">INDEX($H667:$K667,0,MATCH(AS$594,$H$594:$K$594,0))*HLOOKUP(AS$593,$J$590:$R$591,2)</f>
        <v>1</v>
      </c>
      <c r="AT667" s="743" cm="1">
        <f t="array" ref="AT667">INDEX($H667:$K667,0,MATCH(AT$594,$H$594:$K$594,0))*HLOOKUP(AT$593,$J$590:$R$591,2)</f>
        <v>1</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7"/>
        <v>YYFWBzd</v>
      </c>
      <c r="H668" s="232">
        <f t="shared" ref="H668:K668" si="174">IF(H582&gt;0,1,0)</f>
        <v>0</v>
      </c>
      <c r="I668" s="232">
        <f t="shared" si="174"/>
        <v>1</v>
      </c>
      <c r="J668" s="232">
        <f t="shared" si="174"/>
        <v>1</v>
      </c>
      <c r="K668" s="232">
        <f t="shared" si="174"/>
        <v>1</v>
      </c>
      <c r="L668" s="743" cm="1">
        <f t="array" ref="L668">INDEX($H668:$K668,0,MATCH(L$594,$H$594:$K$594,0))*HLOOKUP(L$593,$J$590:$R$591,2)</f>
        <v>0</v>
      </c>
      <c r="M668" s="743" cm="1">
        <f t="array" ref="M668">INDEX($H668:$K668,0,MATCH(M$594,$H$594:$K$594,0))*HLOOKUP(M$593,$J$590:$R$591,2)</f>
        <v>1</v>
      </c>
      <c r="N668" s="743" cm="1">
        <f t="array" ref="N668">INDEX($H668:$K668,0,MATCH(N$594,$H$594:$K$594,0))*HLOOKUP(N$593,$J$590:$R$591,2)</f>
        <v>1</v>
      </c>
      <c r="O668" s="743" cm="1">
        <f t="array" ref="O668">INDEX($H668:$K668,0,MATCH(O$594,$H$594:$K$594,0))*HLOOKUP(O$593,$J$590:$R$591,2)</f>
        <v>1</v>
      </c>
      <c r="P668" s="743" cm="1">
        <f t="array" ref="P668">INDEX($H668:$K668,0,MATCH(P$594,$H$594:$K$594,0))*HLOOKUP(P$593,$J$590:$R$591,2)</f>
        <v>0</v>
      </c>
      <c r="Q668" s="743" cm="1">
        <f t="array" ref="Q668">INDEX($H668:$K668,0,MATCH(Q$594,$H$594:$K$594,0))*HLOOKUP(Q$593,$J$590:$R$591,2)</f>
        <v>1</v>
      </c>
      <c r="R668" s="743" cm="1">
        <f t="array" ref="R668">INDEX($H668:$K668,0,MATCH(R$594,$H$594:$K$594,0))*HLOOKUP(R$593,$J$590:$R$591,2)</f>
        <v>1</v>
      </c>
      <c r="S668" s="743" cm="1">
        <f t="array" ref="S668">INDEX($H668:$K668,0,MATCH(S$594,$H$594:$K$594,0))*HLOOKUP(S$593,$J$590:$R$591,2)</f>
        <v>1</v>
      </c>
      <c r="T668" s="743" cm="1">
        <f t="array" ref="T668">INDEX($H668:$K668,0,MATCH(T$594,$H$594:$K$594,0))*HLOOKUP(T$593,$J$590:$R$591,2)</f>
        <v>0</v>
      </c>
      <c r="U668" s="743" cm="1">
        <f t="array" ref="U668">INDEX($H668:$K668,0,MATCH(U$594,$H$594:$K$594,0))*HLOOKUP(U$593,$J$590:$R$591,2)</f>
        <v>1</v>
      </c>
      <c r="V668" s="743" cm="1">
        <f t="array" ref="V668">INDEX($H668:$K668,0,MATCH(V$594,$H$594:$K$594,0))*HLOOKUP(V$593,$J$590:$R$591,2)</f>
        <v>1</v>
      </c>
      <c r="W668" s="743" cm="1">
        <f t="array" ref="W668">INDEX($H668:$K668,0,MATCH(W$594,$H$594:$K$594,0))*HLOOKUP(W$593,$J$590:$R$591,2)</f>
        <v>1</v>
      </c>
      <c r="X668" s="743" cm="1">
        <f t="array" ref="X668">INDEX($H668:$K668,0,MATCH(X$594,$H$594:$K$594,0))*HLOOKUP(X$593,$J$590:$R$591,2)</f>
        <v>0</v>
      </c>
      <c r="Y668" s="743" cm="1">
        <f t="array" ref="Y668">INDEX($H668:$K668,0,MATCH(Y$594,$H$594:$K$594,0))*HLOOKUP(Y$593,$J$590:$R$591,2)</f>
        <v>1</v>
      </c>
      <c r="Z668" s="743" cm="1">
        <f t="array" ref="Z668">INDEX($H668:$K668,0,MATCH(Z$594,$H$594:$K$594,0))*HLOOKUP(Z$593,$J$590:$R$591,2)</f>
        <v>1</v>
      </c>
      <c r="AA668" s="743" cm="1">
        <f t="array" ref="AA668">INDEX($H668:$K668,0,MATCH(AA$594,$H$594:$K$594,0))*HLOOKUP(AA$593,$J$590:$R$591,2)</f>
        <v>1</v>
      </c>
      <c r="AB668" s="743" cm="1">
        <f t="array" ref="AB668">INDEX($H668:$K668,0,MATCH(AB$594,$H$594:$K$594,0))*HLOOKUP(AB$593,$J$590:$R$591,2)</f>
        <v>0</v>
      </c>
      <c r="AC668" s="743" cm="1">
        <f t="array" ref="AC668">INDEX($H668:$K668,0,MATCH(AC$594,$H$594:$K$594,0))*HLOOKUP(AC$593,$J$590:$R$591,2)</f>
        <v>1</v>
      </c>
      <c r="AD668" s="743" cm="1">
        <f t="array" ref="AD668">INDEX($H668:$K668,0,MATCH(AD$594,$H$594:$K$594,0))*HLOOKUP(AD$593,$J$590:$R$591,2)</f>
        <v>1</v>
      </c>
      <c r="AE668" s="743" cm="1">
        <f t="array" ref="AE668">INDEX($H668:$K668,0,MATCH(AE$594,$H$594:$K$594,0))*HLOOKUP(AE$593,$J$590:$R$591,2)</f>
        <v>1</v>
      </c>
      <c r="AF668" s="743" cm="1">
        <f t="array" ref="AF668">INDEX($H668:$K668,0,MATCH(AF$594,$H$594:$K$594,0))*HLOOKUP(AF$593,$J$590:$R$591,2)</f>
        <v>0</v>
      </c>
      <c r="AG668" s="743" cm="1">
        <f t="array" ref="AG668">INDEX($H668:$K668,0,MATCH(AG$594,$H$594:$K$594,0))*HLOOKUP(AG$593,$J$590:$R$591,2)</f>
        <v>1</v>
      </c>
      <c r="AH668" s="743" cm="1">
        <f t="array" ref="AH668">INDEX($H668:$K668,0,MATCH(AH$594,$H$594:$K$594,0))*HLOOKUP(AH$593,$J$590:$R$591,2)</f>
        <v>1</v>
      </c>
      <c r="AI668" s="743" cm="1">
        <f t="array" ref="AI668">INDEX($H668:$K668,0,MATCH(AI$594,$H$594:$K$594,0))*HLOOKUP(AI$593,$J$590:$R$591,2)</f>
        <v>1</v>
      </c>
      <c r="AJ668" s="743" cm="1">
        <f t="array" ref="AJ668">INDEX($H668:$K668,0,MATCH(AJ$594,$H$594:$K$594,0))*HLOOKUP(AJ$593,$J$590:$R$591,2)</f>
        <v>0</v>
      </c>
      <c r="AK668" s="743" cm="1">
        <f t="array" ref="AK668">INDEX($H668:$K668,0,MATCH(AK$594,$H$594:$K$594,0))*HLOOKUP(AK$593,$J$590:$R$591,2)</f>
        <v>1</v>
      </c>
      <c r="AL668" s="743" cm="1">
        <f t="array" ref="AL668">INDEX($H668:$K668,0,MATCH(AL$594,$H$594:$K$594,0))*HLOOKUP(AL$593,$J$590:$R$591,2)</f>
        <v>1</v>
      </c>
      <c r="AM668" s="743" cm="1">
        <f t="array" ref="AM668">INDEX($H668:$K668,0,MATCH(AM$594,$H$594:$K$594,0))*HLOOKUP(AM$593,$J$590:$R$591,2)</f>
        <v>1</v>
      </c>
      <c r="AN668" s="743" cm="1">
        <f t="array" ref="AN668">INDEX($H668:$K668,0,MATCH(AN$594,$H$594:$K$594,0))*HLOOKUP(AN$593,$J$590:$R$591,2)</f>
        <v>0</v>
      </c>
      <c r="AO668" s="743" cm="1">
        <f t="array" ref="AO668">INDEX($H668:$K668,0,MATCH(AO$594,$H$594:$K$594,0))*HLOOKUP(AO$593,$J$590:$R$591,2)</f>
        <v>1</v>
      </c>
      <c r="AP668" s="743" cm="1">
        <f t="array" ref="AP668">INDEX($H668:$K668,0,MATCH(AP$594,$H$594:$K$594,0))*HLOOKUP(AP$593,$J$590:$R$591,2)</f>
        <v>1</v>
      </c>
      <c r="AQ668" s="743" cm="1">
        <f t="array" ref="AQ668">INDEX($H668:$K668,0,MATCH(AQ$594,$H$594:$K$594,0))*HLOOKUP(AQ$593,$J$590:$R$591,2)</f>
        <v>1</v>
      </c>
      <c r="AR668" s="743" cm="1">
        <f t="array" ref="AR668">INDEX($H668:$K668,0,MATCH(AR$594,$H$594:$K$594,0))*HLOOKUP(AR$593,$J$590:$R$591,2)</f>
        <v>0</v>
      </c>
      <c r="AS668" s="743" cm="1">
        <f t="array" ref="AS668">INDEX($H668:$K668,0,MATCH(AS$594,$H$594:$K$594,0))*HLOOKUP(AS$593,$J$590:$R$591,2)</f>
        <v>1</v>
      </c>
      <c r="AT668" s="743" cm="1">
        <f t="array" ref="AT668">INDEX($H668:$K668,0,MATCH(AT$594,$H$594:$K$594,0))*HLOOKUP(AT$593,$J$590:$R$591,2)</f>
        <v>1</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7"/>
        <v>YYBNWf</v>
      </c>
      <c r="H669" s="232">
        <f t="shared" ref="H669:K669" si="175">IF(H583&gt;0,1,0)</f>
        <v>0</v>
      </c>
      <c r="I669" s="232">
        <f t="shared" si="175"/>
        <v>1</v>
      </c>
      <c r="J669" s="232">
        <f t="shared" si="175"/>
        <v>0</v>
      </c>
      <c r="K669" s="232">
        <f t="shared" si="175"/>
        <v>0</v>
      </c>
      <c r="L669" s="743" cm="1">
        <f t="array" ref="L669">INDEX($H669:$K669,0,MATCH(L$594,$H$594:$K$594,0))*HLOOKUP(L$593,$J$590:$R$591,2)</f>
        <v>0</v>
      </c>
      <c r="M669" s="743" cm="1">
        <f t="array" ref="M669">INDEX($H669:$K669,0,MATCH(M$594,$H$594:$K$594,0))*HLOOKUP(M$593,$J$590:$R$591,2)</f>
        <v>1</v>
      </c>
      <c r="N669" s="743" cm="1">
        <f t="array" ref="N669">INDEX($H669:$K669,0,MATCH(N$594,$H$594:$K$594,0))*HLOOKUP(N$593,$J$590:$R$591,2)</f>
        <v>0</v>
      </c>
      <c r="O669" s="743" cm="1">
        <f t="array" ref="O669">INDEX($H669:$K669,0,MATCH(O$594,$H$594:$K$594,0))*HLOOKUP(O$593,$J$590:$R$591,2)</f>
        <v>0</v>
      </c>
      <c r="P669" s="743" cm="1">
        <f t="array" ref="P669">INDEX($H669:$K669,0,MATCH(P$594,$H$594:$K$594,0))*HLOOKUP(P$593,$J$590:$R$591,2)</f>
        <v>0</v>
      </c>
      <c r="Q669" s="743" cm="1">
        <f t="array" ref="Q669">INDEX($H669:$K669,0,MATCH(Q$594,$H$594:$K$594,0))*HLOOKUP(Q$593,$J$590:$R$591,2)</f>
        <v>1</v>
      </c>
      <c r="R669" s="743" cm="1">
        <f t="array" ref="R669">INDEX($H669:$K669,0,MATCH(R$594,$H$594:$K$594,0))*HLOOKUP(R$593,$J$590:$R$591,2)</f>
        <v>0</v>
      </c>
      <c r="S669" s="743" cm="1">
        <f t="array" ref="S669">INDEX($H669:$K669,0,MATCH(S$594,$H$594:$K$594,0))*HLOOKUP(S$593,$J$590:$R$591,2)</f>
        <v>0</v>
      </c>
      <c r="T669" s="743" cm="1">
        <f t="array" ref="T669">INDEX($H669:$K669,0,MATCH(T$594,$H$594:$K$594,0))*HLOOKUP(T$593,$J$590:$R$591,2)</f>
        <v>0</v>
      </c>
      <c r="U669" s="743" cm="1">
        <f t="array" ref="U669">INDEX($H669:$K669,0,MATCH(U$594,$H$594:$K$594,0))*HLOOKUP(U$593,$J$590:$R$591,2)</f>
        <v>1</v>
      </c>
      <c r="V669" s="743" cm="1">
        <f t="array" ref="V669">INDEX($H669:$K669,0,MATCH(V$594,$H$594:$K$594,0))*HLOOKUP(V$593,$J$590:$R$591,2)</f>
        <v>0</v>
      </c>
      <c r="W669" s="743" cm="1">
        <f t="array" ref="W669">INDEX($H669:$K669,0,MATCH(W$594,$H$594:$K$594,0))*HLOOKUP(W$593,$J$590:$R$591,2)</f>
        <v>0</v>
      </c>
      <c r="X669" s="743" cm="1">
        <f t="array" ref="X669">INDEX($H669:$K669,0,MATCH(X$594,$H$594:$K$594,0))*HLOOKUP(X$593,$J$590:$R$591,2)</f>
        <v>0</v>
      </c>
      <c r="Y669" s="743" cm="1">
        <f t="array" ref="Y669">INDEX($H669:$K669,0,MATCH(Y$594,$H$594:$K$594,0))*HLOOKUP(Y$593,$J$590:$R$591,2)</f>
        <v>1</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0</v>
      </c>
      <c r="AC669" s="743" cm="1">
        <f t="array" ref="AC669">INDEX($H669:$K669,0,MATCH(AC$594,$H$594:$K$594,0))*HLOOKUP(AC$593,$J$590:$R$591,2)</f>
        <v>1</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0</v>
      </c>
      <c r="AG669" s="743" cm="1">
        <f t="array" ref="AG669">INDEX($H669:$K669,0,MATCH(AG$594,$H$594:$K$594,0))*HLOOKUP(AG$593,$J$590:$R$591,2)</f>
        <v>1</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0</v>
      </c>
      <c r="AK669" s="743" cm="1">
        <f t="array" ref="AK669">INDEX($H669:$K669,0,MATCH(AK$594,$H$594:$K$594,0))*HLOOKUP(AK$593,$J$590:$R$591,2)</f>
        <v>1</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0</v>
      </c>
      <c r="AO669" s="743" cm="1">
        <f t="array" ref="AO669">INDEX($H669:$K669,0,MATCH(AO$594,$H$594:$K$594,0))*HLOOKUP(AO$593,$J$590:$R$591,2)</f>
        <v>1</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0</v>
      </c>
      <c r="AS669" s="743" cm="1">
        <f t="array" ref="AS669">INDEX($H669:$K669,0,MATCH(AS$594,$H$594:$K$594,0))*HLOOKUP(AS$593,$J$590:$R$591,2)</f>
        <v>1</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7"/>
        <v>YYNWFw</v>
      </c>
      <c r="H670" s="232">
        <f t="shared" ref="H670:K670" si="176">IF(H584&gt;0,1,0)</f>
        <v>0</v>
      </c>
      <c r="I670" s="232">
        <f t="shared" si="176"/>
        <v>1</v>
      </c>
      <c r="J670" s="232">
        <f t="shared" si="176"/>
        <v>1</v>
      </c>
      <c r="K670" s="232">
        <f t="shared" si="176"/>
        <v>1</v>
      </c>
      <c r="L670" s="743" cm="1">
        <f t="array" ref="L670">INDEX($H670:$K670,0,MATCH(L$594,$H$594:$K$594,0))*HLOOKUP(L$593,$J$590:$R$591,2)</f>
        <v>0</v>
      </c>
      <c r="M670" s="743" cm="1">
        <f t="array" ref="M670">INDEX($H670:$K670,0,MATCH(M$594,$H$594:$K$594,0))*HLOOKUP(M$593,$J$590:$R$591,2)</f>
        <v>1</v>
      </c>
      <c r="N670" s="743" cm="1">
        <f t="array" ref="N670">INDEX($H670:$K670,0,MATCH(N$594,$H$594:$K$594,0))*HLOOKUP(N$593,$J$590:$R$591,2)</f>
        <v>1</v>
      </c>
      <c r="O670" s="743" cm="1">
        <f t="array" ref="O670">INDEX($H670:$K670,0,MATCH(O$594,$H$594:$K$594,0))*HLOOKUP(O$593,$J$590:$R$591,2)</f>
        <v>1</v>
      </c>
      <c r="P670" s="743" cm="1">
        <f t="array" ref="P670">INDEX($H670:$K670,0,MATCH(P$594,$H$594:$K$594,0))*HLOOKUP(P$593,$J$590:$R$591,2)</f>
        <v>0</v>
      </c>
      <c r="Q670" s="743" cm="1">
        <f t="array" ref="Q670">INDEX($H670:$K670,0,MATCH(Q$594,$H$594:$K$594,0))*HLOOKUP(Q$593,$J$590:$R$591,2)</f>
        <v>1</v>
      </c>
      <c r="R670" s="743" cm="1">
        <f t="array" ref="R670">INDEX($H670:$K670,0,MATCH(R$594,$H$594:$K$594,0))*HLOOKUP(R$593,$J$590:$R$591,2)</f>
        <v>1</v>
      </c>
      <c r="S670" s="743" cm="1">
        <f t="array" ref="S670">INDEX($H670:$K670,0,MATCH(S$594,$H$594:$K$594,0))*HLOOKUP(S$593,$J$590:$R$591,2)</f>
        <v>1</v>
      </c>
      <c r="T670" s="743" cm="1">
        <f t="array" ref="T670">INDEX($H670:$K670,0,MATCH(T$594,$H$594:$K$594,0))*HLOOKUP(T$593,$J$590:$R$591,2)</f>
        <v>0</v>
      </c>
      <c r="U670" s="743" cm="1">
        <f t="array" ref="U670">INDEX($H670:$K670,0,MATCH(U$594,$H$594:$K$594,0))*HLOOKUP(U$593,$J$590:$R$591,2)</f>
        <v>1</v>
      </c>
      <c r="V670" s="743" cm="1">
        <f t="array" ref="V670">INDEX($H670:$K670,0,MATCH(V$594,$H$594:$K$594,0))*HLOOKUP(V$593,$J$590:$R$591,2)</f>
        <v>1</v>
      </c>
      <c r="W670" s="743" cm="1">
        <f t="array" ref="W670">INDEX($H670:$K670,0,MATCH(W$594,$H$594:$K$594,0))*HLOOKUP(W$593,$J$590:$R$591,2)</f>
        <v>1</v>
      </c>
      <c r="X670" s="743" cm="1">
        <f t="array" ref="X670">INDEX($H670:$K670,0,MATCH(X$594,$H$594:$K$594,0))*HLOOKUP(X$593,$J$590:$R$591,2)</f>
        <v>0</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1</v>
      </c>
      <c r="AB670" s="743" cm="1">
        <f t="array" ref="AB670">INDEX($H670:$K670,0,MATCH(AB$594,$H$594:$K$594,0))*HLOOKUP(AB$593,$J$590:$R$591,2)</f>
        <v>0</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1</v>
      </c>
      <c r="AF670" s="743" cm="1">
        <f t="array" ref="AF670">INDEX($H670:$K670,0,MATCH(AF$594,$H$594:$K$594,0))*HLOOKUP(AF$593,$J$590:$R$591,2)</f>
        <v>0</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1</v>
      </c>
      <c r="AJ670" s="743" cm="1">
        <f t="array" ref="AJ670">INDEX($H670:$K670,0,MATCH(AJ$594,$H$594:$K$594,0))*HLOOKUP(AJ$593,$J$590:$R$591,2)</f>
        <v>0</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1</v>
      </c>
      <c r="AN670" s="743" cm="1">
        <f t="array" ref="AN670">INDEX($H670:$K670,0,MATCH(AN$594,$H$594:$K$594,0))*HLOOKUP(AN$593,$J$590:$R$591,2)</f>
        <v>0</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1</v>
      </c>
      <c r="AR670" s="743" cm="1">
        <f t="array" ref="AR670">INDEX($H670:$K670,0,MATCH(AR$594,$H$594:$K$594,0))*HLOOKUP(AR$593,$J$590:$R$591,2)</f>
        <v>0</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1</v>
      </c>
      <c r="AV670" s="196"/>
      <c r="AW670" s="196"/>
      <c r="AX670" s="17"/>
      <c r="AY670" s="9"/>
      <c r="AZ670" s="9"/>
      <c r="BA670" s="9"/>
    </row>
    <row r="671" spans="1:53" ht="14.5" outlineLevel="1" x14ac:dyDescent="0.35">
      <c r="A671" s="7"/>
      <c r="B671" s="8"/>
      <c r="C671" s="18"/>
      <c r="D671" s="18"/>
      <c r="E671" s="18"/>
      <c r="F671" s="27"/>
      <c r="G671" s="27" t="str">
        <f t="shared" si="167"/>
        <v>YYNWFwd</v>
      </c>
      <c r="H671" s="232">
        <f t="shared" ref="H671:K671" si="177">IF(H585&gt;0,1,0)</f>
        <v>0</v>
      </c>
      <c r="I671" s="232">
        <f t="shared" si="177"/>
        <v>1</v>
      </c>
      <c r="J671" s="232">
        <f t="shared" si="177"/>
        <v>1</v>
      </c>
      <c r="K671" s="232">
        <f t="shared" si="177"/>
        <v>1</v>
      </c>
      <c r="L671" s="743" cm="1">
        <f t="array" ref="L671">INDEX($H671:$K671,0,MATCH(L$594,$H$594:$K$594,0))*HLOOKUP(L$593,$J$590:$R$591,2)</f>
        <v>0</v>
      </c>
      <c r="M671" s="743" cm="1">
        <f t="array" ref="M671">INDEX($H671:$K671,0,MATCH(M$594,$H$594:$K$594,0))*HLOOKUP(M$593,$J$590:$R$591,2)</f>
        <v>1</v>
      </c>
      <c r="N671" s="743" cm="1">
        <f t="array" ref="N671">INDEX($H671:$K671,0,MATCH(N$594,$H$594:$K$594,0))*HLOOKUP(N$593,$J$590:$R$591,2)</f>
        <v>1</v>
      </c>
      <c r="O671" s="743" cm="1">
        <f t="array" ref="O671">INDEX($H671:$K671,0,MATCH(O$594,$H$594:$K$594,0))*HLOOKUP(O$593,$J$590:$R$591,2)</f>
        <v>1</v>
      </c>
      <c r="P671" s="743" cm="1">
        <f t="array" ref="P671">INDEX($H671:$K671,0,MATCH(P$594,$H$594:$K$594,0))*HLOOKUP(P$593,$J$590:$R$591,2)</f>
        <v>0</v>
      </c>
      <c r="Q671" s="743" cm="1">
        <f t="array" ref="Q671">INDEX($H671:$K671,0,MATCH(Q$594,$H$594:$K$594,0))*HLOOKUP(Q$593,$J$590:$R$591,2)</f>
        <v>1</v>
      </c>
      <c r="R671" s="743" cm="1">
        <f t="array" ref="R671">INDEX($H671:$K671,0,MATCH(R$594,$H$594:$K$594,0))*HLOOKUP(R$593,$J$590:$R$591,2)</f>
        <v>1</v>
      </c>
      <c r="S671" s="743" cm="1">
        <f t="array" ref="S671">INDEX($H671:$K671,0,MATCH(S$594,$H$594:$K$594,0))*HLOOKUP(S$593,$J$590:$R$591,2)</f>
        <v>1</v>
      </c>
      <c r="T671" s="743" cm="1">
        <f t="array" ref="T671">INDEX($H671:$K671,0,MATCH(T$594,$H$594:$K$594,0))*HLOOKUP(T$593,$J$590:$R$591,2)</f>
        <v>0</v>
      </c>
      <c r="U671" s="743" cm="1">
        <f t="array" ref="U671">INDEX($H671:$K671,0,MATCH(U$594,$H$594:$K$594,0))*HLOOKUP(U$593,$J$590:$R$591,2)</f>
        <v>1</v>
      </c>
      <c r="V671" s="743" cm="1">
        <f t="array" ref="V671">INDEX($H671:$K671,0,MATCH(V$594,$H$594:$K$594,0))*HLOOKUP(V$593,$J$590:$R$591,2)</f>
        <v>1</v>
      </c>
      <c r="W671" s="743" cm="1">
        <f t="array" ref="W671">INDEX($H671:$K671,0,MATCH(W$594,$H$594:$K$594,0))*HLOOKUP(W$593,$J$590:$R$591,2)</f>
        <v>1</v>
      </c>
      <c r="X671" s="743" cm="1">
        <f t="array" ref="X671">INDEX($H671:$K671,0,MATCH(X$594,$H$594:$K$594,0))*HLOOKUP(X$593,$J$590:$R$591,2)</f>
        <v>0</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1</v>
      </c>
      <c r="AB671" s="743" cm="1">
        <f t="array" ref="AB671">INDEX($H671:$K671,0,MATCH(AB$594,$H$594:$K$594,0))*HLOOKUP(AB$593,$J$590:$R$591,2)</f>
        <v>0</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1</v>
      </c>
      <c r="AF671" s="743" cm="1">
        <f t="array" ref="AF671">INDEX($H671:$K671,0,MATCH(AF$594,$H$594:$K$594,0))*HLOOKUP(AF$593,$J$590:$R$591,2)</f>
        <v>0</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1</v>
      </c>
      <c r="AJ671" s="743" cm="1">
        <f t="array" ref="AJ671">INDEX($H671:$K671,0,MATCH(AJ$594,$H$594:$K$594,0))*HLOOKUP(AJ$593,$J$590:$R$591,2)</f>
        <v>0</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1</v>
      </c>
      <c r="AN671" s="743" cm="1">
        <f t="array" ref="AN671">INDEX($H671:$K671,0,MATCH(AN$594,$H$594:$K$594,0))*HLOOKUP(AN$593,$J$590:$R$591,2)</f>
        <v>0</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1</v>
      </c>
      <c r="AR671" s="743" cm="1">
        <f t="array" ref="AR671">INDEX($H671:$K671,0,MATCH(AR$594,$H$594:$K$594,0))*HLOOKUP(AR$593,$J$590:$R$591,2)</f>
        <v>0</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1</v>
      </c>
      <c r="AV671" s="196"/>
      <c r="AW671" s="196"/>
      <c r="AX671" s="17"/>
      <c r="AY671" s="9"/>
      <c r="AZ671" s="9"/>
      <c r="BA671" s="9"/>
    </row>
    <row r="672" spans="1:53" ht="14.5" outlineLevel="1" x14ac:dyDescent="0.35">
      <c r="A672" s="7"/>
      <c r="B672" s="8"/>
      <c r="C672" s="18"/>
      <c r="D672" s="18"/>
      <c r="E672" s="18"/>
      <c r="F672" s="27"/>
      <c r="G672" s="27" t="str">
        <f t="shared" si="167"/>
        <v>YYWFWb</v>
      </c>
      <c r="H672" s="232">
        <f t="shared" ref="H672:K672" si="178">IF(H586&gt;0,1,0)</f>
        <v>0</v>
      </c>
      <c r="I672" s="232">
        <f t="shared" si="178"/>
        <v>1</v>
      </c>
      <c r="J672" s="232">
        <f t="shared" si="178"/>
        <v>1</v>
      </c>
      <c r="K672" s="232">
        <f t="shared" si="178"/>
        <v>1</v>
      </c>
      <c r="L672" s="743" cm="1">
        <f t="array" ref="L672">INDEX($H672:$K672,0,MATCH(L$594,$H$594:$K$594,0))*HLOOKUP(L$593,$J$590:$R$591,2)</f>
        <v>0</v>
      </c>
      <c r="M672" s="743" cm="1">
        <f t="array" ref="M672">INDEX($H672:$K672,0,MATCH(M$594,$H$594:$K$594,0))*HLOOKUP(M$593,$J$590:$R$591,2)</f>
        <v>1</v>
      </c>
      <c r="N672" s="743" cm="1">
        <f t="array" ref="N672">INDEX($H672:$K672,0,MATCH(N$594,$H$594:$K$594,0))*HLOOKUP(N$593,$J$590:$R$591,2)</f>
        <v>1</v>
      </c>
      <c r="O672" s="743" cm="1">
        <f t="array" ref="O672">INDEX($H672:$K672,0,MATCH(O$594,$H$594:$K$594,0))*HLOOKUP(O$593,$J$590:$R$591,2)</f>
        <v>1</v>
      </c>
      <c r="P672" s="743" cm="1">
        <f t="array" ref="P672">INDEX($H672:$K672,0,MATCH(P$594,$H$594:$K$594,0))*HLOOKUP(P$593,$J$590:$R$591,2)</f>
        <v>0</v>
      </c>
      <c r="Q672" s="743" cm="1">
        <f t="array" ref="Q672">INDEX($H672:$K672,0,MATCH(Q$594,$H$594:$K$594,0))*HLOOKUP(Q$593,$J$590:$R$591,2)</f>
        <v>1</v>
      </c>
      <c r="R672" s="743" cm="1">
        <f t="array" ref="R672">INDEX($H672:$K672,0,MATCH(R$594,$H$594:$K$594,0))*HLOOKUP(R$593,$J$590:$R$591,2)</f>
        <v>1</v>
      </c>
      <c r="S672" s="743" cm="1">
        <f t="array" ref="S672">INDEX($H672:$K672,0,MATCH(S$594,$H$594:$K$594,0))*HLOOKUP(S$593,$J$590:$R$591,2)</f>
        <v>1</v>
      </c>
      <c r="T672" s="743" cm="1">
        <f t="array" ref="T672">INDEX($H672:$K672,0,MATCH(T$594,$H$594:$K$594,0))*HLOOKUP(T$593,$J$590:$R$591,2)</f>
        <v>0</v>
      </c>
      <c r="U672" s="743" cm="1">
        <f t="array" ref="U672">INDEX($H672:$K672,0,MATCH(U$594,$H$594:$K$594,0))*HLOOKUP(U$593,$J$590:$R$591,2)</f>
        <v>1</v>
      </c>
      <c r="V672" s="743" cm="1">
        <f t="array" ref="V672">INDEX($H672:$K672,0,MATCH(V$594,$H$594:$K$594,0))*HLOOKUP(V$593,$J$590:$R$591,2)</f>
        <v>1</v>
      </c>
      <c r="W672" s="743" cm="1">
        <f t="array" ref="W672">INDEX($H672:$K672,0,MATCH(W$594,$H$594:$K$594,0))*HLOOKUP(W$593,$J$590:$R$591,2)</f>
        <v>1</v>
      </c>
      <c r="X672" s="743" cm="1">
        <f t="array" ref="X672">INDEX($H672:$K672,0,MATCH(X$594,$H$594:$K$594,0))*HLOOKUP(X$593,$J$590:$R$591,2)</f>
        <v>0</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1</v>
      </c>
      <c r="AB672" s="743" cm="1">
        <f t="array" ref="AB672">INDEX($H672:$K672,0,MATCH(AB$594,$H$594:$K$594,0))*HLOOKUP(AB$593,$J$590:$R$591,2)</f>
        <v>0</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1</v>
      </c>
      <c r="AF672" s="743" cm="1">
        <f t="array" ref="AF672">INDEX($H672:$K672,0,MATCH(AF$594,$H$594:$K$594,0))*HLOOKUP(AF$593,$J$590:$R$591,2)</f>
        <v>0</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1</v>
      </c>
      <c r="AJ672" s="743" cm="1">
        <f t="array" ref="AJ672">INDEX($H672:$K672,0,MATCH(AJ$594,$H$594:$K$594,0))*HLOOKUP(AJ$593,$J$590:$R$591,2)</f>
        <v>0</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1</v>
      </c>
      <c r="AN672" s="743" cm="1">
        <f t="array" ref="AN672">INDEX($H672:$K672,0,MATCH(AN$594,$H$594:$K$594,0))*HLOOKUP(AN$593,$J$590:$R$591,2)</f>
        <v>0</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1</v>
      </c>
      <c r="AR672" s="743" cm="1">
        <f t="array" ref="AR672">INDEX($H672:$K672,0,MATCH(AR$594,$H$594:$K$594,0))*HLOOKUP(AR$593,$J$590:$R$591,2)</f>
        <v>0</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1</v>
      </c>
      <c r="AV672" s="196"/>
      <c r="AW672" s="196"/>
      <c r="AX672" s="17"/>
      <c r="AY672" s="9"/>
      <c r="AZ672" s="9"/>
      <c r="BA672" s="9"/>
    </row>
    <row r="673" spans="1:84" ht="14.5" outlineLevel="1" x14ac:dyDescent="0.35">
      <c r="A673" s="7"/>
      <c r="B673" s="8"/>
      <c r="C673" s="18"/>
      <c r="D673" s="18"/>
      <c r="E673" s="18"/>
      <c r="F673" s="27"/>
      <c r="G673" s="27" t="str">
        <f t="shared" ref="G673" si="179">_xlfn.CONCAT(H239:M239)</f>
        <v>YYWFWbd</v>
      </c>
      <c r="H673" s="232">
        <f t="shared" ref="H673:K673" si="180">IF(H587&gt;0,1,0)</f>
        <v>0</v>
      </c>
      <c r="I673" s="232">
        <f t="shared" si="180"/>
        <v>1</v>
      </c>
      <c r="J673" s="232">
        <f t="shared" si="180"/>
        <v>1</v>
      </c>
      <c r="K673" s="232">
        <f t="shared" si="180"/>
        <v>1</v>
      </c>
      <c r="L673" s="743" cm="1">
        <f t="array" ref="L673">INDEX($H673:$K673,0,MATCH(L$594,$H$594:$K$594,0))*HLOOKUP(L$593,$J$590:$R$591,2)</f>
        <v>0</v>
      </c>
      <c r="M673" s="743" cm="1">
        <f t="array" ref="M673">INDEX($H673:$K673,0,MATCH(M$594,$H$594:$K$594,0))*HLOOKUP(M$593,$J$590:$R$591,2)</f>
        <v>1</v>
      </c>
      <c r="N673" s="743" cm="1">
        <f t="array" ref="N673">INDEX($H673:$K673,0,MATCH(N$594,$H$594:$K$594,0))*HLOOKUP(N$593,$J$590:$R$591,2)</f>
        <v>1</v>
      </c>
      <c r="O673" s="743" cm="1">
        <f t="array" ref="O673">INDEX($H673:$K673,0,MATCH(O$594,$H$594:$K$594,0))*HLOOKUP(O$593,$J$590:$R$591,2)</f>
        <v>1</v>
      </c>
      <c r="P673" s="743" cm="1">
        <f t="array" ref="P673">INDEX($H673:$K673,0,MATCH(P$594,$H$594:$K$594,0))*HLOOKUP(P$593,$J$590:$R$591,2)</f>
        <v>0</v>
      </c>
      <c r="Q673" s="743" cm="1">
        <f t="array" ref="Q673">INDEX($H673:$K673,0,MATCH(Q$594,$H$594:$K$594,0))*HLOOKUP(Q$593,$J$590:$R$591,2)</f>
        <v>1</v>
      </c>
      <c r="R673" s="743" cm="1">
        <f t="array" ref="R673">INDEX($H673:$K673,0,MATCH(R$594,$H$594:$K$594,0))*HLOOKUP(R$593,$J$590:$R$591,2)</f>
        <v>1</v>
      </c>
      <c r="S673" s="743" cm="1">
        <f t="array" ref="S673">INDEX($H673:$K673,0,MATCH(S$594,$H$594:$K$594,0))*HLOOKUP(S$593,$J$590:$R$591,2)</f>
        <v>1</v>
      </c>
      <c r="T673" s="743" cm="1">
        <f t="array" ref="T673">INDEX($H673:$K673,0,MATCH(T$594,$H$594:$K$594,0))*HLOOKUP(T$593,$J$590:$R$591,2)</f>
        <v>0</v>
      </c>
      <c r="U673" s="743" cm="1">
        <f t="array" ref="U673">INDEX($H673:$K673,0,MATCH(U$594,$H$594:$K$594,0))*HLOOKUP(U$593,$J$590:$R$591,2)</f>
        <v>1</v>
      </c>
      <c r="V673" s="743" cm="1">
        <f t="array" ref="V673">INDEX($H673:$K673,0,MATCH(V$594,$H$594:$K$594,0))*HLOOKUP(V$593,$J$590:$R$591,2)</f>
        <v>1</v>
      </c>
      <c r="W673" s="743" cm="1">
        <f t="array" ref="W673">INDEX($H673:$K673,0,MATCH(W$594,$H$594:$K$594,0))*HLOOKUP(W$593,$J$590:$R$591,2)</f>
        <v>1</v>
      </c>
      <c r="X673" s="743" cm="1">
        <f t="array" ref="X673">INDEX($H673:$K673,0,MATCH(X$594,$H$594:$K$594,0))*HLOOKUP(X$593,$J$590:$R$591,2)</f>
        <v>0</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1</v>
      </c>
      <c r="AB673" s="743" cm="1">
        <f t="array" ref="AB673">INDEX($H673:$K673,0,MATCH(AB$594,$H$594:$K$594,0))*HLOOKUP(AB$593,$J$590:$R$591,2)</f>
        <v>0</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1</v>
      </c>
      <c r="AF673" s="743" cm="1">
        <f t="array" ref="AF673">INDEX($H673:$K673,0,MATCH(AF$594,$H$594:$K$594,0))*HLOOKUP(AF$593,$J$590:$R$591,2)</f>
        <v>0</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1</v>
      </c>
      <c r="AJ673" s="743" cm="1">
        <f t="array" ref="AJ673">INDEX($H673:$K673,0,MATCH(AJ$594,$H$594:$K$594,0))*HLOOKUP(AJ$593,$J$590:$R$591,2)</f>
        <v>0</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1</v>
      </c>
      <c r="AN673" s="743" cm="1">
        <f t="array" ref="AN673">INDEX($H673:$K673,0,MATCH(AN$594,$H$594:$K$594,0))*HLOOKUP(AN$593,$J$590:$R$591,2)</f>
        <v>0</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1</v>
      </c>
      <c r="AR673" s="743" cm="1">
        <f t="array" ref="AR673">INDEX($H673:$K673,0,MATCH(AR$594,$H$594:$K$594,0))*HLOOKUP(AR$593,$J$590:$R$591,2)</f>
        <v>0</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1</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383</v>
      </c>
      <c r="K688" s="24" t="s">
        <v>56</v>
      </c>
      <c r="L688" s="24" t="s">
        <v>57</v>
      </c>
      <c r="M688" s="24" t="s">
        <v>58</v>
      </c>
      <c r="N688" s="24" t="s">
        <v>59</v>
      </c>
      <c r="O688" s="24" t="s">
        <v>880</v>
      </c>
      <c r="P688" s="24" t="s">
        <v>881</v>
      </c>
      <c r="Q688" s="24" t="s">
        <v>882</v>
      </c>
      <c r="R688" s="24" t="s">
        <v>1187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4"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359</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1194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383</v>
      </c>
      <c r="J721" s="24" t="s">
        <v>56</v>
      </c>
      <c r="K721" s="24" t="s">
        <v>57</v>
      </c>
      <c r="L721" s="24" t="s">
        <v>58</v>
      </c>
      <c r="M721" s="24" t="s">
        <v>59</v>
      </c>
      <c r="N721" s="24" t="s">
        <v>880</v>
      </c>
      <c r="O721" s="24" t="s">
        <v>881</v>
      </c>
      <c r="P721" s="24" t="s">
        <v>882</v>
      </c>
      <c r="Q721" s="24" t="s">
        <v>1187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81">J$722/2</f>
        <v>8.3333333333333329E-2</v>
      </c>
      <c r="K729" s="234">
        <f t="shared" si="181"/>
        <v>3.125E-2</v>
      </c>
      <c r="L729" s="234">
        <f t="shared" si="181"/>
        <v>2.0833333333333332E-2</v>
      </c>
      <c r="M729" s="234">
        <f t="shared" si="181"/>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82">I$722/2</f>
        <v>8.3333333333333329E-2</v>
      </c>
      <c r="J730" s="234">
        <f t="shared" si="182"/>
        <v>8.3333333333333329E-2</v>
      </c>
      <c r="K730" s="234">
        <f t="shared" si="182"/>
        <v>3.125E-2</v>
      </c>
      <c r="L730" s="234">
        <f t="shared" si="182"/>
        <v>2.0833333333333332E-2</v>
      </c>
      <c r="M730" s="234">
        <f t="shared" si="182"/>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82"/>
        <v>8.3333333333333329E-2</v>
      </c>
      <c r="J731" s="234">
        <f t="shared" si="182"/>
        <v>8.3333333333333329E-2</v>
      </c>
      <c r="K731" s="234">
        <f t="shared" si="182"/>
        <v>3.125E-2</v>
      </c>
      <c r="L731" s="234">
        <f t="shared" si="182"/>
        <v>2.0833333333333332E-2</v>
      </c>
      <c r="M731" s="234">
        <f t="shared" si="182"/>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4"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329</v>
      </c>
      <c r="H746" s="14"/>
      <c r="I746" s="14" t="s">
        <v>1283</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t="s">
        <v>348</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1243</v>
      </c>
      <c r="H751" s="18" t="s">
        <v>1282</v>
      </c>
      <c r="I751" s="18" t="s">
        <v>107</v>
      </c>
      <c r="J751" s="18" t="s">
        <v>108</v>
      </c>
      <c r="K751" s="18" t="s">
        <v>1285</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161" t="s">
        <v>62</v>
      </c>
      <c r="H753" s="161" t="s">
        <v>766</v>
      </c>
      <c r="I753" s="235">
        <v>1</v>
      </c>
      <c r="J753" s="235">
        <v>1.1000000000000001</v>
      </c>
      <c r="K753" s="235">
        <v>100</v>
      </c>
      <c r="L753" s="749">
        <f t="shared" ref="L753" si="183">MIN(364,INT((N753 - DATE(YEAR(N753),1,1))))</f>
        <v>45</v>
      </c>
      <c r="M753" s="235">
        <v>90</v>
      </c>
      <c r="N753" s="748">
        <v>43511</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2" t="s">
        <v>347</v>
      </c>
      <c r="H754" s="202" t="s">
        <v>1247</v>
      </c>
      <c r="I754" s="235">
        <v>0</v>
      </c>
      <c r="J754" s="235">
        <v>0.97</v>
      </c>
      <c r="K754" s="235">
        <v>100</v>
      </c>
      <c r="L754" s="749">
        <f>MIN(364,INT((N754 - DATE(YEAR(N754),1,1))))</f>
        <v>134</v>
      </c>
      <c r="M754" s="235">
        <v>5</v>
      </c>
      <c r="N754" s="748">
        <v>43600</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1284</v>
      </c>
      <c r="H755" s="203" t="s">
        <v>1248</v>
      </c>
      <c r="I755" s="235">
        <v>1</v>
      </c>
      <c r="J755" s="235">
        <v>0.7</v>
      </c>
      <c r="K755" s="235">
        <v>115</v>
      </c>
      <c r="L755" s="749">
        <f t="shared" ref="L755:L758" si="184">MIN(364,INT((N755 - DATE(YEAR(N755),1,1))))</f>
        <v>151</v>
      </c>
      <c r="M755" s="235">
        <v>5</v>
      </c>
      <c r="N755" s="748">
        <v>43617</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1108</v>
      </c>
      <c r="H756" s="203" t="s">
        <v>768</v>
      </c>
      <c r="I756" s="235">
        <v>1</v>
      </c>
      <c r="J756" s="235">
        <v>1.3</v>
      </c>
      <c r="K756" s="235">
        <v>100</v>
      </c>
      <c r="L756" s="749">
        <f t="shared" si="184"/>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1244</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1245</v>
      </c>
      <c r="I758" s="235">
        <v>1</v>
      </c>
      <c r="J758" s="235">
        <v>1.1000000000000001</v>
      </c>
      <c r="K758" s="235">
        <v>60</v>
      </c>
      <c r="L758" s="749">
        <f t="shared" si="184"/>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4"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383</v>
      </c>
      <c r="J773" s="24" t="s">
        <v>56</v>
      </c>
      <c r="K773" s="24" t="s">
        <v>57</v>
      </c>
      <c r="L773" s="24" t="s">
        <v>58</v>
      </c>
      <c r="M773" s="24" t="s">
        <v>59</v>
      </c>
      <c r="N773" s="24" t="s">
        <v>880</v>
      </c>
      <c r="O773" s="24" t="s">
        <v>881</v>
      </c>
      <c r="P773" s="24" t="s">
        <v>882</v>
      </c>
      <c r="Q773" s="24" t="s">
        <v>1187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ref="H775:H780" si="185">H753</f>
        <v>early</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85"/>
        <v>at_seeding</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85"/>
        <v>mid</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85"/>
        <v>late</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85"/>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85"/>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4"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383</v>
      </c>
      <c r="J796" s="24" t="s">
        <v>56</v>
      </c>
      <c r="K796" s="24" t="s">
        <v>57</v>
      </c>
      <c r="L796" s="24" t="s">
        <v>58</v>
      </c>
      <c r="M796" s="24" t="s">
        <v>59</v>
      </c>
      <c r="N796" s="24" t="s">
        <v>880</v>
      </c>
      <c r="O796" s="24" t="s">
        <v>881</v>
      </c>
      <c r="P796" s="24" t="s">
        <v>882</v>
      </c>
      <c r="Q796" s="24" t="s">
        <v>1187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1061</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4"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1062</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109</v>
      </c>
      <c r="K814" s="24" t="s">
        <v>110</v>
      </c>
      <c r="L814" s="24" t="s">
        <v>1065</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86">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86"/>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86"/>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4"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6"/>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6"/>
      <c r="I832" s="18"/>
      <c r="J832" s="898" t="s">
        <v>1041</v>
      </c>
      <c r="K832" s="899"/>
      <c r="L832" s="899"/>
      <c r="M832" s="899"/>
      <c r="N832" s="899"/>
      <c r="O832" s="899"/>
      <c r="P832" s="899"/>
      <c r="Q832" s="899"/>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6"/>
      <c r="I833" s="18"/>
      <c r="J833" s="24" t="s">
        <v>383</v>
      </c>
      <c r="K833" s="24" t="s">
        <v>56</v>
      </c>
      <c r="L833" s="24" t="s">
        <v>57</v>
      </c>
      <c r="M833" s="24" t="s">
        <v>58</v>
      </c>
      <c r="N833" s="24" t="s">
        <v>59</v>
      </c>
      <c r="O833" s="24" t="s">
        <v>880</v>
      </c>
      <c r="P833" s="24" t="s">
        <v>881</v>
      </c>
      <c r="Q833" s="24" t="s">
        <v>882</v>
      </c>
      <c r="R833" s="24" t="s">
        <v>1187</v>
      </c>
      <c r="S833" s="24"/>
      <c r="T833" s="135" t="s">
        <v>1023</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87">K844*$T$843+K842*(1-$T$843)</f>
        <v>1</v>
      </c>
      <c r="L843" s="698">
        <f t="shared" si="187"/>
        <v>1</v>
      </c>
      <c r="M843" s="698">
        <f t="shared" si="187"/>
        <v>1</v>
      </c>
      <c r="N843" s="698">
        <f t="shared" si="187"/>
        <v>1</v>
      </c>
      <c r="O843" s="698">
        <f t="shared" si="187"/>
        <v>1</v>
      </c>
      <c r="P843" s="698">
        <f t="shared" si="187"/>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88">K858*$T$857+K856*(1-$T$857)</f>
        <v>1</v>
      </c>
      <c r="L857" s="698">
        <f t="shared" si="188"/>
        <v>1</v>
      </c>
      <c r="M857" s="698">
        <f t="shared" si="188"/>
        <v>1</v>
      </c>
      <c r="N857" s="698">
        <f t="shared" si="188"/>
        <v>1</v>
      </c>
      <c r="O857" s="698">
        <f t="shared" si="188"/>
        <v>1</v>
      </c>
      <c r="P857" s="698">
        <f t="shared" si="188"/>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89">K861*$T$860+K859*(1-$T$860)</f>
        <v>1</v>
      </c>
      <c r="L860" s="698">
        <f t="shared" si="189"/>
        <v>1</v>
      </c>
      <c r="M860" s="698">
        <f t="shared" si="189"/>
        <v>1</v>
      </c>
      <c r="N860" s="698">
        <f t="shared" si="189"/>
        <v>1</v>
      </c>
      <c r="O860" s="698">
        <f t="shared" si="189"/>
        <v>1</v>
      </c>
      <c r="P860" s="698">
        <f t="shared" si="189"/>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90">K867*$T$866+K865*(1-$T$866)</f>
        <v>1</v>
      </c>
      <c r="L866" s="698">
        <f t="shared" si="190"/>
        <v>1</v>
      </c>
      <c r="M866" s="698">
        <f t="shared" si="190"/>
        <v>1</v>
      </c>
      <c r="N866" s="698">
        <f t="shared" si="190"/>
        <v>1</v>
      </c>
      <c r="O866" s="698">
        <f t="shared" si="190"/>
        <v>1</v>
      </c>
      <c r="P866" s="698">
        <f t="shared" si="190"/>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4"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1272</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396</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91">I895</f>
        <v>27.5</v>
      </c>
      <c r="J894" s="698">
        <f t="shared" si="191"/>
        <v>1</v>
      </c>
      <c r="K894" s="698">
        <f t="shared" si="191"/>
        <v>0</v>
      </c>
      <c r="L894" s="698">
        <f t="shared" si="191"/>
        <v>0</v>
      </c>
      <c r="M894" s="698">
        <f t="shared" si="191"/>
        <v>0</v>
      </c>
      <c r="N894" s="698">
        <f t="shared" si="191"/>
        <v>0</v>
      </c>
      <c r="O894" s="698">
        <f t="shared" si="191"/>
        <v>0</v>
      </c>
      <c r="P894" s="698">
        <f t="shared" si="191"/>
        <v>0</v>
      </c>
      <c r="Q894" s="699">
        <f t="shared" si="1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92">I909</f>
        <v>27.5</v>
      </c>
      <c r="J908" s="698">
        <f t="shared" si="192"/>
        <v>1</v>
      </c>
      <c r="K908" s="698">
        <f t="shared" si="192"/>
        <v>0</v>
      </c>
      <c r="L908" s="698">
        <f t="shared" si="192"/>
        <v>0</v>
      </c>
      <c r="M908" s="698">
        <f t="shared" si="192"/>
        <v>0</v>
      </c>
      <c r="N908" s="698">
        <f t="shared" si="192"/>
        <v>0</v>
      </c>
      <c r="O908" s="698">
        <f t="shared" si="192"/>
        <v>0</v>
      </c>
      <c r="P908" s="698">
        <f t="shared" si="192"/>
        <v>0</v>
      </c>
      <c r="Q908" s="699">
        <f t="shared" si="192"/>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93">I912</f>
        <v>27.5</v>
      </c>
      <c r="J911" s="698">
        <f t="shared" si="193"/>
        <v>1</v>
      </c>
      <c r="K911" s="698">
        <f t="shared" si="193"/>
        <v>0</v>
      </c>
      <c r="L911" s="698">
        <f t="shared" si="193"/>
        <v>0</v>
      </c>
      <c r="M911" s="698">
        <f t="shared" si="193"/>
        <v>0</v>
      </c>
      <c r="N911" s="698">
        <f t="shared" si="193"/>
        <v>0</v>
      </c>
      <c r="O911" s="698">
        <f t="shared" si="193"/>
        <v>0</v>
      </c>
      <c r="P911" s="698">
        <f t="shared" si="193"/>
        <v>0</v>
      </c>
      <c r="Q911" s="699">
        <f t="shared" si="193"/>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94">I918</f>
        <v>27.5</v>
      </c>
      <c r="J917" s="698">
        <f t="shared" si="194"/>
        <v>1</v>
      </c>
      <c r="K917" s="698">
        <f t="shared" si="194"/>
        <v>0</v>
      </c>
      <c r="L917" s="698">
        <f t="shared" si="194"/>
        <v>0</v>
      </c>
      <c r="M917" s="698">
        <f t="shared" si="194"/>
        <v>0</v>
      </c>
      <c r="N917" s="698">
        <f t="shared" si="194"/>
        <v>0</v>
      </c>
      <c r="O917" s="698">
        <f t="shared" si="194"/>
        <v>0</v>
      </c>
      <c r="P917" s="698">
        <f t="shared" si="194"/>
        <v>0</v>
      </c>
      <c r="Q917" s="699">
        <f t="shared" si="194"/>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4"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4"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9"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1292</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4">
        <v>4000</v>
      </c>
      <c r="I6" s="14" t="s">
        <v>1293</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1294</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4"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1313</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1315</v>
      </c>
      <c r="I27" s="14"/>
      <c r="J27" s="14"/>
      <c r="K27" s="14"/>
      <c r="L27" s="14"/>
      <c r="M27" s="14" t="s">
        <v>1314</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5">
        <f>MIN(364,INT((I28 - DATE(YEAR(I28),1,1))))</f>
        <v>59</v>
      </c>
      <c r="I28" s="747">
        <v>43525</v>
      </c>
      <c r="J28" s="14"/>
      <c r="K28" s="14"/>
      <c r="L28" s="14" t="s">
        <v>68</v>
      </c>
      <c r="M28" s="893">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946</v>
      </c>
      <c r="M29" s="893">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893">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893">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74</v>
      </c>
      <c r="M32" s="893">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75</v>
      </c>
      <c r="M33" s="893">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893">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893">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947</v>
      </c>
      <c r="M36" s="893">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221</v>
      </c>
      <c r="M37" s="893">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893">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949</v>
      </c>
      <c r="M39" s="893">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76</v>
      </c>
      <c r="M40" s="893">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893">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945</v>
      </c>
      <c r="M42" s="893">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73</v>
      </c>
      <c r="M43" s="893">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948</v>
      </c>
      <c r="M44" s="893">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5" t="s">
        <v>1296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9" t="s">
        <v>1297</v>
      </c>
      <c r="I56" s="890" t="s">
        <v>1298</v>
      </c>
      <c r="J56" s="890" t="s">
        <v>1299</v>
      </c>
      <c r="O56" t="s">
        <v>1300</v>
      </c>
      <c r="P56" t="s">
        <v>1301</v>
      </c>
      <c r="Q56" t="s">
        <v>1284</v>
      </c>
      <c r="R56" t="s">
        <v>1302</v>
      </c>
      <c r="W56" s="17"/>
      <c r="X56" s="9"/>
      <c r="Y56" s="9"/>
      <c r="Z56" s="9"/>
    </row>
    <row r="57" spans="1:36" ht="12" customHeight="1" outlineLevel="1" x14ac:dyDescent="0.35">
      <c r="A57" s="7"/>
      <c r="B57" s="8"/>
      <c r="C57" s="18"/>
      <c r="D57" s="18"/>
      <c r="E57" s="18"/>
      <c r="F57" s="27"/>
      <c r="G57" s="499" t="s">
        <v>71</v>
      </c>
      <c r="H57" s="244">
        <v>0</v>
      </c>
      <c r="I57" s="244">
        <f>VLOOKUP(H57,$S$60:$T$63,2,FALSE)</f>
        <v>0</v>
      </c>
      <c r="J57" s="244">
        <v>250</v>
      </c>
      <c r="N57" t="s">
        <v>1309</v>
      </c>
      <c r="O57" s="891">
        <v>0.106</v>
      </c>
      <c r="P57" s="891">
        <v>0.27600000000000002</v>
      </c>
      <c r="Q57" s="892">
        <v>0.46</v>
      </c>
      <c r="R57" s="891">
        <v>0.16300000000000001</v>
      </c>
      <c r="W57" s="17"/>
      <c r="X57" s="9"/>
      <c r="Y57" s="9"/>
      <c r="Z57" s="9"/>
    </row>
    <row r="58" spans="1:36" ht="12" customHeight="1" outlineLevel="1" x14ac:dyDescent="0.35">
      <c r="A58" s="7"/>
      <c r="B58" s="8"/>
      <c r="C58" s="18"/>
      <c r="D58" s="18"/>
      <c r="E58" s="18"/>
      <c r="F58" s="27"/>
      <c r="G58" s="500" t="s">
        <v>72</v>
      </c>
      <c r="H58" s="244">
        <v>0</v>
      </c>
      <c r="I58" s="244">
        <f t="shared" ref="I58:I92" si="0">VLOOKUP(H58,$S$60:$T$63,2,FALSE)</f>
        <v>0</v>
      </c>
      <c r="J58" s="244">
        <v>250</v>
      </c>
      <c r="N58" t="s">
        <v>1304</v>
      </c>
      <c r="O58">
        <v>0</v>
      </c>
      <c r="P58">
        <v>1</v>
      </c>
      <c r="Q58">
        <v>1</v>
      </c>
      <c r="R58">
        <f>0.46/(0.21+0.46)</f>
        <v>0.68656716417910446</v>
      </c>
      <c r="W58" s="17"/>
      <c r="X58" s="9"/>
      <c r="Y58" s="9"/>
      <c r="Z58" s="9"/>
    </row>
    <row r="59" spans="1:36" ht="12" customHeight="1" outlineLevel="1" x14ac:dyDescent="0.35">
      <c r="A59" s="7"/>
      <c r="B59" s="8"/>
      <c r="C59" s="18"/>
      <c r="D59" s="18"/>
      <c r="E59" s="18"/>
      <c r="F59" s="27"/>
      <c r="G59" s="500" t="s">
        <v>821</v>
      </c>
      <c r="H59" s="244">
        <v>0</v>
      </c>
      <c r="I59" s="244">
        <f t="shared" si="0"/>
        <v>0</v>
      </c>
      <c r="J59" s="244">
        <v>250</v>
      </c>
      <c r="O59" t="s">
        <v>1310</v>
      </c>
      <c r="P59" t="s">
        <v>1248</v>
      </c>
      <c r="Q59" t="s">
        <v>1311</v>
      </c>
      <c r="R59" t="s">
        <v>1312</v>
      </c>
      <c r="S59" t="s">
        <v>78</v>
      </c>
      <c r="T59" t="s">
        <v>1303</v>
      </c>
      <c r="W59" s="17"/>
      <c r="X59" s="9"/>
      <c r="Y59" s="9"/>
      <c r="Z59" s="9"/>
    </row>
    <row r="60" spans="1:36" ht="12" customHeight="1" outlineLevel="1" x14ac:dyDescent="0.35">
      <c r="A60" s="7"/>
      <c r="B60" s="8"/>
      <c r="C60" s="18"/>
      <c r="D60" s="18"/>
      <c r="E60" s="18"/>
      <c r="F60" s="27"/>
      <c r="G60" s="500" t="s">
        <v>68</v>
      </c>
      <c r="H60" s="244">
        <f>$S$60</f>
        <v>84.2</v>
      </c>
      <c r="I60" s="244">
        <f t="shared" si="0"/>
        <v>0.87410926365795716</v>
      </c>
      <c r="J60" s="244">
        <v>250</v>
      </c>
      <c r="N60" t="s">
        <v>1305</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500" t="s">
        <v>946</v>
      </c>
      <c r="H61" s="244">
        <f>$S$60</f>
        <v>84.2</v>
      </c>
      <c r="I61" s="244">
        <f t="shared" si="0"/>
        <v>0.87410926365795716</v>
      </c>
      <c r="J61" s="244">
        <v>250</v>
      </c>
      <c r="N61" t="s">
        <v>1306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500" t="s">
        <v>66</v>
      </c>
      <c r="H62" s="244">
        <f>$S$62</f>
        <v>10.6</v>
      </c>
      <c r="I62" s="244">
        <f t="shared" si="0"/>
        <v>0</v>
      </c>
      <c r="J62" s="244">
        <v>250</v>
      </c>
      <c r="N62" t="s">
        <v>1307</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500" t="s">
        <v>70</v>
      </c>
      <c r="H63" s="244">
        <f>$S$60</f>
        <v>84.2</v>
      </c>
      <c r="I63" s="244">
        <f t="shared" si="0"/>
        <v>0.87410926365795716</v>
      </c>
      <c r="J63" s="244">
        <v>250</v>
      </c>
      <c r="N63" t="s">
        <v>1308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500" t="s">
        <v>74</v>
      </c>
      <c r="H64" s="244">
        <f>$S$62</f>
        <v>10.6</v>
      </c>
      <c r="I64" s="244">
        <f t="shared" si="0"/>
        <v>0</v>
      </c>
      <c r="J64" s="244">
        <v>250</v>
      </c>
      <c r="W64" s="17"/>
      <c r="X64" s="9"/>
      <c r="Y64" s="9"/>
      <c r="Z64" s="9"/>
    </row>
    <row r="65" spans="1:26" ht="12" customHeight="1" outlineLevel="1" x14ac:dyDescent="0.35">
      <c r="A65" s="7"/>
      <c r="B65" s="8"/>
      <c r="C65" s="18"/>
      <c r="D65" s="18"/>
      <c r="E65" s="18"/>
      <c r="F65" s="27"/>
      <c r="G65" s="500" t="s">
        <v>342</v>
      </c>
      <c r="H65" s="244">
        <v>0</v>
      </c>
      <c r="I65" s="244">
        <f t="shared" si="0"/>
        <v>0</v>
      </c>
      <c r="J65" s="244">
        <v>250</v>
      </c>
      <c r="W65" s="17"/>
      <c r="X65" s="9"/>
      <c r="Y65" s="9"/>
      <c r="Z65" s="9"/>
    </row>
    <row r="66" spans="1:26" ht="12" customHeight="1" outlineLevel="1" x14ac:dyDescent="0.35">
      <c r="A66" s="7"/>
      <c r="B66" s="8"/>
      <c r="C66" s="18"/>
      <c r="D66" s="18"/>
      <c r="E66" s="18"/>
      <c r="F66" s="27"/>
      <c r="G66" s="500" t="s">
        <v>1017</v>
      </c>
      <c r="H66" s="244">
        <v>0</v>
      </c>
      <c r="I66" s="244">
        <f t="shared" si="0"/>
        <v>0</v>
      </c>
      <c r="J66" s="244">
        <v>250</v>
      </c>
      <c r="W66" s="17"/>
      <c r="X66" s="9"/>
      <c r="Y66" s="9"/>
      <c r="Z66" s="9"/>
    </row>
    <row r="67" spans="1:26" ht="12" customHeight="1" outlineLevel="1" x14ac:dyDescent="0.35">
      <c r="A67" s="7"/>
      <c r="B67" s="8"/>
      <c r="C67" s="18"/>
      <c r="D67" s="18"/>
      <c r="E67" s="18"/>
      <c r="F67" s="27"/>
      <c r="G67" s="500" t="s">
        <v>229</v>
      </c>
      <c r="H67" s="244">
        <v>0</v>
      </c>
      <c r="I67" s="244">
        <f t="shared" si="0"/>
        <v>0</v>
      </c>
      <c r="J67" s="244">
        <v>250</v>
      </c>
      <c r="W67" s="17"/>
      <c r="X67" s="9"/>
      <c r="Y67" s="9"/>
      <c r="Z67" s="9"/>
    </row>
    <row r="68" spans="1:26" ht="12" customHeight="1" outlineLevel="1" x14ac:dyDescent="0.35">
      <c r="A68" s="7"/>
      <c r="B68" s="8"/>
      <c r="C68" s="18"/>
      <c r="D68" s="18"/>
      <c r="E68" s="18"/>
      <c r="F68" s="27"/>
      <c r="G68" s="500" t="s">
        <v>75</v>
      </c>
      <c r="H68" s="244">
        <f t="shared" ref="H68:H69" si="3">$S$62</f>
        <v>10.6</v>
      </c>
      <c r="I68" s="244">
        <f t="shared" si="0"/>
        <v>0</v>
      </c>
      <c r="J68" s="244">
        <v>250</v>
      </c>
      <c r="W68" s="17"/>
      <c r="X68" s="9"/>
      <c r="Y68" s="9"/>
      <c r="Z68" s="9"/>
    </row>
    <row r="69" spans="1:26" ht="12" customHeight="1" outlineLevel="1" x14ac:dyDescent="0.35">
      <c r="A69" s="7"/>
      <c r="B69" s="8"/>
      <c r="C69" s="18"/>
      <c r="D69" s="18"/>
      <c r="E69" s="18"/>
      <c r="F69" s="27"/>
      <c r="G69" s="500" t="s">
        <v>69</v>
      </c>
      <c r="H69" s="244">
        <f t="shared" si="3"/>
        <v>10.6</v>
      </c>
      <c r="I69" s="244">
        <f t="shared" si="0"/>
        <v>0</v>
      </c>
      <c r="J69" s="244">
        <v>250</v>
      </c>
      <c r="W69" s="17"/>
      <c r="X69" s="9"/>
      <c r="Y69" s="9"/>
      <c r="Z69" s="9"/>
    </row>
    <row r="70" spans="1:26" ht="12" customHeight="1" outlineLevel="1" x14ac:dyDescent="0.35">
      <c r="A70" s="7"/>
      <c r="B70" s="8"/>
      <c r="C70" s="18"/>
      <c r="D70" s="18"/>
      <c r="E70" s="18"/>
      <c r="F70" s="27"/>
      <c r="G70" s="500" t="s">
        <v>341</v>
      </c>
      <c r="H70" s="244">
        <v>0</v>
      </c>
      <c r="I70" s="244">
        <f t="shared" si="0"/>
        <v>0</v>
      </c>
      <c r="J70" s="244">
        <v>250</v>
      </c>
      <c r="W70" s="17"/>
      <c r="X70" s="9"/>
      <c r="Y70" s="9"/>
      <c r="Z70" s="9"/>
    </row>
    <row r="71" spans="1:26" ht="12" customHeight="1" outlineLevel="1" x14ac:dyDescent="0.35">
      <c r="A71" s="7"/>
      <c r="B71" s="8"/>
      <c r="C71" s="18"/>
      <c r="D71" s="18"/>
      <c r="E71" s="18"/>
      <c r="F71" s="27"/>
      <c r="G71" s="500" t="s">
        <v>67</v>
      </c>
      <c r="H71" s="244">
        <f t="shared" ref="H71:H73" si="4">$S$60</f>
        <v>84.2</v>
      </c>
      <c r="I71" s="244">
        <f t="shared" si="0"/>
        <v>0.87410926365795716</v>
      </c>
      <c r="J71" s="244">
        <v>250</v>
      </c>
      <c r="W71" s="17"/>
      <c r="X71" s="9"/>
      <c r="Y71" s="9"/>
      <c r="Z71" s="9"/>
    </row>
    <row r="72" spans="1:26" ht="12" customHeight="1" outlineLevel="1" x14ac:dyDescent="0.35">
      <c r="A72" s="7"/>
      <c r="B72" s="8"/>
      <c r="C72" s="18"/>
      <c r="D72" s="18"/>
      <c r="E72" s="18"/>
      <c r="F72" s="27"/>
      <c r="G72" s="500" t="s">
        <v>947</v>
      </c>
      <c r="H72" s="244">
        <f t="shared" si="4"/>
        <v>84.2</v>
      </c>
      <c r="I72" s="244">
        <f t="shared" si="0"/>
        <v>0.87410926365795716</v>
      </c>
      <c r="J72" s="244">
        <v>250</v>
      </c>
      <c r="W72" s="17"/>
      <c r="X72" s="9"/>
      <c r="Y72" s="9"/>
      <c r="Z72" s="9"/>
    </row>
    <row r="73" spans="1:26" ht="12" customHeight="1" outlineLevel="1" x14ac:dyDescent="0.35">
      <c r="A73" s="7"/>
      <c r="B73" s="8"/>
      <c r="C73" s="18"/>
      <c r="D73" s="18"/>
      <c r="E73" s="18"/>
      <c r="F73" s="27"/>
      <c r="G73" s="500" t="s">
        <v>221</v>
      </c>
      <c r="H73" s="244">
        <f t="shared" si="4"/>
        <v>84.2</v>
      </c>
      <c r="I73" s="244">
        <f t="shared" si="0"/>
        <v>0.87410926365795716</v>
      </c>
      <c r="J73" s="244">
        <v>250</v>
      </c>
      <c r="O73" s="891"/>
      <c r="P73" s="891"/>
      <c r="Q73" s="892"/>
      <c r="R73" s="891"/>
      <c r="W73" s="17"/>
      <c r="X73" s="9"/>
      <c r="Y73" s="9"/>
      <c r="Z73" s="9"/>
    </row>
    <row r="74" spans="1:26" ht="12" customHeight="1" outlineLevel="1" x14ac:dyDescent="0.35">
      <c r="A74" s="7"/>
      <c r="B74" s="8"/>
      <c r="C74" s="18"/>
      <c r="D74" s="18"/>
      <c r="E74" s="18"/>
      <c r="F74" s="27"/>
      <c r="G74" s="500" t="s">
        <v>64</v>
      </c>
      <c r="H74" s="244">
        <f>$S$61</f>
        <v>54.5</v>
      </c>
      <c r="I74" s="244">
        <f t="shared" si="0"/>
        <v>0.7117622894700808</v>
      </c>
      <c r="J74" s="244">
        <v>250</v>
      </c>
      <c r="W74" s="17"/>
      <c r="X74" s="9"/>
      <c r="Y74" s="9"/>
      <c r="Z74" s="9"/>
    </row>
    <row r="75" spans="1:26" ht="12" customHeight="1" outlineLevel="1" x14ac:dyDescent="0.35">
      <c r="A75" s="7"/>
      <c r="B75" s="8"/>
      <c r="C75" s="18"/>
      <c r="D75" s="18"/>
      <c r="E75" s="18"/>
      <c r="F75" s="27"/>
      <c r="G75" s="500" t="s">
        <v>949</v>
      </c>
      <c r="H75" s="244">
        <f>$S$61</f>
        <v>54.5</v>
      </c>
      <c r="I75" s="244">
        <f t="shared" si="0"/>
        <v>0.7117622894700808</v>
      </c>
      <c r="J75" s="244">
        <v>250</v>
      </c>
      <c r="W75" s="17"/>
      <c r="X75" s="9"/>
      <c r="Y75" s="9"/>
      <c r="Z75" s="9"/>
    </row>
    <row r="76" spans="1:26" ht="12" customHeight="1" outlineLevel="1" x14ac:dyDescent="0.35">
      <c r="A76" s="7"/>
      <c r="B76" s="8"/>
      <c r="C76" s="18"/>
      <c r="D76" s="18"/>
      <c r="E76" s="18"/>
      <c r="F76" s="27"/>
      <c r="G76" s="500" t="s">
        <v>343</v>
      </c>
      <c r="H76" s="244">
        <v>0</v>
      </c>
      <c r="I76" s="244">
        <f t="shared" si="0"/>
        <v>0</v>
      </c>
      <c r="J76" s="244">
        <v>250</v>
      </c>
      <c r="W76" s="17"/>
      <c r="X76" s="9"/>
      <c r="Y76" s="9"/>
      <c r="Z76" s="9"/>
    </row>
    <row r="77" spans="1:26" ht="12" customHeight="1" outlineLevel="1" x14ac:dyDescent="0.35">
      <c r="A77" s="7"/>
      <c r="B77" s="8"/>
      <c r="C77" s="18"/>
      <c r="D77" s="18"/>
      <c r="E77" s="18"/>
      <c r="F77" s="27"/>
      <c r="G77" s="500" t="s">
        <v>1129</v>
      </c>
      <c r="H77" s="244">
        <v>0</v>
      </c>
      <c r="I77" s="244">
        <f t="shared" si="0"/>
        <v>0</v>
      </c>
      <c r="J77" s="244">
        <v>250</v>
      </c>
      <c r="W77" s="17"/>
      <c r="X77" s="9"/>
      <c r="Y77" s="9"/>
      <c r="Z77" s="9"/>
    </row>
    <row r="78" spans="1:26" ht="12" customHeight="1" outlineLevel="1" x14ac:dyDescent="0.35">
      <c r="A78" s="7"/>
      <c r="B78" s="8"/>
      <c r="C78" s="18"/>
      <c r="D78" s="18"/>
      <c r="E78" s="18"/>
      <c r="F78" s="27"/>
      <c r="G78" s="500" t="s">
        <v>77</v>
      </c>
      <c r="H78" s="244">
        <v>0</v>
      </c>
      <c r="I78" s="244">
        <f t="shared" si="0"/>
        <v>0</v>
      </c>
      <c r="J78" s="244">
        <v>250</v>
      </c>
      <c r="W78" s="17"/>
      <c r="X78" s="9"/>
      <c r="Y78" s="9"/>
      <c r="Z78" s="9"/>
    </row>
    <row r="79" spans="1:26" ht="12" customHeight="1" outlineLevel="1" x14ac:dyDescent="0.35">
      <c r="A79" s="7"/>
      <c r="B79" s="8"/>
      <c r="C79" s="18"/>
      <c r="D79" s="18"/>
      <c r="E79" s="18"/>
      <c r="F79" s="27"/>
      <c r="G79" s="500" t="s">
        <v>344</v>
      </c>
      <c r="H79" s="244">
        <v>0</v>
      </c>
      <c r="I79" s="244">
        <f t="shared" si="0"/>
        <v>0</v>
      </c>
      <c r="J79" s="244">
        <v>250</v>
      </c>
      <c r="W79" s="17"/>
      <c r="X79" s="9"/>
      <c r="Y79" s="9"/>
      <c r="Z79" s="9"/>
    </row>
    <row r="80" spans="1:26" ht="12" customHeight="1" outlineLevel="1" x14ac:dyDescent="0.35">
      <c r="A80" s="7"/>
      <c r="B80" s="8"/>
      <c r="C80" s="18"/>
      <c r="D80" s="18"/>
      <c r="E80" s="18"/>
      <c r="F80" s="27"/>
      <c r="G80" s="500" t="s">
        <v>1018</v>
      </c>
      <c r="H80" s="244">
        <v>0</v>
      </c>
      <c r="I80" s="244">
        <f t="shared" si="0"/>
        <v>0</v>
      </c>
      <c r="J80" s="244">
        <v>250</v>
      </c>
      <c r="W80" s="17"/>
      <c r="X80" s="9"/>
      <c r="Y80" s="9"/>
      <c r="Z80" s="9"/>
    </row>
    <row r="81" spans="1:26" ht="12" customHeight="1" outlineLevel="1" x14ac:dyDescent="0.35">
      <c r="A81" s="7"/>
      <c r="B81" s="8"/>
      <c r="C81" s="18"/>
      <c r="D81" s="18"/>
      <c r="E81" s="18"/>
      <c r="F81" s="27"/>
      <c r="G81" s="500" t="s">
        <v>228</v>
      </c>
      <c r="H81" s="244">
        <v>0</v>
      </c>
      <c r="I81" s="244">
        <f t="shared" si="0"/>
        <v>0</v>
      </c>
      <c r="J81" s="244">
        <v>250</v>
      </c>
      <c r="W81" s="17"/>
      <c r="X81" s="9"/>
      <c r="Y81" s="9"/>
      <c r="Z81" s="9"/>
    </row>
    <row r="82" spans="1:26" ht="12" customHeight="1" outlineLevel="1" x14ac:dyDescent="0.35">
      <c r="A82" s="7"/>
      <c r="B82" s="8"/>
      <c r="C82" s="18"/>
      <c r="D82" s="18"/>
      <c r="E82" s="18"/>
      <c r="F82" s="27"/>
      <c r="G82" s="500" t="s">
        <v>345</v>
      </c>
      <c r="H82" s="244">
        <v>0</v>
      </c>
      <c r="I82" s="244">
        <f t="shared" si="0"/>
        <v>0</v>
      </c>
      <c r="J82" s="244">
        <v>250</v>
      </c>
      <c r="W82" s="17"/>
      <c r="X82" s="9"/>
      <c r="Y82" s="9"/>
      <c r="Z82" s="9"/>
    </row>
    <row r="83" spans="1:26" ht="12" customHeight="1" outlineLevel="1" x14ac:dyDescent="0.35">
      <c r="A83" s="7"/>
      <c r="B83" s="8"/>
      <c r="C83" s="18"/>
      <c r="D83" s="18"/>
      <c r="E83" s="18"/>
      <c r="F83" s="27"/>
      <c r="G83" s="500" t="s">
        <v>1019</v>
      </c>
      <c r="H83" s="244">
        <v>0</v>
      </c>
      <c r="I83" s="244">
        <f t="shared" si="0"/>
        <v>0</v>
      </c>
      <c r="J83" s="244">
        <v>250</v>
      </c>
      <c r="W83" s="17"/>
      <c r="X83" s="9"/>
      <c r="Y83" s="9"/>
      <c r="Z83" s="9"/>
    </row>
    <row r="84" spans="1:26" ht="12" customHeight="1" outlineLevel="1" x14ac:dyDescent="0.35">
      <c r="A84" s="7"/>
      <c r="B84" s="8"/>
      <c r="C84" s="18"/>
      <c r="D84" s="18"/>
      <c r="E84" s="18"/>
      <c r="F84" s="27"/>
      <c r="G84" s="500" t="s">
        <v>226</v>
      </c>
      <c r="H84" s="244">
        <v>0</v>
      </c>
      <c r="I84" s="244">
        <f t="shared" si="0"/>
        <v>0</v>
      </c>
      <c r="J84" s="244">
        <v>250</v>
      </c>
      <c r="W84" s="17"/>
      <c r="X84" s="9"/>
      <c r="Y84" s="9"/>
      <c r="Z84" s="9"/>
    </row>
    <row r="85" spans="1:26" ht="12" customHeight="1" outlineLevel="1" x14ac:dyDescent="0.35">
      <c r="A85" s="7"/>
      <c r="B85" s="8"/>
      <c r="C85" s="18"/>
      <c r="D85" s="18"/>
      <c r="E85" s="18"/>
      <c r="F85" s="27"/>
      <c r="G85" s="500" t="s">
        <v>76</v>
      </c>
      <c r="H85" s="244">
        <f>$S$62</f>
        <v>10.6</v>
      </c>
      <c r="I85" s="244">
        <f t="shared" si="0"/>
        <v>0</v>
      </c>
      <c r="J85" s="244">
        <v>250</v>
      </c>
      <c r="W85" s="17"/>
      <c r="X85" s="9"/>
      <c r="Y85" s="9"/>
      <c r="Z85" s="9"/>
    </row>
    <row r="86" spans="1:26" ht="12" customHeight="1" outlineLevel="1" x14ac:dyDescent="0.35">
      <c r="A86" s="7"/>
      <c r="B86" s="8"/>
      <c r="C86" s="18"/>
      <c r="D86" s="18"/>
      <c r="E86" s="18"/>
      <c r="F86" s="27"/>
      <c r="G86" s="500" t="s">
        <v>65</v>
      </c>
      <c r="H86" s="244">
        <f t="shared" ref="H86:H87" si="5">$S$60</f>
        <v>84.2</v>
      </c>
      <c r="I86" s="244">
        <f t="shared" si="0"/>
        <v>0.87410926365795716</v>
      </c>
      <c r="J86" s="244">
        <v>250</v>
      </c>
      <c r="W86" s="17"/>
      <c r="X86" s="9"/>
      <c r="Y86" s="9"/>
      <c r="Z86" s="9"/>
    </row>
    <row r="87" spans="1:26" ht="12" customHeight="1" outlineLevel="1" x14ac:dyDescent="0.35">
      <c r="A87" s="7"/>
      <c r="B87" s="8"/>
      <c r="C87" s="18"/>
      <c r="D87" s="18"/>
      <c r="E87" s="18"/>
      <c r="F87" s="27"/>
      <c r="G87" s="500" t="s">
        <v>945</v>
      </c>
      <c r="H87" s="244">
        <f t="shared" si="5"/>
        <v>84.2</v>
      </c>
      <c r="I87" s="244">
        <f t="shared" si="0"/>
        <v>0.87410926365795716</v>
      </c>
      <c r="J87" s="244">
        <v>250</v>
      </c>
      <c r="W87" s="17"/>
      <c r="X87" s="9"/>
      <c r="Y87" s="9"/>
      <c r="Z87" s="9"/>
    </row>
    <row r="88" spans="1:26" ht="12" customHeight="1" outlineLevel="1" x14ac:dyDescent="0.35">
      <c r="A88" s="7"/>
      <c r="B88" s="8"/>
      <c r="C88" s="18"/>
      <c r="D88" s="18"/>
      <c r="E88" s="18"/>
      <c r="F88" s="27"/>
      <c r="G88" s="500" t="s">
        <v>346</v>
      </c>
      <c r="H88" s="244">
        <v>0</v>
      </c>
      <c r="I88" s="244">
        <f t="shared" si="0"/>
        <v>0</v>
      </c>
      <c r="J88" s="244">
        <v>250</v>
      </c>
      <c r="W88" s="17"/>
      <c r="X88" s="9"/>
      <c r="Y88" s="9"/>
      <c r="Z88" s="9"/>
    </row>
    <row r="89" spans="1:26" ht="12" customHeight="1" outlineLevel="1" x14ac:dyDescent="0.35">
      <c r="A89" s="7"/>
      <c r="B89" s="8"/>
      <c r="C89" s="18"/>
      <c r="D89" s="18"/>
      <c r="E89" s="18"/>
      <c r="F89" s="27"/>
      <c r="G89" s="500" t="s">
        <v>1020</v>
      </c>
      <c r="H89" s="244">
        <v>0</v>
      </c>
      <c r="I89" s="244">
        <f t="shared" si="0"/>
        <v>0</v>
      </c>
      <c r="J89" s="244">
        <v>250</v>
      </c>
      <c r="W89" s="17"/>
      <c r="X89" s="9"/>
      <c r="Y89" s="9"/>
      <c r="Z89" s="9"/>
    </row>
    <row r="90" spans="1:26" ht="12" customHeight="1" outlineLevel="1" x14ac:dyDescent="0.35">
      <c r="A90" s="7"/>
      <c r="B90" s="8"/>
      <c r="C90" s="18"/>
      <c r="D90" s="18"/>
      <c r="E90" s="18"/>
      <c r="F90" s="27"/>
      <c r="G90" s="500" t="s">
        <v>227</v>
      </c>
      <c r="H90" s="244">
        <v>0</v>
      </c>
      <c r="I90" s="244">
        <f t="shared" si="0"/>
        <v>0</v>
      </c>
      <c r="J90" s="244">
        <v>250</v>
      </c>
      <c r="W90" s="17"/>
      <c r="X90" s="9"/>
      <c r="Y90" s="9"/>
      <c r="Z90" s="9"/>
    </row>
    <row r="91" spans="1:26" ht="12" customHeight="1" outlineLevel="1" x14ac:dyDescent="0.35">
      <c r="A91" s="7"/>
      <c r="B91" s="8"/>
      <c r="C91" s="18"/>
      <c r="D91" s="18"/>
      <c r="E91" s="18"/>
      <c r="F91" s="27"/>
      <c r="G91" s="500" t="s">
        <v>73</v>
      </c>
      <c r="H91" s="244">
        <f t="shared" ref="H91:H92" si="6">$S$61</f>
        <v>54.5</v>
      </c>
      <c r="I91" s="244">
        <f t="shared" si="0"/>
        <v>0.7117622894700808</v>
      </c>
      <c r="J91" s="244">
        <v>250</v>
      </c>
      <c r="W91" s="17"/>
      <c r="X91" s="9"/>
      <c r="Y91" s="9"/>
      <c r="Z91" s="9"/>
    </row>
    <row r="92" spans="1:26" outlineLevel="1" x14ac:dyDescent="0.35">
      <c r="A92" s="7"/>
      <c r="B92" s="8"/>
      <c r="C92" s="18"/>
      <c r="D92" s="18"/>
      <c r="E92" s="18"/>
      <c r="F92" s="37"/>
      <c r="G92" s="501" t="s">
        <v>948</v>
      </c>
      <c r="H92" s="244">
        <f t="shared" si="6"/>
        <v>54.5</v>
      </c>
      <c r="I92" s="244">
        <f t="shared" si="0"/>
        <v>0.7117622894700808</v>
      </c>
      <c r="J92" s="244">
        <v>250</v>
      </c>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397</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797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hidden="1" outlineLevel="1" x14ac:dyDescent="0.35">
      <c r="A71" s="171"/>
      <c r="B71" s="8"/>
      <c r="C71" s="18"/>
      <c r="D71" s="18"/>
      <c r="E71" s="18"/>
      <c r="F71" s="27"/>
      <c r="G71" s="27"/>
      <c r="H71" s="27"/>
      <c r="I71" t="s">
        <v>819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397</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397</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397</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397</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397</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397</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397</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397</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397</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397</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397</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397</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397</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397</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397</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397</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397</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790</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790</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790</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790</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790</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790</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790</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790</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790</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790</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790</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790</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790</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790</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790</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790</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790</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791</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791</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791</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791</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791</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791</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791</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791</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791</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791</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791</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791</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791</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791</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791</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791</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791</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792</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792</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792</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792</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792</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792</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792</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792</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792</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792</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792</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792</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792</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792</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792</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792</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792</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793</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793</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793</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793</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793</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793</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793</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793</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793</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793</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793</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793</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793</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793</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793</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793</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793</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794</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794</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794</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794</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794</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794</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794</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794</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794</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794</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794</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794</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794</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794</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794</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794</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794</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795</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795</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795</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795</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795</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795</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795</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795</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795</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795</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795</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795</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795</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795</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795</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795</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795</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796</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796</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796</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796</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796</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796</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796</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796</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796</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796</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796</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796</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796</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796</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796</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796</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796</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797</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797</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797</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797</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797</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797</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797</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797</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797</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797</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797</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797</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797</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797</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797</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797</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797</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8" t="s">
        <v>933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4"/>
      <c r="G5" s="775" t="s">
        <v>1126</v>
      </c>
      <c r="H5" s="52"/>
      <c r="I5" s="52"/>
      <c r="J5" s="52"/>
      <c r="K5" s="52"/>
      <c r="L5" s="52"/>
      <c r="M5" s="52"/>
      <c r="N5" s="52"/>
      <c r="O5" s="52"/>
      <c r="P5" s="52"/>
      <c r="Q5" s="52"/>
      <c r="R5" s="52"/>
      <c r="S5" s="52"/>
      <c r="T5" s="45"/>
      <c r="U5" s="74"/>
      <c r="V5" s="776"/>
      <c r="W5" s="777"/>
      <c r="X5" s="17"/>
      <c r="Y5" s="9"/>
    </row>
    <row r="6" spans="1:25" ht="13"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3"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3"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7">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7"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4"/>
      <c r="G24" s="775" t="s">
        <v>1130</v>
      </c>
      <c r="H24" s="52"/>
      <c r="I24" s="52"/>
      <c r="J24" s="52"/>
      <c r="K24" s="52"/>
      <c r="L24" s="52"/>
      <c r="M24" s="52"/>
      <c r="N24" s="52"/>
      <c r="O24" s="52"/>
      <c r="P24" s="52"/>
      <c r="Q24" s="52"/>
      <c r="R24" s="52"/>
      <c r="S24" s="52"/>
      <c r="T24" s="45"/>
      <c r="U24" s="74"/>
      <c r="V24" s="776"/>
      <c r="W24" s="777"/>
      <c r="X24" s="17"/>
      <c r="Y24" s="9"/>
    </row>
    <row r="25" spans="1:25" ht="13"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3"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3"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8"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8"/>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8"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9">
        <v>43466</v>
      </c>
      <c r="K37" s="790">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80">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2" t="s">
        <v>1144</v>
      </c>
      <c r="J52" s="592" t="s">
        <v>1145</v>
      </c>
      <c r="K52" s="102" t="s">
        <v>1146</v>
      </c>
      <c r="L52" s="24"/>
      <c r="M52" s="18" t="s">
        <v>1147</v>
      </c>
      <c r="N52" s="18"/>
      <c r="O52" s="24"/>
      <c r="P52" s="23" t="s">
        <v>1148</v>
      </c>
      <c r="Q52" s="24"/>
      <c r="R52" s="18" t="s">
        <v>1149</v>
      </c>
      <c r="S52" s="24"/>
      <c r="T52" s="882" t="s">
        <v>1270</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2" t="s">
        <v>1271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3" customHeight="1" x14ac:dyDescent="0.35">
      <c r="A56" s="7"/>
      <c r="B56" s="8"/>
      <c r="C56" s="18"/>
      <c r="D56" s="18"/>
      <c r="E56" s="18"/>
      <c r="F56" s="27"/>
      <c r="G56" s="792" t="s">
        <v>1157</v>
      </c>
      <c r="H56" s="793" t="s">
        <v>382</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3" customHeight="1" x14ac:dyDescent="0.3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3" customHeight="1" x14ac:dyDescent="0.3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3" customHeight="1" x14ac:dyDescent="0.3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3" customHeight="1" x14ac:dyDescent="0.3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3" customHeight="1" x14ac:dyDescent="0.3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3" customHeight="1" x14ac:dyDescent="0.3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3" customHeight="1" x14ac:dyDescent="0.3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3" customHeight="1" x14ac:dyDescent="0.3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3" customHeight="1" x14ac:dyDescent="0.3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3" customHeight="1" x14ac:dyDescent="0.35">
      <c r="A66" s="7"/>
      <c r="B66" s="8"/>
      <c r="C66" s="18"/>
      <c r="D66" s="18"/>
      <c r="E66" s="18"/>
      <c r="F66" s="27"/>
      <c r="G66" s="792" t="s">
        <v>1158</v>
      </c>
      <c r="H66" s="793" t="s">
        <v>382</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3" customHeight="1" outlineLevel="1" x14ac:dyDescent="0.3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3" customHeight="1" outlineLevel="1" x14ac:dyDescent="0.3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3" customHeight="1" outlineLevel="1" x14ac:dyDescent="0.3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3" customHeight="1" outlineLevel="1" x14ac:dyDescent="0.3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3" customHeight="1" outlineLevel="1" x14ac:dyDescent="0.3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3" customHeight="1" outlineLevel="1" x14ac:dyDescent="0.3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3" customHeight="1" outlineLevel="1" x14ac:dyDescent="0.3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3" customHeight="1" outlineLevel="1" x14ac:dyDescent="0.3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3" customHeight="1" outlineLevel="1" x14ac:dyDescent="0.3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3" customHeight="1" outlineLevel="1" x14ac:dyDescent="0.35">
      <c r="A76" s="7"/>
      <c r="B76" s="8"/>
      <c r="C76" s="18"/>
      <c r="D76" s="18"/>
      <c r="E76" s="18"/>
      <c r="F76" s="27"/>
      <c r="G76" s="792" t="s">
        <v>1159</v>
      </c>
      <c r="H76" s="793" t="s">
        <v>382</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3" customHeight="1" outlineLevel="1" x14ac:dyDescent="0.3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3" customHeight="1" outlineLevel="1" x14ac:dyDescent="0.3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3" customHeight="1" outlineLevel="1" x14ac:dyDescent="0.3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3" customHeight="1" outlineLevel="1" x14ac:dyDescent="0.3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3" customHeight="1" outlineLevel="1" x14ac:dyDescent="0.3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3" customHeight="1" outlineLevel="1" x14ac:dyDescent="0.3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3" customHeight="1" outlineLevel="1" x14ac:dyDescent="0.3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3" customHeight="1" outlineLevel="1" x14ac:dyDescent="0.3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3" customHeight="1" outlineLevel="1" x14ac:dyDescent="0.3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3" customHeight="1" outlineLevel="1" x14ac:dyDescent="0.35">
      <c r="A86" s="7"/>
      <c r="B86" s="8"/>
      <c r="C86" s="18"/>
      <c r="D86" s="18"/>
      <c r="E86" s="18"/>
      <c r="F86" s="27"/>
      <c r="G86" s="792" t="s">
        <v>1160</v>
      </c>
      <c r="H86" s="793" t="s">
        <v>382</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3" customHeight="1" outlineLevel="1" x14ac:dyDescent="0.3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3" customHeight="1" outlineLevel="1" x14ac:dyDescent="0.3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3" customHeight="1" outlineLevel="1" x14ac:dyDescent="0.3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3" customHeight="1" outlineLevel="1" x14ac:dyDescent="0.3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3" customHeight="1" outlineLevel="1" x14ac:dyDescent="0.3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3" customHeight="1" outlineLevel="1" x14ac:dyDescent="0.3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3" customHeight="1" outlineLevel="1" x14ac:dyDescent="0.3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3" customHeight="1" outlineLevel="1" x14ac:dyDescent="0.3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3" customHeight="1" outlineLevel="1" x14ac:dyDescent="0.3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3" customHeight="1" outlineLevel="1" x14ac:dyDescent="0.35">
      <c r="A96" s="7"/>
      <c r="B96" s="8"/>
      <c r="C96" s="18"/>
      <c r="D96" s="18"/>
      <c r="E96" s="18"/>
      <c r="F96" s="27"/>
      <c r="G96" s="792" t="s">
        <v>1161</v>
      </c>
      <c r="H96" s="793" t="s">
        <v>382</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3" customHeight="1" outlineLevel="1" x14ac:dyDescent="0.3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3" customHeight="1" outlineLevel="1" x14ac:dyDescent="0.3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3" customHeight="1" outlineLevel="1" x14ac:dyDescent="0.3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3" customHeight="1" outlineLevel="1" x14ac:dyDescent="0.3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3" customHeight="1" outlineLevel="1" x14ac:dyDescent="0.3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3" customHeight="1" outlineLevel="1" x14ac:dyDescent="0.3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3" customHeight="1" outlineLevel="1" x14ac:dyDescent="0.3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3" customHeight="1" outlineLevel="1" x14ac:dyDescent="0.3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3" customHeight="1" outlineLevel="1" x14ac:dyDescent="0.3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3" customHeight="1" outlineLevel="1" x14ac:dyDescent="0.35">
      <c r="A106" s="7"/>
      <c r="B106" s="8"/>
      <c r="C106" s="18"/>
      <c r="D106" s="18"/>
      <c r="E106" s="18"/>
      <c r="F106" s="27"/>
      <c r="G106" s="792" t="s">
        <v>1162</v>
      </c>
      <c r="H106" s="793" t="s">
        <v>382</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3" customHeight="1" outlineLevel="1" x14ac:dyDescent="0.3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3" customHeight="1" outlineLevel="1" x14ac:dyDescent="0.3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3" customHeight="1" outlineLevel="1" x14ac:dyDescent="0.3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3" customHeight="1" outlineLevel="1" x14ac:dyDescent="0.3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3" customHeight="1" outlineLevel="1" x14ac:dyDescent="0.3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3" customHeight="1" outlineLevel="1" x14ac:dyDescent="0.3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3" customHeight="1" outlineLevel="1" x14ac:dyDescent="0.3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3" customHeight="1" outlineLevel="1" x14ac:dyDescent="0.3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3" customHeight="1" outlineLevel="1" x14ac:dyDescent="0.3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3" customHeight="1" outlineLevel="1" x14ac:dyDescent="0.35">
      <c r="A116" s="7"/>
      <c r="B116" s="8"/>
      <c r="C116" s="18"/>
      <c r="D116" s="18"/>
      <c r="E116" s="18"/>
      <c r="F116" s="27"/>
      <c r="G116" s="792" t="s">
        <v>1163</v>
      </c>
      <c r="H116" s="793" t="s">
        <v>382</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3" customHeight="1" outlineLevel="1" x14ac:dyDescent="0.3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3" customHeight="1" outlineLevel="1" x14ac:dyDescent="0.3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3" customHeight="1" outlineLevel="1" x14ac:dyDescent="0.3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3" customHeight="1" outlineLevel="1" x14ac:dyDescent="0.3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3" customHeight="1" outlineLevel="1" x14ac:dyDescent="0.3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3" customHeight="1" outlineLevel="1" x14ac:dyDescent="0.3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3" customHeight="1" outlineLevel="1" x14ac:dyDescent="0.3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3" customHeight="1" outlineLevel="1" x14ac:dyDescent="0.3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3" customHeight="1" outlineLevel="1" x14ac:dyDescent="0.3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3" customHeight="1" outlineLevel="1" x14ac:dyDescent="0.35">
      <c r="A126" s="7"/>
      <c r="B126" s="8"/>
      <c r="C126" s="18"/>
      <c r="D126" s="18"/>
      <c r="E126" s="18"/>
      <c r="F126" s="27"/>
      <c r="G126" s="792" t="s">
        <v>1164</v>
      </c>
      <c r="H126" s="793" t="s">
        <v>382</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3" customHeight="1" outlineLevel="1" x14ac:dyDescent="0.3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3" customHeight="1" outlineLevel="1" x14ac:dyDescent="0.3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3" customHeight="1" outlineLevel="1" x14ac:dyDescent="0.3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3" customHeight="1" outlineLevel="1" x14ac:dyDescent="0.3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3" customHeight="1" outlineLevel="1" x14ac:dyDescent="0.3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3" customHeight="1" outlineLevel="1" x14ac:dyDescent="0.3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3" customHeight="1" outlineLevel="1" x14ac:dyDescent="0.3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3" customHeight="1" outlineLevel="1" x14ac:dyDescent="0.3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3" customHeight="1" outlineLevel="1" x14ac:dyDescent="0.3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3" customHeight="1" outlineLevel="1" x14ac:dyDescent="0.35">
      <c r="A136" s="7"/>
      <c r="B136" s="8"/>
      <c r="C136" s="18"/>
      <c r="D136" s="18"/>
      <c r="E136" s="18"/>
      <c r="F136" s="27"/>
      <c r="G136" s="792" t="s">
        <v>1165</v>
      </c>
      <c r="H136" s="793" t="s">
        <v>382</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3" customHeight="1" outlineLevel="1" x14ac:dyDescent="0.3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3" customHeight="1" outlineLevel="1" x14ac:dyDescent="0.3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3" customHeight="1" outlineLevel="1" x14ac:dyDescent="0.3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3" customHeight="1" outlineLevel="1" x14ac:dyDescent="0.3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3" customHeight="1" outlineLevel="1" x14ac:dyDescent="0.3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3" customHeight="1" outlineLevel="1" x14ac:dyDescent="0.3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3" customHeight="1" outlineLevel="1" x14ac:dyDescent="0.3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3" customHeight="1" outlineLevel="1" x14ac:dyDescent="0.3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3" customHeight="1" outlineLevel="1" x14ac:dyDescent="0.3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3" customHeight="1" outlineLevel="1" x14ac:dyDescent="0.35">
      <c r="A146" s="7"/>
      <c r="B146" s="8"/>
      <c r="C146" s="18"/>
      <c r="D146" s="18"/>
      <c r="E146" s="18"/>
      <c r="F146" s="27"/>
      <c r="G146" s="792" t="s">
        <v>1166</v>
      </c>
      <c r="H146" s="793" t="s">
        <v>382</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3" customHeight="1" outlineLevel="1" x14ac:dyDescent="0.3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3" customHeight="1" outlineLevel="1" x14ac:dyDescent="0.3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3" customHeight="1" outlineLevel="1" x14ac:dyDescent="0.3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3" customHeight="1" outlineLevel="1" x14ac:dyDescent="0.3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3" customHeight="1" outlineLevel="1" x14ac:dyDescent="0.3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3" customHeight="1" outlineLevel="1" x14ac:dyDescent="0.3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3" customHeight="1" outlineLevel="1" x14ac:dyDescent="0.3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3" customHeight="1" outlineLevel="1" x14ac:dyDescent="0.3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3" customHeight="1" outlineLevel="1" x14ac:dyDescent="0.3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6"/>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1"/>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4">
        <v>4</v>
      </c>
      <c r="K210" s="531"/>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1"/>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4" t="s">
        <v>762</v>
      </c>
      <c r="H20" s="484" t="s">
        <v>754</v>
      </c>
      <c r="I20" s="484" t="s">
        <v>755</v>
      </c>
      <c r="J20" s="484" t="s">
        <v>756</v>
      </c>
      <c r="K20" s="484" t="s">
        <v>757</v>
      </c>
      <c r="L20" s="484" t="s">
        <v>758</v>
      </c>
      <c r="M20" s="484" t="s">
        <v>759</v>
      </c>
      <c r="N20" s="484" t="s">
        <v>760</v>
      </c>
      <c r="O20" s="484"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9" t="s">
        <v>384</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1070</v>
      </c>
      <c r="T21" t="s">
        <v>384</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385</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385</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386</v>
      </c>
      <c r="F23" s="643">
        <v>43606</v>
      </c>
      <c r="G23" s="643">
        <v>43628</v>
      </c>
      <c r="H23" s="2">
        <f>G23</f>
        <v>43628</v>
      </c>
      <c r="I23" s="643">
        <v>43628</v>
      </c>
      <c r="J23" s="2">
        <f>I23</f>
        <v>43628</v>
      </c>
      <c r="K23" s="643">
        <v>43628</v>
      </c>
      <c r="L23" s="2">
        <f>K23</f>
        <v>43628</v>
      </c>
      <c r="M23" s="643">
        <v>43614</v>
      </c>
      <c r="N23" s="2">
        <f t="shared" si="0"/>
        <v>43614</v>
      </c>
      <c r="O23" s="2">
        <f t="shared" si="0"/>
        <v>43614</v>
      </c>
      <c r="T23" t="s">
        <v>386</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387</v>
      </c>
      <c r="F24" s="643">
        <v>43628</v>
      </c>
      <c r="G24" s="643">
        <v>43684</v>
      </c>
      <c r="H24" s="2">
        <f>G24</f>
        <v>43684</v>
      </c>
      <c r="I24" s="643">
        <v>43684</v>
      </c>
      <c r="J24" s="2">
        <f>I24</f>
        <v>43684</v>
      </c>
      <c r="K24" s="643">
        <v>43684</v>
      </c>
      <c r="L24" s="2">
        <f>K24</f>
        <v>43684</v>
      </c>
      <c r="M24" s="643">
        <v>43684</v>
      </c>
      <c r="N24" s="2">
        <f t="shared" si="0"/>
        <v>43684</v>
      </c>
      <c r="O24" s="2">
        <f t="shared" si="0"/>
        <v>43684</v>
      </c>
      <c r="T24" t="s">
        <v>387</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388</v>
      </c>
      <c r="F25" s="643">
        <v>43684</v>
      </c>
      <c r="G25" s="643">
        <v>43733</v>
      </c>
      <c r="H25" s="2">
        <f>G25</f>
        <v>43733</v>
      </c>
      <c r="I25" s="643">
        <v>43733</v>
      </c>
      <c r="J25" s="2">
        <f>I25</f>
        <v>43733</v>
      </c>
      <c r="K25" s="643">
        <v>43733</v>
      </c>
      <c r="L25" s="2">
        <f>K25</f>
        <v>43733</v>
      </c>
      <c r="M25" s="643">
        <v>43733</v>
      </c>
      <c r="N25" s="2">
        <f t="shared" si="0"/>
        <v>43733</v>
      </c>
      <c r="O25" s="2">
        <f t="shared" si="0"/>
        <v>43733</v>
      </c>
      <c r="T25" t="s">
        <v>388</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389</v>
      </c>
      <c r="F26" s="643">
        <v>43733</v>
      </c>
      <c r="G26" s="643">
        <v>43753</v>
      </c>
      <c r="H26" s="2">
        <f>G26</f>
        <v>43753</v>
      </c>
      <c r="I26" s="643">
        <v>43753</v>
      </c>
      <c r="J26" s="2">
        <f>I26</f>
        <v>43753</v>
      </c>
      <c r="K26" s="643">
        <v>43753</v>
      </c>
      <c r="L26" s="2">
        <f>K26</f>
        <v>43753</v>
      </c>
      <c r="M26" s="643">
        <v>43753</v>
      </c>
      <c r="N26" s="2">
        <f t="shared" si="0"/>
        <v>43753</v>
      </c>
      <c r="O26" s="2">
        <f t="shared" si="0"/>
        <v>43753</v>
      </c>
      <c r="P26" t="s">
        <v>1071</v>
      </c>
      <c r="T26" t="s">
        <v>389</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390</v>
      </c>
      <c r="F27" s="643">
        <v>43778</v>
      </c>
      <c r="G27" s="643">
        <v>43784</v>
      </c>
      <c r="H27" s="643">
        <v>43769</v>
      </c>
      <c r="I27" s="643">
        <v>43784</v>
      </c>
      <c r="J27" s="643">
        <v>43766</v>
      </c>
      <c r="K27" s="643">
        <v>43789</v>
      </c>
      <c r="L27" s="643">
        <v>43775</v>
      </c>
      <c r="M27" s="643">
        <v>43797</v>
      </c>
      <c r="N27" s="643">
        <v>43770</v>
      </c>
      <c r="O27" s="2">
        <f>N27</f>
        <v>43770</v>
      </c>
      <c r="P27" t="s">
        <v>1069</v>
      </c>
      <c r="T27" t="s">
        <v>390</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391</v>
      </c>
      <c r="F28" s="643">
        <v>43809</v>
      </c>
      <c r="G28" s="643">
        <v>43852</v>
      </c>
      <c r="H28" s="643">
        <v>43852</v>
      </c>
      <c r="I28" s="643">
        <v>43852</v>
      </c>
      <c r="J28" s="643">
        <v>43852</v>
      </c>
      <c r="K28" s="643">
        <v>43852</v>
      </c>
      <c r="L28" s="643">
        <v>43852</v>
      </c>
      <c r="M28" s="643">
        <v>43852</v>
      </c>
      <c r="N28" s="643">
        <v>43852</v>
      </c>
      <c r="O28" s="2">
        <f>N28</f>
        <v>43852</v>
      </c>
      <c r="T28" t="s">
        <v>391</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392</v>
      </c>
      <c r="F29" s="643">
        <v>43852</v>
      </c>
      <c r="G29" s="643">
        <v>43891</v>
      </c>
      <c r="H29" s="643">
        <v>43891</v>
      </c>
      <c r="I29" s="643">
        <v>43891</v>
      </c>
      <c r="J29" s="643">
        <v>43891</v>
      </c>
      <c r="K29" s="643">
        <v>43891</v>
      </c>
      <c r="L29" s="643">
        <v>43891</v>
      </c>
      <c r="M29" s="643">
        <v>43891</v>
      </c>
      <c r="N29" s="643">
        <v>43891</v>
      </c>
      <c r="O29" s="2">
        <f>N29</f>
        <v>43891</v>
      </c>
      <c r="T29" t="s">
        <v>392</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393</v>
      </c>
      <c r="F30" s="643">
        <v>43902</v>
      </c>
      <c r="G30" s="643">
        <v>43922</v>
      </c>
      <c r="H30" s="643">
        <v>43922</v>
      </c>
      <c r="I30" s="643">
        <v>43922</v>
      </c>
      <c r="J30" s="643">
        <v>43922</v>
      </c>
      <c r="K30" s="643">
        <v>43922</v>
      </c>
      <c r="L30" s="643">
        <v>43922</v>
      </c>
      <c r="M30" s="643">
        <v>43922</v>
      </c>
      <c r="N30" s="643">
        <v>43922</v>
      </c>
      <c r="O30" s="2">
        <f>N30</f>
        <v>43922</v>
      </c>
      <c r="T30" t="s">
        <v>393</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394</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4" t="s">
        <v>762</v>
      </c>
      <c r="I46" s="484" t="s">
        <v>754</v>
      </c>
      <c r="J46" s="484" t="s">
        <v>755</v>
      </c>
      <c r="K46" s="484" t="s">
        <v>756</v>
      </c>
      <c r="L46" s="484" t="s">
        <v>757</v>
      </c>
      <c r="M46" s="484" t="s">
        <v>758</v>
      </c>
      <c r="N46" s="484" t="s">
        <v>759</v>
      </c>
      <c r="O46" s="484" t="s">
        <v>760</v>
      </c>
      <c r="P46" s="484"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1116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1116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2" t="s">
        <v>766</v>
      </c>
      <c r="H95" s="902"/>
      <c r="I95" s="902"/>
      <c r="J95" s="902"/>
      <c r="K95" s="902" t="s">
        <v>767</v>
      </c>
      <c r="L95" s="902"/>
      <c r="M95" s="902" t="s">
        <v>768</v>
      </c>
      <c r="N95" s="902"/>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819</v>
      </c>
      <c r="G97" s="484" t="s">
        <v>762</v>
      </c>
      <c r="H97" s="484" t="s">
        <v>754</v>
      </c>
      <c r="I97" s="484" t="s">
        <v>755</v>
      </c>
      <c r="J97" s="484" t="s">
        <v>756</v>
      </c>
      <c r="K97" s="484" t="s">
        <v>757</v>
      </c>
      <c r="L97" s="484" t="s">
        <v>758</v>
      </c>
      <c r="M97" s="484" t="s">
        <v>759</v>
      </c>
      <c r="N97" s="484" t="s">
        <v>760</v>
      </c>
      <c r="O97" s="484" t="s">
        <v>761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770</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784</v>
      </c>
      <c r="R98" s="3"/>
      <c r="S98" s="3"/>
      <c r="T98" s="3" t="s">
        <v>770</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771</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771</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772</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772</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773</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773</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774</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956</v>
      </c>
      <c r="R102" s="157"/>
      <c r="S102" s="621"/>
      <c r="T102" s="621" t="s">
        <v>774</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775</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955</v>
      </c>
      <c r="R103" s="157"/>
      <c r="S103" s="157"/>
      <c r="T103" s="157" t="s">
        <v>775</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776</v>
      </c>
      <c r="F104" s="485">
        <v>43678</v>
      </c>
      <c r="G104" s="485">
        <v>43678</v>
      </c>
      <c r="H104" s="485">
        <v>43678</v>
      </c>
      <c r="I104" s="485">
        <v>43678</v>
      </c>
      <c r="J104" s="485">
        <v>43678</v>
      </c>
      <c r="K104" s="485">
        <v>43678</v>
      </c>
      <c r="L104" s="485">
        <v>43678</v>
      </c>
      <c r="M104" s="485">
        <v>43678</v>
      </c>
      <c r="N104" s="485">
        <v>43678</v>
      </c>
      <c r="O104" s="485">
        <v>43678</v>
      </c>
      <c r="R104" s="157"/>
      <c r="S104" s="157"/>
      <c r="T104" s="157" t="s">
        <v>776</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777</v>
      </c>
      <c r="F105" s="485">
        <v>43709</v>
      </c>
      <c r="G105" s="485">
        <v>43709</v>
      </c>
      <c r="H105" s="485">
        <v>43709</v>
      </c>
      <c r="I105" s="485">
        <v>43709</v>
      </c>
      <c r="J105" s="485">
        <v>43678</v>
      </c>
      <c r="K105" s="485">
        <v>43678</v>
      </c>
      <c r="L105" s="485">
        <v>43678</v>
      </c>
      <c r="M105" s="485">
        <v>43709</v>
      </c>
      <c r="N105" s="485">
        <v>43709</v>
      </c>
      <c r="O105" s="485">
        <v>43709</v>
      </c>
      <c r="R105" s="157"/>
      <c r="S105" s="157"/>
      <c r="T105" s="157" t="s">
        <v>777</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778</v>
      </c>
      <c r="F106" s="627">
        <v>43753</v>
      </c>
      <c r="G106" s="627">
        <v>43753</v>
      </c>
      <c r="H106" s="627">
        <v>43753</v>
      </c>
      <c r="I106" s="627">
        <v>43753</v>
      </c>
      <c r="J106" s="627">
        <v>43753</v>
      </c>
      <c r="K106" s="627">
        <v>43753</v>
      </c>
      <c r="L106" s="627">
        <v>43753</v>
      </c>
      <c r="M106" s="627">
        <v>43753</v>
      </c>
      <c r="N106" s="627">
        <v>43753</v>
      </c>
      <c r="O106" s="627">
        <v>43753</v>
      </c>
      <c r="R106" s="157"/>
      <c r="S106" s="157"/>
      <c r="T106" s="157" t="s">
        <v>778</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779</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782</v>
      </c>
      <c r="R107" s="157"/>
      <c r="S107" s="157"/>
      <c r="T107" s="157" t="s">
        <v>779</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489</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783</v>
      </c>
      <c r="R108" s="157"/>
      <c r="S108" s="157"/>
      <c r="T108" s="157" t="s">
        <v>489</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780</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785</v>
      </c>
      <c r="R109" s="3"/>
      <c r="S109" s="3"/>
      <c r="T109" s="3" t="s">
        <v>780</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781</v>
      </c>
      <c r="F110" s="485">
        <v>43862</v>
      </c>
      <c r="G110" s="485">
        <v>43862</v>
      </c>
      <c r="H110" s="485">
        <v>43862</v>
      </c>
      <c r="I110" s="485">
        <v>43862</v>
      </c>
      <c r="J110" s="485">
        <v>43862</v>
      </c>
      <c r="K110" s="485">
        <v>43862</v>
      </c>
      <c r="L110" s="485">
        <v>43862</v>
      </c>
      <c r="M110" s="485">
        <v>43862</v>
      </c>
      <c r="N110" s="485">
        <v>43862</v>
      </c>
      <c r="O110" s="485">
        <v>43862</v>
      </c>
      <c r="R110" s="3"/>
      <c r="S110" s="3"/>
      <c r="T110" s="3" t="s">
        <v>781</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786</v>
      </c>
      <c r="F111" s="485">
        <v>43891</v>
      </c>
      <c r="G111" s="485">
        <v>43891</v>
      </c>
      <c r="H111" s="485">
        <v>43891</v>
      </c>
      <c r="I111" s="485">
        <v>43891</v>
      </c>
      <c r="J111" s="485">
        <v>43891</v>
      </c>
      <c r="K111" s="485">
        <v>43891</v>
      </c>
      <c r="L111" s="485">
        <v>43891</v>
      </c>
      <c r="M111" s="485">
        <v>43891</v>
      </c>
      <c r="N111" s="485">
        <v>43891</v>
      </c>
      <c r="O111" s="485">
        <v>43891</v>
      </c>
      <c r="R111" s="3"/>
      <c r="S111" s="3"/>
      <c r="T111" s="3" t="s">
        <v>786</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1124</v>
      </c>
      <c r="R112" s="3"/>
      <c r="S112" s="3"/>
      <c r="T112" s="3" t="s">
        <v>1096</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11" workbookViewId="0">
      <selection activeCell="I121" sqref="I121:I13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1256</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3" t="s">
        <v>1257</v>
      </c>
      <c r="I61" s="904"/>
      <c r="J61" s="904"/>
      <c r="K61" s="904"/>
      <c r="L61" s="904"/>
      <c r="M61" s="904"/>
      <c r="N61" s="904"/>
      <c r="O61" s="904"/>
      <c r="P61" s="904"/>
      <c r="Q61" s="904"/>
      <c r="R61" s="904"/>
      <c r="S61" s="904"/>
      <c r="T61" s="905"/>
      <c r="U61" s="514"/>
      <c r="V61" s="514"/>
      <c r="W61" s="514"/>
      <c r="X61" s="514"/>
      <c r="Y61" s="514"/>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hidden="1"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hidden="1"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hidden="1"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hidden="1"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hidden="1" customHeight="1" outlineLevel="1" x14ac:dyDescent="0.35">
      <c r="A79" s="7"/>
      <c r="B79" s="98"/>
      <c r="C79" s="18"/>
      <c r="D79" s="18"/>
      <c r="E79" s="18"/>
      <c r="F79" s="14"/>
      <c r="G79" s="93" t="s">
        <v>1208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hidden="1" customHeight="1" outlineLevel="1" x14ac:dyDescent="0.35">
      <c r="A80" s="7"/>
      <c r="B80" s="98"/>
      <c r="C80" s="18"/>
      <c r="D80" s="18"/>
      <c r="E80" s="18"/>
      <c r="F80" s="14"/>
      <c r="G80" s="93" t="s">
        <v>885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4" hidden="1"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819</v>
      </c>
      <c r="I121" s="114">
        <v>326.54416666666668</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397</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790</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791</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792</v>
      </c>
      <c r="I125" s="114">
        <v>326.54416666666668</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793</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794</v>
      </c>
      <c r="I127" s="114">
        <v>326.54416666666668</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795</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796</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797</v>
      </c>
      <c r="I130" s="114">
        <v>326.54416666666668</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24"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1219</v>
      </c>
      <c r="M184" s="120" t="s">
        <v>1221</v>
      </c>
      <c r="N184" s="194">
        <v>1</v>
      </c>
      <c r="O184" s="8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1220</v>
      </c>
      <c r="M185" s="120" t="s">
        <v>1221</v>
      </c>
      <c r="N185" s="194">
        <v>0.8</v>
      </c>
      <c r="O185" s="8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1222</v>
      </c>
      <c r="L186" s="120" t="s">
        <v>78</v>
      </c>
      <c r="M186" s="120" t="s">
        <v>1221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1222</v>
      </c>
      <c r="L187" s="120" t="s">
        <v>79</v>
      </c>
      <c r="M187" s="120" t="s">
        <v>1221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1222</v>
      </c>
      <c r="L188" s="120" t="s">
        <v>152</v>
      </c>
      <c r="M188" s="120" t="s">
        <v>1221</v>
      </c>
      <c r="N188" s="194">
        <v>0.7</v>
      </c>
      <c r="O188" s="94">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1221</v>
      </c>
      <c r="N189" s="194">
        <v>0.2</v>
      </c>
      <c r="O189" s="94">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1221</v>
      </c>
      <c r="N190" s="194">
        <v>0.2</v>
      </c>
      <c r="O190" s="94">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1221</v>
      </c>
      <c r="N191" s="194">
        <v>0.4</v>
      </c>
      <c r="O191" s="94">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1221</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t="s">
        <v>1265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382</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382</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382</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382</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382</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50">
        <f t="shared" si="50"/>
        <v>80</v>
      </c>
      <c r="L257" s="250">
        <f t="shared" si="50"/>
        <v>80</v>
      </c>
      <c r="M257" s="250">
        <f t="shared" si="50"/>
        <v>80</v>
      </c>
      <c r="N257" s="250">
        <f t="shared" si="50"/>
        <v>80</v>
      </c>
      <c r="O257" s="137">
        <v>80</v>
      </c>
      <c r="P257" s="137">
        <v>0</v>
      </c>
      <c r="Q257" s="137">
        <v>0</v>
      </c>
      <c r="R257" s="137">
        <v>0</v>
      </c>
      <c r="S257" s="137">
        <v>0</v>
      </c>
      <c r="T257" s="89"/>
      <c r="U257" s="104" t="s">
        <v>382</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50">
        <f t="shared" si="50"/>
        <v>80</v>
      </c>
      <c r="L267" s="250">
        <f t="shared" si="50"/>
        <v>80</v>
      </c>
      <c r="M267" s="250">
        <f t="shared" si="50"/>
        <v>80</v>
      </c>
      <c r="N267" s="250">
        <f t="shared" si="50"/>
        <v>80</v>
      </c>
      <c r="O267" s="137">
        <v>80</v>
      </c>
      <c r="P267" s="137">
        <v>0</v>
      </c>
      <c r="Q267" s="137">
        <v>0</v>
      </c>
      <c r="R267" s="137">
        <v>0</v>
      </c>
      <c r="S267" s="137">
        <v>0</v>
      </c>
      <c r="T267" s="89"/>
      <c r="U267" s="104" t="s">
        <v>382</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50">
        <f t="shared" si="59"/>
        <v>80</v>
      </c>
      <c r="L277" s="250">
        <f t="shared" si="59"/>
        <v>80</v>
      </c>
      <c r="M277" s="250">
        <f t="shared" si="59"/>
        <v>80</v>
      </c>
      <c r="N277" s="250">
        <f t="shared" si="59"/>
        <v>80</v>
      </c>
      <c r="O277" s="137">
        <v>80</v>
      </c>
      <c r="P277" s="137">
        <v>0</v>
      </c>
      <c r="Q277" s="137">
        <v>0</v>
      </c>
      <c r="R277" s="137">
        <v>0</v>
      </c>
      <c r="S277" s="137">
        <v>0</v>
      </c>
      <c r="T277" s="89"/>
      <c r="U277" s="104" t="s">
        <v>382</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50">
        <f t="shared" si="59"/>
        <v>80</v>
      </c>
      <c r="L287" s="250">
        <f t="shared" si="59"/>
        <v>80</v>
      </c>
      <c r="M287" s="250">
        <f t="shared" si="59"/>
        <v>80</v>
      </c>
      <c r="N287" s="250">
        <f t="shared" si="59"/>
        <v>80</v>
      </c>
      <c r="O287" s="137">
        <v>80</v>
      </c>
      <c r="P287" s="137">
        <v>0</v>
      </c>
      <c r="Q287" s="137">
        <v>0</v>
      </c>
      <c r="R287" s="137">
        <v>0</v>
      </c>
      <c r="S287" s="137">
        <v>0</v>
      </c>
      <c r="T287" s="89"/>
      <c r="U287" s="104" t="s">
        <v>382</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50">
        <f t="shared" si="59"/>
        <v>80</v>
      </c>
      <c r="L297" s="250">
        <f t="shared" si="59"/>
        <v>80</v>
      </c>
      <c r="M297" s="250">
        <f t="shared" si="59"/>
        <v>80</v>
      </c>
      <c r="N297" s="250">
        <f t="shared" si="59"/>
        <v>80</v>
      </c>
      <c r="O297" s="137">
        <v>80</v>
      </c>
      <c r="P297" s="137">
        <v>0</v>
      </c>
      <c r="Q297" s="137">
        <v>0</v>
      </c>
      <c r="R297" s="137">
        <v>0</v>
      </c>
      <c r="S297" s="137">
        <v>0</v>
      </c>
      <c r="T297" s="89"/>
      <c r="U297" s="104" t="s">
        <v>382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t="s">
        <v>1265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382</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382</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139</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50">
        <f t="shared" si="73"/>
        <v>100</v>
      </c>
      <c r="L338" s="250">
        <f t="shared" si="73"/>
        <v>100</v>
      </c>
      <c r="M338" s="250">
        <f t="shared" si="73"/>
        <v>100</v>
      </c>
      <c r="N338" s="250">
        <f t="shared" si="67"/>
        <v>100</v>
      </c>
      <c r="O338" s="137">
        <v>100</v>
      </c>
      <c r="P338" s="137">
        <v>0</v>
      </c>
      <c r="Q338" s="137">
        <v>0</v>
      </c>
      <c r="R338" s="137">
        <v>0</v>
      </c>
      <c r="S338" s="137">
        <v>0</v>
      </c>
      <c r="T338" s="89"/>
      <c r="U338" s="104" t="s">
        <v>140</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50">
        <f t="shared" si="73"/>
        <v>100</v>
      </c>
      <c r="L339" s="250">
        <f t="shared" si="73"/>
        <v>100</v>
      </c>
      <c r="M339" s="250">
        <f t="shared" si="73"/>
        <v>100</v>
      </c>
      <c r="N339" s="250">
        <f t="shared" si="67"/>
        <v>100</v>
      </c>
      <c r="O339" s="137">
        <v>100</v>
      </c>
      <c r="P339" s="137">
        <v>0</v>
      </c>
      <c r="Q339" s="137">
        <v>0</v>
      </c>
      <c r="R339" s="137">
        <v>0</v>
      </c>
      <c r="S339" s="137">
        <v>0</v>
      </c>
      <c r="T339" s="89"/>
      <c r="U339" s="104" t="s">
        <v>141</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50">
        <f t="shared" si="73"/>
        <v>100</v>
      </c>
      <c r="L340" s="250">
        <f t="shared" si="73"/>
        <v>100</v>
      </c>
      <c r="M340" s="250">
        <f t="shared" si="73"/>
        <v>100</v>
      </c>
      <c r="N340" s="250">
        <f t="shared" si="67"/>
        <v>100</v>
      </c>
      <c r="O340" s="137">
        <v>100</v>
      </c>
      <c r="P340" s="137">
        <v>0</v>
      </c>
      <c r="Q340" s="137">
        <v>0</v>
      </c>
      <c r="R340" s="137">
        <v>0</v>
      </c>
      <c r="S340" s="137">
        <v>0</v>
      </c>
      <c r="T340" s="89"/>
      <c r="U340" s="104" t="s">
        <v>142</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382</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137</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50">
        <f t="shared" si="73"/>
        <v>100</v>
      </c>
      <c r="L347" s="250">
        <f t="shared" si="73"/>
        <v>100</v>
      </c>
      <c r="M347" s="250">
        <f t="shared" si="73"/>
        <v>100</v>
      </c>
      <c r="N347" s="250">
        <f t="shared" si="67"/>
        <v>100</v>
      </c>
      <c r="O347" s="137">
        <v>100</v>
      </c>
      <c r="P347" s="137">
        <v>0</v>
      </c>
      <c r="Q347" s="137">
        <v>0</v>
      </c>
      <c r="R347" s="137">
        <v>0</v>
      </c>
      <c r="S347" s="137">
        <v>0</v>
      </c>
      <c r="T347" s="89"/>
      <c r="U347" s="104" t="s">
        <v>139</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50">
        <f t="shared" si="73"/>
        <v>100</v>
      </c>
      <c r="L348" s="250">
        <f t="shared" si="73"/>
        <v>100</v>
      </c>
      <c r="M348" s="250">
        <f t="shared" si="73"/>
        <v>100</v>
      </c>
      <c r="N348" s="250">
        <f t="shared" si="67"/>
        <v>100</v>
      </c>
      <c r="O348" s="137">
        <v>100</v>
      </c>
      <c r="P348" s="137">
        <v>0</v>
      </c>
      <c r="Q348" s="137">
        <v>0</v>
      </c>
      <c r="R348" s="137">
        <v>0</v>
      </c>
      <c r="S348" s="137">
        <v>0</v>
      </c>
      <c r="T348" s="89"/>
      <c r="U348" s="104" t="s">
        <v>140</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50">
        <f t="shared" si="73"/>
        <v>100</v>
      </c>
      <c r="L349" s="250">
        <f t="shared" si="73"/>
        <v>100</v>
      </c>
      <c r="M349" s="250">
        <f t="shared" si="73"/>
        <v>100</v>
      </c>
      <c r="N349" s="250">
        <f t="shared" si="67"/>
        <v>100</v>
      </c>
      <c r="O349" s="137">
        <v>100</v>
      </c>
      <c r="P349" s="137">
        <v>0</v>
      </c>
      <c r="Q349" s="137">
        <v>0</v>
      </c>
      <c r="R349" s="137">
        <v>0</v>
      </c>
      <c r="S349" s="137">
        <v>0</v>
      </c>
      <c r="T349" s="89"/>
      <c r="U349" s="104" t="s">
        <v>141</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50">
        <f t="shared" si="73"/>
        <v>100</v>
      </c>
      <c r="L350" s="250">
        <f t="shared" si="73"/>
        <v>100</v>
      </c>
      <c r="M350" s="250">
        <f t="shared" si="73"/>
        <v>100</v>
      </c>
      <c r="N350" s="250">
        <f t="shared" si="67"/>
        <v>100</v>
      </c>
      <c r="O350" s="137">
        <v>100</v>
      </c>
      <c r="P350" s="137">
        <v>0</v>
      </c>
      <c r="Q350" s="137">
        <v>0</v>
      </c>
      <c r="R350" s="137">
        <v>0</v>
      </c>
      <c r="S350" s="137">
        <v>0</v>
      </c>
      <c r="T350" s="89"/>
      <c r="U350" s="104" t="s">
        <v>142</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382</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134</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135</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136</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137</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138</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50">
        <f t="shared" si="73"/>
        <v>100</v>
      </c>
      <c r="L357" s="250">
        <f t="shared" si="73"/>
        <v>100</v>
      </c>
      <c r="M357" s="250">
        <f t="shared" si="73"/>
        <v>100</v>
      </c>
      <c r="N357" s="250">
        <f t="shared" si="77"/>
        <v>100</v>
      </c>
      <c r="O357" s="137">
        <v>100</v>
      </c>
      <c r="P357" s="137">
        <v>0</v>
      </c>
      <c r="Q357" s="137">
        <v>0</v>
      </c>
      <c r="R357" s="137">
        <v>0</v>
      </c>
      <c r="S357" s="137">
        <v>0</v>
      </c>
      <c r="T357" s="89"/>
      <c r="U357" s="104" t="s">
        <v>139</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50">
        <f t="shared" si="73"/>
        <v>100</v>
      </c>
      <c r="L358" s="250">
        <f t="shared" si="73"/>
        <v>100</v>
      </c>
      <c r="M358" s="250">
        <f t="shared" si="73"/>
        <v>100</v>
      </c>
      <c r="N358" s="250">
        <f t="shared" si="77"/>
        <v>100</v>
      </c>
      <c r="O358" s="137">
        <v>100</v>
      </c>
      <c r="P358" s="137">
        <v>0</v>
      </c>
      <c r="Q358" s="137">
        <v>0</v>
      </c>
      <c r="R358" s="137">
        <v>0</v>
      </c>
      <c r="S358" s="137">
        <v>0</v>
      </c>
      <c r="T358" s="89"/>
      <c r="U358" s="104" t="s">
        <v>140</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50">
        <f t="shared" si="73"/>
        <v>100</v>
      </c>
      <c r="L359" s="250">
        <f t="shared" si="73"/>
        <v>100</v>
      </c>
      <c r="M359" s="250">
        <f t="shared" si="73"/>
        <v>100</v>
      </c>
      <c r="N359" s="250">
        <f t="shared" si="77"/>
        <v>100</v>
      </c>
      <c r="O359" s="137">
        <v>100</v>
      </c>
      <c r="P359" s="137">
        <v>0</v>
      </c>
      <c r="Q359" s="137">
        <v>0</v>
      </c>
      <c r="R359" s="137">
        <v>0</v>
      </c>
      <c r="S359" s="137">
        <v>0</v>
      </c>
      <c r="T359" s="89"/>
      <c r="U359" s="104" t="s">
        <v>141</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50">
        <f t="shared" si="73"/>
        <v>100</v>
      </c>
      <c r="L360" s="250">
        <f t="shared" si="73"/>
        <v>100</v>
      </c>
      <c r="M360" s="250">
        <f t="shared" si="73"/>
        <v>100</v>
      </c>
      <c r="N360" s="250">
        <f t="shared" si="77"/>
        <v>100</v>
      </c>
      <c r="O360" s="137">
        <v>100</v>
      </c>
      <c r="P360" s="137">
        <v>0</v>
      </c>
      <c r="Q360" s="137">
        <v>0</v>
      </c>
      <c r="R360" s="137">
        <v>0</v>
      </c>
      <c r="S360" s="137">
        <v>0</v>
      </c>
      <c r="T360" s="89"/>
      <c r="U360" s="104" t="s">
        <v>142</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382</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134</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135</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136</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137</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138</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50">
        <f t="shared" si="73"/>
        <v>100</v>
      </c>
      <c r="L367" s="250">
        <f t="shared" si="73"/>
        <v>100</v>
      </c>
      <c r="M367" s="250">
        <f t="shared" si="73"/>
        <v>100</v>
      </c>
      <c r="N367" s="250">
        <f t="shared" si="77"/>
        <v>100</v>
      </c>
      <c r="O367" s="137">
        <v>100</v>
      </c>
      <c r="P367" s="137">
        <v>0</v>
      </c>
      <c r="Q367" s="137">
        <v>0</v>
      </c>
      <c r="R367" s="137">
        <v>0</v>
      </c>
      <c r="S367" s="137">
        <v>0</v>
      </c>
      <c r="T367" s="89"/>
      <c r="U367" s="104" t="s">
        <v>139</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50">
        <f t="shared" si="73"/>
        <v>100</v>
      </c>
      <c r="L368" s="250">
        <f t="shared" si="73"/>
        <v>100</v>
      </c>
      <c r="M368" s="250">
        <f t="shared" si="73"/>
        <v>100</v>
      </c>
      <c r="N368" s="250">
        <f t="shared" si="77"/>
        <v>100</v>
      </c>
      <c r="O368" s="137">
        <v>100</v>
      </c>
      <c r="P368" s="137">
        <v>0</v>
      </c>
      <c r="Q368" s="137">
        <v>0</v>
      </c>
      <c r="R368" s="137">
        <v>0</v>
      </c>
      <c r="S368" s="137">
        <v>0</v>
      </c>
      <c r="T368" s="89"/>
      <c r="U368" s="104" t="s">
        <v>140</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50">
        <f t="shared" si="73"/>
        <v>100</v>
      </c>
      <c r="L369" s="250">
        <f t="shared" si="73"/>
        <v>100</v>
      </c>
      <c r="M369" s="250">
        <f t="shared" si="73"/>
        <v>100</v>
      </c>
      <c r="N369" s="250">
        <f t="shared" si="77"/>
        <v>100</v>
      </c>
      <c r="O369" s="137">
        <v>100</v>
      </c>
      <c r="P369" s="137">
        <v>0</v>
      </c>
      <c r="Q369" s="137">
        <v>0</v>
      </c>
      <c r="R369" s="137">
        <v>0</v>
      </c>
      <c r="S369" s="137">
        <v>0</v>
      </c>
      <c r="T369" s="89"/>
      <c r="U369" s="104" t="s">
        <v>141</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50">
        <f t="shared" si="73"/>
        <v>100</v>
      </c>
      <c r="L370" s="250">
        <f t="shared" si="73"/>
        <v>100</v>
      </c>
      <c r="M370" s="250">
        <f t="shared" si="73"/>
        <v>100</v>
      </c>
      <c r="N370" s="250">
        <f t="shared" si="77"/>
        <v>100</v>
      </c>
      <c r="O370" s="137">
        <v>100</v>
      </c>
      <c r="P370" s="137">
        <v>0</v>
      </c>
      <c r="Q370" s="137">
        <v>0</v>
      </c>
      <c r="R370" s="137">
        <v>0</v>
      </c>
      <c r="S370" s="137">
        <v>0</v>
      </c>
      <c r="T370" s="89"/>
      <c r="U370" s="104" t="s">
        <v>142</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50">
        <f t="shared" si="73"/>
        <v>100</v>
      </c>
      <c r="L371" s="250">
        <f t="shared" si="73"/>
        <v>100</v>
      </c>
      <c r="M371" s="250">
        <f t="shared" si="73"/>
        <v>100</v>
      </c>
      <c r="N371" s="250">
        <f t="shared" si="77"/>
        <v>100</v>
      </c>
      <c r="O371" s="137">
        <v>100</v>
      </c>
      <c r="P371" s="137">
        <v>0</v>
      </c>
      <c r="Q371" s="137">
        <v>0</v>
      </c>
      <c r="R371" s="137">
        <v>0</v>
      </c>
      <c r="S371" s="137">
        <v>0</v>
      </c>
      <c r="T371" s="89"/>
      <c r="U371" s="104" t="s">
        <v>382</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134</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135</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136</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137</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138</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50">
        <f t="shared" si="73"/>
        <v>100</v>
      </c>
      <c r="L377" s="250">
        <f t="shared" si="73"/>
        <v>100</v>
      </c>
      <c r="M377" s="250">
        <f t="shared" si="73"/>
        <v>100</v>
      </c>
      <c r="N377" s="250">
        <f t="shared" si="77"/>
        <v>100</v>
      </c>
      <c r="O377" s="137">
        <v>100</v>
      </c>
      <c r="P377" s="137">
        <v>0</v>
      </c>
      <c r="Q377" s="137">
        <v>0</v>
      </c>
      <c r="R377" s="137">
        <v>0</v>
      </c>
      <c r="S377" s="137">
        <v>0</v>
      </c>
      <c r="T377" s="89"/>
      <c r="U377" s="104" t="s">
        <v>139</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50">
        <f t="shared" si="73"/>
        <v>100</v>
      </c>
      <c r="L378" s="250">
        <f t="shared" si="73"/>
        <v>100</v>
      </c>
      <c r="M378" s="250">
        <f t="shared" si="73"/>
        <v>100</v>
      </c>
      <c r="N378" s="250">
        <f t="shared" si="77"/>
        <v>100</v>
      </c>
      <c r="O378" s="137">
        <v>100</v>
      </c>
      <c r="P378" s="137">
        <v>0</v>
      </c>
      <c r="Q378" s="137">
        <v>0</v>
      </c>
      <c r="R378" s="137">
        <v>0</v>
      </c>
      <c r="S378" s="137">
        <v>0</v>
      </c>
      <c r="T378" s="89"/>
      <c r="U378" s="104" t="s">
        <v>140</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50">
        <f t="shared" si="73"/>
        <v>100</v>
      </c>
      <c r="L379" s="250">
        <f t="shared" si="73"/>
        <v>100</v>
      </c>
      <c r="M379" s="250">
        <f t="shared" si="73"/>
        <v>100</v>
      </c>
      <c r="N379" s="250">
        <f t="shared" si="77"/>
        <v>100</v>
      </c>
      <c r="O379" s="137">
        <v>100</v>
      </c>
      <c r="P379" s="137">
        <v>0</v>
      </c>
      <c r="Q379" s="137">
        <v>0</v>
      </c>
      <c r="R379" s="137">
        <v>0</v>
      </c>
      <c r="S379" s="137">
        <v>0</v>
      </c>
      <c r="T379" s="89"/>
      <c r="U379" s="104" t="s">
        <v>141</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50">
        <f t="shared" si="73"/>
        <v>100</v>
      </c>
      <c r="L380" s="250">
        <f t="shared" si="73"/>
        <v>100</v>
      </c>
      <c r="M380" s="250">
        <f t="shared" si="73"/>
        <v>100</v>
      </c>
      <c r="N380" s="250">
        <f t="shared" si="77"/>
        <v>100</v>
      </c>
      <c r="O380" s="137">
        <v>100</v>
      </c>
      <c r="P380" s="137">
        <v>0</v>
      </c>
      <c r="Q380" s="137">
        <v>0</v>
      </c>
      <c r="R380" s="137">
        <v>0</v>
      </c>
      <c r="S380" s="137">
        <v>0</v>
      </c>
      <c r="T380" s="89"/>
      <c r="U380" s="104" t="s">
        <v>142</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50">
        <f t="shared" si="73"/>
        <v>100</v>
      </c>
      <c r="L381" s="250">
        <f t="shared" si="73"/>
        <v>100</v>
      </c>
      <c r="M381" s="250">
        <f t="shared" si="73"/>
        <v>100</v>
      </c>
      <c r="N381" s="250">
        <f t="shared" si="77"/>
        <v>100</v>
      </c>
      <c r="O381" s="137">
        <v>100</v>
      </c>
      <c r="P381" s="137">
        <v>0</v>
      </c>
      <c r="Q381" s="137">
        <v>0</v>
      </c>
      <c r="R381" s="137">
        <v>0</v>
      </c>
      <c r="S381" s="137">
        <v>0</v>
      </c>
      <c r="T381" s="89"/>
      <c r="U381" s="104" t="s">
        <v>382</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134</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135</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136</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137</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138</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50">
        <f t="shared" si="73"/>
        <v>100</v>
      </c>
      <c r="L387" s="250">
        <f t="shared" si="73"/>
        <v>100</v>
      </c>
      <c r="M387" s="250">
        <f t="shared" si="73"/>
        <v>100</v>
      </c>
      <c r="N387" s="250">
        <f t="shared" si="87"/>
        <v>100</v>
      </c>
      <c r="O387" s="137">
        <v>100</v>
      </c>
      <c r="P387" s="137">
        <v>0</v>
      </c>
      <c r="Q387" s="137">
        <v>0</v>
      </c>
      <c r="R387" s="137">
        <v>0</v>
      </c>
      <c r="S387" s="137">
        <v>0</v>
      </c>
      <c r="T387" s="89"/>
      <c r="U387" s="104" t="s">
        <v>139</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50">
        <f t="shared" si="73"/>
        <v>100</v>
      </c>
      <c r="L388" s="250">
        <f t="shared" si="73"/>
        <v>100</v>
      </c>
      <c r="M388" s="250">
        <f t="shared" si="73"/>
        <v>100</v>
      </c>
      <c r="N388" s="250">
        <f t="shared" si="87"/>
        <v>100</v>
      </c>
      <c r="O388" s="137">
        <v>100</v>
      </c>
      <c r="P388" s="137">
        <v>0</v>
      </c>
      <c r="Q388" s="137">
        <v>0</v>
      </c>
      <c r="R388" s="137">
        <v>0</v>
      </c>
      <c r="S388" s="137">
        <v>0</v>
      </c>
      <c r="T388" s="89"/>
      <c r="U388" s="104" t="s">
        <v>140</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50">
        <f t="shared" si="73"/>
        <v>100</v>
      </c>
      <c r="L389" s="250">
        <f t="shared" si="73"/>
        <v>100</v>
      </c>
      <c r="M389" s="250">
        <f t="shared" si="73"/>
        <v>100</v>
      </c>
      <c r="N389" s="250">
        <f t="shared" si="87"/>
        <v>100</v>
      </c>
      <c r="O389" s="137">
        <v>100</v>
      </c>
      <c r="P389" s="137">
        <v>0</v>
      </c>
      <c r="Q389" s="137">
        <v>0</v>
      </c>
      <c r="R389" s="137">
        <v>0</v>
      </c>
      <c r="S389" s="137">
        <v>0</v>
      </c>
      <c r="T389" s="89"/>
      <c r="U389" s="104" t="s">
        <v>141</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50">
        <f t="shared" si="73"/>
        <v>100</v>
      </c>
      <c r="L390" s="250">
        <f t="shared" si="73"/>
        <v>100</v>
      </c>
      <c r="M390" s="250">
        <f t="shared" si="73"/>
        <v>100</v>
      </c>
      <c r="N390" s="250">
        <f t="shared" si="87"/>
        <v>100</v>
      </c>
      <c r="O390" s="137">
        <v>100</v>
      </c>
      <c r="P390" s="137">
        <v>0</v>
      </c>
      <c r="Q390" s="137">
        <v>0</v>
      </c>
      <c r="R390" s="137">
        <v>0</v>
      </c>
      <c r="S390" s="137">
        <v>0</v>
      </c>
      <c r="T390" s="89"/>
      <c r="U390" s="104" t="s">
        <v>142</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50">
        <f t="shared" si="73"/>
        <v>100</v>
      </c>
      <c r="L391" s="250">
        <f t="shared" si="73"/>
        <v>100</v>
      </c>
      <c r="M391" s="250">
        <f t="shared" si="73"/>
        <v>100</v>
      </c>
      <c r="N391" s="250">
        <f t="shared" si="87"/>
        <v>100</v>
      </c>
      <c r="O391" s="137">
        <v>100</v>
      </c>
      <c r="P391" s="137">
        <v>0</v>
      </c>
      <c r="Q391" s="137">
        <v>0</v>
      </c>
      <c r="R391" s="137">
        <v>0</v>
      </c>
      <c r="S391" s="137">
        <v>0</v>
      </c>
      <c r="T391" s="89"/>
      <c r="U391" s="104" t="s">
        <v>382</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50">
        <f t="shared" si="73"/>
        <v>100</v>
      </c>
      <c r="L392" s="250">
        <f t="shared" si="73"/>
        <v>100</v>
      </c>
      <c r="M392" s="250">
        <f t="shared" si="73"/>
        <v>100</v>
      </c>
      <c r="N392" s="250">
        <f t="shared" si="87"/>
        <v>100</v>
      </c>
      <c r="O392" s="137">
        <v>100</v>
      </c>
      <c r="P392" s="137">
        <v>0</v>
      </c>
      <c r="Q392" s="137">
        <v>0</v>
      </c>
      <c r="R392" s="137">
        <v>0</v>
      </c>
      <c r="S392" s="137">
        <v>0</v>
      </c>
      <c r="T392" s="89"/>
      <c r="U392" s="104" t="s">
        <v>134</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135</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136</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137</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138</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50">
        <f t="shared" si="73"/>
        <v>100</v>
      </c>
      <c r="L397" s="250">
        <f t="shared" si="73"/>
        <v>100</v>
      </c>
      <c r="M397" s="250">
        <f t="shared" si="73"/>
        <v>100</v>
      </c>
      <c r="N397" s="250">
        <f t="shared" si="87"/>
        <v>100</v>
      </c>
      <c r="O397" s="137">
        <v>100</v>
      </c>
      <c r="P397" s="137">
        <v>0</v>
      </c>
      <c r="Q397" s="137">
        <v>0</v>
      </c>
      <c r="R397" s="137">
        <v>0</v>
      </c>
      <c r="S397" s="137">
        <v>0</v>
      </c>
      <c r="T397" s="89"/>
      <c r="U397" s="104" t="s">
        <v>139</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50">
        <f t="shared" si="73"/>
        <v>100</v>
      </c>
      <c r="L398" s="250">
        <f t="shared" si="73"/>
        <v>100</v>
      </c>
      <c r="M398" s="250">
        <f t="shared" si="73"/>
        <v>100</v>
      </c>
      <c r="N398" s="250">
        <f t="shared" si="87"/>
        <v>100</v>
      </c>
      <c r="O398" s="137">
        <v>100</v>
      </c>
      <c r="P398" s="137">
        <v>0</v>
      </c>
      <c r="Q398" s="137">
        <v>0</v>
      </c>
      <c r="R398" s="137">
        <v>0</v>
      </c>
      <c r="S398" s="137">
        <v>0</v>
      </c>
      <c r="T398" s="89"/>
      <c r="U398" s="104" t="s">
        <v>140</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50">
        <f t="shared" si="73"/>
        <v>100</v>
      </c>
      <c r="L399" s="250">
        <f t="shared" si="73"/>
        <v>100</v>
      </c>
      <c r="M399" s="250">
        <f t="shared" si="73"/>
        <v>100</v>
      </c>
      <c r="N399" s="250">
        <f t="shared" si="87"/>
        <v>100</v>
      </c>
      <c r="O399" s="137">
        <v>100</v>
      </c>
      <c r="P399" s="137">
        <v>0</v>
      </c>
      <c r="Q399" s="137">
        <v>0</v>
      </c>
      <c r="R399" s="137">
        <v>0</v>
      </c>
      <c r="S399" s="137">
        <v>0</v>
      </c>
      <c r="T399" s="89"/>
      <c r="U399" s="104" t="s">
        <v>141</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50">
        <f t="shared" si="73"/>
        <v>100</v>
      </c>
      <c r="L400" s="250">
        <f t="shared" si="73"/>
        <v>100</v>
      </c>
      <c r="M400" s="250">
        <f t="shared" si="73"/>
        <v>100</v>
      </c>
      <c r="N400" s="250">
        <f t="shared" si="87"/>
        <v>100</v>
      </c>
      <c r="O400" s="137">
        <v>100</v>
      </c>
      <c r="P400" s="137">
        <v>0</v>
      </c>
      <c r="Q400" s="137">
        <v>0</v>
      </c>
      <c r="R400" s="137">
        <v>0</v>
      </c>
      <c r="S400" s="137">
        <v>0</v>
      </c>
      <c r="T400" s="89"/>
      <c r="U400" s="104" t="s">
        <v>142</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382</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50">
        <f t="shared" si="93"/>
        <v>100</v>
      </c>
      <c r="L402" s="250">
        <f t="shared" si="93"/>
        <v>100</v>
      </c>
      <c r="M402" s="250">
        <f t="shared" si="93"/>
        <v>100</v>
      </c>
      <c r="N402" s="250">
        <f t="shared" si="87"/>
        <v>100</v>
      </c>
      <c r="O402" s="137">
        <v>100</v>
      </c>
      <c r="P402" s="137">
        <v>0</v>
      </c>
      <c r="Q402" s="137">
        <v>0</v>
      </c>
      <c r="R402" s="137">
        <v>0</v>
      </c>
      <c r="S402" s="137">
        <v>0</v>
      </c>
      <c r="T402" s="89"/>
      <c r="U402" s="104" t="s">
        <v>134</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135</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136</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137</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138</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50">
        <f t="shared" si="93"/>
        <v>100</v>
      </c>
      <c r="L407" s="250">
        <f t="shared" si="93"/>
        <v>100</v>
      </c>
      <c r="M407" s="250">
        <f t="shared" si="93"/>
        <v>100</v>
      </c>
      <c r="N407" s="250">
        <f t="shared" si="87"/>
        <v>100</v>
      </c>
      <c r="O407" s="137">
        <v>100</v>
      </c>
      <c r="P407" s="137">
        <v>0</v>
      </c>
      <c r="Q407" s="137">
        <v>0</v>
      </c>
      <c r="R407" s="137">
        <v>0</v>
      </c>
      <c r="S407" s="137">
        <v>0</v>
      </c>
      <c r="T407" s="89"/>
      <c r="U407" s="104" t="s">
        <v>139</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50">
        <f t="shared" si="93"/>
        <v>100</v>
      </c>
      <c r="L408" s="250">
        <f t="shared" si="93"/>
        <v>100</v>
      </c>
      <c r="M408" s="250">
        <f t="shared" si="93"/>
        <v>100</v>
      </c>
      <c r="N408" s="250">
        <f t="shared" si="87"/>
        <v>100</v>
      </c>
      <c r="O408" s="137">
        <v>100</v>
      </c>
      <c r="P408" s="137">
        <v>0</v>
      </c>
      <c r="Q408" s="137">
        <v>0</v>
      </c>
      <c r="R408" s="137">
        <v>0</v>
      </c>
      <c r="S408" s="137">
        <v>0</v>
      </c>
      <c r="T408" s="89"/>
      <c r="U408" s="104" t="s">
        <v>140</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50">
        <f t="shared" si="93"/>
        <v>100</v>
      </c>
      <c r="L409" s="250">
        <f t="shared" si="93"/>
        <v>100</v>
      </c>
      <c r="M409" s="250">
        <f t="shared" si="93"/>
        <v>100</v>
      </c>
      <c r="N409" s="250">
        <f t="shared" si="87"/>
        <v>100</v>
      </c>
      <c r="O409" s="137">
        <v>100</v>
      </c>
      <c r="P409" s="137">
        <v>0</v>
      </c>
      <c r="Q409" s="137">
        <v>0</v>
      </c>
      <c r="R409" s="137">
        <v>0</v>
      </c>
      <c r="S409" s="137">
        <v>0</v>
      </c>
      <c r="T409" s="89"/>
      <c r="U409" s="104" t="s">
        <v>141</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50">
        <f t="shared" si="93"/>
        <v>100</v>
      </c>
      <c r="L410" s="250">
        <f t="shared" si="93"/>
        <v>100</v>
      </c>
      <c r="M410" s="250">
        <f t="shared" si="93"/>
        <v>100</v>
      </c>
      <c r="N410" s="250">
        <f t="shared" si="87"/>
        <v>100</v>
      </c>
      <c r="O410" s="137">
        <v>100</v>
      </c>
      <c r="P410" s="137">
        <v>0</v>
      </c>
      <c r="Q410" s="137">
        <v>0</v>
      </c>
      <c r="R410" s="137">
        <v>0</v>
      </c>
      <c r="S410" s="137">
        <v>0</v>
      </c>
      <c r="T410" s="89"/>
      <c r="U410" s="104" t="s">
        <v>142</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50">
        <f t="shared" si="93"/>
        <v>100</v>
      </c>
      <c r="L411" s="250">
        <f t="shared" si="93"/>
        <v>100</v>
      </c>
      <c r="M411" s="250">
        <f t="shared" si="93"/>
        <v>100</v>
      </c>
      <c r="N411" s="250">
        <f t="shared" si="87"/>
        <v>100</v>
      </c>
      <c r="O411" s="137">
        <v>100</v>
      </c>
      <c r="P411" s="137">
        <v>0</v>
      </c>
      <c r="Q411" s="137">
        <v>0</v>
      </c>
      <c r="R411" s="137">
        <v>0</v>
      </c>
      <c r="S411" s="137">
        <v>0</v>
      </c>
      <c r="T411" s="89"/>
      <c r="U411" s="104" t="s">
        <v>382</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50">
        <f t="shared" si="93"/>
        <v>100</v>
      </c>
      <c r="L412" s="250">
        <f t="shared" si="93"/>
        <v>100</v>
      </c>
      <c r="M412" s="250">
        <f t="shared" si="93"/>
        <v>100</v>
      </c>
      <c r="N412" s="250">
        <f t="shared" si="87"/>
        <v>100</v>
      </c>
      <c r="O412" s="137">
        <v>100</v>
      </c>
      <c r="P412" s="137">
        <v>0</v>
      </c>
      <c r="Q412" s="137">
        <v>0</v>
      </c>
      <c r="R412" s="137">
        <v>0</v>
      </c>
      <c r="S412" s="137">
        <v>0</v>
      </c>
      <c r="T412" s="89"/>
      <c r="U412" s="104" t="s">
        <v>134</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135</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136</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137</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138</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50">
        <f t="shared" si="93"/>
        <v>100</v>
      </c>
      <c r="L417" s="250">
        <f t="shared" si="93"/>
        <v>100</v>
      </c>
      <c r="M417" s="250">
        <f t="shared" si="93"/>
        <v>100</v>
      </c>
      <c r="N417" s="250">
        <f t="shared" si="87"/>
        <v>100</v>
      </c>
      <c r="O417" s="137">
        <v>100</v>
      </c>
      <c r="P417" s="137">
        <v>0</v>
      </c>
      <c r="Q417" s="137">
        <v>0</v>
      </c>
      <c r="R417" s="137">
        <v>0</v>
      </c>
      <c r="S417" s="137">
        <v>0</v>
      </c>
      <c r="T417" s="89"/>
      <c r="U417" s="104" t="s">
        <v>139</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50">
        <f t="shared" si="93"/>
        <v>100</v>
      </c>
      <c r="L418" s="250">
        <f t="shared" si="93"/>
        <v>100</v>
      </c>
      <c r="M418" s="250">
        <f t="shared" si="93"/>
        <v>100</v>
      </c>
      <c r="N418" s="250">
        <f t="shared" si="87"/>
        <v>100</v>
      </c>
      <c r="O418" s="137">
        <v>100</v>
      </c>
      <c r="P418" s="137">
        <v>0</v>
      </c>
      <c r="Q418" s="137">
        <v>0</v>
      </c>
      <c r="R418" s="137">
        <v>0</v>
      </c>
      <c r="S418" s="137">
        <v>0</v>
      </c>
      <c r="T418" s="89"/>
      <c r="U418" s="104" t="s">
        <v>140</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50">
        <f t="shared" si="93"/>
        <v>100</v>
      </c>
      <c r="L419" s="250">
        <f t="shared" si="93"/>
        <v>100</v>
      </c>
      <c r="M419" s="250">
        <f t="shared" si="93"/>
        <v>100</v>
      </c>
      <c r="N419" s="250">
        <f t="shared" si="87"/>
        <v>100</v>
      </c>
      <c r="O419" s="137">
        <v>100</v>
      </c>
      <c r="P419" s="137">
        <v>0</v>
      </c>
      <c r="Q419" s="137">
        <v>0</v>
      </c>
      <c r="R419" s="137">
        <v>0</v>
      </c>
      <c r="S419" s="137">
        <v>0</v>
      </c>
      <c r="T419" s="89"/>
      <c r="U419" s="104" t="s">
        <v>141</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50">
        <f t="shared" si="93"/>
        <v>100</v>
      </c>
      <c r="L420" s="250">
        <f t="shared" si="93"/>
        <v>100</v>
      </c>
      <c r="M420" s="250">
        <f t="shared" si="93"/>
        <v>100</v>
      </c>
      <c r="N420" s="250">
        <f t="shared" si="87"/>
        <v>100</v>
      </c>
      <c r="O420" s="137">
        <v>100</v>
      </c>
      <c r="P420" s="137">
        <v>0</v>
      </c>
      <c r="Q420" s="137">
        <v>0</v>
      </c>
      <c r="R420" s="137">
        <v>0</v>
      </c>
      <c r="S420" s="137">
        <v>0</v>
      </c>
      <c r="T420" s="89"/>
      <c r="U420" s="104" t="s">
        <v>142</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2" t="s">
        <v>1203</v>
      </c>
      <c r="K464" s="592"/>
      <c r="L464" s="102"/>
      <c r="M464" s="102"/>
      <c r="N464" s="102"/>
      <c r="O464" s="592"/>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8" t="s">
        <v>809</v>
      </c>
      <c r="AD490" s="578"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8"/>
      <c r="H491" s="578" t="s">
        <v>809</v>
      </c>
      <c r="I491" s="579" t="s">
        <v>156</v>
      </c>
      <c r="J491" s="579" t="s">
        <v>383</v>
      </c>
      <c r="K491" s="579" t="s">
        <v>56</v>
      </c>
      <c r="L491" s="579" t="s">
        <v>57</v>
      </c>
      <c r="M491" s="579" t="s">
        <v>58</v>
      </c>
      <c r="N491" s="579" t="s">
        <v>59</v>
      </c>
      <c r="O491" s="579" t="s">
        <v>880</v>
      </c>
      <c r="P491" s="579" t="s">
        <v>881</v>
      </c>
      <c r="Q491" s="579" t="s">
        <v>882</v>
      </c>
      <c r="R491" s="579" t="s">
        <v>1187</v>
      </c>
      <c r="S491" s="578"/>
      <c r="T491" s="578" t="s">
        <v>189</v>
      </c>
      <c r="U491" s="578"/>
      <c r="V491" s="578" t="s">
        <v>828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6" t="s">
        <v>1076</v>
      </c>
      <c r="H599" s="906"/>
      <c r="I599" s="906"/>
      <c r="J599" s="906"/>
      <c r="K599" s="906"/>
      <c r="L599" s="906"/>
      <c r="M599" s="906"/>
      <c r="N599" s="906"/>
      <c r="O599" s="906"/>
      <c r="P599" s="906"/>
      <c r="Q599" s="906"/>
      <c r="R599" s="906"/>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6" t="s">
        <v>886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H628" s="109" t="s">
        <v>819</v>
      </c>
      <c r="I628" s="104" t="s">
        <v>384</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I629" s="104" t="s">
        <v>385</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I630" s="104" t="s">
        <v>386</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I631" s="104" t="s">
        <v>387</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I632" s="104" t="s">
        <v>388</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I633" s="104" t="s">
        <v>389</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I634" s="104" t="s">
        <v>390</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I635" s="104" t="s">
        <v>391</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I636" s="104" t="s">
        <v>392</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I637" s="104" t="s">
        <v>393</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H638" s="109" t="s">
        <v>397</v>
      </c>
      <c r="I638" s="104" t="s">
        <v>384</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I639" s="104" t="s">
        <v>385</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I640" s="104" t="s">
        <v>386</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I641" s="104" t="s">
        <v>387</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I642" s="104" t="s">
        <v>388</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I643" s="104" t="s">
        <v>389</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I644" s="104" t="s">
        <v>390</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I645" s="104" t="s">
        <v>391</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I646" s="104" t="s">
        <v>392</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I647" s="104" t="s">
        <v>393</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H648" s="109" t="s">
        <v>790</v>
      </c>
      <c r="I648" s="104" t="s">
        <v>384</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I649" s="104" t="s">
        <v>385</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I650" s="104" t="s">
        <v>386</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I651" s="104" t="s">
        <v>387</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I652" s="104" t="s">
        <v>388</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I653" s="104" t="s">
        <v>389</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I654" s="104" t="s">
        <v>390</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I655" s="104" t="s">
        <v>391</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I656" s="104" t="s">
        <v>392</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I657" s="104" t="s">
        <v>393</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H658" s="109" t="s">
        <v>791</v>
      </c>
      <c r="I658" s="104" t="s">
        <v>384</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I659" s="104" t="s">
        <v>385</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I660" s="104" t="s">
        <v>386</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I661" s="104" t="s">
        <v>387</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I662" s="104" t="s">
        <v>388</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I663" s="104" t="s">
        <v>389</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I664" s="104" t="s">
        <v>390</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I665" s="104" t="s">
        <v>391</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I666" s="104" t="s">
        <v>392</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I667" s="104" t="s">
        <v>393</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H668" s="109" t="s">
        <v>792</v>
      </c>
      <c r="I668" s="104" t="s">
        <v>384</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I669" s="104" t="s">
        <v>385</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I670" s="104" t="s">
        <v>386</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I671" s="104" t="s">
        <v>387</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I672" s="104" t="s">
        <v>388</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I673" s="104" t="s">
        <v>389</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I674" s="104" t="s">
        <v>390</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I675" s="104" t="s">
        <v>391</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I676" s="104" t="s">
        <v>392</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I677" s="104" t="s">
        <v>393</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H678" s="109" t="s">
        <v>793</v>
      </c>
      <c r="I678" s="104" t="s">
        <v>384</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I679" s="104" t="s">
        <v>385</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I680" s="104" t="s">
        <v>386</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I681" s="104" t="s">
        <v>387</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I682" s="104" t="s">
        <v>388</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I683" s="104" t="s">
        <v>389</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I684" s="104" t="s">
        <v>390</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I685" s="104" t="s">
        <v>391</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I686" s="104" t="s">
        <v>392</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I687" s="104" t="s">
        <v>393</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H688" s="109" t="s">
        <v>794</v>
      </c>
      <c r="I688" s="104" t="s">
        <v>384</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I689" s="104" t="s">
        <v>385</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I690" s="104" t="s">
        <v>386</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I691" s="104" t="s">
        <v>387</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I692" s="104" t="s">
        <v>388</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I693" s="104" t="s">
        <v>389</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I694" s="104" t="s">
        <v>390</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I695" s="104" t="s">
        <v>391</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I696" s="104" t="s">
        <v>392</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I697" s="104" t="s">
        <v>393</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H698" s="109" t="s">
        <v>795</v>
      </c>
      <c r="I698" s="104" t="s">
        <v>384</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I699" s="104" t="s">
        <v>385</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I700" s="104" t="s">
        <v>386</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I701" s="104" t="s">
        <v>387</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I702" s="104" t="s">
        <v>388</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I703" s="104" t="s">
        <v>389</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I704" s="104" t="s">
        <v>390</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I705" s="104" t="s">
        <v>391</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I706" s="104" t="s">
        <v>392</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I707" s="104" t="s">
        <v>393</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H708" s="109" t="s">
        <v>796</v>
      </c>
      <c r="I708" s="104" t="s">
        <v>384</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I709" s="104" t="s">
        <v>385</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I710" s="104" t="s">
        <v>386</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I711" s="104" t="s">
        <v>387</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I712" s="104" t="s">
        <v>388</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I713" s="104" t="s">
        <v>389</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I714" s="104" t="s">
        <v>390</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I715" s="104" t="s">
        <v>391</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I716" s="104" t="s">
        <v>392</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I717" s="104" t="s">
        <v>393</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H718" s="109" t="s">
        <v>797</v>
      </c>
      <c r="I718" s="104" t="s">
        <v>384</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I719" s="104" t="s">
        <v>385</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I720" s="104" t="s">
        <v>386</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I721" s="104" t="s">
        <v>387</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I722" s="104" t="s">
        <v>388</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I723" s="104" t="s">
        <v>389</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I724" s="104" t="s">
        <v>390</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I725" s="104" t="s">
        <v>391</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I726" s="104" t="s">
        <v>392</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I727" s="104" t="s">
        <v>393</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hidden="1"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hidden="1"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hidden="1" customHeight="1" outlineLevel="1" x14ac:dyDescent="0.35">
      <c r="A743" s="7"/>
      <c r="B743" s="98"/>
      <c r="C743" s="18"/>
      <c r="D743" s="18"/>
      <c r="E743" s="18"/>
      <c r="F743" s="18"/>
      <c r="G743" s="18"/>
      <c r="H743" s="18"/>
      <c r="I743" s="25"/>
      <c r="J743" s="25"/>
      <c r="K743" s="24"/>
      <c r="L743" s="898"/>
      <c r="M743" s="899"/>
      <c r="N743" s="899"/>
      <c r="O743" s="24"/>
      <c r="P743" s="24"/>
      <c r="Q743" s="24"/>
      <c r="R743" s="24"/>
      <c r="S743" s="24"/>
      <c r="T743" s="24"/>
      <c r="U743" s="24"/>
      <c r="V743" s="24"/>
      <c r="W743" s="24"/>
      <c r="X743" s="24"/>
      <c r="Y743" s="24"/>
      <c r="Z743" s="24"/>
      <c r="AA743" s="25"/>
      <c r="AB743" s="25"/>
      <c r="AC743" s="25"/>
      <c r="AD743" s="25"/>
      <c r="AE743" s="17"/>
      <c r="AF743" s="9"/>
    </row>
    <row r="744" spans="1:32" ht="13.4" hidden="1"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hidden="1"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hidden="1" customHeight="1" outlineLevel="1" x14ac:dyDescent="0.35">
      <c r="A748" s="7"/>
      <c r="B748" s="98"/>
      <c r="C748" s="18"/>
      <c r="D748" s="18"/>
      <c r="E748" s="18"/>
      <c r="F748" s="14"/>
      <c r="H748" s="35"/>
      <c r="I748" s="35"/>
      <c r="K748" t="s">
        <v>819</v>
      </c>
      <c r="L748" s="104" t="s">
        <v>382</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4" hidden="1" customHeight="1" outlineLevel="1" x14ac:dyDescent="0.35">
      <c r="A749" s="7"/>
      <c r="B749" s="98"/>
      <c r="C749" s="18"/>
      <c r="D749" s="18"/>
      <c r="E749" s="18"/>
      <c r="F749" s="14"/>
      <c r="G749" s="50"/>
      <c r="H749" s="35"/>
      <c r="I749" s="35"/>
      <c r="J749" s="33"/>
      <c r="K749" s="33"/>
      <c r="L749" s="104" t="s">
        <v>134</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4" hidden="1" customHeight="1" outlineLevel="1" x14ac:dyDescent="0.35">
      <c r="A750" s="7"/>
      <c r="B750" s="98"/>
      <c r="C750" s="18"/>
      <c r="D750" s="18"/>
      <c r="E750" s="18"/>
      <c r="F750" s="14"/>
      <c r="G750" s="50"/>
      <c r="H750" s="35"/>
      <c r="I750" s="35"/>
      <c r="J750" s="33"/>
      <c r="K750" s="33"/>
      <c r="L750" s="104" t="s">
        <v>135</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4" hidden="1" customHeight="1" outlineLevel="1" x14ac:dyDescent="0.35">
      <c r="A751" s="7"/>
      <c r="B751" s="98"/>
      <c r="C751" s="18"/>
      <c r="D751" s="18"/>
      <c r="E751" s="18"/>
      <c r="F751" s="14"/>
      <c r="G751" s="50"/>
      <c r="H751" s="35"/>
      <c r="I751" s="35"/>
      <c r="J751" s="33"/>
      <c r="K751" s="33"/>
      <c r="L751" s="104" t="s">
        <v>136</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4" hidden="1" customHeight="1" outlineLevel="1" x14ac:dyDescent="0.35">
      <c r="A752" s="7"/>
      <c r="B752" s="98"/>
      <c r="C752" s="18"/>
      <c r="D752" s="18"/>
      <c r="E752" s="18"/>
      <c r="F752" s="14"/>
      <c r="G752" s="50"/>
      <c r="H752" s="35"/>
      <c r="I752" s="35"/>
      <c r="J752" s="33"/>
      <c r="K752" s="33"/>
      <c r="L752" s="104" t="s">
        <v>137</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4" hidden="1" customHeight="1" outlineLevel="1" x14ac:dyDescent="0.35">
      <c r="A753" s="7"/>
      <c r="B753" s="98"/>
      <c r="C753" s="18"/>
      <c r="D753" s="18"/>
      <c r="E753" s="18"/>
      <c r="F753" s="14"/>
      <c r="G753" s="50"/>
      <c r="H753" s="35"/>
      <c r="I753" s="35"/>
      <c r="J753" s="33"/>
      <c r="K753" s="33"/>
      <c r="L753" s="104" t="s">
        <v>138</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4" hidden="1" customHeight="1" outlineLevel="1" x14ac:dyDescent="0.35">
      <c r="A754" s="7"/>
      <c r="B754" s="98"/>
      <c r="C754" s="18"/>
      <c r="D754" s="18"/>
      <c r="E754" s="18"/>
      <c r="F754" s="14"/>
      <c r="G754" s="50"/>
      <c r="H754" s="35"/>
      <c r="I754" s="35"/>
      <c r="J754" s="33"/>
      <c r="K754" s="33"/>
      <c r="L754" s="104" t="s">
        <v>139</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4" hidden="1" customHeight="1" outlineLevel="1" x14ac:dyDescent="0.35">
      <c r="A755" s="7"/>
      <c r="B755" s="98"/>
      <c r="C755" s="18"/>
      <c r="D755" s="18"/>
      <c r="E755" s="18"/>
      <c r="F755" s="14"/>
      <c r="G755" s="50"/>
      <c r="H755" s="35"/>
      <c r="I755" s="35"/>
      <c r="J755" s="33"/>
      <c r="K755" s="33"/>
      <c r="L755" s="104" t="s">
        <v>140</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4" hidden="1" customHeight="1" outlineLevel="1" x14ac:dyDescent="0.35">
      <c r="A756" s="7"/>
      <c r="B756" s="98"/>
      <c r="C756" s="18"/>
      <c r="D756" s="18"/>
      <c r="E756" s="18"/>
      <c r="F756" s="14"/>
      <c r="G756" s="50"/>
      <c r="H756" s="35"/>
      <c r="I756" s="35"/>
      <c r="J756" s="33"/>
      <c r="K756" s="33"/>
      <c r="L756" s="104" t="s">
        <v>141</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4" hidden="1" customHeight="1" outlineLevel="1" x14ac:dyDescent="0.35">
      <c r="A757" s="7"/>
      <c r="B757" s="98"/>
      <c r="C757" s="18"/>
      <c r="D757" s="18"/>
      <c r="E757" s="18"/>
      <c r="F757" s="14"/>
      <c r="G757" s="50"/>
      <c r="H757" s="35"/>
      <c r="I757" s="35"/>
      <c r="J757" s="33"/>
      <c r="K757" s="33"/>
      <c r="L757" s="104" t="s">
        <v>142</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hidden="1"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hidden="1"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hidden="1"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hidden="1"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hidden="1"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hidden="1"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hidden="1"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hidden="1"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hidden="1"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hidden="1"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hidden="1"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hidden="1"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hidden="1"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hidden="1"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819</v>
      </c>
      <c r="J893" s="151" t="s">
        <v>384</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385</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386</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387</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388</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389</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390</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391</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392</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393</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hidden="1" customHeight="1" outlineLevel="2" x14ac:dyDescent="0.35">
      <c r="A903" s="107"/>
      <c r="B903" s="98"/>
      <c r="C903" s="18"/>
      <c r="D903" s="18"/>
      <c r="E903" s="18"/>
      <c r="F903" s="14"/>
      <c r="G903" s="89"/>
      <c r="H903" s="89"/>
      <c r="I903" s="104" t="s">
        <v>397</v>
      </c>
      <c r="J903" s="104" t="s">
        <v>382</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hidden="1" customHeight="1" outlineLevel="2" x14ac:dyDescent="0.35">
      <c r="A904" s="107"/>
      <c r="B904" s="98"/>
      <c r="C904" s="18"/>
      <c r="D904" s="18"/>
      <c r="E904" s="18"/>
      <c r="F904" s="14"/>
      <c r="G904" s="89"/>
      <c r="H904" s="89"/>
      <c r="I904" s="104"/>
      <c r="J904" s="104" t="s">
        <v>134</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hidden="1" customHeight="1" outlineLevel="2" x14ac:dyDescent="0.35">
      <c r="A905" s="107"/>
      <c r="B905" s="98"/>
      <c r="C905" s="18"/>
      <c r="D905" s="18"/>
      <c r="E905" s="18"/>
      <c r="F905" s="14"/>
      <c r="G905" s="89"/>
      <c r="H905" s="89"/>
      <c r="I905" s="104"/>
      <c r="J905" s="104" t="s">
        <v>135</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hidden="1" customHeight="1" outlineLevel="2" x14ac:dyDescent="0.35">
      <c r="A906" s="107"/>
      <c r="B906" s="98"/>
      <c r="C906" s="18"/>
      <c r="D906" s="18"/>
      <c r="E906" s="18"/>
      <c r="F906" s="14"/>
      <c r="G906" s="89"/>
      <c r="H906" s="89"/>
      <c r="I906" s="104"/>
      <c r="J906" s="104" t="s">
        <v>136</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hidden="1" customHeight="1" outlineLevel="2" x14ac:dyDescent="0.35">
      <c r="A907" s="107"/>
      <c r="B907" s="98"/>
      <c r="C907" s="18"/>
      <c r="D907" s="18"/>
      <c r="E907" s="18"/>
      <c r="F907" s="14"/>
      <c r="G907" s="89"/>
      <c r="H907" s="89"/>
      <c r="I907" s="104"/>
      <c r="J907" s="104" t="s">
        <v>137</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hidden="1" customHeight="1" outlineLevel="2" x14ac:dyDescent="0.35">
      <c r="A908" s="107"/>
      <c r="B908" s="98"/>
      <c r="C908" s="18"/>
      <c r="D908" s="18"/>
      <c r="E908" s="18"/>
      <c r="F908" s="14"/>
      <c r="G908" s="89"/>
      <c r="H908" s="89"/>
      <c r="I908" s="104"/>
      <c r="J908" s="104" t="s">
        <v>138</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hidden="1" customHeight="1" outlineLevel="2" x14ac:dyDescent="0.35">
      <c r="A909" s="107"/>
      <c r="B909" s="98"/>
      <c r="C909" s="18"/>
      <c r="D909" s="18"/>
      <c r="E909" s="18"/>
      <c r="F909" s="14"/>
      <c r="G909" s="89"/>
      <c r="H909" s="89"/>
      <c r="I909" s="104"/>
      <c r="J909" s="104" t="s">
        <v>139</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hidden="1" customHeight="1" outlineLevel="2" x14ac:dyDescent="0.35">
      <c r="A910" s="107"/>
      <c r="B910" s="98"/>
      <c r="C910" s="18"/>
      <c r="D910" s="18"/>
      <c r="E910" s="18"/>
      <c r="F910" s="14"/>
      <c r="G910" s="89"/>
      <c r="H910" s="89"/>
      <c r="I910" s="104"/>
      <c r="J910" s="104" t="s">
        <v>140</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hidden="1" customHeight="1" outlineLevel="2" x14ac:dyDescent="0.35">
      <c r="A911" s="107"/>
      <c r="B911" s="98"/>
      <c r="C911" s="18"/>
      <c r="D911" s="18"/>
      <c r="E911" s="18"/>
      <c r="F911" s="14"/>
      <c r="G911" s="89"/>
      <c r="H911" s="89"/>
      <c r="I911" s="104"/>
      <c r="J911" s="104" t="s">
        <v>141</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hidden="1" customHeight="1" outlineLevel="2" x14ac:dyDescent="0.35">
      <c r="A912" s="107"/>
      <c r="B912" s="98"/>
      <c r="C912" s="18"/>
      <c r="D912" s="18"/>
      <c r="E912" s="18"/>
      <c r="F912" s="14"/>
      <c r="G912" s="89"/>
      <c r="H912" s="89"/>
      <c r="I912" s="104"/>
      <c r="J912" s="104" t="s">
        <v>142</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t="s">
        <v>790</v>
      </c>
      <c r="J913" s="104" t="s">
        <v>382</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134</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135</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136</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137</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138</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139</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140</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141</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c r="J922" s="104" t="s">
        <v>142</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t="s">
        <v>791</v>
      </c>
      <c r="J923" s="104" t="s">
        <v>382</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134</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135</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136</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137</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138</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139</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140</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141</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c r="J932" s="104" t="s">
        <v>142</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t="s">
        <v>792</v>
      </c>
      <c r="J933" s="104" t="s">
        <v>382</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134</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135</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136</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137</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138</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139</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140</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141</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c r="J942" s="104" t="s">
        <v>142</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t="s">
        <v>793</v>
      </c>
      <c r="J943" s="104" t="s">
        <v>382</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134</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135</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136</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137</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138</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139</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140</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141</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c r="J952" s="104" t="s">
        <v>142</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t="s">
        <v>794</v>
      </c>
      <c r="J953" s="104" t="s">
        <v>382</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134</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135</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136</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137</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138</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139</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140</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141</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c r="J962" s="104" t="s">
        <v>142</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t="s">
        <v>795</v>
      </c>
      <c r="J963" s="104" t="s">
        <v>382</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134</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135</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136</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137</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138</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139</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140</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141</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c r="J972" s="104" t="s">
        <v>142</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t="s">
        <v>796</v>
      </c>
      <c r="J973" s="104" t="s">
        <v>382</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134</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135</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136</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hidden="1" customHeight="1" outlineLevel="2" x14ac:dyDescent="0.35">
      <c r="A977" s="107"/>
      <c r="B977" s="98"/>
      <c r="C977" s="18"/>
      <c r="D977" s="18"/>
      <c r="E977" s="18"/>
      <c r="F977" s="14"/>
      <c r="G977" s="89"/>
      <c r="H977" s="89"/>
      <c r="I977" s="104"/>
      <c r="J977" s="104" t="s">
        <v>137</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hidden="1" customHeight="1" outlineLevel="2" x14ac:dyDescent="0.35">
      <c r="A978" s="107"/>
      <c r="B978" s="98"/>
      <c r="C978" s="18"/>
      <c r="D978" s="18"/>
      <c r="E978" s="18"/>
      <c r="F978" s="14"/>
      <c r="G978" s="89"/>
      <c r="H978" s="89"/>
      <c r="I978" s="104"/>
      <c r="J978" s="104" t="s">
        <v>138</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hidden="1" customHeight="1" outlineLevel="2" x14ac:dyDescent="0.35">
      <c r="A979" s="107"/>
      <c r="B979" s="98"/>
      <c r="C979" s="18"/>
      <c r="D979" s="18"/>
      <c r="E979" s="18"/>
      <c r="F979" s="14"/>
      <c r="G979" s="89"/>
      <c r="H979" s="89"/>
      <c r="I979" s="104"/>
      <c r="J979" s="104" t="s">
        <v>139</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hidden="1" customHeight="1" outlineLevel="2" x14ac:dyDescent="0.35">
      <c r="A980" s="107"/>
      <c r="B980" s="98"/>
      <c r="C980" s="18"/>
      <c r="D980" s="18"/>
      <c r="E980" s="18"/>
      <c r="F980" s="14"/>
      <c r="G980" s="89"/>
      <c r="H980" s="89"/>
      <c r="I980" s="104"/>
      <c r="J980" s="104" t="s">
        <v>140</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hidden="1" customHeight="1" outlineLevel="2" x14ac:dyDescent="0.35">
      <c r="A981" s="107"/>
      <c r="B981" s="98"/>
      <c r="C981" s="18"/>
      <c r="D981" s="18"/>
      <c r="E981" s="18"/>
      <c r="F981" s="14"/>
      <c r="G981" s="89"/>
      <c r="H981" s="89"/>
      <c r="I981" s="104"/>
      <c r="J981" s="104" t="s">
        <v>141</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hidden="1" customHeight="1" outlineLevel="2" x14ac:dyDescent="0.35">
      <c r="A982" s="107"/>
      <c r="B982" s="98"/>
      <c r="C982" s="18"/>
      <c r="D982" s="18"/>
      <c r="E982" s="18"/>
      <c r="F982" s="14"/>
      <c r="G982" s="89"/>
      <c r="H982" s="89"/>
      <c r="I982" s="104"/>
      <c r="J982" s="104" t="s">
        <v>142</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hidden="1" customHeight="1" outlineLevel="2" x14ac:dyDescent="0.35">
      <c r="A983" s="107"/>
      <c r="B983" s="98"/>
      <c r="C983" s="18"/>
      <c r="D983" s="18"/>
      <c r="E983" s="18"/>
      <c r="F983" s="14"/>
      <c r="G983" s="89"/>
      <c r="H983" s="89"/>
      <c r="I983" s="104" t="s">
        <v>797</v>
      </c>
      <c r="J983" s="104" t="s">
        <v>382</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hidden="1" customHeight="1" outlineLevel="2" x14ac:dyDescent="0.35">
      <c r="A984" s="107"/>
      <c r="B984" s="98"/>
      <c r="C984" s="18"/>
      <c r="D984" s="18"/>
      <c r="E984" s="18"/>
      <c r="F984" s="14"/>
      <c r="G984" s="89"/>
      <c r="H984" s="89"/>
      <c r="I984" s="104"/>
      <c r="J984" s="104" t="s">
        <v>134</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hidden="1" customHeight="1" outlineLevel="2" x14ac:dyDescent="0.35">
      <c r="A985" s="107"/>
      <c r="B985" s="98"/>
      <c r="C985" s="18"/>
      <c r="D985" s="18"/>
      <c r="E985" s="18"/>
      <c r="F985" s="14"/>
      <c r="G985" s="89"/>
      <c r="H985" s="89"/>
      <c r="I985" s="104"/>
      <c r="J985" s="104" t="s">
        <v>135</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hidden="1" customHeight="1" outlineLevel="2" x14ac:dyDescent="0.35">
      <c r="A986" s="107"/>
      <c r="B986" s="98"/>
      <c r="C986" s="18"/>
      <c r="D986" s="18"/>
      <c r="E986" s="18"/>
      <c r="F986" s="14"/>
      <c r="G986" s="89"/>
      <c r="H986" s="89"/>
      <c r="I986" s="104"/>
      <c r="J986" s="104" t="s">
        <v>136</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hidden="1" customHeight="1" outlineLevel="2" x14ac:dyDescent="0.35">
      <c r="A987" s="107"/>
      <c r="B987" s="98"/>
      <c r="C987" s="18"/>
      <c r="D987" s="18"/>
      <c r="E987" s="18"/>
      <c r="F987" s="14"/>
      <c r="G987" s="89"/>
      <c r="H987" s="89"/>
      <c r="I987" s="104"/>
      <c r="J987" s="104" t="s">
        <v>137</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hidden="1" customHeight="1" outlineLevel="2" x14ac:dyDescent="0.35">
      <c r="A988" s="107"/>
      <c r="B988" s="98"/>
      <c r="C988" s="18"/>
      <c r="D988" s="18"/>
      <c r="E988" s="18"/>
      <c r="F988" s="14"/>
      <c r="G988" s="89"/>
      <c r="H988" s="89"/>
      <c r="I988" s="104"/>
      <c r="J988" s="104" t="s">
        <v>138</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hidden="1" customHeight="1" outlineLevel="2" x14ac:dyDescent="0.35">
      <c r="A989" s="107"/>
      <c r="B989" s="98"/>
      <c r="C989" s="18"/>
      <c r="D989" s="18"/>
      <c r="E989" s="18"/>
      <c r="F989" s="14"/>
      <c r="G989" s="89"/>
      <c r="H989" s="89"/>
      <c r="I989" s="104"/>
      <c r="J989" s="104" t="s">
        <v>139</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hidden="1" customHeight="1" outlineLevel="2" x14ac:dyDescent="0.35">
      <c r="A990" s="107"/>
      <c r="B990" s="98"/>
      <c r="C990" s="18"/>
      <c r="D990" s="18"/>
      <c r="E990" s="18"/>
      <c r="F990" s="14"/>
      <c r="G990" s="89"/>
      <c r="H990" s="89"/>
      <c r="I990" s="104"/>
      <c r="J990" s="104" t="s">
        <v>140</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hidden="1" customHeight="1" outlineLevel="2" x14ac:dyDescent="0.35">
      <c r="A991" s="107"/>
      <c r="B991" s="98"/>
      <c r="C991" s="18"/>
      <c r="D991" s="18"/>
      <c r="E991" s="18"/>
      <c r="F991" s="14"/>
      <c r="G991" s="89"/>
      <c r="H991" s="89"/>
      <c r="I991" s="104"/>
      <c r="J991" s="104" t="s">
        <v>141</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hidden="1" customHeight="1" outlineLevel="2" x14ac:dyDescent="0.35">
      <c r="A992" s="107"/>
      <c r="B992" s="98"/>
      <c r="C992" s="18"/>
      <c r="D992" s="18"/>
      <c r="E992" s="18"/>
      <c r="F992" s="14"/>
      <c r="G992" s="89"/>
      <c r="H992" s="89"/>
      <c r="I992" s="104"/>
      <c r="J992" s="104" t="s">
        <v>142</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hidden="1"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hidden="1"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hidden="1"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hidden="1" customHeight="1" outlineLevel="1" x14ac:dyDescent="0.35">
      <c r="A1005" s="107"/>
      <c r="B1005" s="98"/>
      <c r="C1005" s="18"/>
      <c r="D1005" s="18"/>
      <c r="E1005" s="18"/>
      <c r="F1005" s="18"/>
      <c r="G1005" s="23"/>
      <c r="H1005" s="23"/>
      <c r="I1005" s="23"/>
      <c r="J1005" s="23"/>
      <c r="K1005" s="23"/>
      <c r="L1005" s="23"/>
      <c r="M1005" s="478"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hidden="1" customHeight="1" outlineLevel="1" x14ac:dyDescent="0.35">
      <c r="A1006" s="107"/>
      <c r="B1006" s="98"/>
      <c r="C1006" s="18"/>
      <c r="D1006" s="18"/>
      <c r="E1006" s="18"/>
      <c r="F1006" s="18"/>
      <c r="G1006" s="18"/>
      <c r="H1006" s="18"/>
      <c r="I1006" s="18"/>
      <c r="J1006" s="18"/>
      <c r="K1006" s="18"/>
      <c r="L1006" s="23"/>
      <c r="M1006" s="478"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hidden="1"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hidden="1"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hidden="1" customHeight="1" outlineLevel="1" x14ac:dyDescent="0.35">
      <c r="A1009" s="107"/>
      <c r="B1009" s="98"/>
      <c r="C1009" s="18"/>
      <c r="D1009" s="18"/>
      <c r="E1009" s="18"/>
      <c r="F1009" s="18"/>
      <c r="G1009" s="24"/>
      <c r="H1009" s="24"/>
      <c r="I1009" s="24"/>
      <c r="J1009" s="24"/>
      <c r="K1009" s="118" t="s">
        <v>156</v>
      </c>
      <c r="L1009" s="118" t="s">
        <v>215</v>
      </c>
      <c r="M1009" s="473" t="s">
        <v>193</v>
      </c>
      <c r="N1009" s="473" t="s">
        <v>372</v>
      </c>
      <c r="O1009" s="473" t="s">
        <v>371</v>
      </c>
      <c r="P1009" s="473"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hidden="1" customHeight="1" outlineLevel="1" x14ac:dyDescent="0.35">
      <c r="A1010" s="107"/>
      <c r="B1010" s="98"/>
      <c r="C1010" s="18"/>
      <c r="D1010" s="18"/>
      <c r="E1010" s="18"/>
      <c r="F1010" s="14"/>
      <c r="G1010" s="152"/>
      <c r="H1010" s="153"/>
      <c r="I1010" s="125"/>
      <c r="J1010" s="125"/>
      <c r="K1010" s="515" t="s">
        <v>384</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hidden="1" customHeight="1" outlineLevel="1" x14ac:dyDescent="0.35">
      <c r="A1011" s="107"/>
      <c r="B1011" s="98"/>
      <c r="C1011" s="18"/>
      <c r="D1011" s="18"/>
      <c r="E1011" s="18"/>
      <c r="F1011" s="14"/>
      <c r="G1011" s="104"/>
      <c r="H1011" s="104"/>
      <c r="I1011" s="89"/>
      <c r="J1011" s="89"/>
      <c r="K1011" s="516" t="s">
        <v>385</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hidden="1" customHeight="1" outlineLevel="1" x14ac:dyDescent="0.35">
      <c r="A1012" s="107"/>
      <c r="B1012" s="98"/>
      <c r="C1012" s="18"/>
      <c r="D1012" s="18"/>
      <c r="E1012" s="18"/>
      <c r="F1012" s="14"/>
      <c r="G1012" s="104"/>
      <c r="H1012" s="104"/>
      <c r="I1012" s="89"/>
      <c r="J1012" s="89"/>
      <c r="K1012" s="516" t="s">
        <v>386</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hidden="1" customHeight="1" outlineLevel="1" x14ac:dyDescent="0.35">
      <c r="A1013" s="107"/>
      <c r="B1013" s="98"/>
      <c r="C1013" s="18"/>
      <c r="D1013" s="18"/>
      <c r="E1013" s="18"/>
      <c r="F1013" s="14"/>
      <c r="G1013" s="104"/>
      <c r="H1013" s="104"/>
      <c r="I1013" s="89"/>
      <c r="J1013" s="89"/>
      <c r="K1013" s="516" t="s">
        <v>387</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hidden="1" customHeight="1" outlineLevel="1" x14ac:dyDescent="0.35">
      <c r="A1014" s="107"/>
      <c r="B1014" s="98"/>
      <c r="C1014" s="18"/>
      <c r="D1014" s="18"/>
      <c r="E1014" s="18"/>
      <c r="F1014" s="14"/>
      <c r="G1014" s="104"/>
      <c r="H1014" s="104"/>
      <c r="I1014" s="89"/>
      <c r="J1014" s="89"/>
      <c r="K1014" s="516" t="s">
        <v>388</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hidden="1" customHeight="1" outlineLevel="1" x14ac:dyDescent="0.35">
      <c r="A1015" s="107"/>
      <c r="B1015" s="98"/>
      <c r="C1015" s="18"/>
      <c r="D1015" s="18"/>
      <c r="E1015" s="18"/>
      <c r="F1015" s="14"/>
      <c r="G1015" s="104"/>
      <c r="H1015" s="104"/>
      <c r="I1015" s="89"/>
      <c r="J1015" s="89"/>
      <c r="K1015" s="516" t="s">
        <v>389</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hidden="1" customHeight="1" outlineLevel="1" x14ac:dyDescent="0.35">
      <c r="A1016" s="107"/>
      <c r="B1016" s="98"/>
      <c r="C1016" s="18"/>
      <c r="D1016" s="18"/>
      <c r="E1016" s="18"/>
      <c r="F1016" s="14"/>
      <c r="G1016" s="104"/>
      <c r="H1016" s="104"/>
      <c r="I1016" s="94"/>
      <c r="J1016" s="94"/>
      <c r="K1016" s="516" t="s">
        <v>390</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hidden="1" customHeight="1" outlineLevel="1" x14ac:dyDescent="0.35">
      <c r="A1017" s="107"/>
      <c r="B1017" s="98"/>
      <c r="C1017" s="18"/>
      <c r="D1017" s="18"/>
      <c r="E1017" s="18"/>
      <c r="F1017" s="14"/>
      <c r="G1017" s="104"/>
      <c r="H1017" s="104"/>
      <c r="I1017" s="94"/>
      <c r="J1017" s="94"/>
      <c r="K1017" s="516" t="s">
        <v>391</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hidden="1" customHeight="1" outlineLevel="1" x14ac:dyDescent="0.35">
      <c r="A1018" s="107"/>
      <c r="B1018" s="98"/>
      <c r="C1018" s="18"/>
      <c r="D1018" s="18"/>
      <c r="E1018" s="18"/>
      <c r="F1018" s="14"/>
      <c r="G1018" s="104"/>
      <c r="H1018" s="104"/>
      <c r="I1018" s="94"/>
      <c r="J1018" s="94"/>
      <c r="K1018" s="516" t="s">
        <v>392</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hidden="1" customHeight="1" outlineLevel="1" x14ac:dyDescent="0.35">
      <c r="A1019" s="107"/>
      <c r="B1019" s="98"/>
      <c r="C1019" s="18"/>
      <c r="D1019" s="18"/>
      <c r="E1019" s="18"/>
      <c r="F1019" s="14"/>
      <c r="G1019" s="129"/>
      <c r="H1019" s="129"/>
      <c r="I1019" s="128"/>
      <c r="J1019" s="128"/>
      <c r="K1019" s="517" t="s">
        <v>393</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hidden="1"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abSelected="1" topLeftCell="A86" zoomScale="85" zoomScaleNormal="85" workbookViewId="0">
      <selection activeCell="I120" sqref="I120:I12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1256</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3" t="s">
        <v>1258</v>
      </c>
      <c r="I60" s="904"/>
      <c r="J60" s="904"/>
      <c r="K60" s="904"/>
      <c r="L60" s="904"/>
      <c r="M60" s="904"/>
      <c r="N60" s="904"/>
      <c r="O60" s="904"/>
      <c r="P60" s="904"/>
      <c r="Q60" s="904"/>
      <c r="R60" s="904"/>
      <c r="S60" s="904"/>
      <c r="T60" s="905"/>
      <c r="U60" s="514"/>
      <c r="V60" s="514"/>
      <c r="W60" s="514"/>
      <c r="X60" s="514"/>
      <c r="Y60" s="514"/>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819</v>
      </c>
      <c r="I120" s="114">
        <v>326.54416666666668</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397</v>
      </c>
      <c r="I121" s="114">
        <v>326.54416666666668</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790</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791</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792</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793</v>
      </c>
      <c r="I125" s="114">
        <v>326.54416666666668</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794</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795</v>
      </c>
      <c r="I127" s="114">
        <v>326.54416666666668</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796</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797</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24"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7"/>
      <c r="H181" s="120" t="s">
        <v>1185</v>
      </c>
      <c r="I181" s="120" t="s">
        <v>1185</v>
      </c>
      <c r="J181" s="120" t="s">
        <v>1185</v>
      </c>
      <c r="K181" s="120" t="s">
        <v>1185</v>
      </c>
      <c r="L181" s="120" t="s">
        <v>1185</v>
      </c>
      <c r="M181" s="120" t="s">
        <v>1129</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50">
        <f>$O196</f>
        <v>80</v>
      </c>
      <c r="L196" s="250">
        <f t="shared" ref="L196:N212" si="7">$O196</f>
        <v>80</v>
      </c>
      <c r="M196" s="250">
        <f t="shared" si="7"/>
        <v>80</v>
      </c>
      <c r="N196" s="250">
        <f t="shared" si="7"/>
        <v>80</v>
      </c>
      <c r="O196" s="137">
        <v>80</v>
      </c>
      <c r="P196" s="137">
        <v>0</v>
      </c>
      <c r="Q196" s="137">
        <v>0</v>
      </c>
      <c r="R196" s="137">
        <v>0</v>
      </c>
      <c r="S196" s="137">
        <v>0</v>
      </c>
      <c r="T196" s="89"/>
      <c r="U196" s="104" t="s">
        <v>382</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2" x14ac:dyDescent="0.35">
      <c r="A206" s="107"/>
      <c r="B206" s="98"/>
      <c r="C206" s="18"/>
      <c r="D206" s="18"/>
      <c r="E206" s="18"/>
      <c r="F206" s="14"/>
      <c r="G206" s="89"/>
      <c r="H206" s="89"/>
      <c r="I206" s="104" t="s">
        <v>397</v>
      </c>
      <c r="J206" s="104" t="s">
        <v>384</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382</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2" x14ac:dyDescent="0.35">
      <c r="A207" s="107"/>
      <c r="B207" s="98"/>
      <c r="C207" s="18"/>
      <c r="D207" s="18"/>
      <c r="E207" s="18"/>
      <c r="F207" s="14"/>
      <c r="G207" s="89"/>
      <c r="H207" s="89"/>
      <c r="I207" s="104"/>
      <c r="J207" s="104" t="s">
        <v>385</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2" x14ac:dyDescent="0.35">
      <c r="A208" s="107"/>
      <c r="B208" s="98"/>
      <c r="C208" s="18"/>
      <c r="D208" s="18"/>
      <c r="E208" s="18"/>
      <c r="F208" s="14"/>
      <c r="G208" s="89"/>
      <c r="H208" s="89"/>
      <c r="I208" s="104"/>
      <c r="J208" s="104" t="s">
        <v>386</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2" x14ac:dyDescent="0.35">
      <c r="A209" s="107"/>
      <c r="B209" s="98"/>
      <c r="C209" s="18"/>
      <c r="D209" s="18"/>
      <c r="E209" s="18"/>
      <c r="F209" s="14"/>
      <c r="G209" s="89"/>
      <c r="H209" s="89"/>
      <c r="I209" s="104"/>
      <c r="J209" s="104" t="s">
        <v>387</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2" x14ac:dyDescent="0.35">
      <c r="A210" s="107"/>
      <c r="B210" s="98"/>
      <c r="C210" s="18"/>
      <c r="D210" s="18"/>
      <c r="E210" s="18"/>
      <c r="F210" s="14"/>
      <c r="G210" s="89"/>
      <c r="H210" s="89"/>
      <c r="I210" s="104"/>
      <c r="J210" s="104" t="s">
        <v>388</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2" x14ac:dyDescent="0.35">
      <c r="A211" s="107"/>
      <c r="B211" s="98"/>
      <c r="C211" s="18"/>
      <c r="D211" s="18"/>
      <c r="E211" s="18"/>
      <c r="F211" s="14"/>
      <c r="G211" s="89"/>
      <c r="H211" s="89"/>
      <c r="I211" s="104"/>
      <c r="J211" s="104" t="s">
        <v>389</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2" x14ac:dyDescent="0.35">
      <c r="A212" s="107"/>
      <c r="B212" s="98"/>
      <c r="C212" s="18"/>
      <c r="D212" s="18"/>
      <c r="E212" s="18"/>
      <c r="F212" s="14"/>
      <c r="G212" s="89"/>
      <c r="H212" s="89"/>
      <c r="I212" s="104"/>
      <c r="J212" s="104" t="s">
        <v>390</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2" x14ac:dyDescent="0.35">
      <c r="A213" s="107"/>
      <c r="B213" s="98"/>
      <c r="C213" s="18"/>
      <c r="D213" s="18"/>
      <c r="E213" s="18"/>
      <c r="F213" s="14"/>
      <c r="G213" s="89"/>
      <c r="H213" s="89"/>
      <c r="I213" s="104"/>
      <c r="J213" s="104" t="s">
        <v>391</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2" x14ac:dyDescent="0.35">
      <c r="A214" s="107"/>
      <c r="B214" s="98"/>
      <c r="C214" s="18"/>
      <c r="D214" s="18"/>
      <c r="E214" s="18"/>
      <c r="F214" s="14"/>
      <c r="G214" s="89"/>
      <c r="H214" s="89"/>
      <c r="I214" s="104"/>
      <c r="J214" s="104" t="s">
        <v>392</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2" x14ac:dyDescent="0.35">
      <c r="A215" s="107"/>
      <c r="B215" s="98"/>
      <c r="C215" s="18"/>
      <c r="D215" s="18"/>
      <c r="E215" s="18"/>
      <c r="F215" s="14"/>
      <c r="G215" s="89"/>
      <c r="H215" s="89"/>
      <c r="I215" s="104"/>
      <c r="J215" s="104" t="s">
        <v>393</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2" x14ac:dyDescent="0.35">
      <c r="A216" s="107"/>
      <c r="B216" s="98"/>
      <c r="C216" s="18"/>
      <c r="D216" s="18"/>
      <c r="E216" s="18"/>
      <c r="F216" s="14"/>
      <c r="G216" s="89"/>
      <c r="H216" s="89"/>
      <c r="I216" s="104" t="s">
        <v>790</v>
      </c>
      <c r="J216" s="104" t="s">
        <v>384</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382</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customHeight="1" outlineLevel="2" x14ac:dyDescent="0.35">
      <c r="A217" s="107"/>
      <c r="B217" s="98"/>
      <c r="C217" s="18"/>
      <c r="D217" s="18"/>
      <c r="E217" s="18"/>
      <c r="F217" s="14"/>
      <c r="G217" s="89"/>
      <c r="H217" s="89"/>
      <c r="I217" s="104"/>
      <c r="J217" s="104" t="s">
        <v>385</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customHeight="1" outlineLevel="2" x14ac:dyDescent="0.35">
      <c r="A218" s="107"/>
      <c r="B218" s="98"/>
      <c r="C218" s="18"/>
      <c r="D218" s="18"/>
      <c r="E218" s="18"/>
      <c r="F218" s="14"/>
      <c r="G218" s="89"/>
      <c r="H218" s="89"/>
      <c r="I218" s="104"/>
      <c r="J218" s="104" t="s">
        <v>386</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customHeight="1" outlineLevel="2" x14ac:dyDescent="0.35">
      <c r="A219" s="107"/>
      <c r="B219" s="98"/>
      <c r="C219" s="18"/>
      <c r="D219" s="18"/>
      <c r="E219" s="18"/>
      <c r="F219" s="14"/>
      <c r="G219" s="89"/>
      <c r="H219" s="89"/>
      <c r="I219" s="104"/>
      <c r="J219" s="104" t="s">
        <v>387</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customHeight="1" outlineLevel="2" x14ac:dyDescent="0.35">
      <c r="A220" s="107"/>
      <c r="B220" s="98"/>
      <c r="C220" s="18"/>
      <c r="D220" s="18"/>
      <c r="E220" s="18"/>
      <c r="F220" s="14"/>
      <c r="G220" s="89"/>
      <c r="H220" s="89"/>
      <c r="I220" s="104"/>
      <c r="J220" s="104" t="s">
        <v>388</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customHeight="1" outlineLevel="2" x14ac:dyDescent="0.35">
      <c r="A221" s="107"/>
      <c r="B221" s="98"/>
      <c r="C221" s="18"/>
      <c r="D221" s="18"/>
      <c r="E221" s="18"/>
      <c r="F221" s="14"/>
      <c r="G221" s="89"/>
      <c r="H221" s="89"/>
      <c r="I221" s="104"/>
      <c r="J221" s="104" t="s">
        <v>389</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customHeight="1" outlineLevel="2" x14ac:dyDescent="0.35">
      <c r="A222" s="107"/>
      <c r="B222" s="98"/>
      <c r="C222" s="18"/>
      <c r="D222" s="18"/>
      <c r="E222" s="18"/>
      <c r="F222" s="14"/>
      <c r="G222" s="89"/>
      <c r="H222" s="89"/>
      <c r="I222" s="104"/>
      <c r="J222" s="104" t="s">
        <v>390</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customHeight="1" outlineLevel="2" x14ac:dyDescent="0.35">
      <c r="A223" s="107"/>
      <c r="B223" s="98"/>
      <c r="C223" s="18"/>
      <c r="D223" s="18"/>
      <c r="E223" s="18"/>
      <c r="F223" s="14"/>
      <c r="G223" s="89"/>
      <c r="H223" s="89"/>
      <c r="I223" s="104"/>
      <c r="J223" s="104" t="s">
        <v>391</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customHeight="1" outlineLevel="2" x14ac:dyDescent="0.35">
      <c r="A224" s="107"/>
      <c r="B224" s="98"/>
      <c r="C224" s="18"/>
      <c r="D224" s="18"/>
      <c r="E224" s="18"/>
      <c r="F224" s="14"/>
      <c r="G224" s="89"/>
      <c r="H224" s="89"/>
      <c r="I224" s="104"/>
      <c r="J224" s="104" t="s">
        <v>392</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customHeight="1" outlineLevel="2" x14ac:dyDescent="0.35">
      <c r="A225" s="107"/>
      <c r="B225" s="98"/>
      <c r="C225" s="18"/>
      <c r="D225" s="18"/>
      <c r="E225" s="18"/>
      <c r="F225" s="14"/>
      <c r="G225" s="89"/>
      <c r="H225" s="89"/>
      <c r="I225" s="104"/>
      <c r="J225" s="104" t="s">
        <v>393</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customHeight="1" outlineLevel="2" x14ac:dyDescent="0.35">
      <c r="A226" s="107"/>
      <c r="B226" s="98"/>
      <c r="C226" s="18"/>
      <c r="D226" s="18"/>
      <c r="E226" s="18"/>
      <c r="F226" s="14"/>
      <c r="G226" s="89"/>
      <c r="H226" s="89"/>
      <c r="I226" s="104" t="s">
        <v>791</v>
      </c>
      <c r="J226" s="104" t="s">
        <v>384</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382</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customHeight="1" outlineLevel="2" x14ac:dyDescent="0.35">
      <c r="A227" s="107"/>
      <c r="B227" s="98"/>
      <c r="C227" s="18"/>
      <c r="D227" s="18"/>
      <c r="E227" s="18"/>
      <c r="F227" s="14"/>
      <c r="G227" s="89"/>
      <c r="H227" s="89"/>
      <c r="I227" s="104"/>
      <c r="J227" s="104" t="s">
        <v>385</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customHeight="1" outlineLevel="2" x14ac:dyDescent="0.35">
      <c r="A228" s="107"/>
      <c r="B228" s="98"/>
      <c r="C228" s="18"/>
      <c r="D228" s="18"/>
      <c r="E228" s="18"/>
      <c r="F228" s="14"/>
      <c r="G228" s="89"/>
      <c r="H228" s="89"/>
      <c r="I228" s="104"/>
      <c r="J228" s="104" t="s">
        <v>386</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customHeight="1" outlineLevel="2" x14ac:dyDescent="0.35">
      <c r="A229" s="107"/>
      <c r="B229" s="98"/>
      <c r="C229" s="18"/>
      <c r="D229" s="18"/>
      <c r="E229" s="18"/>
      <c r="F229" s="14"/>
      <c r="G229" s="89"/>
      <c r="H229" s="89"/>
      <c r="I229" s="104"/>
      <c r="J229" s="104" t="s">
        <v>387</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customHeight="1" outlineLevel="2" x14ac:dyDescent="0.35">
      <c r="A230" s="107"/>
      <c r="B230" s="98"/>
      <c r="C230" s="18"/>
      <c r="D230" s="18"/>
      <c r="E230" s="18"/>
      <c r="F230" s="14"/>
      <c r="G230" s="89"/>
      <c r="H230" s="89"/>
      <c r="I230" s="104"/>
      <c r="J230" s="104" t="s">
        <v>388</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customHeight="1" outlineLevel="2" x14ac:dyDescent="0.35">
      <c r="A231" s="107"/>
      <c r="B231" s="98"/>
      <c r="C231" s="18"/>
      <c r="D231" s="18"/>
      <c r="E231" s="18"/>
      <c r="F231" s="14"/>
      <c r="G231" s="89"/>
      <c r="H231" s="89"/>
      <c r="I231" s="104"/>
      <c r="J231" s="104" t="s">
        <v>389</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customHeight="1" outlineLevel="2" x14ac:dyDescent="0.35">
      <c r="A232" s="107"/>
      <c r="B232" s="98"/>
      <c r="C232" s="18"/>
      <c r="D232" s="18"/>
      <c r="E232" s="18"/>
      <c r="F232" s="14"/>
      <c r="G232" s="89"/>
      <c r="H232" s="89"/>
      <c r="I232" s="104"/>
      <c r="J232" s="104" t="s">
        <v>390</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customHeight="1" outlineLevel="2" x14ac:dyDescent="0.35">
      <c r="A233" s="107"/>
      <c r="B233" s="98"/>
      <c r="C233" s="18"/>
      <c r="D233" s="18"/>
      <c r="E233" s="18"/>
      <c r="F233" s="14"/>
      <c r="G233" s="89"/>
      <c r="H233" s="89"/>
      <c r="I233" s="104"/>
      <c r="J233" s="104" t="s">
        <v>391</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customHeight="1" outlineLevel="2" x14ac:dyDescent="0.35">
      <c r="A234" s="107"/>
      <c r="B234" s="98"/>
      <c r="C234" s="18"/>
      <c r="D234" s="18"/>
      <c r="E234" s="18"/>
      <c r="F234" s="14"/>
      <c r="G234" s="89"/>
      <c r="H234" s="89"/>
      <c r="I234" s="104"/>
      <c r="J234" s="104" t="s">
        <v>392</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customHeight="1" outlineLevel="2" x14ac:dyDescent="0.35">
      <c r="A235" s="107"/>
      <c r="B235" s="98"/>
      <c r="C235" s="18"/>
      <c r="D235" s="18"/>
      <c r="E235" s="18"/>
      <c r="F235" s="14"/>
      <c r="G235" s="89"/>
      <c r="H235" s="89"/>
      <c r="I235" s="104"/>
      <c r="J235" s="104" t="s">
        <v>393</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customHeight="1" outlineLevel="2" x14ac:dyDescent="0.35">
      <c r="A236" s="107"/>
      <c r="B236" s="98"/>
      <c r="C236" s="18"/>
      <c r="D236" s="18"/>
      <c r="E236" s="18"/>
      <c r="F236" s="14"/>
      <c r="G236" s="89"/>
      <c r="H236" s="89"/>
      <c r="I236" s="104" t="s">
        <v>792</v>
      </c>
      <c r="J236" s="104" t="s">
        <v>384</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382</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customHeight="1" outlineLevel="2" x14ac:dyDescent="0.35">
      <c r="A237" s="107"/>
      <c r="B237" s="98"/>
      <c r="C237" s="18"/>
      <c r="D237" s="18"/>
      <c r="E237" s="18"/>
      <c r="F237" s="14"/>
      <c r="G237" s="89"/>
      <c r="H237" s="89"/>
      <c r="I237" s="104"/>
      <c r="J237" s="104" t="s">
        <v>385</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customHeight="1" outlineLevel="2" x14ac:dyDescent="0.35">
      <c r="A238" s="107"/>
      <c r="B238" s="98"/>
      <c r="C238" s="18"/>
      <c r="D238" s="18"/>
      <c r="E238" s="18"/>
      <c r="F238" s="14"/>
      <c r="G238" s="89"/>
      <c r="H238" s="89"/>
      <c r="I238" s="104"/>
      <c r="J238" s="104" t="s">
        <v>386</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customHeight="1" outlineLevel="2" x14ac:dyDescent="0.35">
      <c r="A239" s="107"/>
      <c r="B239" s="98"/>
      <c r="C239" s="18"/>
      <c r="D239" s="18"/>
      <c r="E239" s="18"/>
      <c r="F239" s="14"/>
      <c r="G239" s="89"/>
      <c r="H239" s="89"/>
      <c r="I239" s="104"/>
      <c r="J239" s="104" t="s">
        <v>387</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customHeight="1" outlineLevel="2" x14ac:dyDescent="0.35">
      <c r="A240" s="107"/>
      <c r="B240" s="98"/>
      <c r="C240" s="18"/>
      <c r="D240" s="18"/>
      <c r="E240" s="18"/>
      <c r="F240" s="14"/>
      <c r="G240" s="89"/>
      <c r="H240" s="89"/>
      <c r="I240" s="104"/>
      <c r="J240" s="104" t="s">
        <v>388</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customHeight="1" outlineLevel="2" x14ac:dyDescent="0.35">
      <c r="A241" s="107"/>
      <c r="B241" s="98"/>
      <c r="C241" s="18"/>
      <c r="D241" s="18"/>
      <c r="E241" s="18"/>
      <c r="F241" s="14"/>
      <c r="G241" s="89"/>
      <c r="H241" s="89"/>
      <c r="I241" s="104"/>
      <c r="J241" s="104" t="s">
        <v>389</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customHeight="1" outlineLevel="2" x14ac:dyDescent="0.35">
      <c r="A242" s="107"/>
      <c r="B242" s="98"/>
      <c r="C242" s="18"/>
      <c r="D242" s="18"/>
      <c r="E242" s="18"/>
      <c r="F242" s="14"/>
      <c r="G242" s="89"/>
      <c r="H242" s="89"/>
      <c r="I242" s="104"/>
      <c r="J242" s="104" t="s">
        <v>390</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customHeight="1" outlineLevel="2" x14ac:dyDescent="0.35">
      <c r="A243" s="107"/>
      <c r="B243" s="98"/>
      <c r="C243" s="18"/>
      <c r="D243" s="18"/>
      <c r="E243" s="18"/>
      <c r="F243" s="14"/>
      <c r="G243" s="89"/>
      <c r="H243" s="89"/>
      <c r="I243" s="104"/>
      <c r="J243" s="104" t="s">
        <v>391</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customHeight="1" outlineLevel="2" x14ac:dyDescent="0.35">
      <c r="A244" s="107"/>
      <c r="B244" s="98"/>
      <c r="C244" s="18"/>
      <c r="D244" s="18"/>
      <c r="E244" s="18"/>
      <c r="F244" s="14"/>
      <c r="G244" s="89"/>
      <c r="H244" s="89"/>
      <c r="I244" s="104"/>
      <c r="J244" s="104" t="s">
        <v>392</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customHeight="1" outlineLevel="2" x14ac:dyDescent="0.35">
      <c r="A245" s="107"/>
      <c r="B245" s="98"/>
      <c r="C245" s="18"/>
      <c r="D245" s="18"/>
      <c r="E245" s="18"/>
      <c r="F245" s="14"/>
      <c r="G245" s="89"/>
      <c r="H245" s="89"/>
      <c r="I245" s="104"/>
      <c r="J245" s="104" t="s">
        <v>393</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customHeight="1" outlineLevel="2" x14ac:dyDescent="0.35">
      <c r="A246" s="107"/>
      <c r="B246" s="98"/>
      <c r="C246" s="18"/>
      <c r="D246" s="18"/>
      <c r="E246" s="18"/>
      <c r="F246" s="14"/>
      <c r="G246" s="89"/>
      <c r="H246" s="89"/>
      <c r="I246" s="104" t="s">
        <v>793</v>
      </c>
      <c r="J246" s="104" t="s">
        <v>384</v>
      </c>
      <c r="K246" s="250">
        <f t="shared" si="18"/>
        <v>80</v>
      </c>
      <c r="L246" s="250">
        <f t="shared" si="18"/>
        <v>80</v>
      </c>
      <c r="M246" s="250">
        <f t="shared" si="18"/>
        <v>80</v>
      </c>
      <c r="N246" s="250">
        <f t="shared" si="18"/>
        <v>80</v>
      </c>
      <c r="O246" s="137">
        <v>80</v>
      </c>
      <c r="P246" s="137">
        <v>0</v>
      </c>
      <c r="Q246" s="137">
        <v>0</v>
      </c>
      <c r="R246" s="137">
        <v>0</v>
      </c>
      <c r="S246" s="137">
        <v>0</v>
      </c>
      <c r="T246" s="89"/>
      <c r="U246" s="104" t="s">
        <v>382</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customHeight="1" outlineLevel="2" x14ac:dyDescent="0.35">
      <c r="A247" s="107"/>
      <c r="B247" s="98"/>
      <c r="C247" s="18"/>
      <c r="D247" s="18"/>
      <c r="E247" s="18"/>
      <c r="F247" s="14"/>
      <c r="G247" s="89"/>
      <c r="H247" s="89"/>
      <c r="I247" s="104"/>
      <c r="J247" s="104" t="s">
        <v>385</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customHeight="1" outlineLevel="2" x14ac:dyDescent="0.35">
      <c r="A248" s="107"/>
      <c r="B248" s="98"/>
      <c r="C248" s="18"/>
      <c r="D248" s="18"/>
      <c r="E248" s="18"/>
      <c r="F248" s="14"/>
      <c r="G248" s="89"/>
      <c r="H248" s="89"/>
      <c r="I248" s="104"/>
      <c r="J248" s="104" t="s">
        <v>386</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customHeight="1" outlineLevel="2" x14ac:dyDescent="0.35">
      <c r="A249" s="107"/>
      <c r="B249" s="98"/>
      <c r="C249" s="18"/>
      <c r="D249" s="18"/>
      <c r="E249" s="18"/>
      <c r="F249" s="14"/>
      <c r="G249" s="89"/>
      <c r="H249" s="89"/>
      <c r="I249" s="104"/>
      <c r="J249" s="104" t="s">
        <v>387</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customHeight="1" outlineLevel="2" x14ac:dyDescent="0.35">
      <c r="A250" s="107"/>
      <c r="B250" s="98"/>
      <c r="C250" s="18"/>
      <c r="D250" s="18"/>
      <c r="E250" s="18"/>
      <c r="F250" s="14"/>
      <c r="G250" s="89"/>
      <c r="H250" s="89"/>
      <c r="I250" s="104"/>
      <c r="J250" s="104" t="s">
        <v>388</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customHeight="1" outlineLevel="2" x14ac:dyDescent="0.35">
      <c r="A251" s="107"/>
      <c r="B251" s="98"/>
      <c r="C251" s="18"/>
      <c r="D251" s="18"/>
      <c r="E251" s="18"/>
      <c r="F251" s="14"/>
      <c r="G251" s="89"/>
      <c r="H251" s="89"/>
      <c r="I251" s="104"/>
      <c r="J251" s="104" t="s">
        <v>389</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customHeight="1" outlineLevel="2" x14ac:dyDescent="0.35">
      <c r="A252" s="107"/>
      <c r="B252" s="98"/>
      <c r="C252" s="18"/>
      <c r="D252" s="18"/>
      <c r="E252" s="18"/>
      <c r="F252" s="14"/>
      <c r="G252" s="89"/>
      <c r="H252" s="89"/>
      <c r="I252" s="104"/>
      <c r="J252" s="104" t="s">
        <v>390</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customHeight="1" outlineLevel="2" x14ac:dyDescent="0.35">
      <c r="A253" s="107"/>
      <c r="B253" s="98"/>
      <c r="C253" s="18"/>
      <c r="D253" s="18"/>
      <c r="E253" s="18"/>
      <c r="F253" s="14"/>
      <c r="G253" s="89"/>
      <c r="H253" s="89"/>
      <c r="I253" s="104"/>
      <c r="J253" s="104" t="s">
        <v>391</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customHeight="1" outlineLevel="2" x14ac:dyDescent="0.35">
      <c r="A254" s="107"/>
      <c r="B254" s="98"/>
      <c r="C254" s="18"/>
      <c r="D254" s="18"/>
      <c r="E254" s="18"/>
      <c r="F254" s="14"/>
      <c r="G254" s="89"/>
      <c r="H254" s="89"/>
      <c r="I254" s="104"/>
      <c r="J254" s="104" t="s">
        <v>392</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customHeight="1" outlineLevel="2" x14ac:dyDescent="0.35">
      <c r="A255" s="107"/>
      <c r="B255" s="98"/>
      <c r="C255" s="18"/>
      <c r="D255" s="18"/>
      <c r="E255" s="18"/>
      <c r="F255" s="14"/>
      <c r="G255" s="89"/>
      <c r="H255" s="89"/>
      <c r="I255" s="104"/>
      <c r="J255" s="104" t="s">
        <v>393</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customHeight="1" outlineLevel="2" x14ac:dyDescent="0.35">
      <c r="A256" s="107"/>
      <c r="B256" s="98"/>
      <c r="C256" s="18"/>
      <c r="D256" s="18"/>
      <c r="E256" s="18"/>
      <c r="F256" s="14"/>
      <c r="G256" s="89"/>
      <c r="H256" s="89"/>
      <c r="I256" s="104" t="s">
        <v>794</v>
      </c>
      <c r="J256" s="104" t="s">
        <v>384</v>
      </c>
      <c r="K256" s="250">
        <f t="shared" si="18"/>
        <v>80</v>
      </c>
      <c r="L256" s="250">
        <f t="shared" si="18"/>
        <v>80</v>
      </c>
      <c r="M256" s="250">
        <f t="shared" si="18"/>
        <v>80</v>
      </c>
      <c r="N256" s="250">
        <f t="shared" si="18"/>
        <v>80</v>
      </c>
      <c r="O256" s="137">
        <v>80</v>
      </c>
      <c r="P256" s="137">
        <v>0</v>
      </c>
      <c r="Q256" s="137">
        <v>0</v>
      </c>
      <c r="R256" s="137">
        <v>0</v>
      </c>
      <c r="S256" s="137">
        <v>0</v>
      </c>
      <c r="T256" s="89"/>
      <c r="U256" s="104" t="s">
        <v>382</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customHeight="1" outlineLevel="2" x14ac:dyDescent="0.35">
      <c r="A257" s="107"/>
      <c r="B257" s="98"/>
      <c r="C257" s="18"/>
      <c r="D257" s="18"/>
      <c r="E257" s="18"/>
      <c r="F257" s="14"/>
      <c r="G257" s="89"/>
      <c r="H257" s="89"/>
      <c r="I257" s="104"/>
      <c r="J257" s="104" t="s">
        <v>385</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customHeight="1" outlineLevel="2" x14ac:dyDescent="0.35">
      <c r="A258" s="107"/>
      <c r="B258" s="98"/>
      <c r="C258" s="18"/>
      <c r="D258" s="18"/>
      <c r="E258" s="18"/>
      <c r="F258" s="14"/>
      <c r="G258" s="89"/>
      <c r="H258" s="89"/>
      <c r="I258" s="104"/>
      <c r="J258" s="104" t="s">
        <v>386</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customHeight="1" outlineLevel="2" x14ac:dyDescent="0.35">
      <c r="A259" s="107"/>
      <c r="B259" s="98"/>
      <c r="C259" s="18"/>
      <c r="D259" s="18"/>
      <c r="E259" s="18"/>
      <c r="F259" s="14"/>
      <c r="G259" s="89"/>
      <c r="H259" s="89"/>
      <c r="I259" s="104"/>
      <c r="J259" s="104" t="s">
        <v>387</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customHeight="1" outlineLevel="2" x14ac:dyDescent="0.35">
      <c r="A260" s="107"/>
      <c r="B260" s="98"/>
      <c r="C260" s="18"/>
      <c r="D260" s="18"/>
      <c r="E260" s="18"/>
      <c r="F260" s="14"/>
      <c r="G260" s="89"/>
      <c r="H260" s="89"/>
      <c r="I260" s="104"/>
      <c r="J260" s="104" t="s">
        <v>388</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customHeight="1" outlineLevel="2" x14ac:dyDescent="0.35">
      <c r="A261" s="107"/>
      <c r="B261" s="98"/>
      <c r="C261" s="18"/>
      <c r="D261" s="18"/>
      <c r="E261" s="18"/>
      <c r="F261" s="14"/>
      <c r="G261" s="89"/>
      <c r="H261" s="89"/>
      <c r="I261" s="104"/>
      <c r="J261" s="104" t="s">
        <v>389</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customHeight="1" outlineLevel="2" x14ac:dyDescent="0.35">
      <c r="A262" s="107"/>
      <c r="B262" s="98"/>
      <c r="C262" s="18"/>
      <c r="D262" s="18"/>
      <c r="E262" s="18"/>
      <c r="F262" s="14"/>
      <c r="G262" s="89"/>
      <c r="H262" s="89"/>
      <c r="I262" s="104"/>
      <c r="J262" s="104" t="s">
        <v>390</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customHeight="1" outlineLevel="2" x14ac:dyDescent="0.35">
      <c r="A263" s="107"/>
      <c r="B263" s="98"/>
      <c r="C263" s="18"/>
      <c r="D263" s="18"/>
      <c r="E263" s="18"/>
      <c r="F263" s="14"/>
      <c r="G263" s="89"/>
      <c r="H263" s="89"/>
      <c r="I263" s="104"/>
      <c r="J263" s="104" t="s">
        <v>391</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customHeight="1" outlineLevel="2" x14ac:dyDescent="0.35">
      <c r="A264" s="107"/>
      <c r="B264" s="98"/>
      <c r="C264" s="18"/>
      <c r="D264" s="18"/>
      <c r="E264" s="18"/>
      <c r="F264" s="14"/>
      <c r="G264" s="89"/>
      <c r="H264" s="89"/>
      <c r="I264" s="104"/>
      <c r="J264" s="104" t="s">
        <v>392</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customHeight="1" outlineLevel="2" x14ac:dyDescent="0.35">
      <c r="A265" s="107"/>
      <c r="B265" s="98"/>
      <c r="C265" s="18"/>
      <c r="D265" s="18"/>
      <c r="E265" s="18"/>
      <c r="F265" s="14"/>
      <c r="G265" s="89"/>
      <c r="H265" s="89"/>
      <c r="I265" s="104"/>
      <c r="J265" s="104" t="s">
        <v>393</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customHeight="1" outlineLevel="2" x14ac:dyDescent="0.35">
      <c r="A266" s="107"/>
      <c r="B266" s="98"/>
      <c r="C266" s="18"/>
      <c r="D266" s="18"/>
      <c r="E266" s="18"/>
      <c r="F266" s="14"/>
      <c r="G266" s="89"/>
      <c r="H266" s="89"/>
      <c r="I266" s="104" t="s">
        <v>795</v>
      </c>
      <c r="J266" s="104" t="s">
        <v>384</v>
      </c>
      <c r="K266" s="250">
        <f t="shared" si="27"/>
        <v>80</v>
      </c>
      <c r="L266" s="250">
        <f t="shared" si="27"/>
        <v>80</v>
      </c>
      <c r="M266" s="250">
        <f t="shared" si="27"/>
        <v>80</v>
      </c>
      <c r="N266" s="250">
        <f t="shared" si="27"/>
        <v>80</v>
      </c>
      <c r="O266" s="137">
        <v>80</v>
      </c>
      <c r="P266" s="137">
        <v>0</v>
      </c>
      <c r="Q266" s="137">
        <v>0</v>
      </c>
      <c r="R266" s="137">
        <v>0</v>
      </c>
      <c r="S266" s="137">
        <v>0</v>
      </c>
      <c r="T266" s="89"/>
      <c r="U266" s="104" t="s">
        <v>382</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customHeight="1" outlineLevel="2" x14ac:dyDescent="0.35">
      <c r="A267" s="107"/>
      <c r="B267" s="98"/>
      <c r="C267" s="18"/>
      <c r="D267" s="18"/>
      <c r="E267" s="18"/>
      <c r="F267" s="14"/>
      <c r="G267" s="89"/>
      <c r="H267" s="89"/>
      <c r="I267" s="104"/>
      <c r="J267" s="104" t="s">
        <v>385</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customHeight="1" outlineLevel="2" x14ac:dyDescent="0.35">
      <c r="A268" s="107"/>
      <c r="B268" s="98"/>
      <c r="C268" s="18"/>
      <c r="D268" s="18"/>
      <c r="E268" s="18"/>
      <c r="F268" s="14"/>
      <c r="G268" s="89"/>
      <c r="H268" s="89"/>
      <c r="I268" s="104"/>
      <c r="J268" s="104" t="s">
        <v>386</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customHeight="1" outlineLevel="2" x14ac:dyDescent="0.35">
      <c r="A269" s="107"/>
      <c r="B269" s="98"/>
      <c r="C269" s="18"/>
      <c r="D269" s="18"/>
      <c r="E269" s="18"/>
      <c r="F269" s="14"/>
      <c r="G269" s="89"/>
      <c r="H269" s="89"/>
      <c r="I269" s="104"/>
      <c r="J269" s="104" t="s">
        <v>387</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customHeight="1" outlineLevel="2" x14ac:dyDescent="0.35">
      <c r="A270" s="107"/>
      <c r="B270" s="98"/>
      <c r="C270" s="18"/>
      <c r="D270" s="18"/>
      <c r="E270" s="18"/>
      <c r="F270" s="14"/>
      <c r="G270" s="89"/>
      <c r="H270" s="89"/>
      <c r="I270" s="104"/>
      <c r="J270" s="104" t="s">
        <v>388</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customHeight="1" outlineLevel="2" x14ac:dyDescent="0.35">
      <c r="A271" s="107"/>
      <c r="B271" s="98"/>
      <c r="C271" s="18"/>
      <c r="D271" s="18"/>
      <c r="E271" s="18"/>
      <c r="F271" s="14"/>
      <c r="G271" s="89"/>
      <c r="H271" s="89"/>
      <c r="I271" s="104"/>
      <c r="J271" s="104" t="s">
        <v>389</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customHeight="1" outlineLevel="2" x14ac:dyDescent="0.35">
      <c r="A272" s="107"/>
      <c r="B272" s="98"/>
      <c r="C272" s="18"/>
      <c r="D272" s="18"/>
      <c r="E272" s="18"/>
      <c r="F272" s="14"/>
      <c r="G272" s="89"/>
      <c r="H272" s="89"/>
      <c r="I272" s="104"/>
      <c r="J272" s="104" t="s">
        <v>390</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customHeight="1" outlineLevel="2" x14ac:dyDescent="0.35">
      <c r="A273" s="107"/>
      <c r="B273" s="98"/>
      <c r="C273" s="18"/>
      <c r="D273" s="18"/>
      <c r="E273" s="18"/>
      <c r="F273" s="14"/>
      <c r="G273" s="89"/>
      <c r="H273" s="89"/>
      <c r="I273" s="104"/>
      <c r="J273" s="104" t="s">
        <v>391</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customHeight="1" outlineLevel="2" x14ac:dyDescent="0.35">
      <c r="A274" s="107"/>
      <c r="B274" s="98"/>
      <c r="C274" s="18"/>
      <c r="D274" s="18"/>
      <c r="E274" s="18"/>
      <c r="F274" s="14"/>
      <c r="G274" s="89"/>
      <c r="H274" s="89"/>
      <c r="I274" s="104"/>
      <c r="J274" s="104" t="s">
        <v>392</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customHeight="1" outlineLevel="2" x14ac:dyDescent="0.35">
      <c r="A275" s="107"/>
      <c r="B275" s="98"/>
      <c r="C275" s="18"/>
      <c r="D275" s="18"/>
      <c r="E275" s="18"/>
      <c r="F275" s="14"/>
      <c r="G275" s="89"/>
      <c r="H275" s="89"/>
      <c r="I275" s="104"/>
      <c r="J275" s="104" t="s">
        <v>393</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customHeight="1" outlineLevel="2" x14ac:dyDescent="0.35">
      <c r="A276" s="107"/>
      <c r="B276" s="98"/>
      <c r="C276" s="18"/>
      <c r="D276" s="18"/>
      <c r="E276" s="18"/>
      <c r="F276" s="14"/>
      <c r="G276" s="89"/>
      <c r="H276" s="89"/>
      <c r="I276" s="104" t="s">
        <v>796</v>
      </c>
      <c r="J276" s="104" t="s">
        <v>384</v>
      </c>
      <c r="K276" s="250">
        <f t="shared" si="27"/>
        <v>80</v>
      </c>
      <c r="L276" s="250">
        <f t="shared" si="27"/>
        <v>80</v>
      </c>
      <c r="M276" s="250">
        <f t="shared" si="27"/>
        <v>80</v>
      </c>
      <c r="N276" s="250">
        <f t="shared" si="27"/>
        <v>80</v>
      </c>
      <c r="O276" s="137">
        <v>80</v>
      </c>
      <c r="P276" s="137">
        <v>0</v>
      </c>
      <c r="Q276" s="137">
        <v>0</v>
      </c>
      <c r="R276" s="137">
        <v>0</v>
      </c>
      <c r="S276" s="137">
        <v>0</v>
      </c>
      <c r="T276" s="89"/>
      <c r="U276" s="104" t="s">
        <v>382</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customHeight="1" outlineLevel="2" x14ac:dyDescent="0.35">
      <c r="A277" s="107"/>
      <c r="B277" s="98"/>
      <c r="C277" s="18"/>
      <c r="D277" s="18"/>
      <c r="E277" s="18"/>
      <c r="F277" s="14"/>
      <c r="G277" s="89"/>
      <c r="H277" s="89"/>
      <c r="I277" s="104"/>
      <c r="J277" s="104" t="s">
        <v>385</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customHeight="1" outlineLevel="2" x14ac:dyDescent="0.35">
      <c r="A278" s="107"/>
      <c r="B278" s="98"/>
      <c r="C278" s="18"/>
      <c r="D278" s="18"/>
      <c r="E278" s="18"/>
      <c r="F278" s="14"/>
      <c r="G278" s="89"/>
      <c r="H278" s="89"/>
      <c r="I278" s="104"/>
      <c r="J278" s="104" t="s">
        <v>386</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customHeight="1" outlineLevel="2" x14ac:dyDescent="0.35">
      <c r="A279" s="107"/>
      <c r="B279" s="98"/>
      <c r="C279" s="18"/>
      <c r="D279" s="18"/>
      <c r="E279" s="18"/>
      <c r="F279" s="14"/>
      <c r="G279" s="89"/>
      <c r="H279" s="89"/>
      <c r="I279" s="104"/>
      <c r="J279" s="104" t="s">
        <v>387</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customHeight="1" outlineLevel="2" x14ac:dyDescent="0.35">
      <c r="A280" s="107"/>
      <c r="B280" s="98"/>
      <c r="C280" s="18"/>
      <c r="D280" s="18"/>
      <c r="E280" s="18"/>
      <c r="F280" s="14"/>
      <c r="G280" s="89"/>
      <c r="H280" s="89"/>
      <c r="I280" s="104"/>
      <c r="J280" s="104" t="s">
        <v>388</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customHeight="1" outlineLevel="2" x14ac:dyDescent="0.35">
      <c r="A281" s="107"/>
      <c r="B281" s="98"/>
      <c r="C281" s="18"/>
      <c r="D281" s="18"/>
      <c r="E281" s="18"/>
      <c r="F281" s="14"/>
      <c r="G281" s="89"/>
      <c r="H281" s="89"/>
      <c r="I281" s="104"/>
      <c r="J281" s="104" t="s">
        <v>389</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customHeight="1" outlineLevel="2" x14ac:dyDescent="0.35">
      <c r="A282" s="107"/>
      <c r="B282" s="98"/>
      <c r="C282" s="18"/>
      <c r="D282" s="18"/>
      <c r="E282" s="18"/>
      <c r="F282" s="14"/>
      <c r="G282" s="89"/>
      <c r="H282" s="89"/>
      <c r="I282" s="104"/>
      <c r="J282" s="104" t="s">
        <v>390</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customHeight="1" outlineLevel="2" x14ac:dyDescent="0.35">
      <c r="A283" s="107"/>
      <c r="B283" s="98"/>
      <c r="C283" s="18"/>
      <c r="D283" s="18"/>
      <c r="E283" s="18"/>
      <c r="F283" s="14"/>
      <c r="G283" s="89"/>
      <c r="H283" s="89"/>
      <c r="I283" s="104"/>
      <c r="J283" s="104" t="s">
        <v>391</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customHeight="1" outlineLevel="2" x14ac:dyDescent="0.35">
      <c r="A284" s="107"/>
      <c r="B284" s="98"/>
      <c r="C284" s="18"/>
      <c r="D284" s="18"/>
      <c r="E284" s="18"/>
      <c r="F284" s="14"/>
      <c r="G284" s="89"/>
      <c r="H284" s="89"/>
      <c r="I284" s="104"/>
      <c r="J284" s="104" t="s">
        <v>392</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customHeight="1" outlineLevel="2" x14ac:dyDescent="0.35">
      <c r="A285" s="107"/>
      <c r="B285" s="98"/>
      <c r="C285" s="18"/>
      <c r="D285" s="18"/>
      <c r="E285" s="18"/>
      <c r="F285" s="14"/>
      <c r="G285" s="89"/>
      <c r="H285" s="89"/>
      <c r="I285" s="104"/>
      <c r="J285" s="104" t="s">
        <v>393</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customHeight="1" outlineLevel="2" x14ac:dyDescent="0.35">
      <c r="A286" s="107"/>
      <c r="B286" s="98"/>
      <c r="C286" s="18"/>
      <c r="D286" s="18"/>
      <c r="E286" s="18"/>
      <c r="F286" s="14"/>
      <c r="G286" s="89"/>
      <c r="H286" s="89"/>
      <c r="I286" s="104" t="s">
        <v>797</v>
      </c>
      <c r="J286" s="104" t="s">
        <v>384</v>
      </c>
      <c r="K286" s="250">
        <f t="shared" si="27"/>
        <v>80</v>
      </c>
      <c r="L286" s="250">
        <f t="shared" si="27"/>
        <v>80</v>
      </c>
      <c r="M286" s="250">
        <f t="shared" si="27"/>
        <v>80</v>
      </c>
      <c r="N286" s="250">
        <f t="shared" si="27"/>
        <v>80</v>
      </c>
      <c r="O286" s="137">
        <v>80</v>
      </c>
      <c r="P286" s="137">
        <v>0</v>
      </c>
      <c r="Q286" s="137">
        <v>0</v>
      </c>
      <c r="R286" s="137">
        <v>0</v>
      </c>
      <c r="S286" s="137">
        <v>0</v>
      </c>
      <c r="T286" s="89"/>
      <c r="U286" s="104" t="s">
        <v>382</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customHeight="1" outlineLevel="2" x14ac:dyDescent="0.35">
      <c r="A287" s="107"/>
      <c r="B287" s="98"/>
      <c r="C287" s="18"/>
      <c r="D287" s="18"/>
      <c r="E287" s="18"/>
      <c r="F287" s="14"/>
      <c r="G287" s="89"/>
      <c r="H287" s="89"/>
      <c r="I287" s="104"/>
      <c r="J287" s="104" t="s">
        <v>385</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customHeight="1" outlineLevel="2" x14ac:dyDescent="0.35">
      <c r="A288" s="107"/>
      <c r="B288" s="98"/>
      <c r="C288" s="18"/>
      <c r="D288" s="18"/>
      <c r="E288" s="18"/>
      <c r="F288" s="14"/>
      <c r="G288" s="89"/>
      <c r="H288" s="89"/>
      <c r="I288" s="104"/>
      <c r="J288" s="104" t="s">
        <v>386</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customHeight="1" outlineLevel="2" x14ac:dyDescent="0.35">
      <c r="A289" s="107"/>
      <c r="B289" s="98"/>
      <c r="C289" s="18"/>
      <c r="D289" s="18"/>
      <c r="E289" s="18"/>
      <c r="F289" s="14"/>
      <c r="G289" s="89"/>
      <c r="H289" s="89"/>
      <c r="I289" s="104"/>
      <c r="J289" s="104" t="s">
        <v>387</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customHeight="1" outlineLevel="2" x14ac:dyDescent="0.35">
      <c r="A290" s="107"/>
      <c r="B290" s="98"/>
      <c r="C290" s="18"/>
      <c r="D290" s="18"/>
      <c r="E290" s="18"/>
      <c r="F290" s="14"/>
      <c r="G290" s="89"/>
      <c r="H290" s="89"/>
      <c r="I290" s="104"/>
      <c r="J290" s="104" t="s">
        <v>388</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customHeight="1" outlineLevel="2" x14ac:dyDescent="0.35">
      <c r="A291" s="107"/>
      <c r="B291" s="98"/>
      <c r="C291" s="18"/>
      <c r="D291" s="18"/>
      <c r="E291" s="18"/>
      <c r="F291" s="14"/>
      <c r="G291" s="89"/>
      <c r="H291" s="89"/>
      <c r="I291" s="104"/>
      <c r="J291" s="104" t="s">
        <v>389</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customHeight="1" outlineLevel="2" x14ac:dyDescent="0.35">
      <c r="A292" s="107"/>
      <c r="B292" s="98"/>
      <c r="C292" s="18"/>
      <c r="D292" s="18"/>
      <c r="E292" s="18"/>
      <c r="F292" s="14"/>
      <c r="G292" s="89"/>
      <c r="H292" s="89"/>
      <c r="I292" s="104"/>
      <c r="J292" s="104" t="s">
        <v>390</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customHeight="1" outlineLevel="2" x14ac:dyDescent="0.35">
      <c r="A293" s="107"/>
      <c r="B293" s="98"/>
      <c r="C293" s="18"/>
      <c r="D293" s="18"/>
      <c r="E293" s="18"/>
      <c r="F293" s="14"/>
      <c r="G293" s="89"/>
      <c r="H293" s="89"/>
      <c r="I293" s="104"/>
      <c r="J293" s="104" t="s">
        <v>391</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customHeight="1" outlineLevel="2" x14ac:dyDescent="0.35">
      <c r="A294" s="107"/>
      <c r="B294" s="98"/>
      <c r="C294" s="18"/>
      <c r="D294" s="18"/>
      <c r="E294" s="18"/>
      <c r="F294" s="14"/>
      <c r="G294" s="89"/>
      <c r="H294" s="89"/>
      <c r="I294" s="104"/>
      <c r="J294" s="104" t="s">
        <v>392</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customHeight="1" outlineLevel="2" x14ac:dyDescent="0.35">
      <c r="A295" s="107"/>
      <c r="B295" s="98"/>
      <c r="C295" s="18"/>
      <c r="D295" s="18"/>
      <c r="E295" s="18"/>
      <c r="F295" s="14"/>
      <c r="G295" s="89"/>
      <c r="H295" s="89"/>
      <c r="I295" s="104"/>
      <c r="J295" s="104" t="s">
        <v>393</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382</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2" x14ac:dyDescent="0.35">
      <c r="A320" s="107"/>
      <c r="B320" s="98"/>
      <c r="C320" s="18"/>
      <c r="D320" s="18"/>
      <c r="E320" s="18"/>
      <c r="F320" s="14"/>
      <c r="G320" s="89"/>
      <c r="H320" s="89"/>
      <c r="I320" s="104" t="s">
        <v>397</v>
      </c>
      <c r="J320" s="104" t="s">
        <v>382</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382</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2" x14ac:dyDescent="0.3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2" x14ac:dyDescent="0.3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2" x14ac:dyDescent="0.3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2" x14ac:dyDescent="0.3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2" x14ac:dyDescent="0.3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2" x14ac:dyDescent="0.3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2" x14ac:dyDescent="0.3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2" x14ac:dyDescent="0.3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2" x14ac:dyDescent="0.3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2" x14ac:dyDescent="0.35">
      <c r="A330" s="107"/>
      <c r="B330" s="98"/>
      <c r="C330" s="18"/>
      <c r="D330" s="18"/>
      <c r="E330" s="18"/>
      <c r="F330" s="14"/>
      <c r="G330" s="89"/>
      <c r="H330" s="89"/>
      <c r="I330" s="104" t="s">
        <v>790</v>
      </c>
      <c r="J330" s="104" t="s">
        <v>382</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382</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customHeight="1" outlineLevel="2" x14ac:dyDescent="0.3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customHeight="1" outlineLevel="2" x14ac:dyDescent="0.3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customHeight="1" outlineLevel="2" x14ac:dyDescent="0.3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customHeight="1" outlineLevel="2" x14ac:dyDescent="0.3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customHeight="1" outlineLevel="2" x14ac:dyDescent="0.3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customHeight="1" outlineLevel="2" x14ac:dyDescent="0.3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customHeight="1" outlineLevel="2" x14ac:dyDescent="0.3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customHeight="1" outlineLevel="2" x14ac:dyDescent="0.3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customHeight="1" outlineLevel="2" x14ac:dyDescent="0.3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customHeight="1" outlineLevel="2" x14ac:dyDescent="0.35">
      <c r="A340" s="107"/>
      <c r="B340" s="98"/>
      <c r="C340" s="18"/>
      <c r="D340" s="18"/>
      <c r="E340" s="18"/>
      <c r="F340" s="14"/>
      <c r="G340" s="89"/>
      <c r="H340" s="89"/>
      <c r="I340" s="104" t="s">
        <v>791</v>
      </c>
      <c r="J340" s="104" t="s">
        <v>382</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382</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customHeight="1" outlineLevel="2" x14ac:dyDescent="0.3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customHeight="1" outlineLevel="2" x14ac:dyDescent="0.3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customHeight="1" outlineLevel="2" x14ac:dyDescent="0.3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customHeight="1" outlineLevel="2" x14ac:dyDescent="0.3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customHeight="1" outlineLevel="2" x14ac:dyDescent="0.3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customHeight="1" outlineLevel="2" x14ac:dyDescent="0.3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customHeight="1" outlineLevel="2" x14ac:dyDescent="0.3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customHeight="1" outlineLevel="2" x14ac:dyDescent="0.3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customHeight="1" outlineLevel="2" x14ac:dyDescent="0.3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customHeight="1" outlineLevel="2" x14ac:dyDescent="0.35">
      <c r="A350" s="107"/>
      <c r="B350" s="98"/>
      <c r="C350" s="18"/>
      <c r="D350" s="18"/>
      <c r="E350" s="18"/>
      <c r="F350" s="14"/>
      <c r="G350" s="89"/>
      <c r="H350" s="89"/>
      <c r="I350" s="104" t="s">
        <v>792</v>
      </c>
      <c r="J350" s="104" t="s">
        <v>382</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382</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customHeight="1" outlineLevel="2" x14ac:dyDescent="0.3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customHeight="1" outlineLevel="2" x14ac:dyDescent="0.3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customHeight="1" outlineLevel="2" x14ac:dyDescent="0.3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customHeight="1" outlineLevel="2" x14ac:dyDescent="0.3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customHeight="1" outlineLevel="2" x14ac:dyDescent="0.3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customHeight="1" outlineLevel="2" x14ac:dyDescent="0.3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customHeight="1" outlineLevel="2" x14ac:dyDescent="0.3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customHeight="1" outlineLevel="2" x14ac:dyDescent="0.3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customHeight="1" outlineLevel="2" x14ac:dyDescent="0.3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customHeight="1" outlineLevel="2" x14ac:dyDescent="0.35">
      <c r="A360" s="107"/>
      <c r="B360" s="98"/>
      <c r="C360" s="18"/>
      <c r="D360" s="18"/>
      <c r="E360" s="18"/>
      <c r="F360" s="14"/>
      <c r="G360" s="89"/>
      <c r="H360" s="89"/>
      <c r="I360" s="104" t="s">
        <v>793</v>
      </c>
      <c r="J360" s="104" t="s">
        <v>382</v>
      </c>
      <c r="K360" s="250">
        <f t="shared" si="40"/>
        <v>100</v>
      </c>
      <c r="L360" s="250">
        <f t="shared" si="40"/>
        <v>100</v>
      </c>
      <c r="M360" s="250">
        <f t="shared" si="40"/>
        <v>100</v>
      </c>
      <c r="N360" s="250">
        <f t="shared" si="40"/>
        <v>100</v>
      </c>
      <c r="O360" s="137">
        <v>100</v>
      </c>
      <c r="P360" s="137">
        <v>0</v>
      </c>
      <c r="Q360" s="137">
        <v>0</v>
      </c>
      <c r="R360" s="137">
        <v>0</v>
      </c>
      <c r="S360" s="137">
        <v>0</v>
      </c>
      <c r="T360" s="89"/>
      <c r="U360" s="104" t="s">
        <v>382</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customHeight="1" outlineLevel="2" x14ac:dyDescent="0.3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customHeight="1" outlineLevel="2" x14ac:dyDescent="0.3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customHeight="1" outlineLevel="2" x14ac:dyDescent="0.3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customHeight="1" outlineLevel="2" x14ac:dyDescent="0.3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customHeight="1" outlineLevel="2" x14ac:dyDescent="0.3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customHeight="1" outlineLevel="2" x14ac:dyDescent="0.3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customHeight="1" outlineLevel="2" x14ac:dyDescent="0.3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customHeight="1" outlineLevel="2" x14ac:dyDescent="0.3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customHeight="1" outlineLevel="2" x14ac:dyDescent="0.3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customHeight="1" outlineLevel="2" x14ac:dyDescent="0.35">
      <c r="A370" s="107"/>
      <c r="B370" s="98"/>
      <c r="C370" s="18"/>
      <c r="D370" s="18"/>
      <c r="E370" s="18"/>
      <c r="F370" s="14"/>
      <c r="G370" s="89"/>
      <c r="H370" s="89"/>
      <c r="I370" s="104" t="s">
        <v>794</v>
      </c>
      <c r="J370" s="104" t="s">
        <v>382</v>
      </c>
      <c r="K370" s="250">
        <f t="shared" si="40"/>
        <v>100</v>
      </c>
      <c r="L370" s="250">
        <f t="shared" si="40"/>
        <v>100</v>
      </c>
      <c r="M370" s="250">
        <f t="shared" si="40"/>
        <v>100</v>
      </c>
      <c r="N370" s="250">
        <f t="shared" si="40"/>
        <v>100</v>
      </c>
      <c r="O370" s="137">
        <v>100</v>
      </c>
      <c r="P370" s="137">
        <v>0</v>
      </c>
      <c r="Q370" s="137">
        <v>0</v>
      </c>
      <c r="R370" s="137">
        <v>0</v>
      </c>
      <c r="S370" s="137">
        <v>0</v>
      </c>
      <c r="T370" s="89"/>
      <c r="U370" s="104" t="s">
        <v>382</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customHeight="1" outlineLevel="2" x14ac:dyDescent="0.3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customHeight="1" outlineLevel="2" x14ac:dyDescent="0.3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customHeight="1" outlineLevel="2" x14ac:dyDescent="0.3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customHeight="1" outlineLevel="2" x14ac:dyDescent="0.3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customHeight="1" outlineLevel="2" x14ac:dyDescent="0.3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customHeight="1" outlineLevel="2" x14ac:dyDescent="0.3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customHeight="1" outlineLevel="2" x14ac:dyDescent="0.3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customHeight="1" outlineLevel="2" x14ac:dyDescent="0.3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customHeight="1" outlineLevel="2" x14ac:dyDescent="0.3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customHeight="1" outlineLevel="2" x14ac:dyDescent="0.35">
      <c r="A380" s="107"/>
      <c r="B380" s="98"/>
      <c r="C380" s="18"/>
      <c r="D380" s="18"/>
      <c r="E380" s="18"/>
      <c r="F380" s="14"/>
      <c r="G380" s="89"/>
      <c r="H380" s="89"/>
      <c r="I380" s="104" t="s">
        <v>795</v>
      </c>
      <c r="J380" s="104" t="s">
        <v>382</v>
      </c>
      <c r="K380" s="250">
        <f t="shared" si="40"/>
        <v>100</v>
      </c>
      <c r="L380" s="250">
        <f t="shared" si="40"/>
        <v>100</v>
      </c>
      <c r="M380" s="250">
        <f t="shared" si="40"/>
        <v>100</v>
      </c>
      <c r="N380" s="250">
        <f t="shared" si="40"/>
        <v>100</v>
      </c>
      <c r="O380" s="137">
        <v>100</v>
      </c>
      <c r="P380" s="137">
        <v>0</v>
      </c>
      <c r="Q380" s="137">
        <v>0</v>
      </c>
      <c r="R380" s="137">
        <v>0</v>
      </c>
      <c r="S380" s="137">
        <v>0</v>
      </c>
      <c r="T380" s="89"/>
      <c r="U380" s="104" t="s">
        <v>382</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customHeight="1" outlineLevel="2" x14ac:dyDescent="0.3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customHeight="1" outlineLevel="2" x14ac:dyDescent="0.3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customHeight="1" outlineLevel="2" x14ac:dyDescent="0.3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customHeight="1" outlineLevel="2" x14ac:dyDescent="0.3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customHeight="1" outlineLevel="2" x14ac:dyDescent="0.3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customHeight="1" outlineLevel="2" x14ac:dyDescent="0.3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customHeight="1" outlineLevel="2" x14ac:dyDescent="0.3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customHeight="1" outlineLevel="2" x14ac:dyDescent="0.3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customHeight="1" outlineLevel="2" x14ac:dyDescent="0.3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customHeight="1" outlineLevel="2" x14ac:dyDescent="0.35">
      <c r="A390" s="107"/>
      <c r="B390" s="98"/>
      <c r="C390" s="18"/>
      <c r="D390" s="18"/>
      <c r="E390" s="18"/>
      <c r="F390" s="14"/>
      <c r="G390" s="89"/>
      <c r="H390" s="89"/>
      <c r="I390" s="104" t="s">
        <v>796</v>
      </c>
      <c r="J390" s="104" t="s">
        <v>382</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382</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customHeight="1" outlineLevel="2" x14ac:dyDescent="0.3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customHeight="1" outlineLevel="2" x14ac:dyDescent="0.3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customHeight="1" outlineLevel="2" x14ac:dyDescent="0.3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customHeight="1" outlineLevel="2" x14ac:dyDescent="0.3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customHeight="1" outlineLevel="2" x14ac:dyDescent="0.3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customHeight="1" outlineLevel="2" x14ac:dyDescent="0.3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customHeight="1" outlineLevel="2" x14ac:dyDescent="0.3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customHeight="1" outlineLevel="2" x14ac:dyDescent="0.3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customHeight="1" outlineLevel="2" x14ac:dyDescent="0.3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customHeight="1" outlineLevel="2" x14ac:dyDescent="0.35">
      <c r="A400" s="107"/>
      <c r="B400" s="98"/>
      <c r="C400" s="18"/>
      <c r="D400" s="18"/>
      <c r="E400" s="18"/>
      <c r="F400" s="14"/>
      <c r="G400" s="89"/>
      <c r="H400" s="89"/>
      <c r="I400" s="104" t="s">
        <v>797</v>
      </c>
      <c r="J400" s="104" t="s">
        <v>382</v>
      </c>
      <c r="K400" s="250">
        <f t="shared" si="57"/>
        <v>100</v>
      </c>
      <c r="L400" s="250">
        <f t="shared" si="57"/>
        <v>100</v>
      </c>
      <c r="M400" s="250">
        <f t="shared" si="57"/>
        <v>100</v>
      </c>
      <c r="N400" s="250">
        <f t="shared" si="56"/>
        <v>100</v>
      </c>
      <c r="O400" s="137">
        <v>100</v>
      </c>
      <c r="P400" s="137">
        <v>0</v>
      </c>
      <c r="Q400" s="137">
        <v>0</v>
      </c>
      <c r="R400" s="137">
        <v>0</v>
      </c>
      <c r="S400" s="137">
        <v>0</v>
      </c>
      <c r="T400" s="89"/>
      <c r="U400" s="104" t="s">
        <v>382</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customHeight="1" outlineLevel="2" x14ac:dyDescent="0.3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customHeight="1" outlineLevel="2" x14ac:dyDescent="0.3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customHeight="1" outlineLevel="2" x14ac:dyDescent="0.3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customHeight="1" outlineLevel="2" x14ac:dyDescent="0.3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customHeight="1" outlineLevel="2" x14ac:dyDescent="0.3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customHeight="1" outlineLevel="2" x14ac:dyDescent="0.3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customHeight="1" outlineLevel="2" x14ac:dyDescent="0.3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customHeight="1" outlineLevel="2" x14ac:dyDescent="0.3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customHeight="1" outlineLevel="2" x14ac:dyDescent="0.3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2" t="s">
        <v>1203</v>
      </c>
      <c r="K453" s="592"/>
      <c r="L453" s="102"/>
      <c r="M453" s="102"/>
      <c r="N453" s="102"/>
      <c r="O453" s="592"/>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8" t="s">
        <v>809</v>
      </c>
      <c r="AD479" s="578"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8"/>
      <c r="H480" s="578" t="s">
        <v>809</v>
      </c>
      <c r="I480" s="579" t="s">
        <v>156</v>
      </c>
      <c r="J480" s="579" t="s">
        <v>383</v>
      </c>
      <c r="K480" s="579" t="s">
        <v>56</v>
      </c>
      <c r="L480" s="579" t="s">
        <v>57</v>
      </c>
      <c r="M480" s="579" t="s">
        <v>58</v>
      </c>
      <c r="N480" s="579" t="s">
        <v>59</v>
      </c>
      <c r="O480" s="579" t="s">
        <v>880</v>
      </c>
      <c r="P480" s="579" t="s">
        <v>881</v>
      </c>
      <c r="Q480" s="579" t="s">
        <v>882</v>
      </c>
      <c r="R480" s="579" t="s">
        <v>1187</v>
      </c>
      <c r="S480" s="578"/>
      <c r="T480" s="578" t="s">
        <v>189</v>
      </c>
      <c r="U480" s="578"/>
      <c r="V480" s="578" t="s">
        <v>828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6" t="s">
        <v>1076</v>
      </c>
      <c r="H588" s="906"/>
      <c r="I588" s="906"/>
      <c r="J588" s="906"/>
      <c r="K588" s="906"/>
      <c r="L588" s="906"/>
      <c r="M588" s="906"/>
      <c r="N588" s="906"/>
      <c r="O588" s="906"/>
      <c r="P588" s="906"/>
      <c r="Q588" s="906"/>
      <c r="R588" s="90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6" t="s">
        <v>886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8"/>
      <c r="M732" s="899"/>
      <c r="N732" s="899"/>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8"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8"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3" t="s">
        <v>193</v>
      </c>
      <c r="N998" s="473" t="s">
        <v>372</v>
      </c>
      <c r="O998" s="473" t="s">
        <v>371</v>
      </c>
      <c r="P998" s="473"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5" t="s">
        <v>384</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6" t="s">
        <v>385</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6" t="s">
        <v>386</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6" t="s">
        <v>387</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6" t="s">
        <v>388</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6" t="s">
        <v>389</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6" t="s">
        <v>390</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6" t="s">
        <v>391</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6" t="s">
        <v>392</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7" t="s">
        <v>393</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6" t="s">
        <v>260</v>
      </c>
      <c r="G71" s="586"/>
      <c r="H71" s="102"/>
      <c r="I71" s="23"/>
      <c r="J71" s="102" t="s">
        <v>261</v>
      </c>
      <c r="K71" s="102"/>
      <c r="L71" s="102"/>
      <c r="M71" s="23"/>
      <c r="N71" s="102" t="s">
        <v>361</v>
      </c>
      <c r="O71" s="102"/>
      <c r="P71" s="102"/>
      <c r="Q71" s="23"/>
      <c r="R71" s="102" t="s">
        <v>263</v>
      </c>
      <c r="S71" s="102"/>
      <c r="T71" s="586"/>
      <c r="U71" s="23"/>
      <c r="V71" s="587" t="s">
        <v>264</v>
      </c>
      <c r="W71" s="23"/>
      <c r="X71" s="23"/>
      <c r="Y71" s="23"/>
      <c r="Z71" s="17"/>
      <c r="AA71" s="9"/>
      <c r="AB71" s="9"/>
      <c r="AC71" s="9"/>
    </row>
    <row r="72" spans="1:29" ht="14.15" customHeight="1" outlineLevel="1" x14ac:dyDescent="0.35">
      <c r="A72" s="7"/>
      <c r="B72" s="8"/>
      <c r="C72" s="18"/>
      <c r="D72" s="18"/>
      <c r="E72" s="18"/>
      <c r="F72" s="587"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7" t="s">
        <v>259</v>
      </c>
      <c r="W72" s="23"/>
      <c r="X72" s="23"/>
      <c r="Y72" s="23"/>
      <c r="Z72" s="17"/>
      <c r="AA72" s="9"/>
      <c r="AB72" s="9"/>
      <c r="AC72" s="9"/>
    </row>
    <row r="73" spans="1:29" ht="14.15"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5"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5"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2"/>
      <c r="F99" s="907"/>
      <c r="G99" s="24" t="s">
        <v>266</v>
      </c>
      <c r="H99" s="24"/>
      <c r="I99" s="24"/>
      <c r="J99" s="102" t="s">
        <v>362</v>
      </c>
      <c r="K99" s="102"/>
      <c r="L99" s="102"/>
      <c r="M99" s="592"/>
      <c r="N99" s="102" t="s">
        <v>363</v>
      </c>
      <c r="O99" s="102"/>
      <c r="P99" s="246"/>
      <c r="Q99" s="135"/>
      <c r="R99" s="246"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738</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739</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737</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400</v>
      </c>
      <c r="F6" s="329">
        <v>2</v>
      </c>
      <c r="G6" s="269"/>
      <c r="H6" s="635" t="s">
        <v>401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402</v>
      </c>
      <c r="F7" s="335">
        <v>1</v>
      </c>
      <c r="G7" s="273"/>
      <c r="H7" s="274" t="s">
        <v>403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410</v>
      </c>
      <c r="I11" s="481">
        <v>44910.6743796296</v>
      </c>
      <c r="J11" s="914" t="s">
        <v>1249</v>
      </c>
      <c r="K11" s="915"/>
      <c r="L11" s="915"/>
      <c r="M11" s="915"/>
      <c r="N11" s="915"/>
      <c r="O11" s="915"/>
      <c r="P11" s="915"/>
      <c r="Q11" s="915"/>
      <c r="R11" s="915"/>
      <c r="S11" s="915"/>
      <c r="T11" s="915"/>
      <c r="U11" s="915"/>
      <c r="V11" s="915"/>
      <c r="W11" s="915"/>
      <c r="X11" s="91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411</v>
      </c>
      <c r="I12" s="379">
        <v>45124.979479745401</v>
      </c>
      <c r="J12" s="917" t="s">
        <v>1259</v>
      </c>
      <c r="K12" s="917"/>
      <c r="L12" s="917"/>
      <c r="M12" s="917"/>
      <c r="N12" s="917"/>
      <c r="O12" s="917"/>
      <c r="P12" s="917"/>
      <c r="Q12" s="917"/>
      <c r="R12" s="917"/>
      <c r="S12" s="917"/>
      <c r="T12" s="917"/>
      <c r="U12" s="917"/>
      <c r="V12" s="917"/>
      <c r="W12" s="917"/>
      <c r="X12" s="91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412</v>
      </c>
      <c r="AR13" s="267"/>
      <c r="AS13" s="255"/>
      <c r="AT13" s="255"/>
      <c r="AU13" s="255"/>
    </row>
    <row r="14" spans="1:47" ht="5.15" hidden="1" customHeight="1" outlineLevel="3" x14ac:dyDescent="0.35">
      <c r="A14" s="255"/>
      <c r="B14" s="264"/>
      <c r="C14" s="257">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413</v>
      </c>
      <c r="I15" s="287" t="s">
        <v>414</v>
      </c>
      <c r="J15" s="288">
        <v>15</v>
      </c>
      <c r="K15" s="287" t="s">
        <v>415</v>
      </c>
      <c r="L15" s="288">
        <v>8.43</v>
      </c>
      <c r="M15" s="285" t="s">
        <v>416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417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412</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400</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402</v>
      </c>
      <c r="F30" s="335">
        <v>1</v>
      </c>
      <c r="G30" s="273"/>
      <c r="H30" s="274" t="s">
        <v>421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9" customHeight="1" outlineLevel="2" collapsed="1" x14ac:dyDescent="0.35">
      <c r="A36" s="255"/>
      <c r="B36" s="264" t="s">
        <v>405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406</v>
      </c>
      <c r="C38" s="257">
        <f>INT(MAX($C$40:$C$169))+1</f>
        <v>5</v>
      </c>
      <c r="D38" s="280" t="s">
        <v>407</v>
      </c>
      <c r="E38" s="335"/>
      <c r="F38" s="335"/>
      <c r="G38" s="280"/>
      <c r="AQ38" s="280"/>
      <c r="AR38" s="267"/>
      <c r="AS38" s="255"/>
      <c r="AT38" s="255"/>
      <c r="AU38" s="255"/>
    </row>
    <row r="39" spans="1:47" outlineLevel="1" x14ac:dyDescent="0.35">
      <c r="A39" s="255"/>
      <c r="B39" s="264"/>
      <c r="C39" s="257">
        <f>INT($C$29)+1</f>
        <v>2</v>
      </c>
      <c r="D39" s="280"/>
      <c r="E39" s="335"/>
      <c r="F39" s="335"/>
      <c r="G39" s="280"/>
      <c r="H39" s="297" t="s">
        <v>422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423</v>
      </c>
      <c r="I41" s="301"/>
      <c r="J41" s="302">
        <v>2</v>
      </c>
      <c r="K41" s="285"/>
      <c r="L41" s="285" t="s">
        <v>889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424</v>
      </c>
      <c r="I42" s="301"/>
      <c r="J42" s="302">
        <v>0</v>
      </c>
      <c r="K42" s="285"/>
      <c r="L42" s="285" t="s">
        <v>425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426</v>
      </c>
      <c r="I43" s="301" t="s">
        <v>427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428</v>
      </c>
      <c r="I44" s="301" t="s">
        <v>427</v>
      </c>
      <c r="J44" s="302">
        <v>15</v>
      </c>
      <c r="K44" s="285"/>
      <c r="L44" s="285" t="s">
        <v>429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430</v>
      </c>
      <c r="I45" s="301"/>
      <c r="J45" s="302">
        <v>0</v>
      </c>
      <c r="K45" s="285"/>
      <c r="L45" s="285" t="s">
        <v>431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432</v>
      </c>
      <c r="I46" s="304" t="s">
        <v>433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434</v>
      </c>
      <c r="I47" s="301"/>
      <c r="J47" s="302">
        <v>1</v>
      </c>
      <c r="K47" s="285"/>
      <c r="L47" s="285" t="s">
        <v>435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436</v>
      </c>
      <c r="I48" s="301" t="s">
        <v>437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438</v>
      </c>
      <c r="I49" s="285"/>
      <c r="J49" s="288">
        <v>35</v>
      </c>
      <c r="K49" s="285"/>
      <c r="L49" s="285" t="s">
        <v>960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439</v>
      </c>
      <c r="I50" s="301" t="s">
        <v>433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1189</v>
      </c>
      <c r="I51" s="803" t="s">
        <v>1190</v>
      </c>
      <c r="J51" s="321">
        <f>20*0</f>
        <v>0</v>
      </c>
      <c r="K51" s="285"/>
      <c r="L51" s="285" t="s">
        <v>1191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442</v>
      </c>
      <c r="J55" s="308"/>
      <c r="K55" s="308" t="s">
        <v>443</v>
      </c>
      <c r="L55" s="308"/>
      <c r="M55" s="308" t="s">
        <v>444</v>
      </c>
      <c r="N55" s="308"/>
      <c r="O55" s="308" t="s">
        <v>445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446</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412</v>
      </c>
      <c r="AR58" s="267"/>
      <c r="AS58" s="255"/>
      <c r="AT58" s="255"/>
      <c r="AU58" s="255"/>
    </row>
    <row r="59" spans="1:47" outlineLevel="1" x14ac:dyDescent="0.35">
      <c r="A59" s="255"/>
      <c r="B59" s="264"/>
      <c r="C59" s="257">
        <f>INT($C$29)+1</f>
        <v>2</v>
      </c>
      <c r="D59" s="280"/>
      <c r="E59" s="335"/>
      <c r="F59" s="335"/>
      <c r="G59" s="280"/>
      <c r="H59" s="297" t="s">
        <v>447</v>
      </c>
      <c r="I59" s="298"/>
      <c r="J59" s="299"/>
      <c r="K59" s="311" t="s">
        <v>448</v>
      </c>
      <c r="L59" s="311" t="s">
        <v>449</v>
      </c>
      <c r="M59" s="312"/>
      <c r="N59" s="313"/>
      <c r="O59" s="270" t="s">
        <v>450</v>
      </c>
      <c r="P59" s="270"/>
      <c r="Q59" s="270" t="s">
        <v>451</v>
      </c>
      <c r="R59" s="270"/>
      <c r="S59" s="314" t="s">
        <v>22</v>
      </c>
      <c r="T59" s="299"/>
      <c r="U59" s="642" t="s">
        <v>452</v>
      </c>
      <c r="V59" s="270" t="s">
        <v>964</v>
      </c>
      <c r="W59" s="299"/>
      <c r="X59" s="313" t="s">
        <v>454</v>
      </c>
      <c r="Y59" s="315" t="s">
        <v>453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455</v>
      </c>
      <c r="I60" s="314" t="s">
        <v>456</v>
      </c>
      <c r="J60" s="313"/>
      <c r="K60" s="311"/>
      <c r="L60" s="311" t="s">
        <v>457</v>
      </c>
      <c r="M60" s="312"/>
      <c r="N60" s="313"/>
      <c r="O60" s="314" t="s">
        <v>459</v>
      </c>
      <c r="P60" s="314" t="s">
        <v>460</v>
      </c>
      <c r="Q60" s="314" t="s">
        <v>459</v>
      </c>
      <c r="R60" s="314" t="s">
        <v>460</v>
      </c>
      <c r="S60" s="314" t="s">
        <v>458</v>
      </c>
      <c r="T60" s="313" t="s">
        <v>461</v>
      </c>
      <c r="U60" s="313" t="s">
        <v>462</v>
      </c>
      <c r="V60" s="314" t="s">
        <v>965</v>
      </c>
      <c r="W60" s="313"/>
      <c r="X60" s="313" t="s">
        <v>463</v>
      </c>
      <c r="Y60" s="574" t="s">
        <v>442</v>
      </c>
      <c r="Z60" s="574"/>
      <c r="AA60" s="574"/>
      <c r="AB60" s="574" t="s">
        <v>443</v>
      </c>
      <c r="AC60" s="574"/>
      <c r="AD60" s="574"/>
      <c r="AE60" s="574" t="s">
        <v>445</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742</v>
      </c>
      <c r="Y62" s="352"/>
      <c r="Z62" s="352"/>
      <c r="AA62" s="352"/>
      <c r="AB62" s="352"/>
      <c r="AC62" s="352"/>
      <c r="AD62" s="352"/>
      <c r="AE62" s="352"/>
      <c r="AF62" s="352"/>
      <c r="AG62" s="352"/>
      <c r="AH62" s="285" t="s">
        <v>1102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741</v>
      </c>
      <c r="Z63" s="825"/>
      <c r="AA63" s="825"/>
      <c r="AB63" s="825"/>
      <c r="AC63" s="825"/>
      <c r="AD63" s="825"/>
      <c r="AE63" s="826"/>
      <c r="AF63" s="826"/>
      <c r="AG63" s="827"/>
      <c r="AH63" s="823"/>
      <c r="AI63" s="307" t="s">
        <v>1215</v>
      </c>
      <c r="AJ63" s="307"/>
      <c r="AK63" s="301"/>
      <c r="AL63" s="301"/>
      <c r="AM63" s="301"/>
      <c r="AN63" s="307" t="s">
        <v>1217</v>
      </c>
      <c r="AO63" s="307"/>
      <c r="AP63" s="307"/>
      <c r="AQ63" s="280"/>
      <c r="AR63" s="267"/>
      <c r="AS63" s="255"/>
      <c r="AT63" s="255"/>
      <c r="AU63" s="255"/>
    </row>
    <row r="64" spans="1:47" ht="45" customHeight="1" outlineLevel="2" x14ac:dyDescent="0.35">
      <c r="A64" s="255"/>
      <c r="B64" s="264"/>
      <c r="C64" s="257">
        <f>INT($C$29)+2</f>
        <v>3</v>
      </c>
      <c r="D64" s="280"/>
      <c r="E64" s="808" t="s">
        <v>1214</v>
      </c>
      <c r="F64" s="808" t="s">
        <v>1207</v>
      </c>
      <c r="G64" s="280"/>
      <c r="H64" s="285"/>
      <c r="I64" s="351" t="s">
        <v>456</v>
      </c>
      <c r="J64" s="351" t="s">
        <v>156</v>
      </c>
      <c r="K64" s="351" t="s">
        <v>155</v>
      </c>
      <c r="L64" s="351" t="s">
        <v>449</v>
      </c>
      <c r="M64" s="352"/>
      <c r="N64" s="830" t="s">
        <v>823</v>
      </c>
      <c r="O64" s="721" t="s">
        <v>822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1218</v>
      </c>
      <c r="AI64" s="351" t="s">
        <v>1210</v>
      </c>
      <c r="AJ64" s="351" t="s">
        <v>1209</v>
      </c>
      <c r="AK64" s="830" t="s">
        <v>1205</v>
      </c>
      <c r="AL64" s="830" t="s">
        <v>1216</v>
      </c>
      <c r="AM64" s="830" t="s">
        <v>1206</v>
      </c>
      <c r="AN64" s="830" t="s">
        <v>1211</v>
      </c>
      <c r="AO64" s="830" t="s">
        <v>1212</v>
      </c>
      <c r="AP64" s="830" t="s">
        <v>1213</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819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762</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754</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755</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756</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757</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758</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759</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760</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761</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412</v>
      </c>
      <c r="AR166" s="267"/>
      <c r="AS166" s="255"/>
      <c r="AT166" s="255"/>
      <c r="AU166" s="255"/>
    </row>
    <row r="167" spans="1:47" ht="5.15" hidden="1" customHeight="1" outlineLevel="3" x14ac:dyDescent="0.35">
      <c r="A167" s="255"/>
      <c r="B167" s="264"/>
      <c r="C167" s="257">
        <f>INT($C$29)+3.005</f>
        <v>4.0049999999999999</v>
      </c>
      <c r="D167" s="280" t="s">
        <v>408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412</v>
      </c>
      <c r="AR169" s="267"/>
      <c r="AS169" s="255"/>
      <c r="AT169" s="255"/>
      <c r="AU169" s="255"/>
    </row>
    <row r="170" spans="1:47" ht="16" outlineLevel="1" x14ac:dyDescent="0.35">
      <c r="A170" s="255"/>
      <c r="B170" s="264"/>
      <c r="C170" s="257">
        <f>INT($C$29)+1</f>
        <v>2</v>
      </c>
      <c r="D170" s="280"/>
      <c r="E170" s="335"/>
      <c r="F170" s="335"/>
      <c r="G170" s="280"/>
      <c r="H170" s="297" t="s">
        <v>465</v>
      </c>
      <c r="I170" s="319"/>
      <c r="J170" s="314" t="s">
        <v>466</v>
      </c>
      <c r="K170" s="270" t="s">
        <v>467</v>
      </c>
      <c r="L170" s="270"/>
      <c r="M170" s="270"/>
      <c r="N170" s="314"/>
      <c r="O170" s="270" t="s">
        <v>468</v>
      </c>
      <c r="P170" s="270"/>
      <c r="Q170" s="270"/>
      <c r="R170" s="270"/>
      <c r="S170" s="270"/>
      <c r="T170" s="270"/>
      <c r="U170" s="811" t="s">
        <v>469</v>
      </c>
      <c r="V170" s="270"/>
      <c r="W170" s="270"/>
      <c r="X170" s="270"/>
      <c r="Y170" s="315"/>
      <c r="Z170" s="315"/>
      <c r="AA170" s="315"/>
      <c r="AB170" s="320"/>
      <c r="AC170" s="315" t="s">
        <v>1226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470</v>
      </c>
      <c r="P171" s="314" t="s">
        <v>471</v>
      </c>
      <c r="Q171" s="314" t="s">
        <v>472</v>
      </c>
      <c r="R171" s="314" t="s">
        <v>888</v>
      </c>
      <c r="S171" s="314" t="s">
        <v>473</v>
      </c>
      <c r="T171" s="314" t="s">
        <v>474</v>
      </c>
      <c r="U171" s="270" t="s">
        <v>475</v>
      </c>
      <c r="V171" s="270"/>
      <c r="W171" s="270"/>
      <c r="X171" s="270"/>
      <c r="Y171" s="315"/>
      <c r="Z171" s="315"/>
      <c r="AA171" s="315"/>
      <c r="AB171" s="320"/>
      <c r="AC171" s="320" t="s">
        <v>1227</v>
      </c>
      <c r="AD171" s="320" t="s">
        <v>1228</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477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487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412</v>
      </c>
      <c r="AR185" s="267"/>
      <c r="AS185" s="255"/>
      <c r="AT185" s="255"/>
      <c r="AU185" s="255"/>
    </row>
    <row r="186" spans="1:47" ht="5.15" hidden="1" customHeight="1" outlineLevel="3" x14ac:dyDescent="0.35">
      <c r="A186" s="255"/>
      <c r="B186" s="264"/>
      <c r="C186" s="257">
        <f>INT($C$29)+3.005</f>
        <v>4.0049999999999999</v>
      </c>
      <c r="D186" s="280" t="s">
        <v>408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412</v>
      </c>
      <c r="AR188" s="267"/>
      <c r="AS188" s="255"/>
      <c r="AT188" s="255"/>
      <c r="AU188" s="255"/>
    </row>
    <row r="189" spans="1:47" outlineLevel="1" x14ac:dyDescent="0.35">
      <c r="A189" s="255"/>
      <c r="B189" s="264"/>
      <c r="C189" s="257">
        <f>INT($C$29)+1</f>
        <v>2</v>
      </c>
      <c r="D189" s="280"/>
      <c r="E189" s="335"/>
      <c r="F189" s="335"/>
      <c r="G189" s="280"/>
      <c r="H189" s="297" t="s">
        <v>488</v>
      </c>
      <c r="I189" s="298"/>
      <c r="J189" s="323" t="s">
        <v>382</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490</v>
      </c>
      <c r="I191" s="301"/>
      <c r="J191" s="324">
        <v>50</v>
      </c>
      <c r="K191" s="285"/>
      <c r="L191" s="285"/>
      <c r="M191" s="285" t="s">
        <v>491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1225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497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412</v>
      </c>
      <c r="AR203" s="267"/>
      <c r="AS203" s="255"/>
      <c r="AT203" s="255"/>
      <c r="AU203" s="255"/>
    </row>
    <row r="204" spans="1:47" outlineLevel="1" x14ac:dyDescent="0.35">
      <c r="A204" s="255"/>
      <c r="B204" s="264"/>
      <c r="C204" s="257">
        <f>INT($C$29)+1</f>
        <v>2</v>
      </c>
      <c r="D204" s="280"/>
      <c r="E204" s="335"/>
      <c r="F204" s="335"/>
      <c r="G204" s="280"/>
      <c r="H204" s="297" t="s">
        <v>501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412</v>
      </c>
      <c r="AR207" s="267"/>
      <c r="AS207" s="255"/>
      <c r="AT207" s="255"/>
      <c r="AU207" s="255"/>
    </row>
    <row r="208" spans="1:47" outlineLevel="1" x14ac:dyDescent="0.35">
      <c r="A208" s="255"/>
      <c r="B208" s="264"/>
      <c r="C208" s="257">
        <f>INT($C$29)+1</f>
        <v>2</v>
      </c>
      <c r="D208" s="280"/>
      <c r="E208" s="335"/>
      <c r="F208" s="335"/>
      <c r="G208" s="280"/>
      <c r="H208" s="297" t="s">
        <v>503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504</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506</v>
      </c>
      <c r="J213" s="301" t="s">
        <v>507</v>
      </c>
      <c r="K213" s="301" t="s">
        <v>752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412</v>
      </c>
      <c r="AR215" s="267"/>
      <c r="AS215" s="255"/>
      <c r="AT215" s="255"/>
      <c r="AU215" s="255"/>
    </row>
    <row r="216" spans="1:47" ht="30" customHeight="1" outlineLevel="1" x14ac:dyDescent="0.35">
      <c r="A216" s="255"/>
      <c r="B216" s="264"/>
      <c r="C216" s="257">
        <f>INT($C$29)+1</f>
        <v>2</v>
      </c>
      <c r="D216" s="280"/>
      <c r="E216" s="335"/>
      <c r="F216" s="335"/>
      <c r="G216" s="280"/>
      <c r="H216" s="297" t="s">
        <v>950</v>
      </c>
      <c r="I216" s="298"/>
      <c r="J216" s="951" t="s">
        <v>952</v>
      </c>
      <c r="K216" s="951"/>
      <c r="L216" s="951" t="s">
        <v>951</v>
      </c>
      <c r="M216" s="951"/>
      <c r="N216" s="314"/>
      <c r="O216" s="314" t="s">
        <v>975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412</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400</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402</v>
      </c>
      <c r="F233" s="332">
        <v>1</v>
      </c>
      <c r="G233" s="273"/>
      <c r="H233" s="274" t="s">
        <v>509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442</v>
      </c>
      <c r="L237" s="336"/>
      <c r="M237" s="336"/>
      <c r="N237" s="336" t="s">
        <v>443</v>
      </c>
      <c r="O237" s="336"/>
      <c r="P237" s="336"/>
      <c r="Q237" s="336"/>
      <c r="R237" s="336" t="s">
        <v>445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510</v>
      </c>
      <c r="M238" s="325" t="s">
        <v>4</v>
      </c>
      <c r="N238" s="325" t="s">
        <v>511</v>
      </c>
      <c r="O238" s="325" t="s">
        <v>512</v>
      </c>
      <c r="P238" s="325" t="s">
        <v>513</v>
      </c>
      <c r="Q238" s="325" t="s">
        <v>514</v>
      </c>
      <c r="R238" s="325" t="s">
        <v>511</v>
      </c>
      <c r="S238" s="325" t="s">
        <v>512</v>
      </c>
      <c r="T238" s="325" t="s">
        <v>513</v>
      </c>
      <c r="U238" s="325" t="s">
        <v>514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9" customHeight="1" outlineLevel="2" collapsed="1" x14ac:dyDescent="0.35">
      <c r="A239" s="255"/>
      <c r="B239" s="264" t="s">
        <v>405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406</v>
      </c>
      <c r="C241" s="257">
        <f>INT(MAX($C$244:$C$357))+1</f>
        <v>5</v>
      </c>
      <c r="D241" s="280" t="s">
        <v>407</v>
      </c>
      <c r="E241" s="335"/>
      <c r="F241" s="335"/>
      <c r="G241" s="280"/>
      <c r="H241" s="335" t="s">
        <v>516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406</v>
      </c>
      <c r="C242" s="257">
        <f>INT(MAX($C$244:$C$357))+1</f>
        <v>5</v>
      </c>
      <c r="D242" s="280" t="s">
        <v>407</v>
      </c>
      <c r="E242" s="335"/>
      <c r="F242" s="335"/>
      <c r="G242" s="280"/>
      <c r="H242" s="335" t="s">
        <v>1055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517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412</v>
      </c>
      <c r="AR248" s="267"/>
      <c r="AS248" s="255"/>
      <c r="AT248" s="255"/>
      <c r="AU248" s="255"/>
    </row>
    <row r="249" spans="1:47" outlineLevel="1" x14ac:dyDescent="0.35">
      <c r="A249" s="255"/>
      <c r="B249" s="264"/>
      <c r="C249" s="257">
        <f>INT($C$232)+1</f>
        <v>2</v>
      </c>
      <c r="D249" s="280"/>
      <c r="E249" s="335"/>
      <c r="F249" s="335"/>
      <c r="G249" s="280"/>
      <c r="H249" s="338" t="s">
        <v>520</v>
      </c>
      <c r="I249" s="270" t="s">
        <v>521</v>
      </c>
      <c r="J249" s="341"/>
      <c r="K249" s="270" t="s">
        <v>522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8" t="s">
        <v>524</v>
      </c>
      <c r="AD251" s="919"/>
      <c r="AE251" s="919"/>
      <c r="AF251" s="920"/>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847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21"/>
      <c r="AD252" s="922"/>
      <c r="AE252" s="922"/>
      <c r="AF252" s="923"/>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846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24"/>
      <c r="AD253" s="925"/>
      <c r="AE253" s="925"/>
      <c r="AF253" s="926"/>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8" t="s">
        <v>1112</v>
      </c>
      <c r="AD254" s="919"/>
      <c r="AE254" s="919"/>
      <c r="AF254" s="920"/>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526</v>
      </c>
      <c r="I255" s="285">
        <f>YEAR(MIN(N251:Q253)+MIN(R354:U356))</f>
        <v>2019</v>
      </c>
      <c r="J255" s="285"/>
      <c r="K255" s="285"/>
      <c r="L255" s="285"/>
      <c r="M255" s="285"/>
      <c r="N255" s="285"/>
      <c r="O255" s="285"/>
      <c r="P255" s="285"/>
      <c r="Q255" s="285"/>
      <c r="R255" s="285"/>
      <c r="S255" s="285"/>
      <c r="T255" s="285"/>
      <c r="U255" s="285"/>
      <c r="V255" s="285"/>
      <c r="W255" s="572" t="s">
        <v>523</v>
      </c>
      <c r="X255" s="285"/>
      <c r="Y255" s="285"/>
      <c r="Z255" s="285"/>
      <c r="AA255" s="285"/>
      <c r="AB255" s="285"/>
      <c r="AC255" s="924"/>
      <c r="AD255" s="925"/>
      <c r="AE255" s="925"/>
      <c r="AF255" s="926"/>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527</v>
      </c>
      <c r="F256" s="335"/>
      <c r="G256" s="280"/>
      <c r="H256" s="348" t="s">
        <v>528</v>
      </c>
      <c r="I256" s="308" t="s">
        <v>529</v>
      </c>
      <c r="J256" s="349"/>
      <c r="K256" s="288">
        <f>COUNTA($H$257:$H$312)</f>
        <v>3</v>
      </c>
      <c r="L256" s="288">
        <f>COUNTA($I$257:$I$312)/K256</f>
        <v>8</v>
      </c>
      <c r="M256" s="350">
        <v>-8</v>
      </c>
      <c r="N256" s="308" t="s">
        <v>810</v>
      </c>
      <c r="O256" s="308"/>
      <c r="P256" s="308"/>
      <c r="Q256" s="308"/>
      <c r="R256" s="308" t="s">
        <v>530</v>
      </c>
      <c r="S256" s="308"/>
      <c r="T256" s="308"/>
      <c r="U256" s="308"/>
      <c r="V256" s="285"/>
      <c r="W256" s="351" t="s">
        <v>531</v>
      </c>
      <c r="X256" s="351" t="s">
        <v>532</v>
      </c>
      <c r="Y256" s="351" t="s">
        <v>533</v>
      </c>
      <c r="Z256" s="351" t="s">
        <v>534</v>
      </c>
      <c r="AA256" s="352"/>
      <c r="AB256" s="285"/>
      <c r="AC256" s="351" t="s">
        <v>531</v>
      </c>
      <c r="AD256" s="351" t="s">
        <v>532</v>
      </c>
      <c r="AE256" s="351" t="s">
        <v>533</v>
      </c>
      <c r="AF256" s="351" t="s">
        <v>534</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537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547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535</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536</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547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1113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412</v>
      </c>
      <c r="AR312" s="267"/>
      <c r="AS312" s="255"/>
      <c r="AT312" s="255"/>
      <c r="AU312" s="255"/>
    </row>
    <row r="313" spans="1:47" outlineLevel="2" x14ac:dyDescent="0.35">
      <c r="A313" s="255"/>
      <c r="B313" s="264"/>
      <c r="C313" s="257">
        <f>INT($C$232)+2</f>
        <v>3</v>
      </c>
      <c r="D313" s="280"/>
      <c r="E313" s="335" t="s">
        <v>527</v>
      </c>
      <c r="F313" s="335"/>
      <c r="G313" s="280"/>
      <c r="H313" s="348" t="s">
        <v>528</v>
      </c>
      <c r="I313" s="308" t="s">
        <v>529</v>
      </c>
      <c r="J313" s="308"/>
      <c r="K313" s="285"/>
      <c r="L313" s="285"/>
      <c r="M313" s="285"/>
      <c r="N313" s="308" t="s">
        <v>549</v>
      </c>
      <c r="O313" s="308"/>
      <c r="P313" s="308"/>
      <c r="Q313" s="308"/>
      <c r="R313" s="285" t="s">
        <v>550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412</v>
      </c>
      <c r="AR338" s="267"/>
      <c r="AS338" s="255"/>
      <c r="AT338" s="255"/>
      <c r="AU338" s="255"/>
    </row>
    <row r="339" spans="1:47" outlineLevel="2" collapsed="1" x14ac:dyDescent="0.35">
      <c r="A339" s="255"/>
      <c r="B339" s="264"/>
      <c r="C339" s="257">
        <f>INT($C$232+3)</f>
        <v>4</v>
      </c>
      <c r="D339" s="280"/>
      <c r="E339" s="335"/>
      <c r="F339" s="335"/>
      <c r="G339" s="280"/>
      <c r="H339" s="348" t="s">
        <v>554</v>
      </c>
      <c r="I339" s="308" t="s">
        <v>555</v>
      </c>
      <c r="J339" s="307"/>
      <c r="K339" s="285"/>
      <c r="L339" s="285"/>
      <c r="M339" s="285"/>
      <c r="N339" s="285"/>
      <c r="O339" s="927" t="s">
        <v>1049</v>
      </c>
      <c r="P339" s="928"/>
      <c r="Q339" s="928"/>
      <c r="R339" s="928"/>
      <c r="S339" s="928"/>
      <c r="T339" s="928"/>
      <c r="U339" s="928"/>
      <c r="V339" s="928"/>
      <c r="W339" s="928"/>
      <c r="X339" s="92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30"/>
      <c r="P340" s="931"/>
      <c r="Q340" s="931"/>
      <c r="R340" s="931"/>
      <c r="S340" s="931"/>
      <c r="T340" s="931"/>
      <c r="U340" s="931"/>
      <c r="V340" s="931"/>
      <c r="W340" s="931"/>
      <c r="X340" s="93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1125</v>
      </c>
      <c r="I341" s="285">
        <v>1</v>
      </c>
      <c r="J341" s="285" t="b">
        <f>COUNTA(K341:M341)&gt;0</f>
        <v>0</v>
      </c>
      <c r="K341" s="302"/>
      <c r="L341" s="302"/>
      <c r="M341" s="302"/>
      <c r="N341" s="285"/>
      <c r="O341" s="930"/>
      <c r="P341" s="931"/>
      <c r="Q341" s="931"/>
      <c r="R341" s="931"/>
      <c r="S341" s="931"/>
      <c r="T341" s="931"/>
      <c r="U341" s="931"/>
      <c r="V341" s="931"/>
      <c r="W341" s="931"/>
      <c r="X341" s="93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33"/>
      <c r="P342" s="934"/>
      <c r="Q342" s="934"/>
      <c r="R342" s="934"/>
      <c r="S342" s="934"/>
      <c r="T342" s="934"/>
      <c r="U342" s="934"/>
      <c r="V342" s="934"/>
      <c r="W342" s="934"/>
      <c r="X342" s="93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1118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412</v>
      </c>
      <c r="AR347" s="267"/>
      <c r="AS347" s="255"/>
      <c r="AT347" s="255"/>
      <c r="AU347" s="255"/>
    </row>
    <row r="348" spans="1:47" outlineLevel="2" collapsed="1" x14ac:dyDescent="0.35">
      <c r="A348" s="255"/>
      <c r="B348" s="264"/>
      <c r="C348" s="257">
        <f>INT($C$232+3)</f>
        <v>4</v>
      </c>
      <c r="D348" s="280"/>
      <c r="E348" s="335"/>
      <c r="F348" s="335"/>
      <c r="G348" s="280"/>
      <c r="H348" s="348" t="s">
        <v>528</v>
      </c>
      <c r="I348" s="285" t="s">
        <v>556</v>
      </c>
      <c r="J348" s="285"/>
      <c r="K348" s="285"/>
      <c r="L348" s="285"/>
      <c r="M348" s="285"/>
      <c r="N348" s="308" t="s">
        <v>557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412</v>
      </c>
      <c r="AR352" s="267"/>
      <c r="AS352" s="255"/>
      <c r="AT352" s="255"/>
      <c r="AU352" s="255"/>
    </row>
    <row r="353" spans="1:47" outlineLevel="2" collapsed="1" x14ac:dyDescent="0.35">
      <c r="A353" s="255"/>
      <c r="B353" s="264"/>
      <c r="C353" s="257">
        <f>INT($C$232+3)</f>
        <v>4</v>
      </c>
      <c r="D353" s="280"/>
      <c r="E353" s="335"/>
      <c r="F353" s="335"/>
      <c r="G353" s="280"/>
      <c r="H353" s="381" t="s">
        <v>559</v>
      </c>
      <c r="I353" s="301" t="s">
        <v>508</v>
      </c>
      <c r="J353" s="285"/>
      <c r="K353" s="287" t="s">
        <v>560</v>
      </c>
      <c r="L353" s="301">
        <f>COUNTA($H$354:$H$357)</f>
        <v>3</v>
      </c>
      <c r="M353" s="288">
        <v>-6</v>
      </c>
      <c r="N353" s="285"/>
      <c r="O353" s="285"/>
      <c r="P353" s="285"/>
      <c r="Q353" s="285"/>
      <c r="R353" s="308" t="s">
        <v>561</v>
      </c>
      <c r="S353" s="307"/>
      <c r="T353" s="307"/>
      <c r="U353" s="307"/>
      <c r="V353" s="285"/>
      <c r="W353" s="285" t="s">
        <v>562</v>
      </c>
      <c r="X353" s="285" t="s">
        <v>563</v>
      </c>
      <c r="Y353" s="285" t="s">
        <v>564</v>
      </c>
      <c r="Z353" s="285" t="s">
        <v>565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412</v>
      </c>
      <c r="AR357" s="267"/>
      <c r="AS357" s="255"/>
      <c r="AT357" s="255"/>
      <c r="AU357" s="255"/>
    </row>
    <row r="358" spans="1:47" outlineLevel="1" x14ac:dyDescent="0.35">
      <c r="A358" s="255"/>
      <c r="B358" s="264"/>
      <c r="C358" s="257">
        <f>INT($C$232)+1</f>
        <v>2</v>
      </c>
      <c r="D358" s="280"/>
      <c r="E358" s="335"/>
      <c r="F358" s="335"/>
      <c r="G358" s="280"/>
      <c r="H358" s="338" t="s">
        <v>567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529</v>
      </c>
      <c r="J360" s="308"/>
      <c r="K360" s="285"/>
      <c r="L360" s="285"/>
      <c r="M360" s="285"/>
      <c r="N360" s="308" t="s">
        <v>568</v>
      </c>
      <c r="O360" s="308"/>
      <c r="P360" s="308"/>
      <c r="Q360" s="308"/>
      <c r="R360" s="285"/>
      <c r="S360" s="285"/>
      <c r="T360" s="285"/>
      <c r="U360" s="285"/>
      <c r="V360" s="285" t="s">
        <v>569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412</v>
      </c>
      <c r="AR369" s="267"/>
      <c r="AS369" s="255"/>
      <c r="AT369" s="255"/>
      <c r="AU369" s="255"/>
    </row>
    <row r="370" spans="1:47" outlineLevel="2" collapsed="1" x14ac:dyDescent="0.35">
      <c r="A370" s="255"/>
      <c r="B370" s="264"/>
      <c r="C370" s="257">
        <f>INT($C$232+3)</f>
        <v>4</v>
      </c>
      <c r="D370" s="280"/>
      <c r="E370" s="335"/>
      <c r="F370" s="335"/>
      <c r="G370" s="280"/>
      <c r="H370" s="348"/>
      <c r="I370" s="308" t="s">
        <v>529</v>
      </c>
      <c r="J370" s="308"/>
      <c r="K370" s="285"/>
      <c r="L370" s="285"/>
      <c r="M370" s="285"/>
      <c r="N370" s="308" t="s">
        <v>824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412</v>
      </c>
      <c r="AR379" s="267"/>
      <c r="AS379" s="255"/>
      <c r="AT379" s="255"/>
      <c r="AU379" s="255"/>
    </row>
    <row r="380" spans="1:47" outlineLevel="2" collapsed="1" x14ac:dyDescent="0.35">
      <c r="A380" s="255"/>
      <c r="B380" s="264"/>
      <c r="C380" s="257">
        <f>INT($C$232+3)</f>
        <v>4</v>
      </c>
      <c r="D380" s="280"/>
      <c r="E380" s="335"/>
      <c r="F380" s="335"/>
      <c r="G380" s="280"/>
      <c r="H380" s="348"/>
      <c r="I380" s="308" t="s">
        <v>529</v>
      </c>
      <c r="J380" s="308"/>
      <c r="K380" s="285"/>
      <c r="L380" s="285"/>
      <c r="M380" s="285"/>
      <c r="N380" s="308" t="s">
        <v>570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412</v>
      </c>
      <c r="AR389" s="267"/>
      <c r="AS389" s="255"/>
      <c r="AT389" s="255"/>
      <c r="AU389" s="255"/>
    </row>
    <row r="390" spans="1:47" outlineLevel="2" x14ac:dyDescent="0.35">
      <c r="A390" s="255"/>
      <c r="B390" s="264"/>
      <c r="C390" s="257">
        <f t="shared" ref="C390:C395" si="83">INT($C$232)+3</f>
        <v>4</v>
      </c>
      <c r="D390" s="280"/>
      <c r="E390" s="335"/>
      <c r="F390" s="335"/>
      <c r="G390" s="280"/>
      <c r="H390" s="285" t="s">
        <v>1114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571</v>
      </c>
      <c r="I391" s="322">
        <v>55</v>
      </c>
      <c r="J391" s="285" t="s">
        <v>572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573</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574</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575</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576</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1050</v>
      </c>
      <c r="I397" s="285"/>
      <c r="J397" s="285"/>
      <c r="K397" s="285"/>
      <c r="L397" s="285" t="s">
        <v>577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1042</v>
      </c>
      <c r="J398" s="285" t="s">
        <v>1043</v>
      </c>
      <c r="K398" s="720"/>
      <c r="L398" s="301" t="s">
        <v>578</v>
      </c>
      <c r="M398" s="301" t="s">
        <v>1045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1044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541</v>
      </c>
      <c r="I405" s="386" t="b">
        <v>0</v>
      </c>
      <c r="J405" s="302" t="b">
        <v>0</v>
      </c>
      <c r="K405" s="285"/>
      <c r="L405" s="317">
        <f t="shared" si="86"/>
        <v>1</v>
      </c>
      <c r="M405" s="317">
        <f t="shared" si="85"/>
        <v>1</v>
      </c>
      <c r="N405" s="353"/>
      <c r="O405" s="584"/>
      <c r="P405" s="936" t="s">
        <v>920</v>
      </c>
      <c r="Q405" s="936"/>
      <c r="R405" s="936"/>
      <c r="S405" s="936"/>
      <c r="T405" s="936"/>
      <c r="U405" s="936"/>
      <c r="V405" s="936"/>
      <c r="W405" s="936"/>
      <c r="X405" s="936"/>
      <c r="Y405" s="936"/>
      <c r="Z405" s="937"/>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542</v>
      </c>
      <c r="I406" s="386" t="b">
        <v>0</v>
      </c>
      <c r="J406" s="302" t="b">
        <v>0</v>
      </c>
      <c r="K406" s="285"/>
      <c r="L406" s="317">
        <f t="shared" si="86"/>
        <v>1</v>
      </c>
      <c r="M406" s="317">
        <f t="shared" si="85"/>
        <v>1</v>
      </c>
      <c r="N406" s="353"/>
      <c r="O406" s="584"/>
      <c r="P406" s="938"/>
      <c r="Q406" s="938"/>
      <c r="R406" s="938"/>
      <c r="S406" s="938"/>
      <c r="T406" s="938"/>
      <c r="U406" s="938"/>
      <c r="V406" s="938"/>
      <c r="W406" s="938"/>
      <c r="X406" s="938"/>
      <c r="Y406" s="938"/>
      <c r="Z406" s="939"/>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8"/>
      <c r="Q407" s="938"/>
      <c r="R407" s="938"/>
      <c r="S407" s="938"/>
      <c r="T407" s="938"/>
      <c r="U407" s="938"/>
      <c r="V407" s="938"/>
      <c r="W407" s="938"/>
      <c r="X407" s="938"/>
      <c r="Y407" s="938"/>
      <c r="Z407" s="939"/>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579</v>
      </c>
      <c r="I408" s="435"/>
      <c r="J408" s="435"/>
      <c r="K408" s="435"/>
      <c r="L408" s="435"/>
      <c r="M408" s="435"/>
      <c r="N408" s="435"/>
      <c r="O408" s="583"/>
      <c r="P408" s="938"/>
      <c r="Q408" s="938"/>
      <c r="R408" s="938"/>
      <c r="S408" s="938"/>
      <c r="T408" s="938"/>
      <c r="U408" s="938"/>
      <c r="V408" s="938"/>
      <c r="W408" s="938"/>
      <c r="X408" s="938"/>
      <c r="Y408" s="938"/>
      <c r="Z408" s="939"/>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580</v>
      </c>
      <c r="L409" s="307"/>
      <c r="M409" s="307"/>
      <c r="N409" s="389"/>
      <c r="O409" s="581"/>
      <c r="P409" s="938"/>
      <c r="Q409" s="938"/>
      <c r="R409" s="938"/>
      <c r="S409" s="938"/>
      <c r="T409" s="938"/>
      <c r="U409" s="938"/>
      <c r="V409" s="938"/>
      <c r="W409" s="938"/>
      <c r="X409" s="938"/>
      <c r="Y409" s="938"/>
      <c r="Z409" s="939"/>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559</v>
      </c>
      <c r="J410" s="390" t="s">
        <v>581</v>
      </c>
      <c r="K410" s="391" t="s">
        <v>582</v>
      </c>
      <c r="L410" s="301" t="s">
        <v>583</v>
      </c>
      <c r="M410" s="301" t="s">
        <v>584</v>
      </c>
      <c r="N410" s="392" t="s">
        <v>559</v>
      </c>
      <c r="O410" s="582"/>
      <c r="P410" s="938"/>
      <c r="Q410" s="938"/>
      <c r="R410" s="938"/>
      <c r="S410" s="938"/>
      <c r="T410" s="938"/>
      <c r="U410" s="938"/>
      <c r="V410" s="938"/>
      <c r="W410" s="938"/>
      <c r="X410" s="938"/>
      <c r="Y410" s="938"/>
      <c r="Z410" s="939"/>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443</v>
      </c>
      <c r="I411" s="386" t="b">
        <v>1</v>
      </c>
      <c r="J411" s="386" t="b">
        <v>1</v>
      </c>
      <c r="K411" s="391" t="b">
        <v>0</v>
      </c>
      <c r="L411" s="302" t="b">
        <v>1</v>
      </c>
      <c r="M411" s="302" t="b">
        <v>1</v>
      </c>
      <c r="N411" s="394" t="b">
        <v>1</v>
      </c>
      <c r="O411" s="582"/>
      <c r="P411" s="938"/>
      <c r="Q411" s="938"/>
      <c r="R411" s="938"/>
      <c r="S411" s="938"/>
      <c r="T411" s="938"/>
      <c r="U411" s="938"/>
      <c r="V411" s="938"/>
      <c r="W411" s="938"/>
      <c r="X411" s="938"/>
      <c r="Y411" s="938"/>
      <c r="Z411" s="939"/>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445</v>
      </c>
      <c r="I412" s="386" t="b">
        <v>1</v>
      </c>
      <c r="J412" s="386" t="b">
        <v>1</v>
      </c>
      <c r="K412" s="391" t="b">
        <v>0</v>
      </c>
      <c r="L412" s="302" t="b">
        <v>1</v>
      </c>
      <c r="M412" s="302" t="b">
        <v>1</v>
      </c>
      <c r="N412" s="394" t="b">
        <v>1</v>
      </c>
      <c r="O412" s="582"/>
      <c r="P412" s="940"/>
      <c r="Q412" s="940"/>
      <c r="R412" s="940"/>
      <c r="S412" s="940"/>
      <c r="T412" s="940"/>
      <c r="U412" s="940"/>
      <c r="V412" s="940"/>
      <c r="W412" s="940"/>
      <c r="X412" s="940"/>
      <c r="Y412" s="940"/>
      <c r="Z412" s="941"/>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412</v>
      </c>
      <c r="AR413" s="267"/>
      <c r="AS413" s="255"/>
      <c r="AT413" s="255"/>
      <c r="AU413" s="255"/>
    </row>
    <row r="414" spans="1:47" outlineLevel="1" x14ac:dyDescent="0.35">
      <c r="A414" s="255"/>
      <c r="B414" s="264"/>
      <c r="C414" s="257">
        <f>INT($C$232)+1</f>
        <v>2</v>
      </c>
      <c r="D414" s="280"/>
      <c r="E414" s="335"/>
      <c r="F414" s="335"/>
      <c r="G414" s="280"/>
      <c r="H414" s="338" t="s">
        <v>904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586</v>
      </c>
      <c r="I416" s="308" t="s">
        <v>587</v>
      </c>
      <c r="J416" s="395"/>
      <c r="K416" s="308" t="s">
        <v>811</v>
      </c>
      <c r="L416" s="308"/>
      <c r="M416" s="308"/>
      <c r="N416" s="308" t="s">
        <v>812</v>
      </c>
      <c r="O416" s="308"/>
      <c r="P416" s="308"/>
      <c r="Q416" s="308"/>
      <c r="R416" s="308" t="s">
        <v>1120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412</v>
      </c>
      <c r="AR428" s="267"/>
      <c r="AS428" s="255"/>
      <c r="AT428" s="255"/>
      <c r="AU428" s="255"/>
    </row>
    <row r="429" spans="1:47" outlineLevel="1" x14ac:dyDescent="0.35">
      <c r="A429" s="255"/>
      <c r="B429" s="264"/>
      <c r="C429" s="257">
        <f>INT($C$232)+1</f>
        <v>2</v>
      </c>
      <c r="D429" s="280"/>
      <c r="E429" s="335"/>
      <c r="F429" s="335"/>
      <c r="G429" s="280"/>
      <c r="H429" s="338" t="s">
        <v>585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586</v>
      </c>
      <c r="I431" s="308" t="s">
        <v>588</v>
      </c>
      <c r="J431" s="395"/>
      <c r="K431" s="396">
        <f>COUNTA($H432:$H$462)</f>
        <v>30</v>
      </c>
      <c r="L431" s="396">
        <f>COUNTA($I$432:$I$462)/K431</f>
        <v>1</v>
      </c>
      <c r="M431" s="288">
        <v>-9</v>
      </c>
      <c r="N431" s="308" t="s">
        <v>589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412</v>
      </c>
      <c r="AR462" s="267"/>
      <c r="AS462" s="255"/>
      <c r="AT462" s="255"/>
      <c r="AU462" s="255"/>
    </row>
    <row r="463" spans="1:47" outlineLevel="2" collapsed="1" x14ac:dyDescent="0.35">
      <c r="A463" s="255"/>
      <c r="B463" s="264"/>
      <c r="C463" s="257">
        <f>INT($C$232)+2</f>
        <v>3</v>
      </c>
      <c r="D463" s="280"/>
      <c r="E463" s="335"/>
      <c r="F463" s="335"/>
      <c r="G463" s="280"/>
      <c r="H463" s="348" t="s">
        <v>586</v>
      </c>
      <c r="I463" s="308" t="s">
        <v>590</v>
      </c>
      <c r="J463" s="308"/>
      <c r="K463" s="398">
        <f>COUNTA($H464:$H$476)</f>
        <v>3</v>
      </c>
      <c r="L463" s="396">
        <f>COUNTA($I$464:$I$476)/K463</f>
        <v>4</v>
      </c>
      <c r="M463" s="370"/>
      <c r="N463" s="285"/>
      <c r="O463" s="308" t="s">
        <v>591</v>
      </c>
      <c r="P463" s="308"/>
      <c r="Q463" s="308"/>
      <c r="R463" s="308" t="s">
        <v>592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412</v>
      </c>
      <c r="AR476" s="267"/>
      <c r="AS476" s="255"/>
      <c r="AT476" s="255"/>
      <c r="AU476" s="255"/>
    </row>
    <row r="477" spans="1:47" outlineLevel="2" collapsed="1" x14ac:dyDescent="0.35">
      <c r="A477" s="255"/>
      <c r="B477" s="264"/>
      <c r="C477" s="257">
        <f>INT($C$232)+2</f>
        <v>3</v>
      </c>
      <c r="D477" s="280"/>
      <c r="E477" s="335"/>
      <c r="F477" s="335"/>
      <c r="G477" s="280"/>
      <c r="H477" s="348" t="s">
        <v>586</v>
      </c>
      <c r="I477" s="308" t="s">
        <v>594</v>
      </c>
      <c r="J477" s="308"/>
      <c r="K477" s="398"/>
      <c r="L477" s="396">
        <f>COUNTA($I478:$I$490)/COUNTA($H478:$H$490)</f>
        <v>4</v>
      </c>
      <c r="M477" s="285"/>
      <c r="N477" s="308" t="s">
        <v>595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596</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597</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598</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596</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597</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598</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596</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597</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598</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412</v>
      </c>
      <c r="AR490" s="267"/>
      <c r="AS490" s="255"/>
      <c r="AT490" s="255"/>
      <c r="AU490" s="255"/>
    </row>
    <row r="491" spans="1:47" outlineLevel="2" collapsed="1" x14ac:dyDescent="0.35">
      <c r="A491" s="255"/>
      <c r="B491" s="264"/>
      <c r="C491" s="257">
        <f>INT($C$232)+2</f>
        <v>3</v>
      </c>
      <c r="D491" s="280"/>
      <c r="E491" s="335"/>
      <c r="F491" s="335"/>
      <c r="G491" s="280"/>
      <c r="H491" s="348" t="s">
        <v>586</v>
      </c>
      <c r="I491" s="348" t="s">
        <v>892</v>
      </c>
      <c r="J491" s="308" t="s">
        <v>907</v>
      </c>
      <c r="K491" s="308"/>
      <c r="L491" s="396">
        <f>COUNTA($J492:$J$612)/COUNTA($I492:$I$612)</f>
        <v>8</v>
      </c>
      <c r="M491" s="285"/>
      <c r="N491" s="308" t="s">
        <v>595</v>
      </c>
      <c r="O491" s="308"/>
      <c r="P491" s="308"/>
      <c r="Q491" s="308"/>
      <c r="R491" s="572" t="s">
        <v>905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599</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600</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601</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602</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575</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599</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600</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601</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602</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575</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599</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600</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601</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602</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575</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599</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600</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601</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602</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575</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599</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600</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601</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602</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575</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599</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600</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601</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602</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575</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599</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600</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601</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602</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575</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599</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600</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601</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602</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575</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599</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600</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601</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602</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575</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599</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600</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601</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602</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575</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599</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600</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601</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602</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575</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599</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600</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601</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602</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575</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599</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600</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601</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602</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575</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599</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600</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601</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602</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575</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599</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600</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601</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602</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575</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412</v>
      </c>
      <c r="AR612" s="267"/>
      <c r="AS612" s="255"/>
      <c r="AT612" s="255"/>
      <c r="AU612" s="255"/>
    </row>
    <row r="613" spans="1:47" outlineLevel="2" collapsed="1" x14ac:dyDescent="0.35">
      <c r="A613" s="255"/>
      <c r="B613" s="264"/>
      <c r="C613" s="257">
        <f>INT($C$232)+2</f>
        <v>3</v>
      </c>
      <c r="D613" s="280"/>
      <c r="E613" s="335"/>
      <c r="F613" s="335"/>
      <c r="G613" s="280"/>
      <c r="H613" s="348" t="s">
        <v>586</v>
      </c>
      <c r="I613" s="308" t="s">
        <v>603</v>
      </c>
      <c r="J613" s="308"/>
      <c r="K613" s="398"/>
      <c r="L613" s="396">
        <f>COUNTA($I614:$I$638)/COUNTA($H614:$H$638)</f>
        <v>8</v>
      </c>
      <c r="M613" s="285"/>
      <c r="N613" s="308"/>
      <c r="O613" s="308"/>
      <c r="P613" s="308"/>
      <c r="Q613" s="308"/>
      <c r="R613" s="308" t="s">
        <v>604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551</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552</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553</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538</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539</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540</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541</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542</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551</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552</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553</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538</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539</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540</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541</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542</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551</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552</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553</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538</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539</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540</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541</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542</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412</v>
      </c>
      <c r="AR638" s="267"/>
      <c r="AS638" s="255"/>
      <c r="AT638" s="255"/>
      <c r="AU638" s="255"/>
    </row>
    <row r="639" spans="1:47" outlineLevel="2" collapsed="1" x14ac:dyDescent="0.35">
      <c r="A639" s="255"/>
      <c r="B639" s="264"/>
      <c r="C639" s="257">
        <f>INT($C$232)+2</f>
        <v>3</v>
      </c>
      <c r="D639" s="280"/>
      <c r="E639" s="335"/>
      <c r="F639" s="335"/>
      <c r="G639" s="280"/>
      <c r="H639" s="348" t="s">
        <v>586</v>
      </c>
      <c r="I639" s="308" t="s">
        <v>918</v>
      </c>
      <c r="J639" s="308"/>
      <c r="K639" s="398"/>
      <c r="L639" s="396">
        <f>COUNTA($I640:$I$652)/COUNTA($H640:$H$652)</f>
        <v>4</v>
      </c>
      <c r="M639" s="285"/>
      <c r="N639" s="308"/>
      <c r="O639" s="308"/>
      <c r="P639" s="308"/>
      <c r="Q639" s="308"/>
      <c r="R639" s="308" t="s">
        <v>604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606</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607</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608</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606</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607</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608</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606</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607</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608</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412</v>
      </c>
      <c r="AR652" s="267"/>
      <c r="AS652" s="255"/>
      <c r="AT652" s="255"/>
      <c r="AU652" s="255"/>
    </row>
    <row r="653" spans="1:47" outlineLevel="2" collapsed="1" x14ac:dyDescent="0.35">
      <c r="A653" s="255"/>
      <c r="B653" s="264"/>
      <c r="C653" s="257">
        <f>INT($C$232)+2</f>
        <v>3</v>
      </c>
      <c r="D653" s="280"/>
      <c r="E653" s="335"/>
      <c r="F653" s="335"/>
      <c r="G653" s="280"/>
      <c r="H653" s="348" t="s">
        <v>586</v>
      </c>
      <c r="I653" s="308" t="s">
        <v>919</v>
      </c>
      <c r="J653" s="308"/>
      <c r="K653" s="398"/>
      <c r="L653" s="396">
        <f>COUNTA($I654:$I$669)/COUNTA($H654:$H$669)</f>
        <v>5</v>
      </c>
      <c r="M653" s="285"/>
      <c r="N653" s="308"/>
      <c r="O653" s="308"/>
      <c r="P653" s="308"/>
      <c r="Q653" s="308"/>
      <c r="R653" s="308" t="s">
        <v>604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605</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574</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602</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575</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605</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574</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602</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575</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605</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574</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602</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575</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412</v>
      </c>
      <c r="AR669" s="267"/>
      <c r="AS669" s="255"/>
      <c r="AT669" s="255"/>
      <c r="AU669" s="255"/>
    </row>
    <row r="670" spans="1:47" outlineLevel="1" x14ac:dyDescent="0.35">
      <c r="A670" s="255"/>
      <c r="B670" s="264"/>
      <c r="C670" s="257">
        <f>INT($C$232)+1</f>
        <v>2</v>
      </c>
      <c r="D670" s="280"/>
      <c r="E670" s="335"/>
      <c r="F670" s="335"/>
      <c r="G670" s="280"/>
      <c r="H670" s="338" t="s">
        <v>609</v>
      </c>
      <c r="I670" s="298" t="s">
        <v>610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1119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528</v>
      </c>
      <c r="I678" s="308" t="s">
        <v>612</v>
      </c>
      <c r="J678" s="395" t="s">
        <v>613</v>
      </c>
      <c r="K678" s="396">
        <f>COUNTA($H$679:$H$750)</f>
        <v>3</v>
      </c>
      <c r="L678" s="396">
        <f>COUNTA($I$679:$I$750)/K678</f>
        <v>8</v>
      </c>
      <c r="M678" s="350">
        <f>COUNTA($J$679:$J$750)/(L678*K678)</f>
        <v>3</v>
      </c>
      <c r="N678" s="403" t="s">
        <v>614</v>
      </c>
      <c r="O678" s="404"/>
      <c r="P678" s="404"/>
      <c r="Q678" s="404"/>
      <c r="R678" s="404"/>
      <c r="S678" s="404"/>
      <c r="T678" s="404"/>
      <c r="U678" s="378"/>
      <c r="V678" s="301" t="s">
        <v>615</v>
      </c>
      <c r="W678" s="285"/>
      <c r="X678" s="307" t="s">
        <v>616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617</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607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608</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617</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607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608</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617</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607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608</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617</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607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608</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617</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607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608</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617</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607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608</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617</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607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608</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617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607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608</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617</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607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608</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617</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607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608</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617</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607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608</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617</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607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608</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617</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607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608</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617</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607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608</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617</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607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608</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617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607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608</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617</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607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608</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617</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607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608</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617</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607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608</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617</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607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608</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617</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607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608</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617</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607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608</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617</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607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608</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412</v>
      </c>
      <c r="AR751" s="267"/>
      <c r="AS751" s="255"/>
      <c r="AT751" s="255"/>
      <c r="AU751" s="255"/>
    </row>
    <row r="752" spans="1:47" outlineLevel="2" collapsed="1" x14ac:dyDescent="0.35">
      <c r="A752" s="255"/>
      <c r="B752" s="264"/>
      <c r="C752" s="257">
        <f>INT($C$232)+2</f>
        <v>3</v>
      </c>
      <c r="D752" s="280"/>
      <c r="E752" s="335"/>
      <c r="F752" s="335"/>
      <c r="G752" s="280"/>
      <c r="H752" s="572" t="s">
        <v>1100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412</v>
      </c>
      <c r="AR754" s="267"/>
      <c r="AS754" s="255"/>
      <c r="AT754" s="255"/>
      <c r="AU754" s="255"/>
    </row>
    <row r="755" spans="1:47" outlineLevel="2" collapsed="1" x14ac:dyDescent="0.35">
      <c r="A755" s="255"/>
      <c r="B755" s="264"/>
      <c r="C755" s="257">
        <f>INT($C$232)+2</f>
        <v>3</v>
      </c>
      <c r="D755" s="280"/>
      <c r="E755" s="335"/>
      <c r="F755" s="335"/>
      <c r="G755" s="280"/>
      <c r="H755" s="572" t="s">
        <v>618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412</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400</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402</v>
      </c>
      <c r="F774" s="332">
        <v>1</v>
      </c>
      <c r="G774" s="273"/>
      <c r="H774" s="274" t="s">
        <v>619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442</v>
      </c>
      <c r="L778" s="336"/>
      <c r="M778" s="336"/>
      <c r="N778" s="336" t="s">
        <v>443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510</v>
      </c>
      <c r="M779" s="325" t="s">
        <v>4</v>
      </c>
      <c r="N779" s="325" t="s">
        <v>531</v>
      </c>
      <c r="O779" s="325" t="s">
        <v>532</v>
      </c>
      <c r="P779" s="325" t="s">
        <v>533</v>
      </c>
      <c r="Q779" s="325" t="s">
        <v>534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9" customHeight="1" outlineLevel="2" collapsed="1" x14ac:dyDescent="0.35">
      <c r="A780" s="255"/>
      <c r="B780" s="264" t="s">
        <v>405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406</v>
      </c>
      <c r="C782" s="257">
        <f>INT(MAX($C$784:$C$808))+1</f>
        <v>5</v>
      </c>
      <c r="D782" s="280" t="s">
        <v>407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620</v>
      </c>
      <c r="I783" s="298" t="s">
        <v>621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622</v>
      </c>
      <c r="I785" s="287"/>
      <c r="J785" s="285"/>
      <c r="K785" s="572" t="s">
        <v>442</v>
      </c>
      <c r="L785" s="307"/>
      <c r="M785" s="307"/>
      <c r="N785" s="287" t="s">
        <v>443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412</v>
      </c>
      <c r="AR786" s="267"/>
      <c r="AS786" s="255"/>
      <c r="AT786" s="255"/>
      <c r="AU786" s="255"/>
    </row>
    <row r="787" spans="1:47" outlineLevel="1" x14ac:dyDescent="0.35">
      <c r="A787" s="255"/>
      <c r="B787" s="264"/>
      <c r="C787" s="257">
        <f>INT($C$773)+1</f>
        <v>2</v>
      </c>
      <c r="D787" s="280"/>
      <c r="E787" s="335"/>
      <c r="F787" s="335"/>
      <c r="G787" s="280"/>
      <c r="H787" s="338" t="s">
        <v>623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586</v>
      </c>
      <c r="I789" s="308" t="s">
        <v>624</v>
      </c>
      <c r="J789" s="308"/>
      <c r="K789" s="308" t="s">
        <v>625</v>
      </c>
      <c r="L789" s="308"/>
      <c r="M789" s="308"/>
      <c r="N789" s="399"/>
      <c r="O789" s="399" t="s">
        <v>1119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626</v>
      </c>
      <c r="J794" s="307"/>
      <c r="K794" s="308" t="s">
        <v>627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412</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400</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402</v>
      </c>
      <c r="F818" s="332">
        <v>1</v>
      </c>
      <c r="G818" s="273"/>
      <c r="H818" s="414" t="s">
        <v>629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511</v>
      </c>
      <c r="L823" s="325" t="s">
        <v>512</v>
      </c>
      <c r="M823" s="325" t="s">
        <v>513</v>
      </c>
      <c r="N823" s="325" t="s">
        <v>514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9" customHeight="1" outlineLevel="2" collapsed="1" x14ac:dyDescent="0.35">
      <c r="A824" s="255"/>
      <c r="B824" s="264" t="s">
        <v>405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406</v>
      </c>
      <c r="C826" s="257">
        <f>INT(MAX($C$836:$C$866))+1</f>
        <v>6</v>
      </c>
      <c r="D826" s="280" t="s">
        <v>407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1104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632</v>
      </c>
      <c r="J830" s="381" t="s">
        <v>633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637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412</v>
      </c>
      <c r="AR834" s="267"/>
      <c r="AS834" s="255"/>
      <c r="AT834" s="255"/>
      <c r="AU834" s="255"/>
    </row>
    <row r="835" spans="1:47" outlineLevel="1" x14ac:dyDescent="0.35">
      <c r="A835" s="255"/>
      <c r="B835" s="264"/>
      <c r="C835" s="257">
        <f>INT($C$817)+1</f>
        <v>2</v>
      </c>
      <c r="D835" s="280"/>
      <c r="E835" s="335"/>
      <c r="F835" s="335"/>
      <c r="G835" s="280"/>
      <c r="H835" s="338" t="s">
        <v>638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1103</v>
      </c>
      <c r="I837" s="285"/>
      <c r="J837" s="285"/>
      <c r="K837" s="301">
        <f>i_s_len</f>
        <v>8</v>
      </c>
      <c r="L837" s="288">
        <v>3</v>
      </c>
      <c r="M837" s="285"/>
      <c r="N837" s="286" t="s">
        <v>639</v>
      </c>
      <c r="O837" s="285"/>
      <c r="P837" s="285"/>
      <c r="Q837" s="285"/>
      <c r="R837" s="285"/>
      <c r="S837" s="285"/>
      <c r="T837" s="285"/>
      <c r="U837" s="285"/>
      <c r="V837" s="285"/>
      <c r="W837" s="285"/>
      <c r="X837" s="285"/>
      <c r="Y837" s="415" t="s">
        <v>631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640</v>
      </c>
      <c r="I838" s="381" t="s">
        <v>632</v>
      </c>
      <c r="J838" s="381" t="s">
        <v>633</v>
      </c>
      <c r="K838" s="349" t="s">
        <v>1193</v>
      </c>
      <c r="L838" s="349"/>
      <c r="M838" s="349"/>
      <c r="N838" s="349"/>
      <c r="O838" s="349" t="s">
        <v>634</v>
      </c>
      <c r="P838" s="349"/>
      <c r="Q838" s="349"/>
      <c r="R838" s="349"/>
      <c r="S838" s="285"/>
      <c r="T838" s="285"/>
      <c r="U838" s="285"/>
      <c r="V838" s="285"/>
      <c r="W838" s="285"/>
      <c r="X838" s="285"/>
      <c r="Y838" s="420" t="s">
        <v>1193</v>
      </c>
      <c r="Z838" s="420"/>
      <c r="AA838" s="420"/>
      <c r="AB838" s="420"/>
      <c r="AC838" s="420" t="s">
        <v>634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641</v>
      </c>
      <c r="I839" s="418">
        <v>0</v>
      </c>
      <c r="J839" s="418" t="s">
        <v>642</v>
      </c>
      <c r="K839" s="421"/>
      <c r="L839" s="421"/>
      <c r="M839" s="421"/>
      <c r="N839" s="421"/>
      <c r="O839" s="422"/>
      <c r="P839" s="422"/>
      <c r="Q839" s="422"/>
      <c r="R839" s="422"/>
      <c r="S839" s="738" t="s">
        <v>1101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643</v>
      </c>
      <c r="I840" s="307"/>
      <c r="J840" s="301" t="s">
        <v>644</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645</v>
      </c>
      <c r="I841" s="307"/>
      <c r="J841" s="301" t="s">
        <v>644</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644</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644</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644</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644</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644</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644</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641</v>
      </c>
      <c r="I848" s="418">
        <v>1</v>
      </c>
      <c r="J848" s="307" t="s">
        <v>646</v>
      </c>
      <c r="K848" s="424">
        <f>INT(4*30.4)</f>
        <v>121</v>
      </c>
      <c r="L848" s="424">
        <v>121</v>
      </c>
      <c r="M848" s="424">
        <v>121</v>
      </c>
      <c r="N848" s="424">
        <v>121</v>
      </c>
      <c r="O848" s="424"/>
      <c r="P848" s="424"/>
      <c r="Q848" s="424"/>
      <c r="R848" s="424"/>
      <c r="S848" s="942" t="s">
        <v>1224</v>
      </c>
      <c r="T848" s="943"/>
      <c r="U848" s="943"/>
      <c r="V848" s="943"/>
      <c r="W848" s="944"/>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643</v>
      </c>
      <c r="I849" s="307"/>
      <c r="J849" s="301" t="s">
        <v>644</v>
      </c>
      <c r="K849" s="424">
        <v>364</v>
      </c>
      <c r="L849" s="424">
        <v>364</v>
      </c>
      <c r="M849" s="424">
        <v>364</v>
      </c>
      <c r="N849" s="424">
        <v>364</v>
      </c>
      <c r="O849" s="424"/>
      <c r="P849" s="424"/>
      <c r="Q849" s="424"/>
      <c r="R849" s="424"/>
      <c r="S849" s="945"/>
      <c r="T849" s="946"/>
      <c r="U849" s="946"/>
      <c r="V849" s="946"/>
      <c r="W849" s="947"/>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645</v>
      </c>
      <c r="I850" s="307"/>
      <c r="J850" s="301" t="s">
        <v>644</v>
      </c>
      <c r="K850" s="424">
        <f t="shared" ref="K850:K856" si="325">K849+364</f>
        <v>728</v>
      </c>
      <c r="L850" s="424">
        <f t="shared" ref="L850:N850" si="326">L849+364</f>
        <v>728</v>
      </c>
      <c r="M850" s="424">
        <f t="shared" si="326"/>
        <v>728</v>
      </c>
      <c r="N850" s="424">
        <f t="shared" si="326"/>
        <v>728</v>
      </c>
      <c r="O850" s="424"/>
      <c r="P850" s="424"/>
      <c r="Q850" s="424"/>
      <c r="R850" s="424"/>
      <c r="S850" s="945"/>
      <c r="T850" s="946"/>
      <c r="U850" s="946"/>
      <c r="V850" s="946"/>
      <c r="W850" s="947"/>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644</v>
      </c>
      <c r="K851" s="424">
        <f t="shared" si="325"/>
        <v>1092</v>
      </c>
      <c r="L851" s="424">
        <f t="shared" ref="L851:N851" si="327">L850+364</f>
        <v>1092</v>
      </c>
      <c r="M851" s="424">
        <f t="shared" si="327"/>
        <v>1092</v>
      </c>
      <c r="N851" s="424">
        <f t="shared" si="327"/>
        <v>1092</v>
      </c>
      <c r="O851" s="424"/>
      <c r="P851" s="424"/>
      <c r="Q851" s="424"/>
      <c r="R851" s="424"/>
      <c r="S851" s="945"/>
      <c r="T851" s="946"/>
      <c r="U851" s="946"/>
      <c r="V851" s="946"/>
      <c r="W851" s="947"/>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644</v>
      </c>
      <c r="K852" s="424">
        <f t="shared" si="325"/>
        <v>1456</v>
      </c>
      <c r="L852" s="424">
        <f t="shared" ref="L852:N852" si="328">L851+364</f>
        <v>1456</v>
      </c>
      <c r="M852" s="424">
        <f t="shared" si="328"/>
        <v>1456</v>
      </c>
      <c r="N852" s="424">
        <f t="shared" si="328"/>
        <v>1456</v>
      </c>
      <c r="O852" s="424"/>
      <c r="P852" s="424"/>
      <c r="Q852" s="424"/>
      <c r="R852" s="424"/>
      <c r="S852" s="945"/>
      <c r="T852" s="946"/>
      <c r="U852" s="946"/>
      <c r="V852" s="946"/>
      <c r="W852" s="947"/>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644</v>
      </c>
      <c r="K853" s="424">
        <f t="shared" si="325"/>
        <v>1820</v>
      </c>
      <c r="L853" s="424">
        <f t="shared" ref="L853:N853" si="329">L852+364</f>
        <v>1820</v>
      </c>
      <c r="M853" s="424">
        <f t="shared" si="329"/>
        <v>1820</v>
      </c>
      <c r="N853" s="424">
        <f t="shared" si="329"/>
        <v>1820</v>
      </c>
      <c r="O853" s="424"/>
      <c r="P853" s="424"/>
      <c r="Q853" s="424"/>
      <c r="R853" s="424"/>
      <c r="S853" s="945"/>
      <c r="T853" s="946"/>
      <c r="U853" s="946"/>
      <c r="V853" s="946"/>
      <c r="W853" s="947"/>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644</v>
      </c>
      <c r="K854" s="424">
        <f t="shared" si="325"/>
        <v>2184</v>
      </c>
      <c r="L854" s="424">
        <f t="shared" ref="L854:N854" si="330">L853+364</f>
        <v>2184</v>
      </c>
      <c r="M854" s="424">
        <f t="shared" si="330"/>
        <v>2184</v>
      </c>
      <c r="N854" s="424">
        <f t="shared" si="330"/>
        <v>2184</v>
      </c>
      <c r="O854" s="424"/>
      <c r="P854" s="424"/>
      <c r="Q854" s="424"/>
      <c r="R854" s="424"/>
      <c r="S854" s="945"/>
      <c r="T854" s="946"/>
      <c r="U854" s="946"/>
      <c r="V854" s="946"/>
      <c r="W854" s="947"/>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644</v>
      </c>
      <c r="K855" s="424">
        <f t="shared" si="325"/>
        <v>2548</v>
      </c>
      <c r="L855" s="424">
        <f t="shared" ref="L855:N855" si="331">L854+364</f>
        <v>2548</v>
      </c>
      <c r="M855" s="424">
        <f t="shared" si="331"/>
        <v>2548</v>
      </c>
      <c r="N855" s="424">
        <f t="shared" si="331"/>
        <v>2548</v>
      </c>
      <c r="O855" s="424"/>
      <c r="P855" s="424"/>
      <c r="Q855" s="424"/>
      <c r="R855" s="424"/>
      <c r="S855" s="945"/>
      <c r="T855" s="946"/>
      <c r="U855" s="946"/>
      <c r="V855" s="946"/>
      <c r="W855" s="947"/>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644</v>
      </c>
      <c r="K856" s="424">
        <f t="shared" si="325"/>
        <v>2912</v>
      </c>
      <c r="L856" s="424">
        <f t="shared" ref="L856:N856" si="332">L855+364</f>
        <v>2912</v>
      </c>
      <c r="M856" s="424">
        <f t="shared" si="332"/>
        <v>2912</v>
      </c>
      <c r="N856" s="424">
        <f t="shared" si="332"/>
        <v>2912</v>
      </c>
      <c r="O856" s="424"/>
      <c r="P856" s="424"/>
      <c r="Q856" s="424"/>
      <c r="R856" s="424"/>
      <c r="S856" s="945"/>
      <c r="T856" s="946"/>
      <c r="U856" s="946"/>
      <c r="V856" s="946"/>
      <c r="W856" s="947"/>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641</v>
      </c>
      <c r="I857" s="418">
        <v>2</v>
      </c>
      <c r="J857" s="418" t="s">
        <v>647</v>
      </c>
      <c r="K857" s="424"/>
      <c r="L857" s="424"/>
      <c r="M857" s="424"/>
      <c r="N857" s="424"/>
      <c r="O857" s="424">
        <v>45</v>
      </c>
      <c r="P857" s="424">
        <v>45</v>
      </c>
      <c r="Q857" s="424">
        <v>45</v>
      </c>
      <c r="R857" s="424">
        <v>47</v>
      </c>
      <c r="S857" s="945"/>
      <c r="T857" s="946"/>
      <c r="U857" s="946"/>
      <c r="V857" s="946"/>
      <c r="W857" s="947"/>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643</v>
      </c>
      <c r="I858" s="307"/>
      <c r="J858" s="307" t="s">
        <v>647</v>
      </c>
      <c r="K858" s="424">
        <f>INT(15*30.4)-7</f>
        <v>449</v>
      </c>
      <c r="L858" s="424">
        <f t="shared" ref="L858:N858" si="337">INT(15*30.4)-7</f>
        <v>449</v>
      </c>
      <c r="M858" s="424">
        <f t="shared" si="337"/>
        <v>449</v>
      </c>
      <c r="N858" s="424">
        <f t="shared" si="337"/>
        <v>449</v>
      </c>
      <c r="O858" s="424">
        <v>45</v>
      </c>
      <c r="P858" s="424">
        <v>45</v>
      </c>
      <c r="Q858" s="424">
        <v>45</v>
      </c>
      <c r="R858" s="424">
        <v>47</v>
      </c>
      <c r="S858" s="945"/>
      <c r="T858" s="946"/>
      <c r="U858" s="946"/>
      <c r="V858" s="946"/>
      <c r="W858" s="947"/>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645</v>
      </c>
      <c r="I859" s="307"/>
      <c r="J859" s="307" t="s">
        <v>1099</v>
      </c>
      <c r="K859" s="424"/>
      <c r="L859" s="424"/>
      <c r="M859" s="424"/>
      <c r="N859" s="424"/>
      <c r="O859" s="424"/>
      <c r="P859" s="424"/>
      <c r="Q859" s="424"/>
      <c r="R859" s="424"/>
      <c r="S859" s="945"/>
      <c r="T859" s="946"/>
      <c r="U859" s="946"/>
      <c r="V859" s="946"/>
      <c r="W859" s="947"/>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644</v>
      </c>
      <c r="K860" s="424"/>
      <c r="L860" s="424"/>
      <c r="M860" s="424"/>
      <c r="N860" s="424"/>
      <c r="O860" s="424"/>
      <c r="P860" s="424"/>
      <c r="Q860" s="424"/>
      <c r="R860" s="424"/>
      <c r="S860" s="945"/>
      <c r="T860" s="946"/>
      <c r="U860" s="946"/>
      <c r="V860" s="946"/>
      <c r="W860" s="947"/>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644</v>
      </c>
      <c r="K861" s="424"/>
      <c r="L861" s="424"/>
      <c r="M861" s="424"/>
      <c r="N861" s="424"/>
      <c r="O861" s="424"/>
      <c r="P861" s="424"/>
      <c r="Q861" s="424"/>
      <c r="R861" s="424"/>
      <c r="S861" s="945"/>
      <c r="T861" s="946"/>
      <c r="U861" s="946"/>
      <c r="V861" s="946"/>
      <c r="W861" s="947"/>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644</v>
      </c>
      <c r="K862" s="424"/>
      <c r="L862" s="424"/>
      <c r="M862" s="424"/>
      <c r="N862" s="424"/>
      <c r="O862" s="424"/>
      <c r="P862" s="424"/>
      <c r="Q862" s="424"/>
      <c r="R862" s="424"/>
      <c r="S862" s="945"/>
      <c r="T862" s="946"/>
      <c r="U862" s="946"/>
      <c r="V862" s="946"/>
      <c r="W862" s="947"/>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644</v>
      </c>
      <c r="K863" s="424"/>
      <c r="L863" s="424"/>
      <c r="M863" s="424"/>
      <c r="N863" s="424"/>
      <c r="O863" s="424"/>
      <c r="P863" s="424"/>
      <c r="Q863" s="424"/>
      <c r="R863" s="424"/>
      <c r="S863" s="945"/>
      <c r="T863" s="946"/>
      <c r="U863" s="946"/>
      <c r="V863" s="946"/>
      <c r="W863" s="947"/>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644</v>
      </c>
      <c r="K864" s="424"/>
      <c r="L864" s="424"/>
      <c r="M864" s="424"/>
      <c r="N864" s="424"/>
      <c r="O864" s="424"/>
      <c r="P864" s="424"/>
      <c r="Q864" s="424"/>
      <c r="R864" s="424"/>
      <c r="S864" s="945"/>
      <c r="T864" s="946"/>
      <c r="U864" s="946"/>
      <c r="V864" s="946"/>
      <c r="W864" s="947"/>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644</v>
      </c>
      <c r="K865" s="424"/>
      <c r="L865" s="424"/>
      <c r="M865" s="424"/>
      <c r="N865" s="424"/>
      <c r="O865" s="424"/>
      <c r="P865" s="424"/>
      <c r="Q865" s="424"/>
      <c r="R865" s="424"/>
      <c r="S865" s="948"/>
      <c r="T865" s="949"/>
      <c r="U865" s="949"/>
      <c r="V865" s="949"/>
      <c r="W865" s="950"/>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412</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400</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402</v>
      </c>
      <c r="F876" s="332">
        <v>1</v>
      </c>
      <c r="G876" s="273"/>
      <c r="H876" s="274" t="s">
        <v>648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651</v>
      </c>
      <c r="I881" s="279"/>
      <c r="J881" s="279" t="s">
        <v>652</v>
      </c>
      <c r="K881" s="279" t="s">
        <v>155</v>
      </c>
      <c r="L881" s="279" t="s">
        <v>653</v>
      </c>
      <c r="M881" s="279" t="s">
        <v>654</v>
      </c>
      <c r="N881" s="279" t="s">
        <v>655</v>
      </c>
      <c r="O881" s="279" t="s">
        <v>656</v>
      </c>
      <c r="P881" s="279" t="s">
        <v>657</v>
      </c>
      <c r="Q881" s="431" t="s">
        <v>658</v>
      </c>
      <c r="R881" s="279" t="s">
        <v>659</v>
      </c>
      <c r="S881" s="279" t="s">
        <v>660</v>
      </c>
      <c r="T881" s="279" t="s">
        <v>908</v>
      </c>
      <c r="U881" s="279" t="s">
        <v>613</v>
      </c>
      <c r="V881" s="279" t="s">
        <v>661</v>
      </c>
      <c r="W881" s="279" t="s">
        <v>662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9" customHeight="1" outlineLevel="2" collapsed="1" x14ac:dyDescent="0.35">
      <c r="A882" s="255"/>
      <c r="B882" s="264" t="s">
        <v>405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406</v>
      </c>
      <c r="C884" s="257">
        <f>INT(MAX($C$885:$C$995))+1</f>
        <v>5</v>
      </c>
      <c r="D884" s="280" t="s">
        <v>407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663</v>
      </c>
      <c r="F886" s="329" t="s">
        <v>664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665</v>
      </c>
      <c r="I887" s="435"/>
      <c r="J887" s="417" t="s">
        <v>666</v>
      </c>
      <c r="K887" s="436" t="str">
        <f>IF(L887&lt;0,"-",IFERROR(DATE(2019,1,($L887)*7+1),"-"))</f>
        <v>-</v>
      </c>
      <c r="L887" s="437" t="s">
        <v>667</v>
      </c>
      <c r="M887" s="437" t="s">
        <v>667</v>
      </c>
      <c r="N887" s="437" t="s">
        <v>667</v>
      </c>
      <c r="O887" s="437" t="s">
        <v>667</v>
      </c>
      <c r="P887" s="437" t="s">
        <v>667</v>
      </c>
      <c r="Q887" s="437" t="s">
        <v>667</v>
      </c>
      <c r="R887" s="437" t="s">
        <v>667</v>
      </c>
      <c r="S887" s="437" t="s">
        <v>667</v>
      </c>
      <c r="T887" s="437" t="s">
        <v>667</v>
      </c>
      <c r="U887" s="437" t="s">
        <v>667</v>
      </c>
      <c r="V887" s="437" t="s">
        <v>667</v>
      </c>
      <c r="W887" s="437" t="s">
        <v>667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8" t="s">
        <v>668</v>
      </c>
      <c r="I888" s="909"/>
      <c r="J888" s="439" t="s">
        <v>669</v>
      </c>
      <c r="K888" s="440">
        <f t="shared" ref="K888:K951" si="339">IF(L888&lt;0,"-",IFERROR(DATE(2019,1,($L888)*7+1),"-"))</f>
        <v>43802</v>
      </c>
      <c r="L888" s="325">
        <v>48</v>
      </c>
      <c r="M888" s="441" t="s">
        <v>667</v>
      </c>
      <c r="N888" s="441" t="s">
        <v>667</v>
      </c>
      <c r="O888" s="441" t="s">
        <v>667</v>
      </c>
      <c r="P888" s="441" t="s">
        <v>667</v>
      </c>
      <c r="Q888" s="441" t="s">
        <v>667</v>
      </c>
      <c r="R888" s="441" t="s">
        <v>667</v>
      </c>
      <c r="S888" s="441" t="s">
        <v>667</v>
      </c>
      <c r="T888" s="441" t="s">
        <v>667</v>
      </c>
      <c r="U888" s="441" t="s">
        <v>667</v>
      </c>
      <c r="V888" s="441" t="s">
        <v>667</v>
      </c>
      <c r="W888" s="441" t="s">
        <v>667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10"/>
      <c r="I889" s="911"/>
      <c r="J889" s="439" t="s">
        <v>670</v>
      </c>
      <c r="K889" s="440" t="str">
        <f t="shared" si="339"/>
        <v>-</v>
      </c>
      <c r="L889" s="441" t="s">
        <v>671</v>
      </c>
      <c r="M889" s="325">
        <v>26</v>
      </c>
      <c r="N889" s="441" t="s">
        <v>671</v>
      </c>
      <c r="O889" s="441" t="s">
        <v>671</v>
      </c>
      <c r="P889" s="441" t="s">
        <v>671</v>
      </c>
      <c r="Q889" s="441" t="s">
        <v>671</v>
      </c>
      <c r="R889" s="441" t="s">
        <v>671</v>
      </c>
      <c r="S889" s="441" t="s">
        <v>671</v>
      </c>
      <c r="T889" s="441" t="s">
        <v>671</v>
      </c>
      <c r="U889" s="441" t="s">
        <v>671</v>
      </c>
      <c r="V889" s="441" t="s">
        <v>671</v>
      </c>
      <c r="W889" s="441" t="s">
        <v>671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12"/>
      <c r="I890" s="913"/>
      <c r="J890" s="425" t="s">
        <v>672</v>
      </c>
      <c r="K890" s="442" t="str">
        <f t="shared" si="339"/>
        <v>-</v>
      </c>
      <c r="L890" s="439" t="s">
        <v>667</v>
      </c>
      <c r="M890" s="439" t="s">
        <v>667</v>
      </c>
      <c r="N890" s="439" t="s">
        <v>667</v>
      </c>
      <c r="O890" s="439" t="s">
        <v>667</v>
      </c>
      <c r="P890" s="439" t="s">
        <v>667</v>
      </c>
      <c r="Q890" s="439" t="s">
        <v>667</v>
      </c>
      <c r="R890" s="439" t="s">
        <v>667</v>
      </c>
      <c r="S890" s="439" t="s">
        <v>667</v>
      </c>
      <c r="T890" s="439" t="s">
        <v>667</v>
      </c>
      <c r="U890" s="439" t="s">
        <v>667</v>
      </c>
      <c r="V890" s="443" t="s">
        <v>667</v>
      </c>
      <c r="W890" s="443" t="s">
        <v>667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673</v>
      </c>
      <c r="I891" s="435"/>
      <c r="J891" s="417" t="s">
        <v>666</v>
      </c>
      <c r="K891" s="436" t="str">
        <f t="shared" si="339"/>
        <v>-</v>
      </c>
      <c r="L891" s="437" t="s">
        <v>667</v>
      </c>
      <c r="M891" s="437" t="s">
        <v>667</v>
      </c>
      <c r="N891" s="437" t="s">
        <v>667</v>
      </c>
      <c r="O891" s="437" t="s">
        <v>667</v>
      </c>
      <c r="P891" s="437" t="s">
        <v>667</v>
      </c>
      <c r="Q891" s="437" t="s">
        <v>667</v>
      </c>
      <c r="R891" s="437" t="s">
        <v>667</v>
      </c>
      <c r="S891" s="437" t="s">
        <v>667</v>
      </c>
      <c r="T891" s="437" t="s">
        <v>667</v>
      </c>
      <c r="U891" s="437" t="s">
        <v>667</v>
      </c>
      <c r="V891" s="437" t="s">
        <v>667</v>
      </c>
      <c r="W891" s="437" t="s">
        <v>667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8" t="s">
        <v>674</v>
      </c>
      <c r="I892" s="909"/>
      <c r="J892" s="439" t="s">
        <v>669</v>
      </c>
      <c r="K892" s="440">
        <f t="shared" si="339"/>
        <v>43536</v>
      </c>
      <c r="L892" s="325">
        <v>10</v>
      </c>
      <c r="M892" s="441" t="s">
        <v>667</v>
      </c>
      <c r="N892" s="441" t="s">
        <v>667</v>
      </c>
      <c r="O892" s="441" t="s">
        <v>667</v>
      </c>
      <c r="P892" s="441" t="s">
        <v>667</v>
      </c>
      <c r="Q892" s="441" t="s">
        <v>667</v>
      </c>
      <c r="R892" s="441" t="s">
        <v>667</v>
      </c>
      <c r="S892" s="325" t="b">
        <v>1</v>
      </c>
      <c r="T892" s="441" t="s">
        <v>667</v>
      </c>
      <c r="U892" s="441" t="s">
        <v>667</v>
      </c>
      <c r="V892" s="441" t="s">
        <v>667</v>
      </c>
      <c r="W892" s="441" t="s">
        <v>667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10"/>
      <c r="I893" s="911"/>
      <c r="J893" s="439" t="s">
        <v>670</v>
      </c>
      <c r="K893" s="440" t="str">
        <f t="shared" si="339"/>
        <v>-</v>
      </c>
      <c r="L893" s="441" t="s">
        <v>671</v>
      </c>
      <c r="M893" s="441" t="s">
        <v>671</v>
      </c>
      <c r="N893" s="441" t="s">
        <v>671</v>
      </c>
      <c r="O893" s="441" t="s">
        <v>671</v>
      </c>
      <c r="P893" s="441" t="s">
        <v>671</v>
      </c>
      <c r="Q893" s="441" t="s">
        <v>671</v>
      </c>
      <c r="R893" s="441" t="s">
        <v>671</v>
      </c>
      <c r="S893" s="441" t="s">
        <v>671</v>
      </c>
      <c r="T893" s="441" t="s">
        <v>671</v>
      </c>
      <c r="U893" s="441" t="s">
        <v>671</v>
      </c>
      <c r="V893" s="441" t="s">
        <v>671</v>
      </c>
      <c r="W893" s="441" t="s">
        <v>671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12"/>
      <c r="I894" s="913"/>
      <c r="J894" s="425" t="s">
        <v>672</v>
      </c>
      <c r="K894" s="442" t="str">
        <f t="shared" si="339"/>
        <v>-</v>
      </c>
      <c r="L894" s="439" t="s">
        <v>667</v>
      </c>
      <c r="M894" s="439" t="s">
        <v>667</v>
      </c>
      <c r="N894" s="439" t="s">
        <v>667</v>
      </c>
      <c r="O894" s="439" t="s">
        <v>667</v>
      </c>
      <c r="P894" s="439" t="s">
        <v>667</v>
      </c>
      <c r="Q894" s="439" t="s">
        <v>667</v>
      </c>
      <c r="R894" s="439" t="s">
        <v>667</v>
      </c>
      <c r="S894" s="439" t="s">
        <v>667</v>
      </c>
      <c r="T894" s="439" t="s">
        <v>667</v>
      </c>
      <c r="U894" s="439" t="s">
        <v>667</v>
      </c>
      <c r="V894" s="443" t="s">
        <v>667</v>
      </c>
      <c r="W894" s="443" t="s">
        <v>667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675</v>
      </c>
      <c r="I895" s="435"/>
      <c r="J895" s="417" t="s">
        <v>666</v>
      </c>
      <c r="K895" s="436" t="str">
        <f t="shared" si="339"/>
        <v>-</v>
      </c>
      <c r="L895" s="437" t="s">
        <v>667</v>
      </c>
      <c r="M895" s="444">
        <v>42</v>
      </c>
      <c r="N895" s="437" t="s">
        <v>667</v>
      </c>
      <c r="O895" s="437" t="s">
        <v>667</v>
      </c>
      <c r="P895" s="437" t="s">
        <v>667</v>
      </c>
      <c r="Q895" s="437" t="s">
        <v>667</v>
      </c>
      <c r="R895" s="437" t="s">
        <v>667</v>
      </c>
      <c r="S895" s="437" t="s">
        <v>667</v>
      </c>
      <c r="T895" s="437" t="s">
        <v>667</v>
      </c>
      <c r="U895" s="437" t="s">
        <v>667</v>
      </c>
      <c r="V895" s="437" t="s">
        <v>667</v>
      </c>
      <c r="W895" s="437" t="s">
        <v>667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8" t="s">
        <v>676</v>
      </c>
      <c r="I896" s="909"/>
      <c r="J896" s="439" t="s">
        <v>669</v>
      </c>
      <c r="K896" s="440">
        <f t="shared" si="339"/>
        <v>43536</v>
      </c>
      <c r="L896" s="325">
        <v>10</v>
      </c>
      <c r="M896" s="441" t="s">
        <v>667</v>
      </c>
      <c r="N896" s="441" t="s">
        <v>667</v>
      </c>
      <c r="O896" s="441" t="s">
        <v>667</v>
      </c>
      <c r="P896" s="441" t="s">
        <v>667</v>
      </c>
      <c r="Q896" s="441" t="s">
        <v>667</v>
      </c>
      <c r="R896" s="441" t="s">
        <v>667</v>
      </c>
      <c r="S896" s="441" t="s">
        <v>667</v>
      </c>
      <c r="T896" s="441" t="s">
        <v>667</v>
      </c>
      <c r="U896" s="441" t="s">
        <v>667</v>
      </c>
      <c r="V896" s="441" t="s">
        <v>667</v>
      </c>
      <c r="W896" s="441" t="s">
        <v>667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10"/>
      <c r="I897" s="911"/>
      <c r="J897" s="439" t="s">
        <v>670</v>
      </c>
      <c r="K897" s="440" t="str">
        <f t="shared" si="339"/>
        <v>-</v>
      </c>
      <c r="L897" s="441" t="s">
        <v>671</v>
      </c>
      <c r="M897" s="441" t="s">
        <v>671</v>
      </c>
      <c r="N897" s="441" t="s">
        <v>671</v>
      </c>
      <c r="O897" s="441" t="s">
        <v>671</v>
      </c>
      <c r="P897" s="441" t="s">
        <v>671</v>
      </c>
      <c r="Q897" s="441" t="s">
        <v>671</v>
      </c>
      <c r="R897" s="441" t="s">
        <v>671</v>
      </c>
      <c r="S897" s="441" t="s">
        <v>671</v>
      </c>
      <c r="T897" s="441" t="s">
        <v>671</v>
      </c>
      <c r="U897" s="441" t="s">
        <v>671</v>
      </c>
      <c r="V897" s="441" t="s">
        <v>671</v>
      </c>
      <c r="W897" s="441" t="s">
        <v>671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12"/>
      <c r="I898" s="913"/>
      <c r="J898" s="425" t="s">
        <v>672</v>
      </c>
      <c r="K898" s="442" t="str">
        <f t="shared" si="339"/>
        <v>-</v>
      </c>
      <c r="L898" s="439" t="s">
        <v>667</v>
      </c>
      <c r="M898" s="439" t="s">
        <v>667</v>
      </c>
      <c r="N898" s="439" t="s">
        <v>667</v>
      </c>
      <c r="O898" s="439" t="s">
        <v>667</v>
      </c>
      <c r="P898" s="439" t="s">
        <v>667</v>
      </c>
      <c r="Q898" s="439" t="s">
        <v>667</v>
      </c>
      <c r="R898" s="439" t="s">
        <v>667</v>
      </c>
      <c r="S898" s="439" t="s">
        <v>667</v>
      </c>
      <c r="T898" s="439" t="s">
        <v>667</v>
      </c>
      <c r="U898" s="439" t="s">
        <v>667</v>
      </c>
      <c r="V898" s="443" t="s">
        <v>667</v>
      </c>
      <c r="W898" s="443" t="s">
        <v>667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677</v>
      </c>
      <c r="I899" s="435"/>
      <c r="J899" s="417" t="s">
        <v>666</v>
      </c>
      <c r="K899" s="436" t="str">
        <f t="shared" si="339"/>
        <v>-</v>
      </c>
      <c r="L899" s="437" t="s">
        <v>667</v>
      </c>
      <c r="M899" s="437" t="s">
        <v>667</v>
      </c>
      <c r="N899" s="437" t="s">
        <v>667</v>
      </c>
      <c r="O899" s="437" t="s">
        <v>667</v>
      </c>
      <c r="P899" s="437" t="s">
        <v>667</v>
      </c>
      <c r="Q899" s="437" t="s">
        <v>667</v>
      </c>
      <c r="R899" s="437" t="s">
        <v>667</v>
      </c>
      <c r="S899" s="437" t="s">
        <v>667</v>
      </c>
      <c r="T899" s="437" t="s">
        <v>667</v>
      </c>
      <c r="U899" s="437" t="s">
        <v>667</v>
      </c>
      <c r="V899" s="437" t="s">
        <v>667</v>
      </c>
      <c r="W899" s="437" t="s">
        <v>667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8" t="s">
        <v>678</v>
      </c>
      <c r="I900" s="909"/>
      <c r="J900" s="439" t="s">
        <v>669</v>
      </c>
      <c r="K900" s="440">
        <f t="shared" si="339"/>
        <v>43802</v>
      </c>
      <c r="L900" s="325">
        <v>48</v>
      </c>
      <c r="M900" s="441" t="s">
        <v>667</v>
      </c>
      <c r="N900" s="441" t="s">
        <v>667</v>
      </c>
      <c r="O900" s="441" t="s">
        <v>667</v>
      </c>
      <c r="P900" s="441" t="s">
        <v>667</v>
      </c>
      <c r="Q900" s="441" t="s">
        <v>667</v>
      </c>
      <c r="R900" s="441" t="s">
        <v>667</v>
      </c>
      <c r="S900" s="441" t="s">
        <v>667</v>
      </c>
      <c r="T900" s="441" t="s">
        <v>667</v>
      </c>
      <c r="U900" s="441" t="s">
        <v>667</v>
      </c>
      <c r="V900" s="441" t="s">
        <v>667</v>
      </c>
      <c r="W900" s="441" t="s">
        <v>667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10"/>
      <c r="I901" s="911"/>
      <c r="J901" s="439" t="s">
        <v>670</v>
      </c>
      <c r="K901" s="440" t="str">
        <f t="shared" si="339"/>
        <v>-</v>
      </c>
      <c r="L901" s="441" t="s">
        <v>671</v>
      </c>
      <c r="M901" s="325">
        <v>26</v>
      </c>
      <c r="N901" s="441" t="s">
        <v>671</v>
      </c>
      <c r="O901" s="441" t="s">
        <v>671</v>
      </c>
      <c r="P901" s="441" t="s">
        <v>671</v>
      </c>
      <c r="Q901" s="441" t="s">
        <v>671</v>
      </c>
      <c r="R901" s="441" t="s">
        <v>671</v>
      </c>
      <c r="S901" s="441" t="s">
        <v>671</v>
      </c>
      <c r="T901" s="441" t="s">
        <v>671</v>
      </c>
      <c r="U901" s="441" t="s">
        <v>671</v>
      </c>
      <c r="V901" s="441" t="s">
        <v>671</v>
      </c>
      <c r="W901" s="441" t="s">
        <v>671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12"/>
      <c r="I902" s="913"/>
      <c r="J902" s="425" t="s">
        <v>672</v>
      </c>
      <c r="K902" s="442" t="str">
        <f t="shared" si="339"/>
        <v>-</v>
      </c>
      <c r="L902" s="439" t="s">
        <v>667</v>
      </c>
      <c r="M902" s="439" t="s">
        <v>667</v>
      </c>
      <c r="N902" s="439" t="s">
        <v>667</v>
      </c>
      <c r="O902" s="439" t="s">
        <v>667</v>
      </c>
      <c r="P902" s="439" t="s">
        <v>667</v>
      </c>
      <c r="Q902" s="439" t="s">
        <v>667</v>
      </c>
      <c r="R902" s="439" t="s">
        <v>667</v>
      </c>
      <c r="S902" s="439" t="s">
        <v>667</v>
      </c>
      <c r="T902" s="439" t="s">
        <v>667</v>
      </c>
      <c r="U902" s="439" t="s">
        <v>667</v>
      </c>
      <c r="V902" s="443" t="s">
        <v>667</v>
      </c>
      <c r="W902" s="443" t="s">
        <v>667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679</v>
      </c>
      <c r="I903" s="435"/>
      <c r="J903" s="417" t="s">
        <v>666</v>
      </c>
      <c r="K903" s="436" t="str">
        <f t="shared" si="339"/>
        <v>-</v>
      </c>
      <c r="L903" s="437" t="s">
        <v>667</v>
      </c>
      <c r="M903" s="437" t="s">
        <v>667</v>
      </c>
      <c r="N903" s="437" t="s">
        <v>667</v>
      </c>
      <c r="O903" s="437" t="s">
        <v>667</v>
      </c>
      <c r="P903" s="437" t="s">
        <v>667</v>
      </c>
      <c r="Q903" s="437" t="s">
        <v>667</v>
      </c>
      <c r="R903" s="437" t="s">
        <v>667</v>
      </c>
      <c r="S903" s="437" t="s">
        <v>667</v>
      </c>
      <c r="T903" s="437" t="s">
        <v>667</v>
      </c>
      <c r="U903" s="437" t="s">
        <v>667</v>
      </c>
      <c r="V903" s="437" t="s">
        <v>667</v>
      </c>
      <c r="W903" s="437" t="s">
        <v>667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8" t="s">
        <v>680</v>
      </c>
      <c r="I904" s="909"/>
      <c r="J904" s="439" t="s">
        <v>669</v>
      </c>
      <c r="K904" s="440">
        <f t="shared" si="339"/>
        <v>43802</v>
      </c>
      <c r="L904" s="325">
        <v>48</v>
      </c>
      <c r="M904" s="441" t="s">
        <v>667</v>
      </c>
      <c r="N904" s="441" t="s">
        <v>667</v>
      </c>
      <c r="O904" s="441" t="s">
        <v>667</v>
      </c>
      <c r="P904" s="441" t="s">
        <v>667</v>
      </c>
      <c r="Q904" s="441" t="s">
        <v>667</v>
      </c>
      <c r="R904" s="441" t="s">
        <v>667</v>
      </c>
      <c r="S904" s="441" t="s">
        <v>667</v>
      </c>
      <c r="T904" s="441" t="s">
        <v>667</v>
      </c>
      <c r="U904" s="441" t="s">
        <v>667</v>
      </c>
      <c r="V904" s="441" t="s">
        <v>667</v>
      </c>
      <c r="W904" s="441" t="s">
        <v>667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10"/>
      <c r="I905" s="911"/>
      <c r="J905" s="439" t="s">
        <v>670</v>
      </c>
      <c r="K905" s="440" t="str">
        <f t="shared" si="339"/>
        <v>-</v>
      </c>
      <c r="L905" s="441" t="s">
        <v>671</v>
      </c>
      <c r="M905" s="325">
        <v>34</v>
      </c>
      <c r="N905" s="441" t="s">
        <v>671</v>
      </c>
      <c r="O905" s="441" t="s">
        <v>671</v>
      </c>
      <c r="P905" s="441" t="s">
        <v>671</v>
      </c>
      <c r="Q905" s="441" t="s">
        <v>671</v>
      </c>
      <c r="R905" s="441" t="s">
        <v>671</v>
      </c>
      <c r="S905" s="441" t="s">
        <v>671</v>
      </c>
      <c r="T905" s="441" t="s">
        <v>671</v>
      </c>
      <c r="U905" s="441" t="s">
        <v>671</v>
      </c>
      <c r="V905" s="441" t="s">
        <v>671</v>
      </c>
      <c r="W905" s="441" t="s">
        <v>671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12"/>
      <c r="I906" s="913"/>
      <c r="J906" s="425" t="s">
        <v>672</v>
      </c>
      <c r="K906" s="442" t="str">
        <f t="shared" si="339"/>
        <v>-</v>
      </c>
      <c r="L906" s="439" t="s">
        <v>667</v>
      </c>
      <c r="M906" s="439" t="s">
        <v>667</v>
      </c>
      <c r="N906" s="439" t="s">
        <v>667</v>
      </c>
      <c r="O906" s="439" t="s">
        <v>667</v>
      </c>
      <c r="P906" s="439" t="s">
        <v>667</v>
      </c>
      <c r="Q906" s="439" t="s">
        <v>667</v>
      </c>
      <c r="R906" s="439" t="s">
        <v>667</v>
      </c>
      <c r="S906" s="439" t="s">
        <v>667</v>
      </c>
      <c r="T906" s="439" t="s">
        <v>667</v>
      </c>
      <c r="U906" s="439" t="s">
        <v>667</v>
      </c>
      <c r="V906" s="443" t="s">
        <v>667</v>
      </c>
      <c r="W906" s="443" t="s">
        <v>667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681</v>
      </c>
      <c r="I907" s="435"/>
      <c r="J907" s="417" t="s">
        <v>666</v>
      </c>
      <c r="K907" s="436" t="str">
        <f t="shared" si="339"/>
        <v>-</v>
      </c>
      <c r="L907" s="445">
        <v>-1</v>
      </c>
      <c r="M907" s="437" t="s">
        <v>667</v>
      </c>
      <c r="N907" s="437" t="s">
        <v>667</v>
      </c>
      <c r="O907" s="437" t="s">
        <v>667</v>
      </c>
      <c r="P907" s="437" t="s">
        <v>667</v>
      </c>
      <c r="Q907" s="437" t="s">
        <v>667</v>
      </c>
      <c r="R907" s="437" t="s">
        <v>667</v>
      </c>
      <c r="S907" s="437" t="s">
        <v>667</v>
      </c>
      <c r="T907" s="437" t="s">
        <v>667</v>
      </c>
      <c r="U907" s="437" t="s">
        <v>667</v>
      </c>
      <c r="V907" s="437" t="s">
        <v>667</v>
      </c>
      <c r="W907" s="437" t="s">
        <v>667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8"/>
      <c r="I908" s="909"/>
      <c r="J908" s="439" t="s">
        <v>669</v>
      </c>
      <c r="K908" s="440" t="str">
        <f t="shared" si="339"/>
        <v>-</v>
      </c>
      <c r="L908" s="441" t="s">
        <v>667</v>
      </c>
      <c r="M908" s="441" t="s">
        <v>667</v>
      </c>
      <c r="N908" s="441" t="s">
        <v>667</v>
      </c>
      <c r="O908" s="441" t="s">
        <v>667</v>
      </c>
      <c r="P908" s="441" t="s">
        <v>667</v>
      </c>
      <c r="Q908" s="441" t="s">
        <v>667</v>
      </c>
      <c r="R908" s="441" t="s">
        <v>667</v>
      </c>
      <c r="S908" s="441" t="s">
        <v>667</v>
      </c>
      <c r="T908" s="441" t="s">
        <v>667</v>
      </c>
      <c r="U908" s="441" t="s">
        <v>667</v>
      </c>
      <c r="V908" s="441" t="s">
        <v>667</v>
      </c>
      <c r="W908" s="441" t="s">
        <v>667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10"/>
      <c r="I909" s="911"/>
      <c r="J909" s="439" t="s">
        <v>670</v>
      </c>
      <c r="K909" s="440" t="str">
        <f t="shared" si="339"/>
        <v>-</v>
      </c>
      <c r="L909" s="441" t="s">
        <v>671</v>
      </c>
      <c r="M909" s="441" t="s">
        <v>671</v>
      </c>
      <c r="N909" s="441" t="s">
        <v>671</v>
      </c>
      <c r="O909" s="441" t="s">
        <v>671</v>
      </c>
      <c r="P909" s="441" t="s">
        <v>671</v>
      </c>
      <c r="Q909" s="441" t="s">
        <v>671</v>
      </c>
      <c r="R909" s="441" t="s">
        <v>671</v>
      </c>
      <c r="S909" s="441" t="s">
        <v>671</v>
      </c>
      <c r="T909" s="441" t="s">
        <v>671</v>
      </c>
      <c r="U909" s="441" t="s">
        <v>671</v>
      </c>
      <c r="V909" s="441" t="s">
        <v>671</v>
      </c>
      <c r="W909" s="441" t="s">
        <v>671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12"/>
      <c r="I910" s="913"/>
      <c r="J910" s="425" t="s">
        <v>672</v>
      </c>
      <c r="K910" s="442" t="str">
        <f t="shared" si="339"/>
        <v>-</v>
      </c>
      <c r="L910" s="439" t="s">
        <v>667</v>
      </c>
      <c r="M910" s="439" t="s">
        <v>667</v>
      </c>
      <c r="N910" s="439" t="s">
        <v>667</v>
      </c>
      <c r="O910" s="439" t="s">
        <v>667</v>
      </c>
      <c r="P910" s="439" t="s">
        <v>667</v>
      </c>
      <c r="Q910" s="439" t="s">
        <v>667</v>
      </c>
      <c r="R910" s="439" t="s">
        <v>667</v>
      </c>
      <c r="S910" s="439" t="s">
        <v>667</v>
      </c>
      <c r="T910" s="439" t="s">
        <v>667</v>
      </c>
      <c r="U910" s="439" t="s">
        <v>667</v>
      </c>
      <c r="V910" s="443" t="s">
        <v>667</v>
      </c>
      <c r="W910" s="443" t="s">
        <v>667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682</v>
      </c>
      <c r="I911" s="435"/>
      <c r="J911" s="417" t="s">
        <v>666</v>
      </c>
      <c r="K911" s="436" t="str">
        <f t="shared" si="339"/>
        <v>-</v>
      </c>
      <c r="L911" s="445">
        <v>-1</v>
      </c>
      <c r="M911" s="437" t="s">
        <v>667</v>
      </c>
      <c r="N911" s="437" t="s">
        <v>667</v>
      </c>
      <c r="O911" s="437" t="s">
        <v>667</v>
      </c>
      <c r="P911" s="437" t="s">
        <v>667</v>
      </c>
      <c r="Q911" s="437" t="s">
        <v>667</v>
      </c>
      <c r="R911" s="437" t="s">
        <v>667</v>
      </c>
      <c r="S911" s="437" t="s">
        <v>667</v>
      </c>
      <c r="T911" s="437" t="s">
        <v>667</v>
      </c>
      <c r="U911" s="437" t="s">
        <v>667</v>
      </c>
      <c r="V911" s="437" t="s">
        <v>667</v>
      </c>
      <c r="W911" s="437" t="s">
        <v>667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8"/>
      <c r="I912" s="909"/>
      <c r="J912" s="439" t="s">
        <v>669</v>
      </c>
      <c r="K912" s="440" t="str">
        <f t="shared" si="339"/>
        <v>-</v>
      </c>
      <c r="L912" s="441" t="s">
        <v>667</v>
      </c>
      <c r="M912" s="441" t="s">
        <v>667</v>
      </c>
      <c r="N912" s="441" t="s">
        <v>667</v>
      </c>
      <c r="O912" s="441" t="s">
        <v>667</v>
      </c>
      <c r="P912" s="441" t="s">
        <v>667</v>
      </c>
      <c r="Q912" s="441" t="s">
        <v>667</v>
      </c>
      <c r="R912" s="441" t="s">
        <v>667</v>
      </c>
      <c r="S912" s="441" t="s">
        <v>667</v>
      </c>
      <c r="T912" s="441" t="s">
        <v>667</v>
      </c>
      <c r="U912" s="441" t="s">
        <v>667</v>
      </c>
      <c r="V912" s="441" t="s">
        <v>667</v>
      </c>
      <c r="W912" s="441" t="s">
        <v>667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10"/>
      <c r="I913" s="911"/>
      <c r="J913" s="439" t="s">
        <v>670</v>
      </c>
      <c r="K913" s="440" t="str">
        <f t="shared" si="339"/>
        <v>-</v>
      </c>
      <c r="L913" s="441" t="s">
        <v>671</v>
      </c>
      <c r="M913" s="441" t="s">
        <v>671</v>
      </c>
      <c r="N913" s="441" t="s">
        <v>671</v>
      </c>
      <c r="O913" s="441" t="s">
        <v>671</v>
      </c>
      <c r="P913" s="441" t="s">
        <v>671</v>
      </c>
      <c r="Q913" s="441" t="s">
        <v>671</v>
      </c>
      <c r="R913" s="441" t="s">
        <v>671</v>
      </c>
      <c r="S913" s="441" t="s">
        <v>671</v>
      </c>
      <c r="T913" s="441" t="s">
        <v>671</v>
      </c>
      <c r="U913" s="441" t="s">
        <v>671</v>
      </c>
      <c r="V913" s="441" t="s">
        <v>671</v>
      </c>
      <c r="W913" s="441" t="s">
        <v>671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12"/>
      <c r="I914" s="913"/>
      <c r="J914" s="425" t="s">
        <v>672</v>
      </c>
      <c r="K914" s="442" t="str">
        <f t="shared" si="339"/>
        <v>-</v>
      </c>
      <c r="L914" s="439" t="s">
        <v>667</v>
      </c>
      <c r="M914" s="439" t="s">
        <v>667</v>
      </c>
      <c r="N914" s="439" t="s">
        <v>667</v>
      </c>
      <c r="O914" s="439" t="s">
        <v>667</v>
      </c>
      <c r="P914" s="439" t="s">
        <v>667</v>
      </c>
      <c r="Q914" s="439" t="s">
        <v>667</v>
      </c>
      <c r="R914" s="439" t="s">
        <v>667</v>
      </c>
      <c r="S914" s="439" t="s">
        <v>667</v>
      </c>
      <c r="T914" s="439" t="s">
        <v>667</v>
      </c>
      <c r="U914" s="439" t="s">
        <v>667</v>
      </c>
      <c r="V914" s="443" t="s">
        <v>667</v>
      </c>
      <c r="W914" s="443" t="s">
        <v>667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683</v>
      </c>
      <c r="I915" s="435"/>
      <c r="J915" s="417" t="s">
        <v>666</v>
      </c>
      <c r="K915" s="436" t="str">
        <f t="shared" si="339"/>
        <v>-</v>
      </c>
      <c r="L915" s="445">
        <v>-1</v>
      </c>
      <c r="M915" s="437" t="s">
        <v>667</v>
      </c>
      <c r="N915" s="437" t="s">
        <v>667</v>
      </c>
      <c r="O915" s="437" t="s">
        <v>667</v>
      </c>
      <c r="P915" s="437" t="s">
        <v>667</v>
      </c>
      <c r="Q915" s="437" t="s">
        <v>667</v>
      </c>
      <c r="R915" s="437" t="s">
        <v>667</v>
      </c>
      <c r="S915" s="437" t="s">
        <v>667</v>
      </c>
      <c r="T915" s="437" t="s">
        <v>667</v>
      </c>
      <c r="U915" s="437" t="s">
        <v>667</v>
      </c>
      <c r="V915" s="437" t="s">
        <v>667</v>
      </c>
      <c r="W915" s="437" t="s">
        <v>667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8"/>
      <c r="I916" s="909"/>
      <c r="J916" s="439" t="s">
        <v>669</v>
      </c>
      <c r="K916" s="440" t="str">
        <f t="shared" si="339"/>
        <v>-</v>
      </c>
      <c r="L916" s="441" t="s">
        <v>667</v>
      </c>
      <c r="M916" s="441" t="s">
        <v>667</v>
      </c>
      <c r="N916" s="441" t="s">
        <v>667</v>
      </c>
      <c r="O916" s="441" t="s">
        <v>667</v>
      </c>
      <c r="P916" s="441" t="s">
        <v>667</v>
      </c>
      <c r="Q916" s="441" t="s">
        <v>667</v>
      </c>
      <c r="R916" s="441" t="s">
        <v>667</v>
      </c>
      <c r="S916" s="441" t="s">
        <v>667</v>
      </c>
      <c r="T916" s="441" t="s">
        <v>667</v>
      </c>
      <c r="U916" s="441" t="s">
        <v>667</v>
      </c>
      <c r="V916" s="441" t="s">
        <v>667</v>
      </c>
      <c r="W916" s="441" t="s">
        <v>667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10"/>
      <c r="I917" s="911"/>
      <c r="J917" s="439" t="s">
        <v>670</v>
      </c>
      <c r="K917" s="440" t="str">
        <f t="shared" si="339"/>
        <v>-</v>
      </c>
      <c r="L917" s="441" t="s">
        <v>671</v>
      </c>
      <c r="M917" s="441" t="s">
        <v>671</v>
      </c>
      <c r="N917" s="441" t="s">
        <v>671</v>
      </c>
      <c r="O917" s="441" t="s">
        <v>671</v>
      </c>
      <c r="P917" s="441" t="s">
        <v>671</v>
      </c>
      <c r="Q917" s="441" t="s">
        <v>671</v>
      </c>
      <c r="R917" s="441" t="s">
        <v>671</v>
      </c>
      <c r="S917" s="441" t="s">
        <v>671</v>
      </c>
      <c r="T917" s="441" t="s">
        <v>671</v>
      </c>
      <c r="U917" s="441" t="s">
        <v>671</v>
      </c>
      <c r="V917" s="441" t="s">
        <v>671</v>
      </c>
      <c r="W917" s="441" t="s">
        <v>671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12"/>
      <c r="I918" s="913"/>
      <c r="J918" s="425" t="s">
        <v>672</v>
      </c>
      <c r="K918" s="442" t="str">
        <f t="shared" si="339"/>
        <v>-</v>
      </c>
      <c r="L918" s="439" t="s">
        <v>667</v>
      </c>
      <c r="M918" s="439" t="s">
        <v>667</v>
      </c>
      <c r="N918" s="439" t="s">
        <v>667</v>
      </c>
      <c r="O918" s="439" t="s">
        <v>667</v>
      </c>
      <c r="P918" s="439" t="s">
        <v>667</v>
      </c>
      <c r="Q918" s="439" t="s">
        <v>667</v>
      </c>
      <c r="R918" s="439" t="s">
        <v>667</v>
      </c>
      <c r="S918" s="439" t="s">
        <v>667</v>
      </c>
      <c r="T918" s="439" t="s">
        <v>667</v>
      </c>
      <c r="U918" s="439" t="s">
        <v>667</v>
      </c>
      <c r="V918" s="443" t="s">
        <v>667</v>
      </c>
      <c r="W918" s="443" t="s">
        <v>667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1051</v>
      </c>
      <c r="I919" s="435"/>
      <c r="J919" s="417" t="s">
        <v>666</v>
      </c>
      <c r="K919" s="436" t="str">
        <f t="shared" si="339"/>
        <v>-</v>
      </c>
      <c r="L919" s="437" t="s">
        <v>667</v>
      </c>
      <c r="M919" s="437" t="s">
        <v>667</v>
      </c>
      <c r="N919" s="437" t="s">
        <v>667</v>
      </c>
      <c r="O919" s="437" t="s">
        <v>667</v>
      </c>
      <c r="P919" s="437" t="s">
        <v>667</v>
      </c>
      <c r="Q919" s="437" t="s">
        <v>667</v>
      </c>
      <c r="R919" s="437" t="s">
        <v>667</v>
      </c>
      <c r="S919" s="437" t="s">
        <v>667</v>
      </c>
      <c r="T919" s="437" t="s">
        <v>667</v>
      </c>
      <c r="U919" s="437" t="s">
        <v>667</v>
      </c>
      <c r="V919" s="437" t="s">
        <v>667</v>
      </c>
      <c r="W919" s="437" t="s">
        <v>667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8" t="s">
        <v>1052</v>
      </c>
      <c r="I920" s="909"/>
      <c r="J920" s="439" t="s">
        <v>669</v>
      </c>
      <c r="K920" s="440" t="str">
        <f t="shared" si="339"/>
        <v>-</v>
      </c>
      <c r="L920" s="441" t="s">
        <v>667</v>
      </c>
      <c r="M920" s="441" t="s">
        <v>667</v>
      </c>
      <c r="N920" s="441" t="s">
        <v>667</v>
      </c>
      <c r="O920" s="441" t="s">
        <v>667</v>
      </c>
      <c r="P920" s="441" t="s">
        <v>667</v>
      </c>
      <c r="Q920" s="325">
        <v>0</v>
      </c>
      <c r="R920" s="441" t="s">
        <v>667</v>
      </c>
      <c r="S920" s="325" t="b">
        <v>1</v>
      </c>
      <c r="T920" s="441" t="s">
        <v>667</v>
      </c>
      <c r="U920" s="441" t="s">
        <v>667</v>
      </c>
      <c r="V920" s="441" t="s">
        <v>667</v>
      </c>
      <c r="W920" s="441" t="s">
        <v>667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10"/>
      <c r="I921" s="911"/>
      <c r="J921" s="439" t="s">
        <v>670</v>
      </c>
      <c r="K921" s="440" t="str">
        <f t="shared" si="339"/>
        <v>-</v>
      </c>
      <c r="L921" s="441" t="s">
        <v>671</v>
      </c>
      <c r="M921" s="441" t="s">
        <v>671</v>
      </c>
      <c r="N921" s="441" t="s">
        <v>671</v>
      </c>
      <c r="O921" s="441" t="s">
        <v>671</v>
      </c>
      <c r="P921" s="441" t="s">
        <v>671</v>
      </c>
      <c r="Q921" s="441" t="s">
        <v>671</v>
      </c>
      <c r="R921" s="441" t="s">
        <v>671</v>
      </c>
      <c r="S921" s="441" t="s">
        <v>671</v>
      </c>
      <c r="T921" s="441" t="s">
        <v>671</v>
      </c>
      <c r="U921" s="441" t="s">
        <v>671</v>
      </c>
      <c r="V921" s="441" t="s">
        <v>671</v>
      </c>
      <c r="W921" s="441" t="s">
        <v>671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12"/>
      <c r="I922" s="913"/>
      <c r="J922" s="425" t="s">
        <v>672</v>
      </c>
      <c r="K922" s="442" t="str">
        <f t="shared" si="339"/>
        <v>-</v>
      </c>
      <c r="L922" s="439" t="s">
        <v>667</v>
      </c>
      <c r="M922" s="439" t="s">
        <v>667</v>
      </c>
      <c r="N922" s="439" t="s">
        <v>667</v>
      </c>
      <c r="O922" s="439" t="s">
        <v>667</v>
      </c>
      <c r="P922" s="439" t="s">
        <v>667</v>
      </c>
      <c r="Q922" s="439" t="s">
        <v>667</v>
      </c>
      <c r="R922" s="439" t="s">
        <v>667</v>
      </c>
      <c r="S922" s="439" t="s">
        <v>667</v>
      </c>
      <c r="T922" s="439" t="s">
        <v>667</v>
      </c>
      <c r="U922" s="439" t="s">
        <v>667</v>
      </c>
      <c r="V922" s="443" t="s">
        <v>667</v>
      </c>
      <c r="W922" s="443" t="s">
        <v>667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684</v>
      </c>
      <c r="I923" s="435"/>
      <c r="J923" s="417" t="s">
        <v>666</v>
      </c>
      <c r="K923" s="436" t="str">
        <f t="shared" si="339"/>
        <v>-</v>
      </c>
      <c r="L923" s="437" t="s">
        <v>667</v>
      </c>
      <c r="M923" s="437" t="s">
        <v>667</v>
      </c>
      <c r="N923" s="437" t="s">
        <v>667</v>
      </c>
      <c r="O923" s="437" t="s">
        <v>667</v>
      </c>
      <c r="P923" s="437" t="s">
        <v>667</v>
      </c>
      <c r="Q923" s="437" t="s">
        <v>667</v>
      </c>
      <c r="R923" s="437" t="s">
        <v>667</v>
      </c>
      <c r="S923" s="437" t="s">
        <v>667</v>
      </c>
      <c r="T923" s="437" t="s">
        <v>667</v>
      </c>
      <c r="U923" s="437" t="s">
        <v>667</v>
      </c>
      <c r="V923" s="437" t="s">
        <v>667</v>
      </c>
      <c r="W923" s="437" t="s">
        <v>667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8" t="s">
        <v>1053</v>
      </c>
      <c r="I924" s="909"/>
      <c r="J924" s="439" t="s">
        <v>669</v>
      </c>
      <c r="K924" s="440" t="str">
        <f t="shared" si="339"/>
        <v>-</v>
      </c>
      <c r="L924" s="441" t="s">
        <v>667</v>
      </c>
      <c r="M924" s="441" t="s">
        <v>667</v>
      </c>
      <c r="N924" s="441" t="s">
        <v>667</v>
      </c>
      <c r="O924" s="441" t="s">
        <v>667</v>
      </c>
      <c r="P924" s="441" t="s">
        <v>667</v>
      </c>
      <c r="Q924" s="763">
        <f>INT($I$392/7)+2</f>
        <v>7</v>
      </c>
      <c r="R924" s="441" t="s">
        <v>667</v>
      </c>
      <c r="S924" s="325" t="b">
        <v>1</v>
      </c>
      <c r="T924" s="441">
        <v>1</v>
      </c>
      <c r="U924" s="441" t="s">
        <v>667</v>
      </c>
      <c r="V924" s="441" t="s">
        <v>667</v>
      </c>
      <c r="W924" s="441" t="s">
        <v>667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10"/>
      <c r="I925" s="911"/>
      <c r="J925" s="439" t="s">
        <v>670</v>
      </c>
      <c r="K925" s="440" t="str">
        <f t="shared" si="339"/>
        <v>-</v>
      </c>
      <c r="L925" s="441" t="s">
        <v>671</v>
      </c>
      <c r="M925" s="441" t="s">
        <v>671</v>
      </c>
      <c r="N925" s="441" t="s">
        <v>671</v>
      </c>
      <c r="O925" s="441" t="s">
        <v>671</v>
      </c>
      <c r="P925" s="441" t="s">
        <v>671</v>
      </c>
      <c r="Q925" s="441" t="s">
        <v>671</v>
      </c>
      <c r="R925" s="441" t="s">
        <v>671</v>
      </c>
      <c r="S925" s="441" t="s">
        <v>671</v>
      </c>
      <c r="T925" s="441" t="s">
        <v>671</v>
      </c>
      <c r="U925" s="441" t="s">
        <v>671</v>
      </c>
      <c r="V925" s="441" t="s">
        <v>671</v>
      </c>
      <c r="W925" s="441" t="s">
        <v>671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12"/>
      <c r="I926" s="913"/>
      <c r="J926" s="425" t="s">
        <v>672</v>
      </c>
      <c r="K926" s="442" t="str">
        <f t="shared" si="339"/>
        <v>-</v>
      </c>
      <c r="L926" s="439" t="s">
        <v>667</v>
      </c>
      <c r="M926" s="439" t="s">
        <v>667</v>
      </c>
      <c r="N926" s="439" t="s">
        <v>667</v>
      </c>
      <c r="O926" s="439" t="s">
        <v>667</v>
      </c>
      <c r="P926" s="439" t="s">
        <v>667</v>
      </c>
      <c r="Q926" s="439" t="s">
        <v>667</v>
      </c>
      <c r="R926" s="439" t="s">
        <v>667</v>
      </c>
      <c r="S926" s="439" t="s">
        <v>667</v>
      </c>
      <c r="T926" s="439" t="s">
        <v>667</v>
      </c>
      <c r="U926" s="439" t="s">
        <v>667</v>
      </c>
      <c r="V926" s="443" t="s">
        <v>667</v>
      </c>
      <c r="W926" s="443" t="s">
        <v>667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685</v>
      </c>
      <c r="I927" s="435"/>
      <c r="J927" s="417" t="s">
        <v>666</v>
      </c>
      <c r="K927" s="436" t="str">
        <f t="shared" si="339"/>
        <v>-</v>
      </c>
      <c r="L927" s="437" t="s">
        <v>667</v>
      </c>
      <c r="M927" s="437" t="s">
        <v>667</v>
      </c>
      <c r="N927" s="437" t="s">
        <v>667</v>
      </c>
      <c r="O927" s="437" t="s">
        <v>667</v>
      </c>
      <c r="P927" s="437" t="s">
        <v>667</v>
      </c>
      <c r="Q927" s="437" t="s">
        <v>667</v>
      </c>
      <c r="R927" s="437" t="s">
        <v>667</v>
      </c>
      <c r="S927" s="437" t="s">
        <v>667</v>
      </c>
      <c r="T927" s="437" t="s">
        <v>667</v>
      </c>
      <c r="U927" s="437" t="s">
        <v>667</v>
      </c>
      <c r="V927" s="437" t="s">
        <v>667</v>
      </c>
      <c r="W927" s="437" t="s">
        <v>667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8" t="s">
        <v>1054</v>
      </c>
      <c r="I928" s="909"/>
      <c r="J928" s="439" t="s">
        <v>669</v>
      </c>
      <c r="K928" s="440" t="str">
        <f t="shared" si="339"/>
        <v>-</v>
      </c>
      <c r="L928" s="441" t="s">
        <v>667</v>
      </c>
      <c r="M928" s="441" t="s">
        <v>667</v>
      </c>
      <c r="N928" s="441" t="s">
        <v>667</v>
      </c>
      <c r="O928" s="441" t="s">
        <v>667</v>
      </c>
      <c r="P928" s="441" t="s">
        <v>667</v>
      </c>
      <c r="Q928" s="763">
        <f>INT($I$393/7)+2</f>
        <v>9</v>
      </c>
      <c r="R928" s="441" t="s">
        <v>667</v>
      </c>
      <c r="S928" s="325" t="b">
        <v>1</v>
      </c>
      <c r="T928" s="441">
        <v>2</v>
      </c>
      <c r="U928" s="441" t="s">
        <v>667</v>
      </c>
      <c r="V928" s="441" t="s">
        <v>667</v>
      </c>
      <c r="W928" s="441" t="s">
        <v>667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10"/>
      <c r="I929" s="911"/>
      <c r="J929" s="439" t="s">
        <v>670</v>
      </c>
      <c r="K929" s="440" t="str">
        <f t="shared" si="339"/>
        <v>-</v>
      </c>
      <c r="L929" s="441" t="s">
        <v>671</v>
      </c>
      <c r="M929" s="441" t="s">
        <v>671</v>
      </c>
      <c r="N929" s="441" t="s">
        <v>671</v>
      </c>
      <c r="O929" s="441" t="s">
        <v>671</v>
      </c>
      <c r="P929" s="441" t="s">
        <v>671</v>
      </c>
      <c r="Q929" s="441" t="s">
        <v>671</v>
      </c>
      <c r="R929" s="441" t="s">
        <v>671</v>
      </c>
      <c r="S929" s="441" t="s">
        <v>671</v>
      </c>
      <c r="T929" s="441" t="s">
        <v>671</v>
      </c>
      <c r="U929" s="441" t="s">
        <v>671</v>
      </c>
      <c r="V929" s="441" t="s">
        <v>671</v>
      </c>
      <c r="W929" s="441" t="s">
        <v>671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12"/>
      <c r="I930" s="913"/>
      <c r="J930" s="425" t="s">
        <v>672</v>
      </c>
      <c r="K930" s="442" t="str">
        <f t="shared" si="339"/>
        <v>-</v>
      </c>
      <c r="L930" s="439" t="s">
        <v>667</v>
      </c>
      <c r="M930" s="439" t="s">
        <v>667</v>
      </c>
      <c r="N930" s="439" t="s">
        <v>667</v>
      </c>
      <c r="O930" s="439" t="s">
        <v>667</v>
      </c>
      <c r="P930" s="439" t="s">
        <v>667</v>
      </c>
      <c r="Q930" s="439" t="s">
        <v>667</v>
      </c>
      <c r="R930" s="439" t="s">
        <v>667</v>
      </c>
      <c r="S930" s="439" t="s">
        <v>667</v>
      </c>
      <c r="T930" s="439" t="s">
        <v>667</v>
      </c>
      <c r="U930" s="439" t="s">
        <v>667</v>
      </c>
      <c r="V930" s="443" t="s">
        <v>667</v>
      </c>
      <c r="W930" s="443" t="s">
        <v>667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686</v>
      </c>
      <c r="I931" s="435"/>
      <c r="J931" s="417" t="s">
        <v>666</v>
      </c>
      <c r="K931" s="436" t="str">
        <f t="shared" si="339"/>
        <v>-</v>
      </c>
      <c r="L931" s="437" t="s">
        <v>667</v>
      </c>
      <c r="M931" s="437" t="s">
        <v>667</v>
      </c>
      <c r="N931" s="437" t="s">
        <v>667</v>
      </c>
      <c r="O931" s="437" t="s">
        <v>667</v>
      </c>
      <c r="P931" s="437" t="s">
        <v>667</v>
      </c>
      <c r="Q931" s="437" t="s">
        <v>667</v>
      </c>
      <c r="R931" s="437" t="s">
        <v>667</v>
      </c>
      <c r="S931" s="437" t="s">
        <v>667</v>
      </c>
      <c r="T931" s="437" t="s">
        <v>667</v>
      </c>
      <c r="U931" s="437" t="s">
        <v>667</v>
      </c>
      <c r="V931" s="437" t="s">
        <v>667</v>
      </c>
      <c r="W931" s="437" t="s">
        <v>667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8" t="s">
        <v>1054</v>
      </c>
      <c r="I932" s="909"/>
      <c r="J932" s="439" t="s">
        <v>669</v>
      </c>
      <c r="K932" s="440" t="str">
        <f t="shared" si="339"/>
        <v>-</v>
      </c>
      <c r="L932" s="441" t="s">
        <v>667</v>
      </c>
      <c r="M932" s="441" t="s">
        <v>667</v>
      </c>
      <c r="N932" s="441" t="s">
        <v>667</v>
      </c>
      <c r="O932" s="441" t="s">
        <v>667</v>
      </c>
      <c r="P932" s="441" t="s">
        <v>667</v>
      </c>
      <c r="Q932" s="763">
        <f>INT($I$394/7)+2</f>
        <v>9</v>
      </c>
      <c r="R932" s="441" t="s">
        <v>667</v>
      </c>
      <c r="S932" s="325" t="b">
        <v>1</v>
      </c>
      <c r="T932" s="441">
        <v>3</v>
      </c>
      <c r="U932" s="441" t="s">
        <v>667</v>
      </c>
      <c r="V932" s="441" t="s">
        <v>667</v>
      </c>
      <c r="W932" s="441" t="s">
        <v>667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10"/>
      <c r="I933" s="911"/>
      <c r="J933" s="439" t="s">
        <v>670</v>
      </c>
      <c r="K933" s="440" t="str">
        <f t="shared" si="339"/>
        <v>-</v>
      </c>
      <c r="L933" s="441" t="s">
        <v>671</v>
      </c>
      <c r="M933" s="441" t="s">
        <v>671</v>
      </c>
      <c r="N933" s="441" t="s">
        <v>671</v>
      </c>
      <c r="O933" s="441" t="s">
        <v>671</v>
      </c>
      <c r="P933" s="441" t="s">
        <v>671</v>
      </c>
      <c r="Q933" s="441" t="s">
        <v>671</v>
      </c>
      <c r="R933" s="441" t="s">
        <v>671</v>
      </c>
      <c r="S933" s="441" t="s">
        <v>671</v>
      </c>
      <c r="T933" s="441" t="s">
        <v>671</v>
      </c>
      <c r="U933" s="441" t="s">
        <v>671</v>
      </c>
      <c r="V933" s="441" t="s">
        <v>671</v>
      </c>
      <c r="W933" s="441" t="s">
        <v>671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12"/>
      <c r="I934" s="913"/>
      <c r="J934" s="425" t="s">
        <v>672</v>
      </c>
      <c r="K934" s="442" t="str">
        <f t="shared" si="339"/>
        <v>-</v>
      </c>
      <c r="L934" s="439" t="s">
        <v>667</v>
      </c>
      <c r="M934" s="439" t="s">
        <v>667</v>
      </c>
      <c r="N934" s="439" t="s">
        <v>667</v>
      </c>
      <c r="O934" s="439" t="s">
        <v>667</v>
      </c>
      <c r="P934" s="439" t="s">
        <v>667</v>
      </c>
      <c r="Q934" s="439" t="s">
        <v>667</v>
      </c>
      <c r="R934" s="439" t="s">
        <v>667</v>
      </c>
      <c r="S934" s="439" t="s">
        <v>667</v>
      </c>
      <c r="T934" s="439" t="s">
        <v>667</v>
      </c>
      <c r="U934" s="439" t="s">
        <v>667</v>
      </c>
      <c r="V934" s="443" t="s">
        <v>667</v>
      </c>
      <c r="W934" s="443" t="s">
        <v>667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687</v>
      </c>
      <c r="I935" s="435"/>
      <c r="J935" s="417" t="s">
        <v>666</v>
      </c>
      <c r="K935" s="436" t="str">
        <f t="shared" si="339"/>
        <v>-</v>
      </c>
      <c r="L935" s="437" t="s">
        <v>667</v>
      </c>
      <c r="M935" s="437" t="s">
        <v>667</v>
      </c>
      <c r="N935" s="437" t="s">
        <v>667</v>
      </c>
      <c r="O935" s="437" t="s">
        <v>667</v>
      </c>
      <c r="P935" s="437" t="s">
        <v>667</v>
      </c>
      <c r="Q935" s="437" t="s">
        <v>667</v>
      </c>
      <c r="R935" s="437" t="s">
        <v>667</v>
      </c>
      <c r="S935" s="437" t="s">
        <v>667</v>
      </c>
      <c r="T935" s="437" t="s">
        <v>667</v>
      </c>
      <c r="U935" s="437" t="s">
        <v>667</v>
      </c>
      <c r="V935" s="437" t="s">
        <v>667</v>
      </c>
      <c r="W935" s="437" t="s">
        <v>667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8" t="s">
        <v>1054</v>
      </c>
      <c r="I936" s="909"/>
      <c r="J936" s="439" t="s">
        <v>669</v>
      </c>
      <c r="K936" s="440" t="str">
        <f t="shared" si="339"/>
        <v>-</v>
      </c>
      <c r="L936" s="441" t="s">
        <v>667</v>
      </c>
      <c r="M936" s="441" t="s">
        <v>667</v>
      </c>
      <c r="N936" s="441" t="s">
        <v>667</v>
      </c>
      <c r="O936" s="441" t="s">
        <v>667</v>
      </c>
      <c r="P936" s="441" t="s">
        <v>667</v>
      </c>
      <c r="Q936" s="763">
        <f>INT($I$395/7)+2</f>
        <v>9</v>
      </c>
      <c r="R936" s="441" t="s">
        <v>667</v>
      </c>
      <c r="S936" s="325" t="b">
        <v>1</v>
      </c>
      <c r="T936" s="441">
        <v>4</v>
      </c>
      <c r="U936" s="441" t="s">
        <v>667</v>
      </c>
      <c r="V936" s="441" t="s">
        <v>667</v>
      </c>
      <c r="W936" s="441" t="s">
        <v>667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10"/>
      <c r="I937" s="911"/>
      <c r="J937" s="439" t="s">
        <v>670</v>
      </c>
      <c r="K937" s="440" t="str">
        <f t="shared" si="339"/>
        <v>-</v>
      </c>
      <c r="L937" s="441" t="s">
        <v>671</v>
      </c>
      <c r="M937" s="441" t="s">
        <v>671</v>
      </c>
      <c r="N937" s="441" t="s">
        <v>671</v>
      </c>
      <c r="O937" s="441" t="s">
        <v>671</v>
      </c>
      <c r="P937" s="441" t="s">
        <v>671</v>
      </c>
      <c r="Q937" s="441" t="s">
        <v>671</v>
      </c>
      <c r="R937" s="441" t="s">
        <v>671</v>
      </c>
      <c r="S937" s="441" t="s">
        <v>671</v>
      </c>
      <c r="T937" s="441" t="s">
        <v>671</v>
      </c>
      <c r="U937" s="441" t="s">
        <v>671</v>
      </c>
      <c r="V937" s="441" t="s">
        <v>671</v>
      </c>
      <c r="W937" s="441" t="s">
        <v>671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12"/>
      <c r="I938" s="913"/>
      <c r="J938" s="425" t="s">
        <v>672</v>
      </c>
      <c r="K938" s="442" t="str">
        <f t="shared" si="339"/>
        <v>-</v>
      </c>
      <c r="L938" s="439" t="s">
        <v>667</v>
      </c>
      <c r="M938" s="439" t="s">
        <v>667</v>
      </c>
      <c r="N938" s="439" t="s">
        <v>667</v>
      </c>
      <c r="O938" s="439" t="s">
        <v>667</v>
      </c>
      <c r="P938" s="439" t="s">
        <v>667</v>
      </c>
      <c r="Q938" s="439" t="s">
        <v>667</v>
      </c>
      <c r="R938" s="439" t="s">
        <v>667</v>
      </c>
      <c r="S938" s="439" t="s">
        <v>667</v>
      </c>
      <c r="T938" s="439" t="s">
        <v>667</v>
      </c>
      <c r="U938" s="439" t="s">
        <v>667</v>
      </c>
      <c r="V938" s="443" t="s">
        <v>667</v>
      </c>
      <c r="W938" s="443" t="s">
        <v>667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688</v>
      </c>
      <c r="I939" s="435"/>
      <c r="J939" s="417" t="s">
        <v>666</v>
      </c>
      <c r="K939" s="436" t="str">
        <f t="shared" si="339"/>
        <v>-</v>
      </c>
      <c r="L939" s="445">
        <v>-1</v>
      </c>
      <c r="M939" s="437" t="s">
        <v>667</v>
      </c>
      <c r="N939" s="437" t="s">
        <v>667</v>
      </c>
      <c r="O939" s="437" t="s">
        <v>667</v>
      </c>
      <c r="P939" s="437" t="s">
        <v>667</v>
      </c>
      <c r="Q939" s="437" t="s">
        <v>667</v>
      </c>
      <c r="R939" s="437" t="s">
        <v>667</v>
      </c>
      <c r="S939" s="437" t="s">
        <v>667</v>
      </c>
      <c r="T939" s="437" t="s">
        <v>667</v>
      </c>
      <c r="U939" s="437" t="s">
        <v>667</v>
      </c>
      <c r="V939" s="437" t="s">
        <v>667</v>
      </c>
      <c r="W939" s="437" t="s">
        <v>667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8" t="s">
        <v>689</v>
      </c>
      <c r="I940" s="909"/>
      <c r="J940" s="439" t="s">
        <v>669</v>
      </c>
      <c r="K940" s="440" t="str">
        <f t="shared" si="339"/>
        <v>-</v>
      </c>
      <c r="L940" s="441" t="s">
        <v>667</v>
      </c>
      <c r="M940" s="441" t="s">
        <v>667</v>
      </c>
      <c r="N940" s="441" t="s">
        <v>667</v>
      </c>
      <c r="O940" s="441" t="s">
        <v>667</v>
      </c>
      <c r="P940" s="441" t="s">
        <v>667</v>
      </c>
      <c r="Q940" s="325">
        <f>INT(150/7)+2</f>
        <v>23</v>
      </c>
      <c r="R940" s="441" t="s">
        <v>667</v>
      </c>
      <c r="S940" s="325" t="b">
        <v>1</v>
      </c>
      <c r="T940" s="441" t="s">
        <v>667</v>
      </c>
      <c r="U940" s="441" t="s">
        <v>667</v>
      </c>
      <c r="V940" s="441" t="s">
        <v>667</v>
      </c>
      <c r="W940" s="441" t="s">
        <v>667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10"/>
      <c r="I941" s="911"/>
      <c r="J941" s="439" t="s">
        <v>670</v>
      </c>
      <c r="K941" s="440" t="str">
        <f t="shared" si="339"/>
        <v>-</v>
      </c>
      <c r="L941" s="441" t="s">
        <v>671</v>
      </c>
      <c r="M941" s="441" t="s">
        <v>671</v>
      </c>
      <c r="N941" s="441" t="s">
        <v>671</v>
      </c>
      <c r="O941" s="441" t="s">
        <v>671</v>
      </c>
      <c r="P941" s="441" t="s">
        <v>671</v>
      </c>
      <c r="Q941" s="441" t="s">
        <v>671</v>
      </c>
      <c r="R941" s="441" t="s">
        <v>671</v>
      </c>
      <c r="S941" s="441" t="s">
        <v>671</v>
      </c>
      <c r="T941" s="441" t="s">
        <v>671</v>
      </c>
      <c r="U941" s="441" t="s">
        <v>671</v>
      </c>
      <c r="V941" s="441" t="s">
        <v>671</v>
      </c>
      <c r="W941" s="441" t="s">
        <v>671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12"/>
      <c r="I942" s="913"/>
      <c r="J942" s="425" t="s">
        <v>672</v>
      </c>
      <c r="K942" s="442" t="str">
        <f t="shared" si="339"/>
        <v>-</v>
      </c>
      <c r="L942" s="439" t="s">
        <v>667</v>
      </c>
      <c r="M942" s="439" t="s">
        <v>667</v>
      </c>
      <c r="N942" s="439" t="s">
        <v>667</v>
      </c>
      <c r="O942" s="439" t="s">
        <v>667</v>
      </c>
      <c r="P942" s="439" t="s">
        <v>667</v>
      </c>
      <c r="Q942" s="439" t="s">
        <v>667</v>
      </c>
      <c r="R942" s="439" t="s">
        <v>667</v>
      </c>
      <c r="S942" s="439" t="s">
        <v>667</v>
      </c>
      <c r="T942" s="439" t="s">
        <v>667</v>
      </c>
      <c r="U942" s="439" t="s">
        <v>667</v>
      </c>
      <c r="V942" s="443" t="s">
        <v>667</v>
      </c>
      <c r="W942" s="443" t="s">
        <v>667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690</v>
      </c>
      <c r="I943" s="435"/>
      <c r="J943" s="417" t="s">
        <v>666</v>
      </c>
      <c r="K943" s="436" t="str">
        <f t="shared" si="339"/>
        <v>-</v>
      </c>
      <c r="L943" s="437" t="s">
        <v>667</v>
      </c>
      <c r="M943" s="437" t="s">
        <v>667</v>
      </c>
      <c r="N943" s="437" t="s">
        <v>667</v>
      </c>
      <c r="O943" s="437" t="s">
        <v>667</v>
      </c>
      <c r="P943" s="437" t="s">
        <v>667</v>
      </c>
      <c r="Q943" s="437" t="s">
        <v>667</v>
      </c>
      <c r="R943" s="437" t="s">
        <v>667</v>
      </c>
      <c r="S943" s="437" t="s">
        <v>667</v>
      </c>
      <c r="T943" s="437" t="s">
        <v>667</v>
      </c>
      <c r="U943" s="437" t="s">
        <v>667</v>
      </c>
      <c r="V943" s="437" t="s">
        <v>667</v>
      </c>
      <c r="W943" s="437" t="s">
        <v>667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8" t="s">
        <v>691</v>
      </c>
      <c r="I944" s="909"/>
      <c r="J944" s="439" t="s">
        <v>669</v>
      </c>
      <c r="K944" s="440" t="str">
        <f t="shared" si="339"/>
        <v>-</v>
      </c>
      <c r="L944" s="441" t="s">
        <v>667</v>
      </c>
      <c r="M944" s="441" t="s">
        <v>667</v>
      </c>
      <c r="N944" s="441" t="s">
        <v>667</v>
      </c>
      <c r="O944" s="441" t="s">
        <v>667</v>
      </c>
      <c r="P944" s="441" t="s">
        <v>667</v>
      </c>
      <c r="Q944" s="325">
        <f>INT(150/7)+2</f>
        <v>23</v>
      </c>
      <c r="R944" s="441" t="s">
        <v>667</v>
      </c>
      <c r="S944" s="325" t="b">
        <v>1</v>
      </c>
      <c r="T944" s="441" t="s">
        <v>667</v>
      </c>
      <c r="U944" s="441" t="s">
        <v>667</v>
      </c>
      <c r="V944" s="441" t="s">
        <v>667</v>
      </c>
      <c r="W944" s="441" t="s">
        <v>667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10"/>
      <c r="I945" s="911"/>
      <c r="J945" s="439" t="s">
        <v>670</v>
      </c>
      <c r="K945" s="440" t="str">
        <f t="shared" si="339"/>
        <v>-</v>
      </c>
      <c r="L945" s="441" t="s">
        <v>671</v>
      </c>
      <c r="M945" s="441" t="s">
        <v>671</v>
      </c>
      <c r="N945" s="441" t="s">
        <v>671</v>
      </c>
      <c r="O945" s="441" t="s">
        <v>671</v>
      </c>
      <c r="P945" s="441" t="s">
        <v>671</v>
      </c>
      <c r="Q945" s="441" t="s">
        <v>671</v>
      </c>
      <c r="R945" s="441" t="s">
        <v>671</v>
      </c>
      <c r="S945" s="441" t="s">
        <v>671</v>
      </c>
      <c r="T945" s="441" t="s">
        <v>671</v>
      </c>
      <c r="U945" s="441" t="s">
        <v>671</v>
      </c>
      <c r="V945" s="441" t="s">
        <v>671</v>
      </c>
      <c r="W945" s="441" t="s">
        <v>671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12"/>
      <c r="I946" s="913"/>
      <c r="J946" s="425" t="s">
        <v>672</v>
      </c>
      <c r="K946" s="442" t="str">
        <f t="shared" si="339"/>
        <v>-</v>
      </c>
      <c r="L946" s="439" t="s">
        <v>667</v>
      </c>
      <c r="M946" s="439" t="s">
        <v>667</v>
      </c>
      <c r="N946" s="439" t="s">
        <v>667</v>
      </c>
      <c r="O946" s="439" t="s">
        <v>667</v>
      </c>
      <c r="P946" s="439" t="s">
        <v>667</v>
      </c>
      <c r="Q946" s="439" t="s">
        <v>667</v>
      </c>
      <c r="R946" s="439" t="s">
        <v>667</v>
      </c>
      <c r="S946" s="439" t="s">
        <v>667</v>
      </c>
      <c r="T946" s="439" t="s">
        <v>667</v>
      </c>
      <c r="U946" s="439" t="s">
        <v>667</v>
      </c>
      <c r="V946" s="443" t="s">
        <v>667</v>
      </c>
      <c r="W946" s="443" t="s">
        <v>667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692</v>
      </c>
      <c r="I947" s="435"/>
      <c r="J947" s="417" t="s">
        <v>666</v>
      </c>
      <c r="K947" s="436" t="str">
        <f t="shared" si="339"/>
        <v>-</v>
      </c>
      <c r="L947" s="437" t="s">
        <v>667</v>
      </c>
      <c r="M947" s="437" t="s">
        <v>667</v>
      </c>
      <c r="N947" s="437" t="s">
        <v>667</v>
      </c>
      <c r="O947" s="437" t="s">
        <v>667</v>
      </c>
      <c r="P947" s="437" t="s">
        <v>667</v>
      </c>
      <c r="Q947" s="437" t="s">
        <v>667</v>
      </c>
      <c r="R947" s="437" t="s">
        <v>667</v>
      </c>
      <c r="S947" s="437" t="s">
        <v>667</v>
      </c>
      <c r="T947" s="437" t="s">
        <v>667</v>
      </c>
      <c r="U947" s="437" t="s">
        <v>667</v>
      </c>
      <c r="V947" s="437" t="s">
        <v>667</v>
      </c>
      <c r="W947" s="437" t="s">
        <v>667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8" t="s">
        <v>693</v>
      </c>
      <c r="I948" s="909"/>
      <c r="J948" s="439" t="s">
        <v>669</v>
      </c>
      <c r="K948" s="440" t="str">
        <f t="shared" si="339"/>
        <v>-</v>
      </c>
      <c r="L948" s="441" t="s">
        <v>667</v>
      </c>
      <c r="M948" s="441" t="s">
        <v>667</v>
      </c>
      <c r="N948" s="441" t="s">
        <v>667</v>
      </c>
      <c r="O948" s="441" t="s">
        <v>667</v>
      </c>
      <c r="P948" s="441" t="s">
        <v>667</v>
      </c>
      <c r="Q948" s="325">
        <f>INT(150/7)+2</f>
        <v>23</v>
      </c>
      <c r="R948" s="441" t="s">
        <v>667</v>
      </c>
      <c r="S948" s="325" t="b">
        <v>1</v>
      </c>
      <c r="T948" s="441" t="s">
        <v>667</v>
      </c>
      <c r="U948" s="441" t="s">
        <v>667</v>
      </c>
      <c r="V948" s="441" t="s">
        <v>667</v>
      </c>
      <c r="W948" s="441" t="s">
        <v>667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10"/>
      <c r="I949" s="911"/>
      <c r="J949" s="439" t="s">
        <v>670</v>
      </c>
      <c r="K949" s="440" t="str">
        <f t="shared" si="339"/>
        <v>-</v>
      </c>
      <c r="L949" s="441" t="s">
        <v>671</v>
      </c>
      <c r="M949" s="441" t="s">
        <v>671</v>
      </c>
      <c r="N949" s="441" t="s">
        <v>671</v>
      </c>
      <c r="O949" s="441" t="s">
        <v>671</v>
      </c>
      <c r="P949" s="441" t="s">
        <v>671</v>
      </c>
      <c r="Q949" s="441" t="s">
        <v>671</v>
      </c>
      <c r="R949" s="441" t="s">
        <v>671</v>
      </c>
      <c r="S949" s="441" t="s">
        <v>671</v>
      </c>
      <c r="T949" s="441" t="s">
        <v>671</v>
      </c>
      <c r="U949" s="441" t="s">
        <v>671</v>
      </c>
      <c r="V949" s="441" t="s">
        <v>671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12"/>
      <c r="I950" s="913"/>
      <c r="J950" s="425" t="s">
        <v>672</v>
      </c>
      <c r="K950" s="442" t="str">
        <f t="shared" si="339"/>
        <v>-</v>
      </c>
      <c r="L950" s="439" t="s">
        <v>667</v>
      </c>
      <c r="M950" s="439" t="s">
        <v>667</v>
      </c>
      <c r="N950" s="439" t="s">
        <v>667</v>
      </c>
      <c r="O950" s="439" t="s">
        <v>667</v>
      </c>
      <c r="P950" s="439" t="s">
        <v>667</v>
      </c>
      <c r="Q950" s="439" t="s">
        <v>667</v>
      </c>
      <c r="R950" s="439" t="s">
        <v>667</v>
      </c>
      <c r="S950" s="439" t="s">
        <v>667</v>
      </c>
      <c r="T950" s="439" t="s">
        <v>667</v>
      </c>
      <c r="U950" s="439" t="s">
        <v>667</v>
      </c>
      <c r="V950" s="443" t="s">
        <v>667</v>
      </c>
      <c r="W950" s="443" t="s">
        <v>667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694</v>
      </c>
      <c r="I951" s="435"/>
      <c r="J951" s="417" t="s">
        <v>666</v>
      </c>
      <c r="K951" s="436" t="str">
        <f t="shared" si="339"/>
        <v>-</v>
      </c>
      <c r="L951" s="437" t="s">
        <v>667</v>
      </c>
      <c r="M951" s="437" t="s">
        <v>667</v>
      </c>
      <c r="N951" s="437" t="s">
        <v>667</v>
      </c>
      <c r="O951" s="437" t="s">
        <v>667</v>
      </c>
      <c r="P951" s="437" t="s">
        <v>667</v>
      </c>
      <c r="Q951" s="437" t="s">
        <v>667</v>
      </c>
      <c r="R951" s="437" t="s">
        <v>667</v>
      </c>
      <c r="S951" s="437" t="s">
        <v>667</v>
      </c>
      <c r="T951" s="437" t="s">
        <v>667</v>
      </c>
      <c r="U951" s="437" t="s">
        <v>667</v>
      </c>
      <c r="V951" s="437" t="s">
        <v>667</v>
      </c>
      <c r="W951" s="437" t="s">
        <v>667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8"/>
      <c r="I952" s="909"/>
      <c r="J952" s="439" t="s">
        <v>669</v>
      </c>
      <c r="K952" s="440" t="str">
        <f t="shared" ref="K952:K994" si="344">IF(L952&lt;0,"-",IFERROR(DATE(2019,1,($L952)*7+1),"-"))</f>
        <v>-</v>
      </c>
      <c r="L952" s="441" t="s">
        <v>667</v>
      </c>
      <c r="M952" s="441" t="s">
        <v>667</v>
      </c>
      <c r="N952" s="441" t="s">
        <v>667</v>
      </c>
      <c r="O952" s="441" t="s">
        <v>667</v>
      </c>
      <c r="P952" s="441" t="s">
        <v>667</v>
      </c>
      <c r="Q952" s="441" t="s">
        <v>667</v>
      </c>
      <c r="R952" s="325">
        <v>0</v>
      </c>
      <c r="S952" s="325" t="b">
        <v>1</v>
      </c>
      <c r="T952" s="441" t="s">
        <v>667</v>
      </c>
      <c r="U952" s="441" t="s">
        <v>667</v>
      </c>
      <c r="V952" s="441" t="s">
        <v>667</v>
      </c>
      <c r="W952" s="441" t="s">
        <v>667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10"/>
      <c r="I953" s="911"/>
      <c r="J953" s="439" t="s">
        <v>670</v>
      </c>
      <c r="K953" s="440" t="str">
        <f t="shared" si="344"/>
        <v>-</v>
      </c>
      <c r="L953" s="441" t="s">
        <v>671</v>
      </c>
      <c r="M953" s="441" t="s">
        <v>671</v>
      </c>
      <c r="N953" s="441" t="s">
        <v>671</v>
      </c>
      <c r="O953" s="441" t="s">
        <v>671</v>
      </c>
      <c r="P953" s="441" t="s">
        <v>671</v>
      </c>
      <c r="Q953" s="441" t="s">
        <v>671</v>
      </c>
      <c r="R953" s="441" t="s">
        <v>671</v>
      </c>
      <c r="S953" s="441" t="s">
        <v>671</v>
      </c>
      <c r="T953" s="441" t="s">
        <v>671</v>
      </c>
      <c r="U953" s="441" t="s">
        <v>671</v>
      </c>
      <c r="V953" s="441" t="s">
        <v>671</v>
      </c>
      <c r="W953" s="441" t="s">
        <v>671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12"/>
      <c r="I954" s="913"/>
      <c r="J954" s="425" t="s">
        <v>672</v>
      </c>
      <c r="K954" s="442" t="str">
        <f t="shared" si="344"/>
        <v>-</v>
      </c>
      <c r="L954" s="439" t="s">
        <v>667</v>
      </c>
      <c r="M954" s="439" t="s">
        <v>667</v>
      </c>
      <c r="N954" s="439" t="s">
        <v>667</v>
      </c>
      <c r="O954" s="439" t="s">
        <v>667</v>
      </c>
      <c r="P954" s="439" t="s">
        <v>667</v>
      </c>
      <c r="Q954" s="439" t="s">
        <v>667</v>
      </c>
      <c r="R954" s="439" t="s">
        <v>667</v>
      </c>
      <c r="S954" s="439" t="s">
        <v>667</v>
      </c>
      <c r="T954" s="439" t="s">
        <v>667</v>
      </c>
      <c r="U954" s="439" t="s">
        <v>667</v>
      </c>
      <c r="V954" s="443" t="s">
        <v>667</v>
      </c>
      <c r="W954" s="443" t="s">
        <v>667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695</v>
      </c>
      <c r="I955" s="435"/>
      <c r="J955" s="417" t="s">
        <v>666</v>
      </c>
      <c r="K955" s="436" t="str">
        <f t="shared" si="344"/>
        <v>-</v>
      </c>
      <c r="L955" s="437" t="s">
        <v>667</v>
      </c>
      <c r="M955" s="444">
        <v>42</v>
      </c>
      <c r="N955" s="437" t="s">
        <v>667</v>
      </c>
      <c r="O955" s="437" t="s">
        <v>667</v>
      </c>
      <c r="P955" s="437" t="s">
        <v>667</v>
      </c>
      <c r="Q955" s="437" t="s">
        <v>667</v>
      </c>
      <c r="R955" s="437" t="s">
        <v>667</v>
      </c>
      <c r="S955" s="437" t="s">
        <v>667</v>
      </c>
      <c r="T955" s="437" t="s">
        <v>667</v>
      </c>
      <c r="U955" s="437" t="s">
        <v>667</v>
      </c>
      <c r="V955" s="437" t="s">
        <v>667</v>
      </c>
      <c r="W955" s="437" t="s">
        <v>667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8" t="s">
        <v>696</v>
      </c>
      <c r="I956" s="909"/>
      <c r="J956" s="439" t="s">
        <v>669</v>
      </c>
      <c r="K956" s="440" t="str">
        <f t="shared" si="344"/>
        <v>-</v>
      </c>
      <c r="L956" s="441" t="s">
        <v>667</v>
      </c>
      <c r="M956" s="441" t="s">
        <v>667</v>
      </c>
      <c r="N956" s="441" t="s">
        <v>667</v>
      </c>
      <c r="O956" s="441" t="s">
        <v>667</v>
      </c>
      <c r="P956" s="441" t="s">
        <v>667</v>
      </c>
      <c r="Q956" s="441" t="s">
        <v>667</v>
      </c>
      <c r="R956" s="325">
        <v>0</v>
      </c>
      <c r="S956" s="441" t="s">
        <v>667</v>
      </c>
      <c r="T956" s="441" t="s">
        <v>667</v>
      </c>
      <c r="U956" s="441" t="s">
        <v>667</v>
      </c>
      <c r="V956" s="441" t="s">
        <v>667</v>
      </c>
      <c r="W956" s="441" t="s">
        <v>667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10"/>
      <c r="I957" s="911"/>
      <c r="J957" s="439" t="s">
        <v>670</v>
      </c>
      <c r="K957" s="440" t="str">
        <f t="shared" si="344"/>
        <v>-</v>
      </c>
      <c r="L957" s="441" t="s">
        <v>671</v>
      </c>
      <c r="M957" s="441" t="s">
        <v>671</v>
      </c>
      <c r="N957" s="441" t="s">
        <v>671</v>
      </c>
      <c r="O957" s="441" t="s">
        <v>671</v>
      </c>
      <c r="P957" s="441" t="s">
        <v>671</v>
      </c>
      <c r="Q957" s="441" t="s">
        <v>671</v>
      </c>
      <c r="R957" s="441" t="s">
        <v>671</v>
      </c>
      <c r="S957" s="441" t="s">
        <v>671</v>
      </c>
      <c r="T957" s="441" t="s">
        <v>671</v>
      </c>
      <c r="U957" s="441" t="s">
        <v>671</v>
      </c>
      <c r="V957" s="441" t="s">
        <v>671</v>
      </c>
      <c r="W957" s="441" t="s">
        <v>671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12"/>
      <c r="I958" s="913"/>
      <c r="J958" s="425" t="s">
        <v>672</v>
      </c>
      <c r="K958" s="442" t="str">
        <f t="shared" si="344"/>
        <v>-</v>
      </c>
      <c r="L958" s="439" t="s">
        <v>667</v>
      </c>
      <c r="M958" s="439" t="s">
        <v>667</v>
      </c>
      <c r="N958" s="439" t="s">
        <v>667</v>
      </c>
      <c r="O958" s="439" t="s">
        <v>667</v>
      </c>
      <c r="P958" s="439" t="s">
        <v>667</v>
      </c>
      <c r="Q958" s="439" t="s">
        <v>667</v>
      </c>
      <c r="R958" s="439" t="s">
        <v>667</v>
      </c>
      <c r="S958" s="439" t="s">
        <v>667</v>
      </c>
      <c r="T958" s="439" t="s">
        <v>667</v>
      </c>
      <c r="U958" s="439" t="s">
        <v>667</v>
      </c>
      <c r="V958" s="443" t="s">
        <v>667</v>
      </c>
      <c r="W958" s="443" t="s">
        <v>667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697</v>
      </c>
      <c r="I959" s="435"/>
      <c r="J959" s="417" t="s">
        <v>666</v>
      </c>
      <c r="K959" s="436" t="str">
        <f t="shared" si="344"/>
        <v>-</v>
      </c>
      <c r="L959" s="437" t="s">
        <v>667</v>
      </c>
      <c r="M959" s="437" t="s">
        <v>667</v>
      </c>
      <c r="N959" s="437" t="s">
        <v>667</v>
      </c>
      <c r="O959" s="437" t="s">
        <v>667</v>
      </c>
      <c r="P959" s="437" t="s">
        <v>667</v>
      </c>
      <c r="Q959" s="437" t="s">
        <v>667</v>
      </c>
      <c r="R959" s="437" t="s">
        <v>667</v>
      </c>
      <c r="S959" s="437" t="s">
        <v>667</v>
      </c>
      <c r="T959" s="437" t="s">
        <v>667</v>
      </c>
      <c r="U959" s="437" t="s">
        <v>667</v>
      </c>
      <c r="V959" s="437" t="s">
        <v>667</v>
      </c>
      <c r="W959" s="437" t="s">
        <v>667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8" t="s">
        <v>698</v>
      </c>
      <c r="I960" s="909"/>
      <c r="J960" s="439" t="s">
        <v>669</v>
      </c>
      <c r="K960" s="440" t="str">
        <f t="shared" si="344"/>
        <v>-</v>
      </c>
      <c r="L960" s="441" t="s">
        <v>667</v>
      </c>
      <c r="M960" s="441" t="s">
        <v>667</v>
      </c>
      <c r="N960" s="441" t="s">
        <v>667</v>
      </c>
      <c r="O960" s="325">
        <v>1</v>
      </c>
      <c r="P960" s="441" t="s">
        <v>667</v>
      </c>
      <c r="Q960" s="441" t="s">
        <v>667</v>
      </c>
      <c r="R960" s="441" t="s">
        <v>667</v>
      </c>
      <c r="S960" s="441" t="s">
        <v>667</v>
      </c>
      <c r="T960" s="441" t="s">
        <v>667</v>
      </c>
      <c r="U960" s="441" t="s">
        <v>667</v>
      </c>
      <c r="V960" s="441" t="s">
        <v>667</v>
      </c>
      <c r="W960" s="441" t="s">
        <v>667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10"/>
      <c r="I961" s="911"/>
      <c r="J961" s="439" t="s">
        <v>670</v>
      </c>
      <c r="K961" s="440" t="str">
        <f t="shared" si="344"/>
        <v>-</v>
      </c>
      <c r="L961" s="441" t="s">
        <v>671</v>
      </c>
      <c r="M961" s="325">
        <v>38</v>
      </c>
      <c r="N961" s="441" t="s">
        <v>671</v>
      </c>
      <c r="O961" s="441" t="s">
        <v>671</v>
      </c>
      <c r="P961" s="441" t="s">
        <v>671</v>
      </c>
      <c r="Q961" s="441" t="s">
        <v>671</v>
      </c>
      <c r="R961" s="441" t="s">
        <v>671</v>
      </c>
      <c r="S961" s="441" t="s">
        <v>671</v>
      </c>
      <c r="T961" s="441" t="s">
        <v>671</v>
      </c>
      <c r="U961" s="441" t="s">
        <v>671</v>
      </c>
      <c r="V961" s="441" t="s">
        <v>671</v>
      </c>
      <c r="W961" s="441" t="s">
        <v>671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12"/>
      <c r="I962" s="913"/>
      <c r="J962" s="425" t="s">
        <v>672</v>
      </c>
      <c r="K962" s="442" t="str">
        <f t="shared" si="344"/>
        <v>-</v>
      </c>
      <c r="L962" s="439" t="s">
        <v>667</v>
      </c>
      <c r="M962" s="439" t="s">
        <v>667</v>
      </c>
      <c r="N962" s="439" t="s">
        <v>667</v>
      </c>
      <c r="O962" s="439" t="s">
        <v>667</v>
      </c>
      <c r="P962" s="439" t="s">
        <v>667</v>
      </c>
      <c r="Q962" s="439" t="s">
        <v>667</v>
      </c>
      <c r="R962" s="439" t="s">
        <v>667</v>
      </c>
      <c r="S962" s="439" t="s">
        <v>667</v>
      </c>
      <c r="T962" s="439" t="s">
        <v>667</v>
      </c>
      <c r="U962" s="439" t="s">
        <v>667</v>
      </c>
      <c r="V962" s="443" t="s">
        <v>667</v>
      </c>
      <c r="W962" s="443" t="s">
        <v>667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699</v>
      </c>
      <c r="I963" s="435"/>
      <c r="J963" s="417" t="s">
        <v>666</v>
      </c>
      <c r="K963" s="436" t="str">
        <f t="shared" si="344"/>
        <v>-</v>
      </c>
      <c r="L963" s="437" t="s">
        <v>667</v>
      </c>
      <c r="M963" s="437" t="s">
        <v>667</v>
      </c>
      <c r="N963" s="437" t="s">
        <v>667</v>
      </c>
      <c r="O963" s="437" t="s">
        <v>667</v>
      </c>
      <c r="P963" s="437" t="s">
        <v>667</v>
      </c>
      <c r="Q963" s="437" t="s">
        <v>667</v>
      </c>
      <c r="R963" s="437" t="s">
        <v>667</v>
      </c>
      <c r="S963" s="437" t="s">
        <v>667</v>
      </c>
      <c r="T963" s="437" t="s">
        <v>667</v>
      </c>
      <c r="U963" s="437" t="s">
        <v>667</v>
      </c>
      <c r="V963" s="437" t="s">
        <v>667</v>
      </c>
      <c r="W963" s="437" t="s">
        <v>667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8" t="s">
        <v>700</v>
      </c>
      <c r="I964" s="909"/>
      <c r="J964" s="439" t="s">
        <v>669</v>
      </c>
      <c r="K964" s="440">
        <f t="shared" si="344"/>
        <v>43543</v>
      </c>
      <c r="L964" s="325">
        <v>11</v>
      </c>
      <c r="M964" s="441" t="s">
        <v>667</v>
      </c>
      <c r="N964" s="441" t="s">
        <v>667</v>
      </c>
      <c r="O964" s="441" t="s">
        <v>667</v>
      </c>
      <c r="P964" s="441" t="s">
        <v>667</v>
      </c>
      <c r="Q964" s="441" t="s">
        <v>667</v>
      </c>
      <c r="R964" s="441" t="s">
        <v>667</v>
      </c>
      <c r="S964" s="441" t="s">
        <v>667</v>
      </c>
      <c r="T964" s="441" t="s">
        <v>667</v>
      </c>
      <c r="U964" s="441" t="s">
        <v>667</v>
      </c>
      <c r="V964" s="441" t="s">
        <v>667</v>
      </c>
      <c r="W964" s="441" t="s">
        <v>667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10"/>
      <c r="I965" s="911"/>
      <c r="J965" s="439" t="s">
        <v>670</v>
      </c>
      <c r="K965" s="440" t="str">
        <f t="shared" si="344"/>
        <v>-</v>
      </c>
      <c r="L965" s="441" t="s">
        <v>671</v>
      </c>
      <c r="M965" s="441" t="s">
        <v>671</v>
      </c>
      <c r="N965" s="325">
        <v>20</v>
      </c>
      <c r="O965" s="325">
        <v>3</v>
      </c>
      <c r="P965" s="441" t="s">
        <v>671</v>
      </c>
      <c r="Q965" s="441" t="s">
        <v>671</v>
      </c>
      <c r="R965" s="441" t="s">
        <v>671</v>
      </c>
      <c r="S965" s="441" t="s">
        <v>671</v>
      </c>
      <c r="T965" s="441" t="s">
        <v>671</v>
      </c>
      <c r="U965" s="441" t="s">
        <v>671</v>
      </c>
      <c r="V965" s="441" t="s">
        <v>671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12"/>
      <c r="I966" s="913"/>
      <c r="J966" s="425" t="s">
        <v>672</v>
      </c>
      <c r="K966" s="442" t="str">
        <f t="shared" si="344"/>
        <v>-</v>
      </c>
      <c r="L966" s="439" t="s">
        <v>667</v>
      </c>
      <c r="M966" s="439" t="s">
        <v>667</v>
      </c>
      <c r="N966" s="439" t="s">
        <v>667</v>
      </c>
      <c r="O966" s="439" t="s">
        <v>667</v>
      </c>
      <c r="P966" s="439" t="s">
        <v>667</v>
      </c>
      <c r="Q966" s="439" t="s">
        <v>667</v>
      </c>
      <c r="R966" s="439" t="s">
        <v>667</v>
      </c>
      <c r="S966" s="439" t="s">
        <v>667</v>
      </c>
      <c r="T966" s="439" t="s">
        <v>667</v>
      </c>
      <c r="U966" s="439" t="s">
        <v>667</v>
      </c>
      <c r="V966" s="443" t="s">
        <v>667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701</v>
      </c>
      <c r="I967" s="435"/>
      <c r="J967" s="417" t="s">
        <v>666</v>
      </c>
      <c r="K967" s="436" t="str">
        <f t="shared" si="344"/>
        <v>-</v>
      </c>
      <c r="L967" s="437" t="s">
        <v>667</v>
      </c>
      <c r="M967" s="437" t="s">
        <v>667</v>
      </c>
      <c r="N967" s="437" t="s">
        <v>667</v>
      </c>
      <c r="O967" s="437" t="s">
        <v>667</v>
      </c>
      <c r="P967" s="437" t="s">
        <v>667</v>
      </c>
      <c r="Q967" s="437" t="s">
        <v>667</v>
      </c>
      <c r="R967" s="437" t="s">
        <v>667</v>
      </c>
      <c r="S967" s="437" t="s">
        <v>667</v>
      </c>
      <c r="T967" s="437" t="s">
        <v>667</v>
      </c>
      <c r="U967" s="437" t="s">
        <v>667</v>
      </c>
      <c r="V967" s="437" t="s">
        <v>667</v>
      </c>
      <c r="W967" s="437" t="s">
        <v>667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8" t="s">
        <v>702</v>
      </c>
      <c r="I968" s="909"/>
      <c r="J968" s="439" t="s">
        <v>669</v>
      </c>
      <c r="K968" s="440">
        <f t="shared" si="344"/>
        <v>43718</v>
      </c>
      <c r="L968" s="325">
        <v>36</v>
      </c>
      <c r="M968" s="441" t="s">
        <v>667</v>
      </c>
      <c r="N968" s="441" t="s">
        <v>667</v>
      </c>
      <c r="O968" s="441" t="s">
        <v>667</v>
      </c>
      <c r="P968" s="441" t="s">
        <v>667</v>
      </c>
      <c r="Q968" s="441" t="s">
        <v>667</v>
      </c>
      <c r="R968" s="441" t="s">
        <v>667</v>
      </c>
      <c r="S968" s="441" t="s">
        <v>667</v>
      </c>
      <c r="T968" s="441" t="s">
        <v>667</v>
      </c>
      <c r="U968" s="441" t="s">
        <v>667</v>
      </c>
      <c r="V968" s="441" t="s">
        <v>667</v>
      </c>
      <c r="W968" s="441" t="s">
        <v>667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10"/>
      <c r="I969" s="911"/>
      <c r="J969" s="439" t="s">
        <v>670</v>
      </c>
      <c r="K969" s="440" t="str">
        <f t="shared" si="344"/>
        <v>-</v>
      </c>
      <c r="L969" s="441" t="s">
        <v>671</v>
      </c>
      <c r="M969" s="441" t="s">
        <v>671</v>
      </c>
      <c r="N969" s="325">
        <v>20</v>
      </c>
      <c r="O969" s="325">
        <v>6</v>
      </c>
      <c r="P969" s="441" t="s">
        <v>671</v>
      </c>
      <c r="Q969" s="441" t="s">
        <v>671</v>
      </c>
      <c r="R969" s="441" t="s">
        <v>671</v>
      </c>
      <c r="S969" s="441" t="s">
        <v>671</v>
      </c>
      <c r="T969" s="441" t="s">
        <v>671</v>
      </c>
      <c r="U969" s="441" t="s">
        <v>671</v>
      </c>
      <c r="V969" s="441" t="s">
        <v>671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12"/>
      <c r="I970" s="913"/>
      <c r="J970" s="425" t="s">
        <v>672</v>
      </c>
      <c r="K970" s="442" t="str">
        <f t="shared" si="344"/>
        <v>-</v>
      </c>
      <c r="L970" s="439" t="s">
        <v>667</v>
      </c>
      <c r="M970" s="439" t="s">
        <v>667</v>
      </c>
      <c r="N970" s="439" t="s">
        <v>667</v>
      </c>
      <c r="O970" s="439" t="s">
        <v>667</v>
      </c>
      <c r="P970" s="439" t="s">
        <v>667</v>
      </c>
      <c r="Q970" s="439" t="s">
        <v>667</v>
      </c>
      <c r="R970" s="439" t="s">
        <v>667</v>
      </c>
      <c r="S970" s="439" t="s">
        <v>667</v>
      </c>
      <c r="T970" s="439" t="s">
        <v>667</v>
      </c>
      <c r="U970" s="439" t="s">
        <v>667</v>
      </c>
      <c r="V970" s="443" t="s">
        <v>667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703</v>
      </c>
      <c r="I971" s="435"/>
      <c r="J971" s="417" t="s">
        <v>666</v>
      </c>
      <c r="K971" s="436" t="str">
        <f t="shared" si="344"/>
        <v>-</v>
      </c>
      <c r="L971" s="437" t="s">
        <v>667</v>
      </c>
      <c r="M971" s="437" t="s">
        <v>667</v>
      </c>
      <c r="N971" s="437" t="s">
        <v>667</v>
      </c>
      <c r="O971" s="437" t="s">
        <v>667</v>
      </c>
      <c r="P971" s="437" t="s">
        <v>667</v>
      </c>
      <c r="Q971" s="437" t="s">
        <v>667</v>
      </c>
      <c r="R971" s="437" t="s">
        <v>667</v>
      </c>
      <c r="S971" s="437" t="s">
        <v>667</v>
      </c>
      <c r="T971" s="437" t="s">
        <v>667</v>
      </c>
      <c r="U971" s="437" t="s">
        <v>667</v>
      </c>
      <c r="V971" s="437" t="s">
        <v>667</v>
      </c>
      <c r="W971" s="437" t="s">
        <v>667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8" t="s">
        <v>704</v>
      </c>
      <c r="I972" s="909"/>
      <c r="J972" s="439" t="s">
        <v>669</v>
      </c>
      <c r="K972" s="440">
        <f t="shared" si="344"/>
        <v>43760</v>
      </c>
      <c r="L972" s="325">
        <v>42</v>
      </c>
      <c r="M972" s="441" t="s">
        <v>667</v>
      </c>
      <c r="N972" s="441" t="s">
        <v>667</v>
      </c>
      <c r="O972" s="441" t="s">
        <v>667</v>
      </c>
      <c r="P972" s="441" t="s">
        <v>667</v>
      </c>
      <c r="Q972" s="441" t="s">
        <v>667</v>
      </c>
      <c r="R972" s="441" t="s">
        <v>667</v>
      </c>
      <c r="S972" s="441" t="s">
        <v>667</v>
      </c>
      <c r="T972" s="441" t="s">
        <v>667</v>
      </c>
      <c r="U972" s="441" t="s">
        <v>667</v>
      </c>
      <c r="V972" s="441" t="s">
        <v>667</v>
      </c>
      <c r="W972" s="441" t="s">
        <v>667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10"/>
      <c r="I973" s="911"/>
      <c r="J973" s="439" t="s">
        <v>670</v>
      </c>
      <c r="K973" s="440" t="str">
        <f t="shared" si="344"/>
        <v>-</v>
      </c>
      <c r="L973" s="441" t="s">
        <v>671</v>
      </c>
      <c r="M973" s="441" t="s">
        <v>671</v>
      </c>
      <c r="N973" s="325">
        <v>28</v>
      </c>
      <c r="O973" s="325">
        <v>3</v>
      </c>
      <c r="P973" s="441" t="s">
        <v>671</v>
      </c>
      <c r="Q973" s="441" t="s">
        <v>671</v>
      </c>
      <c r="R973" s="441" t="s">
        <v>671</v>
      </c>
      <c r="S973" s="441" t="s">
        <v>671</v>
      </c>
      <c r="T973" s="441" t="s">
        <v>671</v>
      </c>
      <c r="U973" s="441" t="s">
        <v>671</v>
      </c>
      <c r="V973" s="441" t="s">
        <v>671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12"/>
      <c r="I974" s="913"/>
      <c r="J974" s="425" t="s">
        <v>672</v>
      </c>
      <c r="K974" s="442" t="str">
        <f t="shared" si="344"/>
        <v>-</v>
      </c>
      <c r="L974" s="439" t="s">
        <v>667</v>
      </c>
      <c r="M974" s="439" t="s">
        <v>667</v>
      </c>
      <c r="N974" s="439" t="s">
        <v>667</v>
      </c>
      <c r="O974" s="439" t="s">
        <v>667</v>
      </c>
      <c r="P974" s="439" t="s">
        <v>667</v>
      </c>
      <c r="Q974" s="439" t="s">
        <v>667</v>
      </c>
      <c r="R974" s="439" t="s">
        <v>667</v>
      </c>
      <c r="S974" s="439" t="s">
        <v>667</v>
      </c>
      <c r="T974" s="439" t="s">
        <v>667</v>
      </c>
      <c r="U974" s="439" t="s">
        <v>667</v>
      </c>
      <c r="V974" s="443" t="s">
        <v>667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705</v>
      </c>
      <c r="I975" s="435"/>
      <c r="J975" s="417" t="s">
        <v>666</v>
      </c>
      <c r="K975" s="436" t="str">
        <f t="shared" si="344"/>
        <v>-</v>
      </c>
      <c r="L975" s="437" t="s">
        <v>667</v>
      </c>
      <c r="M975" s="437" t="s">
        <v>667</v>
      </c>
      <c r="N975" s="437" t="s">
        <v>667</v>
      </c>
      <c r="O975" s="437" t="s">
        <v>667</v>
      </c>
      <c r="P975" s="437" t="s">
        <v>667</v>
      </c>
      <c r="Q975" s="437" t="s">
        <v>667</v>
      </c>
      <c r="R975" s="437" t="s">
        <v>667</v>
      </c>
      <c r="S975" s="437" t="s">
        <v>667</v>
      </c>
      <c r="T975" s="437" t="s">
        <v>667</v>
      </c>
      <c r="U975" s="437" t="s">
        <v>667</v>
      </c>
      <c r="V975" s="437" t="s">
        <v>667</v>
      </c>
      <c r="W975" s="437" t="s">
        <v>667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8" t="s">
        <v>706</v>
      </c>
      <c r="I976" s="909"/>
      <c r="J976" s="439" t="s">
        <v>669</v>
      </c>
      <c r="K976" s="440" t="str">
        <f t="shared" si="344"/>
        <v>-</v>
      </c>
      <c r="L976" s="441" t="s">
        <v>667</v>
      </c>
      <c r="M976" s="441" t="s">
        <v>667</v>
      </c>
      <c r="N976" s="325">
        <v>0</v>
      </c>
      <c r="O976" s="441" t="s">
        <v>667</v>
      </c>
      <c r="P976" s="441" t="s">
        <v>667</v>
      </c>
      <c r="Q976" s="441" t="s">
        <v>667</v>
      </c>
      <c r="R976" s="441" t="s">
        <v>667</v>
      </c>
      <c r="S976" s="441" t="s">
        <v>667</v>
      </c>
      <c r="T976" s="441" t="s">
        <v>667</v>
      </c>
      <c r="U976" s="441" t="s">
        <v>667</v>
      </c>
      <c r="V976" s="441" t="s">
        <v>667</v>
      </c>
      <c r="W976" s="441" t="s">
        <v>667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10"/>
      <c r="I977" s="911"/>
      <c r="J977" s="439" t="s">
        <v>670</v>
      </c>
      <c r="K977" s="440" t="str">
        <f t="shared" si="344"/>
        <v>-</v>
      </c>
      <c r="L977" s="441" t="s">
        <v>671</v>
      </c>
      <c r="M977" s="441" t="s">
        <v>671</v>
      </c>
      <c r="N977" s="441" t="s">
        <v>671</v>
      </c>
      <c r="O977" s="441" t="s">
        <v>671</v>
      </c>
      <c r="P977" s="441" t="s">
        <v>671</v>
      </c>
      <c r="Q977" s="441" t="s">
        <v>671</v>
      </c>
      <c r="R977" s="441" t="s">
        <v>671</v>
      </c>
      <c r="S977" s="441" t="s">
        <v>671</v>
      </c>
      <c r="T977" s="441" t="s">
        <v>671</v>
      </c>
      <c r="U977" s="441" t="s">
        <v>671</v>
      </c>
      <c r="V977" s="441" t="s">
        <v>671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12"/>
      <c r="I978" s="913"/>
      <c r="J978" s="425" t="s">
        <v>672</v>
      </c>
      <c r="K978" s="442" t="str">
        <f t="shared" si="344"/>
        <v>-</v>
      </c>
      <c r="L978" s="439" t="s">
        <v>667</v>
      </c>
      <c r="M978" s="439" t="s">
        <v>667</v>
      </c>
      <c r="N978" s="439" t="s">
        <v>667</v>
      </c>
      <c r="O978" s="439" t="s">
        <v>667</v>
      </c>
      <c r="P978" s="439" t="s">
        <v>667</v>
      </c>
      <c r="Q978" s="439" t="s">
        <v>667</v>
      </c>
      <c r="R978" s="439" t="s">
        <v>667</v>
      </c>
      <c r="S978" s="439" t="s">
        <v>667</v>
      </c>
      <c r="T978" s="439" t="s">
        <v>667</v>
      </c>
      <c r="U978" s="439" t="s">
        <v>667</v>
      </c>
      <c r="V978" s="443" t="s">
        <v>667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707</v>
      </c>
      <c r="I979" s="435"/>
      <c r="J979" s="417" t="s">
        <v>666</v>
      </c>
      <c r="K979" s="436" t="str">
        <f t="shared" si="344"/>
        <v>-</v>
      </c>
      <c r="L979" s="437" t="s">
        <v>667</v>
      </c>
      <c r="M979" s="437" t="s">
        <v>667</v>
      </c>
      <c r="N979" s="437" t="s">
        <v>667</v>
      </c>
      <c r="O979" s="437" t="s">
        <v>667</v>
      </c>
      <c r="P979" s="437" t="s">
        <v>667</v>
      </c>
      <c r="Q979" s="437" t="s">
        <v>667</v>
      </c>
      <c r="R979" s="437" t="s">
        <v>667</v>
      </c>
      <c r="S979" s="437" t="s">
        <v>667</v>
      </c>
      <c r="T979" s="437" t="s">
        <v>667</v>
      </c>
      <c r="U979" s="437" t="s">
        <v>667</v>
      </c>
      <c r="V979" s="437" t="s">
        <v>667</v>
      </c>
      <c r="W979" s="437" t="s">
        <v>667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8" t="s">
        <v>708</v>
      </c>
      <c r="I980" s="909"/>
      <c r="J980" s="439" t="s">
        <v>669</v>
      </c>
      <c r="K980" s="440" t="str">
        <f t="shared" si="344"/>
        <v>-</v>
      </c>
      <c r="L980" s="441" t="s">
        <v>667</v>
      </c>
      <c r="M980" s="441" t="s">
        <v>667</v>
      </c>
      <c r="N980" s="325">
        <v>0</v>
      </c>
      <c r="O980" s="441" t="s">
        <v>667</v>
      </c>
      <c r="P980" s="441" t="s">
        <v>667</v>
      </c>
      <c r="Q980" s="441" t="s">
        <v>667</v>
      </c>
      <c r="R980" s="441" t="s">
        <v>667</v>
      </c>
      <c r="S980" s="441" t="s">
        <v>667</v>
      </c>
      <c r="T980" s="441" t="s">
        <v>667</v>
      </c>
      <c r="U980" s="441" t="s">
        <v>667</v>
      </c>
      <c r="V980" s="441" t="s">
        <v>667</v>
      </c>
      <c r="W980" s="441" t="s">
        <v>667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10"/>
      <c r="I981" s="911"/>
      <c r="J981" s="439" t="s">
        <v>670</v>
      </c>
      <c r="K981" s="440" t="str">
        <f t="shared" si="344"/>
        <v>-</v>
      </c>
      <c r="L981" s="441" t="s">
        <v>671</v>
      </c>
      <c r="M981" s="441" t="s">
        <v>671</v>
      </c>
      <c r="N981" s="441" t="s">
        <v>671</v>
      </c>
      <c r="O981" s="441" t="s">
        <v>671</v>
      </c>
      <c r="P981" s="441" t="s">
        <v>671</v>
      </c>
      <c r="Q981" s="441" t="s">
        <v>671</v>
      </c>
      <c r="R981" s="441" t="s">
        <v>671</v>
      </c>
      <c r="S981" s="441" t="s">
        <v>671</v>
      </c>
      <c r="T981" s="441" t="s">
        <v>671</v>
      </c>
      <c r="U981" s="441" t="s">
        <v>671</v>
      </c>
      <c r="V981" s="441" t="s">
        <v>671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12"/>
      <c r="I982" s="913"/>
      <c r="J982" s="425" t="s">
        <v>672</v>
      </c>
      <c r="K982" s="442" t="str">
        <f t="shared" si="344"/>
        <v>-</v>
      </c>
      <c r="L982" s="439" t="s">
        <v>667</v>
      </c>
      <c r="M982" s="439" t="s">
        <v>667</v>
      </c>
      <c r="N982" s="439" t="s">
        <v>667</v>
      </c>
      <c r="O982" s="439" t="s">
        <v>667</v>
      </c>
      <c r="P982" s="439" t="s">
        <v>667</v>
      </c>
      <c r="Q982" s="439" t="s">
        <v>667</v>
      </c>
      <c r="R982" s="439" t="s">
        <v>667</v>
      </c>
      <c r="S982" s="439" t="s">
        <v>667</v>
      </c>
      <c r="T982" s="439" t="s">
        <v>667</v>
      </c>
      <c r="U982" s="439" t="s">
        <v>667</v>
      </c>
      <c r="V982" s="443" t="s">
        <v>667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709</v>
      </c>
      <c r="I983" s="435"/>
      <c r="J983" s="417" t="s">
        <v>666</v>
      </c>
      <c r="K983" s="436" t="str">
        <f t="shared" si="344"/>
        <v>-</v>
      </c>
      <c r="L983" s="437" t="s">
        <v>667</v>
      </c>
      <c r="M983" s="437" t="s">
        <v>667</v>
      </c>
      <c r="N983" s="437" t="s">
        <v>667</v>
      </c>
      <c r="O983" s="437" t="s">
        <v>667</v>
      </c>
      <c r="P983" s="437" t="s">
        <v>667</v>
      </c>
      <c r="Q983" s="437" t="s">
        <v>667</v>
      </c>
      <c r="R983" s="437" t="s">
        <v>667</v>
      </c>
      <c r="S983" s="437" t="s">
        <v>667</v>
      </c>
      <c r="T983" s="437" t="s">
        <v>667</v>
      </c>
      <c r="U983" s="437" t="s">
        <v>667</v>
      </c>
      <c r="V983" s="437" t="s">
        <v>667</v>
      </c>
      <c r="W983" s="437" t="s">
        <v>667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8" t="s">
        <v>710</v>
      </c>
      <c r="I984" s="909"/>
      <c r="J984" s="439" t="s">
        <v>669</v>
      </c>
      <c r="K984" s="440" t="str">
        <f t="shared" si="344"/>
        <v>-</v>
      </c>
      <c r="L984" s="441" t="s">
        <v>667</v>
      </c>
      <c r="M984" s="441" t="s">
        <v>667</v>
      </c>
      <c r="N984" s="441" t="s">
        <v>667</v>
      </c>
      <c r="O984" s="441" t="s">
        <v>667</v>
      </c>
      <c r="P984" s="441" t="s">
        <v>667</v>
      </c>
      <c r="Q984" s="441" t="s">
        <v>667</v>
      </c>
      <c r="R984" s="441" t="s">
        <v>667</v>
      </c>
      <c r="S984" s="441" t="s">
        <v>667</v>
      </c>
      <c r="T984" s="441" t="s">
        <v>667</v>
      </c>
      <c r="U984" s="441" t="s">
        <v>667</v>
      </c>
      <c r="V984" s="441" t="s">
        <v>667</v>
      </c>
      <c r="W984" s="441" t="s">
        <v>667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10"/>
      <c r="I985" s="911"/>
      <c r="J985" s="439" t="s">
        <v>670</v>
      </c>
      <c r="K985" s="440" t="str">
        <f t="shared" si="344"/>
        <v>-</v>
      </c>
      <c r="L985" s="441" t="s">
        <v>671</v>
      </c>
      <c r="M985" s="441" t="s">
        <v>671</v>
      </c>
      <c r="N985" s="441" t="s">
        <v>671</v>
      </c>
      <c r="O985" s="441" t="s">
        <v>671</v>
      </c>
      <c r="P985" s="441" t="s">
        <v>671</v>
      </c>
      <c r="Q985" s="441" t="s">
        <v>671</v>
      </c>
      <c r="R985" s="441" t="s">
        <v>671</v>
      </c>
      <c r="S985" s="441" t="s">
        <v>671</v>
      </c>
      <c r="T985" s="441" t="s">
        <v>671</v>
      </c>
      <c r="U985" s="441" t="s">
        <v>671</v>
      </c>
      <c r="V985" s="441" t="s">
        <v>671</v>
      </c>
      <c r="W985" s="441" t="s">
        <v>671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12"/>
      <c r="I986" s="913"/>
      <c r="J986" s="425" t="s">
        <v>672</v>
      </c>
      <c r="K986" s="442" t="str">
        <f t="shared" si="344"/>
        <v>-</v>
      </c>
      <c r="L986" s="439" t="s">
        <v>667</v>
      </c>
      <c r="M986" s="439" t="s">
        <v>667</v>
      </c>
      <c r="N986" s="439" t="s">
        <v>667</v>
      </c>
      <c r="O986" s="439" t="s">
        <v>667</v>
      </c>
      <c r="P986" s="439" t="s">
        <v>667</v>
      </c>
      <c r="Q986" s="439" t="s">
        <v>667</v>
      </c>
      <c r="R986" s="439" t="s">
        <v>667</v>
      </c>
      <c r="S986" s="439" t="s">
        <v>667</v>
      </c>
      <c r="T986" s="439" t="s">
        <v>667</v>
      </c>
      <c r="U986" s="439" t="s">
        <v>667</v>
      </c>
      <c r="V986" s="443" t="s">
        <v>667</v>
      </c>
      <c r="W986" s="443" t="s">
        <v>667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1047</v>
      </c>
      <c r="I987" s="435"/>
      <c r="J987" s="417" t="s">
        <v>666</v>
      </c>
      <c r="K987" s="436" t="str">
        <f t="shared" si="344"/>
        <v>-</v>
      </c>
      <c r="L987" s="437" t="s">
        <v>667</v>
      </c>
      <c r="M987" s="437" t="s">
        <v>667</v>
      </c>
      <c r="N987" s="437" t="s">
        <v>667</v>
      </c>
      <c r="O987" s="437" t="s">
        <v>667</v>
      </c>
      <c r="P987" s="437" t="s">
        <v>667</v>
      </c>
      <c r="Q987" s="444">
        <v>21</v>
      </c>
      <c r="R987" s="437" t="s">
        <v>667</v>
      </c>
      <c r="S987" s="437" t="s">
        <v>667</v>
      </c>
      <c r="T987" s="437" t="s">
        <v>667</v>
      </c>
      <c r="U987" s="437" t="s">
        <v>667</v>
      </c>
      <c r="V987" s="437" t="s">
        <v>667</v>
      </c>
      <c r="W987" s="437" t="s">
        <v>667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8" t="s">
        <v>1048</v>
      </c>
      <c r="I988" s="909"/>
      <c r="J988" s="439" t="s">
        <v>669</v>
      </c>
      <c r="K988" s="440" t="str">
        <f t="shared" si="344"/>
        <v>-</v>
      </c>
      <c r="L988" s="441" t="s">
        <v>667</v>
      </c>
      <c r="M988" s="441" t="s">
        <v>667</v>
      </c>
      <c r="N988" s="441" t="s">
        <v>667</v>
      </c>
      <c r="O988" s="441" t="s">
        <v>667</v>
      </c>
      <c r="P988" s="441" t="s">
        <v>667</v>
      </c>
      <c r="Q988" s="441" t="s">
        <v>667</v>
      </c>
      <c r="R988" s="441" t="s">
        <v>667</v>
      </c>
      <c r="S988" s="325" t="b">
        <v>1</v>
      </c>
      <c r="T988" s="441" t="s">
        <v>667</v>
      </c>
      <c r="U988" s="441" t="s">
        <v>667</v>
      </c>
      <c r="V988" s="441" t="s">
        <v>667</v>
      </c>
      <c r="W988" s="441" t="s">
        <v>667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10"/>
      <c r="I989" s="911"/>
      <c r="J989" s="439" t="s">
        <v>670</v>
      </c>
      <c r="K989" s="440" t="str">
        <f t="shared" si="344"/>
        <v>-</v>
      </c>
      <c r="L989" s="441" t="s">
        <v>671</v>
      </c>
      <c r="M989" s="441" t="s">
        <v>671</v>
      </c>
      <c r="N989" s="441" t="s">
        <v>671</v>
      </c>
      <c r="O989" s="441" t="s">
        <v>671</v>
      </c>
      <c r="P989" s="325">
        <v>21</v>
      </c>
      <c r="Q989" s="441" t="s">
        <v>671</v>
      </c>
      <c r="R989" s="441" t="s">
        <v>671</v>
      </c>
      <c r="S989" s="441" t="s">
        <v>671</v>
      </c>
      <c r="T989" s="441" t="s">
        <v>671</v>
      </c>
      <c r="U989" s="441" t="s">
        <v>671</v>
      </c>
      <c r="V989" s="441" t="s">
        <v>671</v>
      </c>
      <c r="W989" s="441" t="s">
        <v>671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12"/>
      <c r="I990" s="913"/>
      <c r="J990" s="425" t="s">
        <v>672</v>
      </c>
      <c r="K990" s="442" t="str">
        <f t="shared" si="344"/>
        <v>-</v>
      </c>
      <c r="L990" s="439" t="s">
        <v>667</v>
      </c>
      <c r="M990" s="439" t="s">
        <v>667</v>
      </c>
      <c r="N990" s="439" t="s">
        <v>667</v>
      </c>
      <c r="O990" s="439" t="s">
        <v>667</v>
      </c>
      <c r="P990" s="439" t="s">
        <v>667</v>
      </c>
      <c r="Q990" s="439" t="s">
        <v>667</v>
      </c>
      <c r="R990" s="439" t="s">
        <v>667</v>
      </c>
      <c r="S990" s="439" t="s">
        <v>667</v>
      </c>
      <c r="T990" s="439" t="s">
        <v>667</v>
      </c>
      <c r="U990" s="439" t="s">
        <v>667</v>
      </c>
      <c r="V990" s="443" t="s">
        <v>667</v>
      </c>
      <c r="W990" s="443" t="s">
        <v>667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711</v>
      </c>
      <c r="I991" s="435"/>
      <c r="J991" s="417" t="s">
        <v>666</v>
      </c>
      <c r="K991" s="436" t="str">
        <f t="shared" si="344"/>
        <v>-</v>
      </c>
      <c r="L991" s="445">
        <v>-1</v>
      </c>
      <c r="M991" s="437" t="s">
        <v>667</v>
      </c>
      <c r="N991" s="437" t="s">
        <v>667</v>
      </c>
      <c r="O991" s="437" t="s">
        <v>667</v>
      </c>
      <c r="P991" s="437" t="s">
        <v>667</v>
      </c>
      <c r="Q991" s="437" t="s">
        <v>667</v>
      </c>
      <c r="R991" s="437" t="s">
        <v>667</v>
      </c>
      <c r="S991" s="437" t="s">
        <v>667</v>
      </c>
      <c r="T991" s="437" t="s">
        <v>667</v>
      </c>
      <c r="U991" s="437" t="s">
        <v>667</v>
      </c>
      <c r="V991" s="444">
        <v>0.05</v>
      </c>
      <c r="W991" s="437" t="s">
        <v>667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8" t="s">
        <v>712</v>
      </c>
      <c r="I992" s="909"/>
      <c r="J992" s="439" t="s">
        <v>669</v>
      </c>
      <c r="K992" s="440" t="str">
        <f t="shared" si="344"/>
        <v>-</v>
      </c>
      <c r="L992" s="441" t="s">
        <v>667</v>
      </c>
      <c r="M992" s="441" t="s">
        <v>667</v>
      </c>
      <c r="N992" s="441" t="s">
        <v>667</v>
      </c>
      <c r="O992" s="441" t="s">
        <v>667</v>
      </c>
      <c r="P992" s="441" t="s">
        <v>667</v>
      </c>
      <c r="Q992" s="441" t="s">
        <v>667</v>
      </c>
      <c r="R992" s="441" t="s">
        <v>667</v>
      </c>
      <c r="S992" s="441" t="s">
        <v>667</v>
      </c>
      <c r="T992" s="441" t="s">
        <v>667</v>
      </c>
      <c r="U992" s="441" t="s">
        <v>667</v>
      </c>
      <c r="V992" s="441" t="s">
        <v>667</v>
      </c>
      <c r="W992" s="441" t="s">
        <v>667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10"/>
      <c r="I993" s="911"/>
      <c r="J993" s="439" t="s">
        <v>670</v>
      </c>
      <c r="K993" s="440" t="str">
        <f t="shared" si="344"/>
        <v>-</v>
      </c>
      <c r="L993" s="441" t="s">
        <v>671</v>
      </c>
      <c r="M993" s="441" t="s">
        <v>671</v>
      </c>
      <c r="N993" s="441" t="s">
        <v>671</v>
      </c>
      <c r="O993" s="441" t="s">
        <v>671</v>
      </c>
      <c r="P993" s="441" t="s">
        <v>671</v>
      </c>
      <c r="Q993" s="441" t="s">
        <v>671</v>
      </c>
      <c r="R993" s="441" t="s">
        <v>671</v>
      </c>
      <c r="S993" s="441" t="s">
        <v>671</v>
      </c>
      <c r="T993" s="441" t="s">
        <v>671</v>
      </c>
      <c r="U993" s="441" t="s">
        <v>671</v>
      </c>
      <c r="V993" s="441" t="s">
        <v>671</v>
      </c>
      <c r="W993" s="441" t="s">
        <v>671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12"/>
      <c r="I994" s="913"/>
      <c r="J994" s="425" t="s">
        <v>672</v>
      </c>
      <c r="K994" s="442" t="str">
        <f t="shared" si="344"/>
        <v>-</v>
      </c>
      <c r="L994" s="447" t="s">
        <v>667</v>
      </c>
      <c r="M994" s="447" t="s">
        <v>667</v>
      </c>
      <c r="N994" s="447" t="s">
        <v>667</v>
      </c>
      <c r="O994" s="447" t="s">
        <v>667</v>
      </c>
      <c r="P994" s="447" t="s">
        <v>667</v>
      </c>
      <c r="Q994" s="447" t="s">
        <v>667</v>
      </c>
      <c r="R994" s="447" t="s">
        <v>667</v>
      </c>
      <c r="S994" s="447" t="s">
        <v>667</v>
      </c>
      <c r="T994" s="447" t="s">
        <v>667</v>
      </c>
      <c r="U994" s="447" t="s">
        <v>667</v>
      </c>
      <c r="V994" s="446">
        <v>-0.05</v>
      </c>
      <c r="W994" s="443" t="s">
        <v>667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412</v>
      </c>
      <c r="AR995" s="267"/>
      <c r="AS995" s="255"/>
      <c r="AT995" s="255"/>
      <c r="AU995" s="255"/>
    </row>
    <row r="996" spans="1:47" ht="5.15" customHeight="1" outlineLevel="2" x14ac:dyDescent="0.35">
      <c r="A996" s="255"/>
      <c r="B996" s="264"/>
      <c r="C996" s="257">
        <f>INT($C$875)+2.005</f>
        <v>3.0049999999999999</v>
      </c>
      <c r="D996" s="280" t="s">
        <v>408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716</v>
      </c>
      <c r="I1000" s="285"/>
      <c r="J1000" s="325">
        <v>0</v>
      </c>
      <c r="K1000" s="325">
        <v>0.5</v>
      </c>
      <c r="L1000" s="325">
        <v>1.25</v>
      </c>
      <c r="M1000" s="301">
        <f>FORECAST(M999,CHOOSE({1,2},L1000,N1000),CHOOSE({1,2},L999,N999))</f>
        <v>13.624999999999998</v>
      </c>
      <c r="N1000" s="325">
        <v>3.5</v>
      </c>
      <c r="O1000" s="285" t="s">
        <v>717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412</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400</v>
      </c>
      <c r="F6" s="329">
        <v>2</v>
      </c>
      <c r="G6" s="269"/>
      <c r="H6" s="637" t="s">
        <v>719</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402</v>
      </c>
      <c r="F7" s="332">
        <v>1</v>
      </c>
      <c r="G7" s="273"/>
      <c r="H7" s="458" t="s">
        <v>403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410</v>
      </c>
      <c r="I11" s="285"/>
      <c r="J11" s="520">
        <v>44526.325755208301</v>
      </c>
      <c r="K11" s="952" t="s">
        <v>967</v>
      </c>
      <c r="L11" s="953"/>
      <c r="M11" s="953"/>
      <c r="N11" s="953"/>
      <c r="O11" s="953"/>
      <c r="P11" s="953"/>
      <c r="Q11" s="953"/>
      <c r="R11" s="953"/>
      <c r="S11" s="953"/>
      <c r="T11" s="953"/>
      <c r="U11" s="953"/>
      <c r="V11" s="953"/>
      <c r="W11" s="953"/>
      <c r="X11" s="953"/>
      <c r="Y11" s="953"/>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411</v>
      </c>
      <c r="I12" s="285"/>
      <c r="J12" s="519">
        <v>45124.547994560198</v>
      </c>
      <c r="K12" s="954" t="s">
        <v>1260</v>
      </c>
      <c r="L12" s="955"/>
      <c r="M12" s="955"/>
      <c r="N12" s="955"/>
      <c r="O12" s="955"/>
      <c r="P12" s="955"/>
      <c r="Q12" s="955"/>
      <c r="R12" s="955"/>
      <c r="S12" s="955"/>
      <c r="T12" s="955"/>
      <c r="U12" s="955"/>
      <c r="V12" s="955"/>
      <c r="W12" s="955"/>
      <c r="X12" s="955"/>
      <c r="Y12" s="956"/>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412</v>
      </c>
      <c r="SK13" s="267"/>
      <c r="SL13" s="255"/>
      <c r="SM13" s="255"/>
      <c r="SN13" s="255"/>
    </row>
    <row r="14" spans="1:508" ht="5.15" hidden="1" customHeight="1" outlineLevel="3" x14ac:dyDescent="0.35">
      <c r="A14" s="255"/>
      <c r="B14" s="264"/>
      <c r="C14" s="449">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413</v>
      </c>
      <c r="I15" s="453"/>
      <c r="J15" s="287" t="s">
        <v>414</v>
      </c>
      <c r="K15" s="288">
        <v>15</v>
      </c>
      <c r="L15" s="287" t="s">
        <v>415</v>
      </c>
      <c r="M15" s="288">
        <v>8.43</v>
      </c>
      <c r="N15" s="285" t="s">
        <v>416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417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412</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400</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402</v>
      </c>
      <c r="F30" s="332">
        <v>1</v>
      </c>
      <c r="G30" s="273"/>
      <c r="H30" s="458" t="s">
        <v>959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9" customHeight="1" outlineLevel="2" collapsed="1" x14ac:dyDescent="0.35">
      <c r="A43" s="255"/>
      <c r="B43" s="264" t="s">
        <v>405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406</v>
      </c>
      <c r="C45" s="449">
        <f>INT(MAX($C$48:$C$112))+1</f>
        <v>5</v>
      </c>
      <c r="D45" s="280" t="s">
        <v>407</v>
      </c>
      <c r="E45" s="335"/>
      <c r="F45" s="335"/>
      <c r="G45" s="280"/>
      <c r="H45" s="335" t="s">
        <v>724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726</v>
      </c>
      <c r="I46" s="298" t="s">
        <v>966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404</v>
      </c>
      <c r="I47" s="462" t="s">
        <v>178</v>
      </c>
      <c r="J47" s="270" t="s">
        <v>809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859</v>
      </c>
      <c r="I49" s="301" t="s">
        <v>725</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862</v>
      </c>
      <c r="I52" s="464" t="s">
        <v>725</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863</v>
      </c>
      <c r="I55" s="301" t="s">
        <v>725</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864</v>
      </c>
      <c r="I58" s="301" t="s">
        <v>725</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861</v>
      </c>
      <c r="I61" s="301" t="s">
        <v>725</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865</v>
      </c>
      <c r="I64" s="301" t="s">
        <v>725</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860</v>
      </c>
      <c r="I67" s="301" t="s">
        <v>725</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866</v>
      </c>
      <c r="I70" s="464" t="s">
        <v>725</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867</v>
      </c>
      <c r="I73" s="301" t="s">
        <v>725</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868</v>
      </c>
      <c r="I76" s="301" t="s">
        <v>725</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869</v>
      </c>
      <c r="I79" s="301" t="s">
        <v>725</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870</v>
      </c>
      <c r="I82" s="301" t="s">
        <v>725</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871</v>
      </c>
      <c r="I85" s="301" t="s">
        <v>725</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872</v>
      </c>
      <c r="I88" s="464" t="s">
        <v>725</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873</v>
      </c>
      <c r="I91" s="301" t="s">
        <v>725</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874</v>
      </c>
      <c r="I94" s="301" t="s">
        <v>725</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875</v>
      </c>
      <c r="I97" s="301" t="s">
        <v>725</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876</v>
      </c>
      <c r="I100" s="301" t="s">
        <v>725</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877</v>
      </c>
      <c r="I103" s="301" t="s">
        <v>725</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878</v>
      </c>
      <c r="I106" s="301" t="s">
        <v>725</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879</v>
      </c>
      <c r="I109" s="301" t="s">
        <v>725</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412</v>
      </c>
      <c r="SK112" s="267"/>
      <c r="SL112" s="255"/>
      <c r="SM112" s="255"/>
      <c r="SN112" s="255"/>
    </row>
    <row r="113" spans="1:508" outlineLevel="1" x14ac:dyDescent="0.35">
      <c r="A113" s="255"/>
      <c r="B113" s="264"/>
      <c r="C113" s="449">
        <f>INT($C$29)+1</f>
        <v>2</v>
      </c>
      <c r="D113" s="280"/>
      <c r="E113" s="335"/>
      <c r="F113" s="335"/>
      <c r="G113" s="280"/>
      <c r="H113" s="338" t="s">
        <v>961</v>
      </c>
      <c r="I113" s="640" t="s">
        <v>963</v>
      </c>
      <c r="J113" s="639" t="s">
        <v>751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404</v>
      </c>
      <c r="I114" s="462" t="s">
        <v>178</v>
      </c>
      <c r="J114" s="639" t="s">
        <v>809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859</v>
      </c>
      <c r="I116" s="301" t="s">
        <v>725</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862</v>
      </c>
      <c r="I117" s="464" t="s">
        <v>725</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863</v>
      </c>
      <c r="I118" s="301" t="s">
        <v>725</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864</v>
      </c>
      <c r="I119" s="301" t="s">
        <v>725</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861</v>
      </c>
      <c r="I120" s="301" t="s">
        <v>725</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865</v>
      </c>
      <c r="I121" s="301" t="s">
        <v>725</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860</v>
      </c>
      <c r="I122" s="301" t="s">
        <v>725</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866</v>
      </c>
      <c r="I123" s="464" t="s">
        <v>725</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867</v>
      </c>
      <c r="I124" s="301" t="s">
        <v>725</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868</v>
      </c>
      <c r="I125" s="301" t="s">
        <v>725</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869</v>
      </c>
      <c r="I126" s="301" t="s">
        <v>725</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870</v>
      </c>
      <c r="I127" s="301" t="s">
        <v>725</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871</v>
      </c>
      <c r="I128" s="301" t="s">
        <v>725</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872</v>
      </c>
      <c r="I129" s="464" t="s">
        <v>725</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873</v>
      </c>
      <c r="I130" s="301" t="s">
        <v>725</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874</v>
      </c>
      <c r="I131" s="301" t="s">
        <v>725</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875</v>
      </c>
      <c r="I132" s="301" t="s">
        <v>725</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876</v>
      </c>
      <c r="I133" s="301" t="s">
        <v>725</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877</v>
      </c>
      <c r="I134" s="301" t="s">
        <v>725</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878</v>
      </c>
      <c r="I135" s="301" t="s">
        <v>725</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879</v>
      </c>
      <c r="I136" s="301" t="s">
        <v>725</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412</v>
      </c>
      <c r="SK137" s="267"/>
      <c r="SL137" s="255"/>
      <c r="SM137" s="255"/>
      <c r="SN137" s="255"/>
    </row>
    <row r="138" spans="1:508" outlineLevel="1" x14ac:dyDescent="0.35">
      <c r="A138" s="255"/>
      <c r="B138" s="264"/>
      <c r="C138" s="449">
        <f>INT($C$29)+1</f>
        <v>2</v>
      </c>
      <c r="D138" s="280"/>
      <c r="E138" s="335"/>
      <c r="F138" s="335"/>
      <c r="G138" s="280"/>
      <c r="H138" s="338" t="s">
        <v>727</v>
      </c>
      <c r="I138" s="298"/>
      <c r="J138" s="298" t="s">
        <v>736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586</v>
      </c>
      <c r="I139" s="462" t="s">
        <v>728</v>
      </c>
      <c r="J139" s="270" t="s">
        <v>809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897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896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906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596</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597</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598</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729</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730</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731</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732</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733</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734</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735</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897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896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906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596</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597</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598</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729</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730</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731</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732</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733</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734</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735</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897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896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906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596</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597</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598</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729</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730</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731</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732</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733</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734</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735</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897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896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906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596</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597</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598</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729</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730</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731</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732</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733</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734</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735</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897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896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906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596</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597</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598</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729</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730</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731</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732</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733</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734</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735</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897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896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906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596</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597</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598</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729</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730</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731</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732</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733</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734</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735</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897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896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906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596</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597</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598</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729</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730</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731</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732</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733</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734</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735</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897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896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906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596</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597</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598</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729</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730</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731</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732</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733</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734</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735</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897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896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906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596</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597</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598</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729</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730</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731</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732</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733</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734</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735</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412</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1276</v>
      </c>
    </row>
    <row r="13" spans="1:2" x14ac:dyDescent="0.35">
      <c r="A13" t="s">
        <v>1277</v>
      </c>
      <c r="B13" s="868">
        <v>0.1</v>
      </c>
    </row>
    <row r="14" spans="1:2" ht="9.75" customHeight="1" x14ac:dyDescent="0.35"/>
    <row r="15" spans="1:2" x14ac:dyDescent="0.35">
      <c r="A15" s="67" t="s">
        <v>266</v>
      </c>
    </row>
    <row r="16" spans="1:2" x14ac:dyDescent="0.35">
      <c r="A16" t="s">
        <v>1278</v>
      </c>
      <c r="B16" s="868">
        <v>7.4999999999999997E-2</v>
      </c>
    </row>
    <row r="17" spans="1:2" ht="9.75" customHeight="1" x14ac:dyDescent="0.35"/>
    <row r="18" spans="1:2" x14ac:dyDescent="0.35">
      <c r="A18" t="s">
        <v>1251</v>
      </c>
      <c r="B18" s="868">
        <v>7.4999999999999997E-2</v>
      </c>
    </row>
    <row r="20" spans="1:2" x14ac:dyDescent="0.35">
      <c r="A20" s="67" t="s">
        <v>87</v>
      </c>
    </row>
    <row r="21" spans="1:2" x14ac:dyDescent="0.35">
      <c r="A21" t="s">
        <v>1279</v>
      </c>
      <c r="B21" s="868">
        <v>0.15</v>
      </c>
    </row>
    <row r="22" spans="1:2" ht="9.75" customHeight="1" x14ac:dyDescent="0.35"/>
    <row r="23" spans="1:2" x14ac:dyDescent="0.35">
      <c r="A23" t="s">
        <v>1250</v>
      </c>
      <c r="B23" s="868">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1275</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4" workbookViewId="0">
      <selection activeCell="J274" sqref="J274"/>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933</v>
      </c>
      <c r="J18" s="35"/>
      <c r="K18" s="14" t="s">
        <v>932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747</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1030</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1026</v>
      </c>
      <c r="J93" s="703" t="s">
        <v>1027</v>
      </c>
      <c r="K93" s="703" t="s">
        <v>1028</v>
      </c>
      <c r="L93" s="703" t="s">
        <v>1029</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1035</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1037</v>
      </c>
      <c r="I130" s="713" t="s">
        <v>1038</v>
      </c>
      <c r="J130" s="714" t="s">
        <v>1039</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1058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324</v>
      </c>
      <c r="K216" s="498" t="s">
        <v>325</v>
      </c>
      <c r="L216" s="667" t="s">
        <v>1009</v>
      </c>
      <c r="M216" s="668" t="s">
        <v>66</v>
      </c>
      <c r="N216" s="668" t="s">
        <v>1010</v>
      </c>
      <c r="O216" s="668" t="s">
        <v>70</v>
      </c>
      <c r="P216" s="669" t="s">
        <v>74</v>
      </c>
      <c r="Q216" s="670"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1269</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1288</v>
      </c>
      <c r="I253" s="56"/>
      <c r="J253" s="671">
        <v>0.15</v>
      </c>
      <c r="K253" s="957" t="s">
        <v>1291</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1289</v>
      </c>
      <c r="I254" s="56"/>
      <c r="J254" s="671">
        <v>0.02</v>
      </c>
      <c r="K254" s="957"/>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1290</v>
      </c>
      <c r="I255" s="56"/>
      <c r="J255" s="672">
        <f>1-SUM(J253:J254)</f>
        <v>0.83000000000000007</v>
      </c>
      <c r="K255" s="957"/>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6" t="s">
        <v>1008</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35">
      <c r="A263" s="7"/>
      <c r="B263" s="8"/>
      <c r="C263" s="18"/>
      <c r="D263" s="18"/>
      <c r="E263" s="18"/>
      <c r="F263" s="27"/>
      <c r="G263" s="28"/>
      <c r="H263" s="28" t="s">
        <v>1006</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35">
      <c r="A266" s="7"/>
      <c r="B266" s="8"/>
      <c r="C266" s="18"/>
      <c r="D266" s="18"/>
      <c r="E266" s="18"/>
      <c r="F266" s="27"/>
      <c r="G266" s="28"/>
      <c r="H266" s="28" t="s">
        <v>1007</v>
      </c>
      <c r="I266" s="56"/>
      <c r="J266" s="665">
        <v>0</v>
      </c>
      <c r="K266" s="665">
        <v>0</v>
      </c>
      <c r="L266" s="665">
        <v>0</v>
      </c>
      <c r="M266" s="665">
        <v>0</v>
      </c>
      <c r="N266" s="665">
        <v>0</v>
      </c>
      <c r="O266" s="665">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8"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1288</v>
      </c>
      <c r="I274" s="56"/>
      <c r="J274" s="671">
        <v>0.125</v>
      </c>
      <c r="K274" s="957" t="s">
        <v>1291</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1289</v>
      </c>
      <c r="I275" s="56"/>
      <c r="J275" s="671">
        <v>0.02</v>
      </c>
      <c r="K275" s="957"/>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1290</v>
      </c>
      <c r="I276" s="56"/>
      <c r="J276" s="672">
        <f>1-SUM(J274:J275)</f>
        <v>0.85499999999999998</v>
      </c>
      <c r="K276" s="957"/>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8"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4" t="s">
        <v>14</v>
      </c>
      <c r="K280" s="324" t="s">
        <v>510</v>
      </c>
      <c r="L280" s="324" t="s">
        <v>4</v>
      </c>
      <c r="M280" s="655"/>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4" t="s">
        <v>511</v>
      </c>
      <c r="K283" s="324" t="s">
        <v>512</v>
      </c>
      <c r="L283" s="324" t="s">
        <v>513</v>
      </c>
      <c r="M283" s="324" t="s">
        <v>514</v>
      </c>
      <c r="U283" s="33"/>
      <c r="V283" s="31"/>
      <c r="W283" s="17"/>
      <c r="X283" s="9"/>
      <c r="Y283" s="9"/>
      <c r="Z283" s="9"/>
    </row>
    <row r="284" spans="1:26" customFormat="1" ht="12" customHeight="1" outlineLevel="1" x14ac:dyDescent="0.3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50"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1">
        <f>MIN(364,INT((K290 - DATE(YEAR(K290),1,1))))+364*(YEAR(K290)-Sheep!i_startyear)</f>
        <v>0</v>
      </c>
      <c r="K290" s="747">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50"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8" t="s">
        <v>994</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8" t="s">
        <v>989</v>
      </c>
      <c r="H307" s="35"/>
      <c r="I307" s="962" t="s">
        <v>990</v>
      </c>
      <c r="J307" s="963"/>
      <c r="K307" s="963"/>
      <c r="L307" s="963"/>
      <c r="M307" s="963"/>
      <c r="N307" s="963"/>
      <c r="O307" s="963"/>
      <c r="P307" s="963"/>
      <c r="Q307" s="964"/>
      <c r="R307" s="58"/>
      <c r="S307" s="33"/>
      <c r="T307" s="33"/>
      <c r="U307" s="58"/>
      <c r="V307" s="33"/>
      <c r="W307" s="17"/>
      <c r="X307" s="9"/>
      <c r="Y307" s="9"/>
      <c r="Z307" s="9"/>
    </row>
    <row r="308" spans="1:26" customFormat="1" ht="12" customHeight="1" outlineLevel="1" x14ac:dyDescent="0.35">
      <c r="A308" s="7"/>
      <c r="B308" s="8"/>
      <c r="C308" s="18"/>
      <c r="D308" s="18"/>
      <c r="E308" s="18"/>
      <c r="F308" s="27"/>
      <c r="G308" s="648"/>
      <c r="H308" s="35"/>
      <c r="I308" s="965" t="s">
        <v>71</v>
      </c>
      <c r="J308" s="966"/>
      <c r="K308" s="967"/>
      <c r="L308" s="968" t="s">
        <v>68</v>
      </c>
      <c r="M308" s="969"/>
      <c r="N308" s="970"/>
      <c r="O308" s="971" t="s">
        <v>324</v>
      </c>
      <c r="P308" s="972"/>
      <c r="Q308" s="973"/>
      <c r="R308" s="58"/>
      <c r="S308" s="958" t="s">
        <v>1014</v>
      </c>
      <c r="T308" s="960" t="s">
        <v>1013</v>
      </c>
      <c r="U308" s="58"/>
      <c r="V308" s="33"/>
      <c r="W308" s="17"/>
      <c r="X308" s="9"/>
      <c r="Y308" s="9"/>
      <c r="Z308" s="9"/>
    </row>
    <row r="309" spans="1:26" customFormat="1" ht="12" customHeight="1" outlineLevel="1" x14ac:dyDescent="0.35">
      <c r="A309" s="7"/>
      <c r="B309" s="8"/>
      <c r="C309" s="18"/>
      <c r="D309" s="18"/>
      <c r="E309" s="18"/>
      <c r="F309" s="27"/>
      <c r="G309" s="28"/>
      <c r="H309" s="35"/>
      <c r="I309" s="715" t="str">
        <f>H130</f>
        <v>Harv</v>
      </c>
      <c r="J309" s="715" t="str">
        <f>I130</f>
        <v>Graz</v>
      </c>
      <c r="K309" s="715" t="str">
        <f>J130</f>
        <v>Bale</v>
      </c>
      <c r="L309" s="716" t="str">
        <f>H130</f>
        <v>Harv</v>
      </c>
      <c r="M309" s="716" t="str">
        <f>I130</f>
        <v>Graz</v>
      </c>
      <c r="N309" s="716" t="str">
        <f>J130</f>
        <v>Bale</v>
      </c>
      <c r="O309" s="717" t="str">
        <f>H130</f>
        <v>Harv</v>
      </c>
      <c r="P309" s="717" t="str">
        <f t="shared" ref="P309:Q309" si="5">I130</f>
        <v>Graz</v>
      </c>
      <c r="Q309" s="717" t="str">
        <f t="shared" si="5"/>
        <v>Bale</v>
      </c>
      <c r="R309" s="58"/>
      <c r="S309" s="959"/>
      <c r="T309" s="961"/>
      <c r="U309" s="58"/>
      <c r="V309" s="33"/>
      <c r="W309" s="17"/>
      <c r="X309" s="9"/>
      <c r="Y309" s="9"/>
      <c r="Z309" s="9"/>
    </row>
    <row r="310" spans="1:26" customFormat="1" ht="12" customHeight="1" outlineLevel="1" x14ac:dyDescent="0.35">
      <c r="A310" s="7"/>
      <c r="B310" s="8"/>
      <c r="C310" s="18"/>
      <c r="D310" s="18"/>
      <c r="E310" s="18"/>
      <c r="F310" s="27"/>
      <c r="G310" s="28"/>
      <c r="H310" s="676" t="str">
        <f>General!G17</f>
        <v>b</v>
      </c>
      <c r="I310" s="652">
        <v>0.27922143700582119</v>
      </c>
      <c r="J310" s="652">
        <v>1.3987353317483329</v>
      </c>
      <c r="K310" s="718">
        <f>I310</f>
        <v>0.27922143700582119</v>
      </c>
      <c r="L310" s="661">
        <v>-7.357256925019099E-3</v>
      </c>
      <c r="M310" s="661">
        <v>-2.1449647872016701E-2</v>
      </c>
      <c r="N310" s="719">
        <f>L310</f>
        <v>-7.357256925019099E-3</v>
      </c>
      <c r="O310" s="249">
        <v>59.634599807135977</v>
      </c>
      <c r="P310" s="249">
        <v>49.949846871547493</v>
      </c>
      <c r="Q310" s="718">
        <f>O310</f>
        <v>59.634599807135977</v>
      </c>
      <c r="R310" s="58"/>
      <c r="S310" s="253">
        <v>2850</v>
      </c>
      <c r="T310" s="673">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General!G18</f>
        <v>bd</v>
      </c>
      <c r="I311" s="652">
        <v>0.27922143700582119</v>
      </c>
      <c r="J311" s="652">
        <v>1.3987353317483329</v>
      </c>
      <c r="K311" s="718">
        <f t="shared" ref="K311:K326" si="7">I311</f>
        <v>0.27922143700582119</v>
      </c>
      <c r="L311" s="661">
        <v>-7.357256925019099E-3</v>
      </c>
      <c r="M311" s="661">
        <v>-2.1449647872016701E-2</v>
      </c>
      <c r="N311" s="719">
        <f t="shared" ref="N311:N326" si="8">L311</f>
        <v>-7.357256925019099E-3</v>
      </c>
      <c r="O311" s="249">
        <v>59.634599807135977</v>
      </c>
      <c r="P311" s="249">
        <v>49.949846871547493</v>
      </c>
      <c r="Q311" s="718">
        <f t="shared" ref="Q311:Q326" si="9">O311</f>
        <v>59.634599807135977</v>
      </c>
      <c r="R311" s="58"/>
      <c r="S311" s="253">
        <v>2850</v>
      </c>
      <c r="T311" s="673">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6" t="str">
        <f>General!G19</f>
        <v>f</v>
      </c>
      <c r="I312" s="652">
        <v>0.21988823630969012</v>
      </c>
      <c r="J312" s="652">
        <v>1.3987353317483329</v>
      </c>
      <c r="K312" s="718">
        <f t="shared" si="7"/>
        <v>0.21988823630969012</v>
      </c>
      <c r="L312" s="661">
        <v>-4.6010728402032814E-3</v>
      </c>
      <c r="M312" s="661">
        <v>-2.1449647872016701E-2</v>
      </c>
      <c r="N312" s="719">
        <f t="shared" si="8"/>
        <v>-4.6010728402032814E-3</v>
      </c>
      <c r="O312" s="249">
        <v>57.445790754257906</v>
      </c>
      <c r="P312" s="249">
        <v>49.949846871547493</v>
      </c>
      <c r="Q312" s="718">
        <f t="shared" si="9"/>
        <v>57.445790754257906</v>
      </c>
      <c r="R312" s="58"/>
      <c r="S312" s="253">
        <v>2000</v>
      </c>
      <c r="T312" s="673">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6" t="str">
        <f>General!G20</f>
        <v>h</v>
      </c>
      <c r="I313" s="652">
        <v>0.27922143700582119</v>
      </c>
      <c r="J313" s="652">
        <v>1.3987353317483329</v>
      </c>
      <c r="K313" s="718">
        <f t="shared" si="7"/>
        <v>0.27922143700582119</v>
      </c>
      <c r="L313" s="661">
        <v>-7.357256925019099E-3</v>
      </c>
      <c r="M313" s="661">
        <v>-2.1449647872016701E-2</v>
      </c>
      <c r="N313" s="719">
        <f t="shared" si="8"/>
        <v>-7.357256925019099E-3</v>
      </c>
      <c r="O313" s="249">
        <v>59.634599807135977</v>
      </c>
      <c r="P313" s="249">
        <v>49.949846871547493</v>
      </c>
      <c r="Q313" s="718">
        <f t="shared" si="9"/>
        <v>59.634599807135977</v>
      </c>
      <c r="R313" s="58"/>
      <c r="S313" s="253">
        <v>10387</v>
      </c>
      <c r="T313" s="673">
        <f t="shared" si="6"/>
        <v>11050</v>
      </c>
      <c r="U313" s="58"/>
      <c r="V313" s="33"/>
      <c r="W313" s="17"/>
      <c r="X313" s="9"/>
      <c r="Y313" s="9"/>
      <c r="Z313" s="9"/>
    </row>
    <row r="314" spans="1:26" customFormat="1" ht="12" customHeight="1" outlineLevel="1" x14ac:dyDescent="0.35">
      <c r="A314" s="7"/>
      <c r="B314" s="8"/>
      <c r="C314" s="18"/>
      <c r="D314" s="18"/>
      <c r="E314" s="18"/>
      <c r="F314" s="27"/>
      <c r="G314" s="28"/>
      <c r="H314" s="676" t="str">
        <f>General!G21</f>
        <v>i</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General!G22</f>
        <v>k</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General!G23</f>
        <v>l</v>
      </c>
      <c r="I316" s="652">
        <v>0.21988823630969012</v>
      </c>
      <c r="J316" s="652">
        <v>1.3987353317483329</v>
      </c>
      <c r="K316" s="718">
        <f t="shared" si="7"/>
        <v>0.21988823630969012</v>
      </c>
      <c r="L316" s="661">
        <v>-4.6010728402032814E-3</v>
      </c>
      <c r="M316" s="661">
        <v>-2.1449647872016701E-2</v>
      </c>
      <c r="N316" s="719">
        <f t="shared" si="8"/>
        <v>-4.6010728402032814E-3</v>
      </c>
      <c r="O316" s="249">
        <v>57.445790754257906</v>
      </c>
      <c r="P316" s="249">
        <v>49.949846871547493</v>
      </c>
      <c r="Q316" s="718">
        <f t="shared" si="9"/>
        <v>57.445790754257906</v>
      </c>
      <c r="R316" s="58"/>
      <c r="S316" s="253">
        <v>2000</v>
      </c>
      <c r="T316" s="673">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6" t="str">
        <f>General!G24</f>
        <v>o</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General!G25</f>
        <v>od</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v>2850</v>
      </c>
      <c r="T318" s="673">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6" t="str">
        <f>General!G26</f>
        <v>of</v>
      </c>
      <c r="I319" s="652">
        <v>0.27922143700582119</v>
      </c>
      <c r="J319" s="652">
        <v>1.3987353317483329</v>
      </c>
      <c r="K319" s="718">
        <f t="shared" si="7"/>
        <v>0.27922143700582119</v>
      </c>
      <c r="L319" s="661">
        <v>-7.357256925019099E-3</v>
      </c>
      <c r="M319" s="661">
        <v>-2.1449647872016701E-2</v>
      </c>
      <c r="N319" s="719">
        <f t="shared" si="8"/>
        <v>-7.357256925019099E-3</v>
      </c>
      <c r="O319" s="249">
        <v>59.634599807135977</v>
      </c>
      <c r="P319" s="249">
        <v>49.949846871547493</v>
      </c>
      <c r="Q319" s="718">
        <f t="shared" si="9"/>
        <v>59.634599807135977</v>
      </c>
      <c r="R319" s="58"/>
      <c r="S319" s="253"/>
      <c r="T319" s="253">
        <v>3032</v>
      </c>
      <c r="U319" s="58"/>
      <c r="V319" s="33"/>
      <c r="W319" s="17"/>
      <c r="X319" s="9"/>
      <c r="Y319" s="9"/>
      <c r="Z319" s="9"/>
    </row>
    <row r="320" spans="1:26" customFormat="1" ht="12" customHeight="1" outlineLevel="1" x14ac:dyDescent="0.35">
      <c r="A320" s="7"/>
      <c r="B320" s="8"/>
      <c r="C320" s="18"/>
      <c r="D320" s="18"/>
      <c r="E320" s="18"/>
      <c r="F320" s="27"/>
      <c r="G320" s="28"/>
      <c r="H320" s="676" t="str">
        <f>General!G27</f>
        <v>r</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General!G28</f>
        <v>rd</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1600</v>
      </c>
      <c r="T321" s="673">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6" t="str">
        <f>General!G29</f>
        <v>v</v>
      </c>
      <c r="I322" s="652">
        <v>0.21988823630969012</v>
      </c>
      <c r="J322" s="652">
        <v>1.3987353317483329</v>
      </c>
      <c r="K322" s="718">
        <f t="shared" si="7"/>
        <v>0.21988823630969012</v>
      </c>
      <c r="L322" s="661">
        <v>-4.6010728402032814E-3</v>
      </c>
      <c r="M322" s="661">
        <v>-2.1449647872016701E-2</v>
      </c>
      <c r="N322" s="719">
        <f t="shared" si="8"/>
        <v>-4.6010728402032814E-3</v>
      </c>
      <c r="O322" s="249">
        <v>57.445790754257906</v>
      </c>
      <c r="P322" s="249">
        <v>49.949846871547493</v>
      </c>
      <c r="Q322" s="718">
        <f t="shared" si="9"/>
        <v>57.445790754257906</v>
      </c>
      <c r="R322" s="58"/>
      <c r="S322" s="253">
        <v>2000</v>
      </c>
      <c r="T322" s="673">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6" t="str">
        <f>General!G30</f>
        <v>w</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8"/>
      <c r="H324" s="676" t="str">
        <f>General!G31</f>
        <v>wd</v>
      </c>
      <c r="I324" s="652">
        <v>0.27922143700582119</v>
      </c>
      <c r="J324" s="652">
        <v>1.3987353317483329</v>
      </c>
      <c r="K324" s="718">
        <f t="shared" si="7"/>
        <v>0.27922143700582119</v>
      </c>
      <c r="L324" s="661">
        <v>-7.357256925019099E-3</v>
      </c>
      <c r="M324" s="661">
        <v>-2.1449647872016701E-2</v>
      </c>
      <c r="N324" s="719">
        <f t="shared" si="8"/>
        <v>-7.357256925019099E-3</v>
      </c>
      <c r="O324" s="249">
        <v>59.634599807135977</v>
      </c>
      <c r="P324" s="249">
        <v>49.949846871547493</v>
      </c>
      <c r="Q324" s="718">
        <f t="shared" si="9"/>
        <v>59.634599807135977</v>
      </c>
      <c r="R324" s="58"/>
      <c r="S324" s="253">
        <v>2850</v>
      </c>
      <c r="T324" s="673">
        <f t="shared" si="10"/>
        <v>3031.9148936170213</v>
      </c>
      <c r="U324" s="58"/>
      <c r="V324" s="33"/>
      <c r="W324" s="17"/>
      <c r="X324" s="9"/>
      <c r="Y324" s="9"/>
      <c r="Z324" s="9"/>
    </row>
    <row r="325" spans="1:26" customFormat="1" outlineLevel="1" x14ac:dyDescent="0.35">
      <c r="A325" s="7"/>
      <c r="B325" s="8"/>
      <c r="C325" s="18"/>
      <c r="D325" s="18"/>
      <c r="E325" s="18"/>
      <c r="F325" s="27"/>
      <c r="G325" s="27"/>
      <c r="H325" s="676" t="str">
        <f>General!G32</f>
        <v>z</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651"/>
      <c r="S325" s="253">
        <v>1600</v>
      </c>
      <c r="T325" s="673">
        <f t="shared" si="10"/>
        <v>1649.4845360824743</v>
      </c>
      <c r="U325" s="651"/>
      <c r="V325" s="39"/>
      <c r="W325" s="17"/>
      <c r="X325" s="9"/>
      <c r="Y325" s="9"/>
      <c r="Z325" s="9"/>
    </row>
    <row r="326" spans="1:26" customFormat="1" outlineLevel="1" x14ac:dyDescent="0.35">
      <c r="A326" s="7"/>
      <c r="B326" s="8"/>
      <c r="C326" s="18"/>
      <c r="D326" s="18"/>
      <c r="E326" s="18"/>
      <c r="F326" s="27"/>
      <c r="G326" s="27"/>
      <c r="H326" s="676" t="str">
        <f>General!G33</f>
        <v>zd</v>
      </c>
      <c r="I326" s="652">
        <v>0.21988823630969012</v>
      </c>
      <c r="J326" s="652">
        <v>1.3987353317483329</v>
      </c>
      <c r="K326" s="718">
        <f t="shared" si="7"/>
        <v>0.21988823630969012</v>
      </c>
      <c r="L326" s="661">
        <v>-4.6010728402032814E-3</v>
      </c>
      <c r="M326" s="661">
        <v>-2.1449647872016701E-2</v>
      </c>
      <c r="N326" s="719">
        <f t="shared" si="8"/>
        <v>-4.6010728402032814E-3</v>
      </c>
      <c r="O326" s="249">
        <v>57.445790754257906</v>
      </c>
      <c r="P326" s="249">
        <v>49.949846871547493</v>
      </c>
      <c r="Q326" s="718">
        <f t="shared" si="9"/>
        <v>57.445790754257906</v>
      </c>
      <c r="R326" s="39"/>
      <c r="S326" s="253">
        <v>1600</v>
      </c>
      <c r="T326" s="673">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1236</v>
      </c>
      <c r="B2" s="206">
        <v>5000000</v>
      </c>
    </row>
    <row r="4" spans="1:2" x14ac:dyDescent="0.35">
      <c r="A4" s="66" t="s">
        <v>395</v>
      </c>
      <c r="B4" s="2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4" t="s">
        <v>940</v>
      </c>
      <c r="M10" s="534"/>
      <c r="N10" s="534"/>
      <c r="O10" s="534"/>
      <c r="P10" s="534"/>
      <c r="Q10" s="534"/>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9" t="s">
        <v>849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4" customHeight="1" x14ac:dyDescent="0.35">
      <c r="A16" s="171"/>
      <c r="B16" s="8"/>
      <c r="C16" s="18"/>
      <c r="D16" s="18"/>
      <c r="E16" s="18"/>
      <c r="F16" s="27"/>
      <c r="G16" s="93"/>
      <c r="H16" s="93"/>
      <c r="I16" s="539" t="s">
        <v>850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4" customHeight="1" x14ac:dyDescent="0.35">
      <c r="A17" s="171"/>
      <c r="B17" s="8"/>
      <c r="C17" s="18"/>
      <c r="D17" s="18"/>
      <c r="E17" s="18"/>
      <c r="F17" s="27"/>
      <c r="G17" s="93"/>
      <c r="H17" s="93"/>
      <c r="I17" s="539" t="s">
        <v>851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4" customHeight="1" x14ac:dyDescent="0.35">
      <c r="A18" s="171"/>
      <c r="B18" s="8"/>
      <c r="C18" s="18"/>
      <c r="D18" s="18"/>
      <c r="E18" s="18"/>
      <c r="F18" s="27"/>
      <c r="G18" s="93"/>
      <c r="H18" s="93"/>
      <c r="I18" s="539" t="s">
        <v>852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4" customHeight="1" x14ac:dyDescent="0.35">
      <c r="A19" s="171"/>
      <c r="B19" s="8"/>
      <c r="C19" s="18"/>
      <c r="D19" s="18"/>
      <c r="E19" s="18"/>
      <c r="F19" s="27"/>
      <c r="G19" s="93"/>
      <c r="H19" s="93"/>
      <c r="I19" s="539" t="s">
        <v>853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4" customHeight="1" x14ac:dyDescent="0.35">
      <c r="A20" s="171"/>
      <c r="B20" s="8"/>
      <c r="C20" s="18"/>
      <c r="D20" s="18"/>
      <c r="E20" s="18"/>
      <c r="F20" s="27"/>
      <c r="G20" s="93"/>
      <c r="H20" s="93"/>
      <c r="I20" s="539" t="s">
        <v>854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4" customHeight="1" x14ac:dyDescent="0.35">
      <c r="A21" s="171"/>
      <c r="B21" s="8"/>
      <c r="C21" s="18"/>
      <c r="D21" s="18"/>
      <c r="E21" s="18"/>
      <c r="F21" s="27"/>
      <c r="G21" s="93"/>
      <c r="H21" s="93"/>
      <c r="I21" s="539" t="s">
        <v>855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4" customHeight="1" x14ac:dyDescent="0.35">
      <c r="A22" s="171"/>
      <c r="B22" s="8"/>
      <c r="C22" s="18"/>
      <c r="D22" s="18"/>
      <c r="E22" s="18"/>
      <c r="F22" s="27"/>
      <c r="G22" s="93"/>
      <c r="H22" s="93"/>
      <c r="I22" s="539" t="s">
        <v>856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4" customHeight="1" x14ac:dyDescent="0.35">
      <c r="A23" s="171"/>
      <c r="B23" s="8"/>
      <c r="C23" s="18"/>
      <c r="D23" s="18"/>
      <c r="E23" s="18"/>
      <c r="F23" s="27"/>
      <c r="G23" s="93"/>
      <c r="H23" s="93"/>
      <c r="I23" s="539" t="s">
        <v>857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4" customHeight="1" x14ac:dyDescent="0.35">
      <c r="A24" s="171"/>
      <c r="B24" s="8"/>
      <c r="C24" s="18"/>
      <c r="D24" s="18"/>
      <c r="E24" s="18"/>
      <c r="F24" s="27"/>
      <c r="G24" s="93"/>
      <c r="H24" s="93"/>
      <c r="I24" s="539" t="s">
        <v>858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4"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4" customHeight="1" x14ac:dyDescent="0.35">
      <c r="A26" s="171"/>
      <c r="B26" s="8"/>
      <c r="C26" s="18"/>
      <c r="D26" s="18"/>
      <c r="E26" s="18"/>
      <c r="F26" s="27"/>
      <c r="G26" s="93"/>
      <c r="H26" s="93" t="s">
        <v>838</v>
      </c>
      <c r="I26" s="539">
        <v>100</v>
      </c>
      <c r="J26" s="91" t="s">
        <v>837</v>
      </c>
      <c r="K26" s="156"/>
      <c r="L26" s="156"/>
      <c r="M26" s="55"/>
      <c r="N26" s="531"/>
      <c r="O26" s="531"/>
      <c r="P26" s="91"/>
      <c r="Q26" s="91"/>
      <c r="R26" s="91"/>
      <c r="S26" s="531"/>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2023-12-23T00:28:41Z</dcterms:modified>
</cp:coreProperties>
</file>