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9879FE15-1B87-4DFD-A440-073315F2FDCE}" xr6:coauthVersionLast="47" xr6:coauthVersionMax="47" xr10:uidLastSave="{00000000-0000-0000-0000-000000000000}"/>
  <bookViews>
    <workbookView xWindow="2868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Experiment!$A$4:$VA$55</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Experiment!$A$5:$VA$54</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I46" i="1" l="1"/>
  <c r="NI32" i="1"/>
  <c r="NI5" i="1"/>
  <c r="NI54" i="1" s="1"/>
  <c r="NJ23" i="1"/>
  <c r="NJ5" i="1"/>
  <c r="NJ54" i="1" s="1"/>
  <c r="NI33" i="1" l="1"/>
  <c r="NI34" i="1"/>
  <c r="NI38" i="1"/>
  <c r="NI22" i="1"/>
  <c r="NI25" i="1" s="1"/>
  <c r="NJ22" i="1"/>
  <c r="NJ25" i="1" s="1"/>
  <c r="ML38" i="1"/>
  <c r="MM38" i="1"/>
  <c r="MN38" i="1"/>
  <c r="MO38" i="1"/>
  <c r="MP38" i="1"/>
  <c r="MQ38" i="1"/>
  <c r="LE38" i="1" a="1"/>
  <c r="LE38" i="1" s="1"/>
  <c r="NK5" i="1"/>
  <c r="NK54" i="1" s="1"/>
  <c r="NH5" i="1"/>
  <c r="NH54" i="1" s="1"/>
  <c r="NG5" i="1"/>
  <c r="NG54" i="1" s="1"/>
  <c r="NF5" i="1"/>
  <c r="NF54" i="1" s="1"/>
  <c r="NE5" i="1"/>
  <c r="NE22" i="1" s="1"/>
  <c r="NE25" i="1" s="1"/>
  <c r="ND5" i="1"/>
  <c r="ND54" i="1" s="1"/>
  <c r="CJ38" i="1"/>
  <c r="NI28" i="1" l="1"/>
  <c r="NI26" i="1"/>
  <c r="NI27" i="1"/>
  <c r="NI29" i="1"/>
  <c r="NG22" i="1"/>
  <c r="NG25" i="1" s="1"/>
  <c r="NH22" i="1"/>
  <c r="NH25" i="1" s="1"/>
  <c r="ND22" i="1"/>
  <c r="ND25" i="1" s="1"/>
  <c r="NF22" i="1"/>
  <c r="NF25" i="1" s="1"/>
  <c r="NK22" i="1"/>
  <c r="NK25" i="1" s="1"/>
  <c r="NE54" i="1"/>
  <c r="AS47" i="1"/>
  <c r="A47" i="1"/>
  <c r="QE46" i="1"/>
  <c r="QD46" i="1"/>
  <c r="QC46" i="1"/>
  <c r="QB46" i="1"/>
  <c r="QA46" i="1"/>
  <c r="PZ46" i="1"/>
  <c r="PY46" i="1"/>
  <c r="PX46" i="1"/>
  <c r="PW46" i="1"/>
  <c r="PV46" i="1"/>
  <c r="PU46" i="1"/>
  <c r="PT46" i="1"/>
  <c r="PS46" i="1"/>
  <c r="PR46" i="1"/>
  <c r="PQ46" i="1"/>
  <c r="PP46" i="1"/>
  <c r="PO46" i="1"/>
  <c r="PN46" i="1"/>
  <c r="PM46" i="1"/>
  <c r="PL46" i="1"/>
  <c r="PK46" i="1"/>
  <c r="PJ46" i="1"/>
  <c r="PI46" i="1"/>
  <c r="PH46" i="1"/>
  <c r="PG46" i="1"/>
  <c r="PF46" i="1"/>
  <c r="MR46" i="1"/>
  <c r="MQ46" i="1"/>
  <c r="MP46" i="1"/>
  <c r="MO46" i="1"/>
  <c r="MN46" i="1"/>
  <c r="MM46" i="1"/>
  <c r="ML46" i="1"/>
  <c r="MD46" i="1"/>
  <c r="MC46" i="1"/>
  <c r="MB46" i="1"/>
  <c r="MA46" i="1"/>
  <c r="KW46" i="1"/>
  <c r="KV46" i="1"/>
  <c r="KU46" i="1"/>
  <c r="KT46" i="1"/>
  <c r="KS46" i="1"/>
  <c r="JJ46" i="1"/>
  <c r="JI46" i="1"/>
  <c r="JG46" i="1"/>
  <c r="JE46" i="1"/>
  <c r="JC46" i="1"/>
  <c r="JB46" i="1"/>
  <c r="IZ46" i="1"/>
  <c r="BJ46" i="1"/>
  <c r="BI46" i="1"/>
  <c r="BH46" i="1"/>
  <c r="BG46" i="1"/>
  <c r="BF46" i="1"/>
  <c r="BE46" i="1"/>
  <c r="AO46" i="1"/>
  <c r="AN46" i="1"/>
  <c r="AM46" i="1"/>
  <c r="X46" i="1"/>
  <c r="MY46" i="1" s="1"/>
  <c r="M46" i="1"/>
  <c r="K46" i="1"/>
  <c r="G46" i="1"/>
  <c r="A46" i="1"/>
  <c r="AR45" i="1"/>
  <c r="AS45" i="1" s="1"/>
  <c r="W45" i="1"/>
  <c r="V45" i="1"/>
  <c r="U45" i="1"/>
  <c r="P45" i="1"/>
  <c r="N45" i="1"/>
  <c r="A45" i="1"/>
  <c r="A44" i="1"/>
  <c r="CM46" i="1" l="1"/>
  <c r="AP46" i="1"/>
  <c r="AL46" i="1"/>
  <c r="KZ46" i="1" s="1"/>
  <c r="BY46" i="1"/>
  <c r="KG46" i="1" l="1"/>
  <c r="KF46" i="1"/>
  <c r="LD46" i="1"/>
  <c r="LA46" i="1"/>
  <c r="KI46" i="1"/>
  <c r="KH46" i="1"/>
  <c r="KY46" i="1"/>
  <c r="LC46" i="1"/>
  <c r="KX46" i="1"/>
  <c r="JF46" i="1"/>
  <c r="OA46" i="1"/>
  <c r="NZ46" i="1"/>
  <c r="CT46" i="1"/>
  <c r="NY46" i="1"/>
  <c r="CS46" i="1"/>
  <c r="NX46" i="1"/>
  <c r="CR46" i="1"/>
  <c r="NW46" i="1"/>
  <c r="CV46" i="1"/>
  <c r="NV46" i="1"/>
  <c r="CW46" i="1"/>
  <c r="CU46" i="1"/>
  <c r="LB46" i="1"/>
  <c r="M23" i="1" l="1"/>
  <c r="K23" i="1"/>
  <c r="L39" i="1"/>
  <c r="L40" i="1" s="1"/>
  <c r="L41" i="1" s="1"/>
  <c r="L42" i="1" s="1"/>
  <c r="BJ38" i="1"/>
  <c r="BI38" i="1"/>
  <c r="BH38" i="1"/>
  <c r="BG38" i="1"/>
  <c r="BF38" i="1"/>
  <c r="BE38" i="1"/>
  <c r="BJ32" i="1"/>
  <c r="BI32" i="1"/>
  <c r="BH32" i="1"/>
  <c r="BG32" i="1"/>
  <c r="BF32" i="1"/>
  <c r="BE32" i="1"/>
  <c r="KL5" i="1" l="1"/>
  <c r="KL54" i="1" s="1"/>
  <c r="KJ5" i="1"/>
  <c r="KJ54" i="1" s="1"/>
  <c r="G8" i="1"/>
  <c r="G9" i="1" s="1"/>
  <c r="G10" i="1" s="1"/>
  <c r="G11" i="1" s="1"/>
  <c r="G12" i="1" s="1"/>
  <c r="G13" i="1" s="1"/>
  <c r="O7" i="1"/>
  <c r="U6" i="1"/>
  <c r="AR31" i="1"/>
  <c r="AS31" i="1" s="1"/>
  <c r="W31" i="1"/>
  <c r="X32" i="1"/>
  <c r="EG19" i="1"/>
  <c r="EG46" i="1" s="1"/>
  <c r="EF19" i="1"/>
  <c r="EF46" i="1" s="1"/>
  <c r="EH19" i="1"/>
  <c r="D6" i="6"/>
  <c r="D6" i="7"/>
  <c r="D6" i="8"/>
  <c r="KW29" i="1"/>
  <c r="KV29" i="1"/>
  <c r="KW28" i="1"/>
  <c r="KV28" i="1"/>
  <c r="KW27" i="1"/>
  <c r="KV27" i="1"/>
  <c r="KW26" i="1"/>
  <c r="KV26" i="1"/>
  <c r="KW25" i="1"/>
  <c r="KV25" i="1"/>
  <c r="JH5" i="1"/>
  <c r="JH54" i="1" s="1"/>
  <c r="JE38" i="1"/>
  <c r="JF5" i="1"/>
  <c r="JF54" i="1" s="1"/>
  <c r="DC5" i="1"/>
  <c r="DC54"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54" i="1" s="1"/>
  <c r="AY5" i="1"/>
  <c r="AY54" i="1" s="1"/>
  <c r="N753" i="4"/>
  <c r="H753" i="4"/>
  <c r="N752" i="4"/>
  <c r="H752" i="4"/>
  <c r="N751" i="4"/>
  <c r="H751" i="4"/>
  <c r="N777" i="4"/>
  <c r="H777" i="4"/>
  <c r="N776" i="4"/>
  <c r="I776" i="4"/>
  <c r="H776" i="4"/>
  <c r="N775" i="4"/>
  <c r="H775" i="4"/>
  <c r="N765" i="4"/>
  <c r="H765" i="4"/>
  <c r="N764" i="4"/>
  <c r="I764" i="4"/>
  <c r="H764" i="4"/>
  <c r="N763" i="4"/>
  <c r="H763" i="4"/>
  <c r="KH5" i="1"/>
  <c r="KH54" i="1" s="1"/>
  <c r="KG5" i="1"/>
  <c r="KG54" i="1" s="1"/>
  <c r="KI5" i="1"/>
  <c r="KI54" i="1" s="1"/>
  <c r="KF5" i="1"/>
  <c r="KF54" i="1" s="1"/>
  <c r="V31" i="1" l="1"/>
  <c r="V46" i="1" s="1"/>
  <c r="MZ46" i="1" s="1"/>
  <c r="W46" i="1"/>
  <c r="MX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N31" i="1" l="1"/>
  <c r="V32" i="1"/>
  <c r="SO21" i="1" l="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RR21" i="1"/>
  <c r="UB21" i="1" s="1"/>
  <c r="RQ21" i="1"/>
  <c r="UA21" i="1" s="1"/>
  <c r="RP21" i="1"/>
  <c r="TZ21" i="1" s="1"/>
  <c r="QK21" i="1"/>
  <c r="SU21" i="1" s="1"/>
  <c r="QJ21" i="1"/>
  <c r="ST21" i="1" s="1"/>
  <c r="QI21" i="1"/>
  <c r="SS21" i="1" s="1"/>
  <c r="QH21" i="1"/>
  <c r="SR21" i="1" s="1"/>
  <c r="QG21" i="1"/>
  <c r="SQ21" i="1" s="1"/>
  <c r="SO19" i="1"/>
  <c r="SO46" i="1" s="1"/>
  <c r="SN19" i="1"/>
  <c r="SN46" i="1" s="1"/>
  <c r="SM19" i="1"/>
  <c r="SM46" i="1" s="1"/>
  <c r="SL19" i="1"/>
  <c r="SL46" i="1" s="1"/>
  <c r="SK19" i="1"/>
  <c r="SK46" i="1" s="1"/>
  <c r="SJ19" i="1"/>
  <c r="SJ46" i="1" s="1"/>
  <c r="SI19" i="1"/>
  <c r="SI46" i="1" s="1"/>
  <c r="SH19" i="1"/>
  <c r="SH46" i="1" s="1"/>
  <c r="SG19" i="1"/>
  <c r="SG46" i="1" s="1"/>
  <c r="SF19" i="1"/>
  <c r="SF46" i="1" s="1"/>
  <c r="SE19" i="1"/>
  <c r="SE46" i="1" s="1"/>
  <c r="SD19" i="1"/>
  <c r="SD46" i="1" s="1"/>
  <c r="SC19" i="1"/>
  <c r="SC46" i="1" s="1"/>
  <c r="SB19" i="1"/>
  <c r="SB46" i="1" s="1"/>
  <c r="SA19" i="1"/>
  <c r="SA46" i="1" s="1"/>
  <c r="RZ19" i="1"/>
  <c r="RZ46" i="1" s="1"/>
  <c r="RY19" i="1"/>
  <c r="RY46" i="1" s="1"/>
  <c r="RX19" i="1"/>
  <c r="RX46" i="1" s="1"/>
  <c r="RW19" i="1"/>
  <c r="RW46" i="1" s="1"/>
  <c r="RV19" i="1"/>
  <c r="RV46" i="1" s="1"/>
  <c r="RU19" i="1"/>
  <c r="RU46" i="1" s="1"/>
  <c r="RT19" i="1"/>
  <c r="RT46" i="1" s="1"/>
  <c r="RS19" i="1"/>
  <c r="RS46" i="1" s="1"/>
  <c r="RR19" i="1"/>
  <c r="RR46" i="1" s="1"/>
  <c r="RQ19" i="1"/>
  <c r="RQ46" i="1" s="1"/>
  <c r="RP19" i="1"/>
  <c r="RP46" i="1" s="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K46" i="1" s="1"/>
  <c r="QJ19" i="1"/>
  <c r="QI19" i="1"/>
  <c r="QH19" i="1"/>
  <c r="QG19" i="1"/>
  <c r="RP15" i="1"/>
  <c r="TZ15" i="1" s="1"/>
  <c r="QK15" i="1"/>
  <c r="SU15" i="1" s="1"/>
  <c r="QJ15" i="1"/>
  <c r="ST15" i="1" s="1"/>
  <c r="QI15" i="1"/>
  <c r="SS15" i="1" s="1"/>
  <c r="QH15" i="1"/>
  <c r="SR15" i="1" s="1"/>
  <c r="QG15" i="1"/>
  <c r="SQ15" i="1" s="1"/>
  <c r="TY5" i="1"/>
  <c r="TX5" i="1"/>
  <c r="TX54" i="1" s="1"/>
  <c r="TW5" i="1"/>
  <c r="TV5" i="1"/>
  <c r="TV54" i="1" s="1"/>
  <c r="TU5" i="1"/>
  <c r="TU54" i="1" s="1"/>
  <c r="TT5" i="1"/>
  <c r="TT54" i="1" s="1"/>
  <c r="RO5" i="1"/>
  <c r="RO54" i="1" s="1"/>
  <c r="RN5" i="1"/>
  <c r="RN54" i="1" s="1"/>
  <c r="RM5" i="1"/>
  <c r="RM54" i="1" s="1"/>
  <c r="RL5" i="1"/>
  <c r="RL54" i="1" s="1"/>
  <c r="RK5" i="1"/>
  <c r="RK54" i="1" s="1"/>
  <c r="RJ5" i="1"/>
  <c r="RJ54" i="1" s="1"/>
  <c r="PE5" i="1"/>
  <c r="PD5" i="1"/>
  <c r="PD54" i="1" s="1"/>
  <c r="PC5" i="1"/>
  <c r="PC54" i="1" s="1"/>
  <c r="PB5" i="1"/>
  <c r="PB54" i="1" s="1"/>
  <c r="PA5" i="1"/>
  <c r="PA54" i="1" s="1"/>
  <c r="OG21" i="1"/>
  <c r="OG46" i="1" s="1"/>
  <c r="OF21" i="1"/>
  <c r="OF46" i="1" s="1"/>
  <c r="OE21" i="1"/>
  <c r="OE46" i="1" s="1"/>
  <c r="OD21" i="1"/>
  <c r="OD46" i="1" s="1"/>
  <c r="OC21" i="1"/>
  <c r="OC46" i="1" s="1"/>
  <c r="OG15" i="1"/>
  <c r="QQ15" i="1" s="1"/>
  <c r="TA15" i="1" s="1"/>
  <c r="OF15" i="1"/>
  <c r="QP15" i="1" s="1"/>
  <c r="SZ15" i="1" s="1"/>
  <c r="OE15" i="1"/>
  <c r="OD15" i="1"/>
  <c r="OC15" i="1"/>
  <c r="OB21" i="1"/>
  <c r="OB46" i="1" s="1"/>
  <c r="OB15" i="1"/>
  <c r="OA5" i="1"/>
  <c r="OA54"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G15" i="1"/>
  <c r="RQ15" i="1" s="1"/>
  <c r="UA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SY5" i="1"/>
  <c r="SX5" i="1"/>
  <c r="SW5" i="1"/>
  <c r="SV5" i="1"/>
  <c r="SU5" i="1"/>
  <c r="ST5" i="1"/>
  <c r="QO5" i="1"/>
  <c r="QO54" i="1" s="1"/>
  <c r="QN5" i="1"/>
  <c r="QN54" i="1" s="1"/>
  <c r="QM5" i="1"/>
  <c r="QM54" i="1" s="1"/>
  <c r="QL5" i="1"/>
  <c r="QL54" i="1" s="1"/>
  <c r="QK5" i="1"/>
  <c r="QK54" i="1" s="1"/>
  <c r="QJ5" i="1"/>
  <c r="QJ54" i="1" s="1"/>
  <c r="OZ5" i="1"/>
  <c r="OY5" i="1"/>
  <c r="OY54" i="1" s="1"/>
  <c r="OX5" i="1"/>
  <c r="OW5" i="1"/>
  <c r="OV5" i="1"/>
  <c r="NY5" i="1"/>
  <c r="NY54" i="1" s="1"/>
  <c r="QG46" i="1" l="1"/>
  <c r="QJ46" i="1"/>
  <c r="QH46" i="1"/>
  <c r="QI46" i="1"/>
  <c r="BA15" i="8"/>
  <c r="AP15" i="8" s="1"/>
  <c r="BD15" i="7"/>
  <c r="AS15" i="7" s="1"/>
  <c r="BD15" i="8"/>
  <c r="AS15" i="8" s="1"/>
  <c r="BB15" i="6"/>
  <c r="AQ15" i="6" s="1"/>
  <c r="BB15" i="7"/>
  <c r="AQ15" i="7" s="1"/>
  <c r="BB15" i="8"/>
  <c r="AQ15" i="8" s="1"/>
  <c r="BC15" i="7"/>
  <c r="AR15" i="7" s="1"/>
  <c r="TW19" i="1"/>
  <c r="TZ19" i="1"/>
  <c r="TZ46" i="1" s="1"/>
  <c r="QM21" i="1"/>
  <c r="SW21" i="1" s="1"/>
  <c r="SZ19" i="1"/>
  <c r="UH19" i="1"/>
  <c r="UH46" i="1" s="1"/>
  <c r="TC19" i="1"/>
  <c r="TE19" i="1"/>
  <c r="UK19" i="1"/>
  <c r="UK46" i="1" s="1"/>
  <c r="TT19" i="1"/>
  <c r="SW19" i="1"/>
  <c r="SX19" i="1"/>
  <c r="UE19" i="1"/>
  <c r="UE46" i="1" s="1"/>
  <c r="TA19" i="1"/>
  <c r="TF19" i="1"/>
  <c r="UL19" i="1"/>
  <c r="UL46" i="1" s="1"/>
  <c r="TV19" i="1"/>
  <c r="TY19" i="1"/>
  <c r="SV19" i="1"/>
  <c r="UD19" i="1"/>
  <c r="UD46" i="1" s="1"/>
  <c r="UG19" i="1"/>
  <c r="UG46" i="1" s="1"/>
  <c r="TG19" i="1"/>
  <c r="UM19" i="1"/>
  <c r="UM46" i="1" s="1"/>
  <c r="UY19" i="1"/>
  <c r="UY46" i="1" s="1"/>
  <c r="QN21" i="1"/>
  <c r="SX21" i="1" s="1"/>
  <c r="TH19" i="1"/>
  <c r="UN19" i="1"/>
  <c r="UN46" i="1" s="1"/>
  <c r="ST19" i="1"/>
  <c r="ST46" i="1" s="1"/>
  <c r="TB19" i="1"/>
  <c r="TI19" i="1"/>
  <c r="UO19" i="1"/>
  <c r="UO46" i="1" s="1"/>
  <c r="TU19" i="1"/>
  <c r="SS19" i="1"/>
  <c r="SS46" i="1" s="1"/>
  <c r="QQ21" i="1"/>
  <c r="TA21" i="1" s="1"/>
  <c r="TJ19" i="1"/>
  <c r="UP19" i="1"/>
  <c r="UP46" i="1" s="1"/>
  <c r="UJ19" i="1"/>
  <c r="UJ46" i="1" s="1"/>
  <c r="TK19" i="1"/>
  <c r="UQ19" i="1"/>
  <c r="UQ46" i="1" s="1"/>
  <c r="SU19" i="1"/>
  <c r="SU46" i="1" s="1"/>
  <c r="UB19" i="1"/>
  <c r="UB46" i="1" s="1"/>
  <c r="QP21" i="1"/>
  <c r="SZ21" i="1" s="1"/>
  <c r="UF19" i="1"/>
  <c r="UF46" i="1" s="1"/>
  <c r="UI19" i="1"/>
  <c r="UI46" i="1" s="1"/>
  <c r="TL19" i="1"/>
  <c r="UR19" i="1"/>
  <c r="UR46" i="1" s="1"/>
  <c r="UC19" i="1"/>
  <c r="UC46" i="1" s="1"/>
  <c r="SY19" i="1"/>
  <c r="TM19" i="1"/>
  <c r="US19" i="1"/>
  <c r="US46" i="1" s="1"/>
  <c r="TS19" i="1"/>
  <c r="UA19" i="1"/>
  <c r="UA46" i="1" s="1"/>
  <c r="QO21" i="1"/>
  <c r="SY21" i="1" s="1"/>
  <c r="TD19" i="1"/>
  <c r="TN19" i="1"/>
  <c r="UT19" i="1"/>
  <c r="UT46" i="1" s="1"/>
  <c r="TO19" i="1"/>
  <c r="UU19" i="1"/>
  <c r="UU46" i="1" s="1"/>
  <c r="SQ19" i="1"/>
  <c r="SQ46" i="1" s="1"/>
  <c r="TP19" i="1"/>
  <c r="UV19" i="1"/>
  <c r="UV46" i="1" s="1"/>
  <c r="SR19" i="1"/>
  <c r="SR46" i="1" s="1"/>
  <c r="TQ19" i="1"/>
  <c r="UW19" i="1"/>
  <c r="UW46" i="1" s="1"/>
  <c r="TX19" i="1"/>
  <c r="TR19" i="1"/>
  <c r="UX19" i="1"/>
  <c r="UX46" i="1" s="1"/>
  <c r="RO22" i="1"/>
  <c r="RO25" i="1" s="1"/>
  <c r="PC22" i="1"/>
  <c r="PC25" i="1" s="1"/>
  <c r="PD22" i="1"/>
  <c r="PD25" i="1" s="1"/>
  <c r="TT22" i="1"/>
  <c r="TT25" i="1" s="1"/>
  <c r="PB22" i="1"/>
  <c r="PB25" i="1" s="1"/>
  <c r="PA22" i="1"/>
  <c r="PA25" i="1" s="1"/>
  <c r="BD15" i="6"/>
  <c r="AS15" i="6" s="1"/>
  <c r="AZ15" i="7"/>
  <c r="AO15" i="7" s="1"/>
  <c r="AZ15" i="8"/>
  <c r="AO15" i="8" s="1"/>
  <c r="BA15" i="6"/>
  <c r="AP15" i="6" s="1"/>
  <c r="BA15" i="7"/>
  <c r="AP15" i="7" s="1"/>
  <c r="BC15" i="6"/>
  <c r="AR15" i="6" s="1"/>
  <c r="OI21" i="1"/>
  <c r="OI46" i="1" s="1"/>
  <c r="OM21" i="1"/>
  <c r="OM46" i="1" s="1"/>
  <c r="OK21" i="1"/>
  <c r="OK46" i="1" s="1"/>
  <c r="OL21" i="1"/>
  <c r="OL46" i="1" s="1"/>
  <c r="OA22" i="1"/>
  <c r="OA25" i="1" s="1"/>
  <c r="QL15" i="1"/>
  <c r="SV15" i="1" s="1"/>
  <c r="OH15" i="1"/>
  <c r="QL21" i="1"/>
  <c r="SV21" i="1" s="1"/>
  <c r="OH21" i="1"/>
  <c r="OH46" i="1" s="1"/>
  <c r="QM15" i="1"/>
  <c r="SW15" i="1" s="1"/>
  <c r="OI15" i="1"/>
  <c r="QN15" i="1"/>
  <c r="SX15" i="1" s="1"/>
  <c r="OJ15" i="1"/>
  <c r="QO15" i="1"/>
  <c r="SY15" i="1" s="1"/>
  <c r="OK15" i="1"/>
  <c r="OJ21" i="1"/>
  <c r="OJ46" i="1" s="1"/>
  <c r="PE54" i="1"/>
  <c r="PE22" i="1"/>
  <c r="PE25" i="1" s="1"/>
  <c r="OL15" i="1"/>
  <c r="OM15" i="1"/>
  <c r="RJ22" i="1"/>
  <c r="RJ25" i="1" s="1"/>
  <c r="RK22" i="1"/>
  <c r="RK25" i="1" s="1"/>
  <c r="RL22" i="1"/>
  <c r="RL25" i="1" s="1"/>
  <c r="RM22" i="1"/>
  <c r="RM25" i="1" s="1"/>
  <c r="RN22" i="1"/>
  <c r="RN25" i="1" s="1"/>
  <c r="TW54" i="1"/>
  <c r="TW22" i="1"/>
  <c r="TW25" i="1" s="1"/>
  <c r="TY54" i="1"/>
  <c r="TY22" i="1"/>
  <c r="TY25" i="1" s="1"/>
  <c r="TU22" i="1"/>
  <c r="TU25" i="1" s="1"/>
  <c r="TV22" i="1"/>
  <c r="TV25" i="1" s="1"/>
  <c r="TX22" i="1"/>
  <c r="TX25" i="1" s="1"/>
  <c r="AQ234" i="6"/>
  <c r="PH15" i="1"/>
  <c r="RR15" i="1" s="1"/>
  <c r="UB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NY22" i="1"/>
  <c r="NY25" i="1" s="1"/>
  <c r="OV54" i="1"/>
  <c r="OV22" i="1"/>
  <c r="OV25" i="1" s="1"/>
  <c r="OW54" i="1"/>
  <c r="OW22" i="1"/>
  <c r="OW25" i="1" s="1"/>
  <c r="OX54" i="1"/>
  <c r="OX22" i="1"/>
  <c r="OX25" i="1" s="1"/>
  <c r="OZ54" i="1"/>
  <c r="OZ22" i="1"/>
  <c r="OZ25" i="1" s="1"/>
  <c r="OY22" i="1"/>
  <c r="OY25" i="1" s="1"/>
  <c r="QJ22" i="1"/>
  <c r="QJ25" i="1" s="1"/>
  <c r="QK22" i="1"/>
  <c r="QK25" i="1" s="1"/>
  <c r="QL22" i="1"/>
  <c r="QL25" i="1" s="1"/>
  <c r="QM22" i="1"/>
  <c r="QM25" i="1" s="1"/>
  <c r="QN22" i="1"/>
  <c r="QN25" i="1" s="1"/>
  <c r="QO22" i="1"/>
  <c r="QO25" i="1" s="1"/>
  <c r="ST54" i="1"/>
  <c r="ST22" i="1"/>
  <c r="ST25" i="1" s="1"/>
  <c r="SU54" i="1"/>
  <c r="SU22" i="1"/>
  <c r="SU25" i="1" s="1"/>
  <c r="SV54" i="1"/>
  <c r="SV22" i="1"/>
  <c r="SV25" i="1" s="1"/>
  <c r="SW54" i="1"/>
  <c r="SW22" i="1"/>
  <c r="SW25" i="1" s="1"/>
  <c r="SX54" i="1"/>
  <c r="SX22" i="1"/>
  <c r="SX25" i="1" s="1"/>
  <c r="SY54" i="1"/>
  <c r="SY22" i="1"/>
  <c r="SY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54" i="1" s="1"/>
  <c r="HY5" i="1"/>
  <c r="HY54" i="1" s="1"/>
  <c r="HX5" i="1"/>
  <c r="HX54" i="1" s="1"/>
  <c r="HW5" i="1"/>
  <c r="HW54" i="1" s="1"/>
  <c r="HV5" i="1"/>
  <c r="HV54" i="1" s="1"/>
  <c r="HU5" i="1"/>
  <c r="HU54" i="1" s="1"/>
  <c r="HT5" i="1"/>
  <c r="HT54" i="1" s="1"/>
  <c r="HS5" i="1"/>
  <c r="HS54" i="1" s="1"/>
  <c r="HR5" i="1"/>
  <c r="HR54" i="1" s="1"/>
  <c r="HQ5" i="1"/>
  <c r="HQ54" i="1" s="1"/>
  <c r="FQ5" i="1"/>
  <c r="FP5" i="1"/>
  <c r="FO5" i="1"/>
  <c r="FN5" i="1"/>
  <c r="FM5" i="1"/>
  <c r="FL5" i="1"/>
  <c r="FK5" i="1"/>
  <c r="FK54" i="1" s="1"/>
  <c r="FJ5" i="1"/>
  <c r="FJ54" i="1" s="1"/>
  <c r="FI5" i="1"/>
  <c r="FI54" i="1" s="1"/>
  <c r="FH5" i="1"/>
  <c r="FH54"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T29" i="1"/>
  <c r="NS29" i="1"/>
  <c r="NR29" i="1"/>
  <c r="NQ29" i="1"/>
  <c r="NP29" i="1"/>
  <c r="NO29" i="1"/>
  <c r="NN29" i="1"/>
  <c r="NM29" i="1"/>
  <c r="NT28" i="1"/>
  <c r="NS28" i="1"/>
  <c r="NR28" i="1"/>
  <c r="NQ28" i="1"/>
  <c r="NP28" i="1"/>
  <c r="NO28" i="1"/>
  <c r="NN28" i="1"/>
  <c r="NM28" i="1"/>
  <c r="NR27" i="1"/>
  <c r="NQ27" i="1"/>
  <c r="NP27" i="1"/>
  <c r="NO27" i="1"/>
  <c r="NN27" i="1"/>
  <c r="NR26" i="1"/>
  <c r="NQ26" i="1"/>
  <c r="NP26" i="1"/>
  <c r="NO26" i="1"/>
  <c r="NN26" i="1"/>
  <c r="A31" i="1"/>
  <c r="H41" i="3"/>
  <c r="H38" i="3"/>
  <c r="H37" i="3"/>
  <c r="H36" i="3"/>
  <c r="H33" i="3"/>
  <c r="NV38" i="1"/>
  <c r="NV23" i="1"/>
  <c r="CJ39" i="1"/>
  <c r="E54" i="1"/>
  <c r="T22" i="1"/>
  <c r="G34" i="1"/>
  <c r="H39" i="1"/>
  <c r="H40" i="1" s="1"/>
  <c r="H41" i="1" s="1"/>
  <c r="H42" i="1" s="1"/>
  <c r="UY5" i="1"/>
  <c r="UY54" i="1" s="1"/>
  <c r="UX5" i="1"/>
  <c r="UX54" i="1" s="1"/>
  <c r="SO32" i="1"/>
  <c r="SO5" i="1"/>
  <c r="SO54" i="1" s="1"/>
  <c r="SN5" i="1"/>
  <c r="SN54" i="1" s="1"/>
  <c r="QE32" i="1"/>
  <c r="QE5" i="1"/>
  <c r="QE54" i="1" s="1"/>
  <c r="QD32" i="1"/>
  <c r="QD5" i="1"/>
  <c r="QD54" i="1" s="1"/>
  <c r="UW5" i="1"/>
  <c r="UW54" i="1" s="1"/>
  <c r="UV5" i="1"/>
  <c r="UV54" i="1" s="1"/>
  <c r="UU5" i="1"/>
  <c r="UU54" i="1" s="1"/>
  <c r="UT5" i="1"/>
  <c r="UT54" i="1" s="1"/>
  <c r="SM5" i="1"/>
  <c r="SM54" i="1" s="1"/>
  <c r="SL5" i="1"/>
  <c r="SL54" i="1" s="1"/>
  <c r="SK5" i="1"/>
  <c r="SK54" i="1" s="1"/>
  <c r="SJ5" i="1"/>
  <c r="SJ54" i="1" s="1"/>
  <c r="QC32" i="1"/>
  <c r="QB32" i="1"/>
  <c r="QA32" i="1"/>
  <c r="PZ32" i="1"/>
  <c r="QC5" i="1"/>
  <c r="QC54" i="1" s="1"/>
  <c r="QB5" i="1"/>
  <c r="QB54" i="1" s="1"/>
  <c r="QA5" i="1"/>
  <c r="QA54" i="1" s="1"/>
  <c r="PZ5" i="1"/>
  <c r="PZ54" i="1" s="1"/>
  <c r="H33" i="1"/>
  <c r="US5" i="1"/>
  <c r="US22" i="1" s="1"/>
  <c r="US25" i="1" s="1"/>
  <c r="UR5" i="1"/>
  <c r="UR22" i="1" s="1"/>
  <c r="UR25" i="1" s="1"/>
  <c r="UQ5" i="1"/>
  <c r="UQ22" i="1" s="1"/>
  <c r="UQ25" i="1" s="1"/>
  <c r="UP5" i="1"/>
  <c r="UP54" i="1" s="1"/>
  <c r="UO5" i="1"/>
  <c r="UO22" i="1" s="1"/>
  <c r="UO25" i="1" s="1"/>
  <c r="UN5" i="1"/>
  <c r="UN22" i="1" s="1"/>
  <c r="UN25" i="1" s="1"/>
  <c r="UM5" i="1"/>
  <c r="UM54" i="1" s="1"/>
  <c r="UL5" i="1"/>
  <c r="UL54" i="1" s="1"/>
  <c r="UK5" i="1"/>
  <c r="UK54" i="1" s="1"/>
  <c r="UJ5" i="1"/>
  <c r="UI5" i="1"/>
  <c r="UI22" i="1" s="1"/>
  <c r="UI25" i="1" s="1"/>
  <c r="UH5" i="1"/>
  <c r="UH22" i="1" s="1"/>
  <c r="UH25" i="1" s="1"/>
  <c r="UG5" i="1"/>
  <c r="UG54" i="1" s="1"/>
  <c r="UF5" i="1"/>
  <c r="UF22" i="1" s="1"/>
  <c r="UF25" i="1" s="1"/>
  <c r="UE5" i="1"/>
  <c r="UE22" i="1" s="1"/>
  <c r="UE25" i="1" s="1"/>
  <c r="UD5" i="1"/>
  <c r="UD54" i="1" s="1"/>
  <c r="UC5" i="1"/>
  <c r="UC54" i="1" s="1"/>
  <c r="UB5" i="1"/>
  <c r="UB54" i="1" s="1"/>
  <c r="UA5" i="1"/>
  <c r="UA22" i="1" s="1"/>
  <c r="UA25" i="1" s="1"/>
  <c r="TZ5" i="1"/>
  <c r="TZ22" i="1" s="1"/>
  <c r="TZ25" i="1" s="1"/>
  <c r="TS5" i="1"/>
  <c r="TS22" i="1" s="1"/>
  <c r="TS25" i="1" s="1"/>
  <c r="TR5" i="1"/>
  <c r="TR54" i="1" s="1"/>
  <c r="TQ5" i="1"/>
  <c r="TQ22" i="1" s="1"/>
  <c r="TQ25" i="1" s="1"/>
  <c r="TP5" i="1"/>
  <c r="TP22" i="1" s="1"/>
  <c r="TP25" i="1" s="1"/>
  <c r="TO5" i="1"/>
  <c r="TO22" i="1" s="1"/>
  <c r="TN5" i="1"/>
  <c r="TM5" i="1"/>
  <c r="TM22" i="1" s="1"/>
  <c r="TM25" i="1" s="1"/>
  <c r="TL5" i="1"/>
  <c r="TL22" i="1" s="1"/>
  <c r="TL25" i="1" s="1"/>
  <c r="TK5" i="1"/>
  <c r="TJ5" i="1"/>
  <c r="TJ54" i="1" s="1"/>
  <c r="TI5" i="1"/>
  <c r="TI54" i="1" s="1"/>
  <c r="TH5" i="1"/>
  <c r="TH22" i="1" s="1"/>
  <c r="TH25" i="1" s="1"/>
  <c r="TG5" i="1"/>
  <c r="TG22" i="1" s="1"/>
  <c r="TG25" i="1" s="1"/>
  <c r="TF5" i="1"/>
  <c r="TF54" i="1" s="1"/>
  <c r="TE5" i="1"/>
  <c r="TE22" i="1" s="1"/>
  <c r="TE25" i="1" s="1"/>
  <c r="TD5" i="1"/>
  <c r="TD54" i="1" s="1"/>
  <c r="TC5" i="1"/>
  <c r="TC54" i="1" s="1"/>
  <c r="TB5" i="1"/>
  <c r="TB54" i="1" s="1"/>
  <c r="TA5" i="1"/>
  <c r="TA54" i="1" s="1"/>
  <c r="SZ5" i="1"/>
  <c r="SZ54" i="1" s="1"/>
  <c r="SS5" i="1"/>
  <c r="SS54" i="1" s="1"/>
  <c r="SR5" i="1"/>
  <c r="SR22" i="1" s="1"/>
  <c r="SR25" i="1" s="1"/>
  <c r="SQ5" i="1"/>
  <c r="SQ54" i="1" s="1"/>
  <c r="SP5" i="1"/>
  <c r="SP54" i="1" s="1"/>
  <c r="SI5" i="1"/>
  <c r="SI54" i="1" s="1"/>
  <c r="SH5" i="1"/>
  <c r="SH22" i="1" s="1"/>
  <c r="SH25" i="1" s="1"/>
  <c r="SG5" i="1"/>
  <c r="SG54" i="1" s="1"/>
  <c r="SF5" i="1"/>
  <c r="SF22" i="1" s="1"/>
  <c r="SF25" i="1" s="1"/>
  <c r="SE5" i="1"/>
  <c r="SE22" i="1" s="1"/>
  <c r="SE25" i="1" s="1"/>
  <c r="SD5" i="1"/>
  <c r="SD22" i="1" s="1"/>
  <c r="SD25" i="1" s="1"/>
  <c r="SC5" i="1"/>
  <c r="SC54" i="1" s="1"/>
  <c r="SB5" i="1"/>
  <c r="SB54" i="1" s="1"/>
  <c r="SA5" i="1"/>
  <c r="SA54" i="1" s="1"/>
  <c r="RZ5" i="1"/>
  <c r="RZ54" i="1" s="1"/>
  <c r="RY5" i="1"/>
  <c r="RY22" i="1" s="1"/>
  <c r="RY25" i="1" s="1"/>
  <c r="RX5" i="1"/>
  <c r="RX54" i="1" s="1"/>
  <c r="RW5" i="1"/>
  <c r="RW54" i="1" s="1"/>
  <c r="RV5" i="1"/>
  <c r="RU5" i="1"/>
  <c r="RU54" i="1" s="1"/>
  <c r="RT5" i="1"/>
  <c r="RT54" i="1" s="1"/>
  <c r="RS5" i="1"/>
  <c r="RR5" i="1"/>
  <c r="RR54" i="1" s="1"/>
  <c r="RQ5" i="1"/>
  <c r="RQ54" i="1" s="1"/>
  <c r="RP5" i="1"/>
  <c r="RP22" i="1" s="1"/>
  <c r="RP25" i="1" s="1"/>
  <c r="RI5" i="1"/>
  <c r="RI54" i="1" s="1"/>
  <c r="RH5" i="1"/>
  <c r="RH54" i="1" s="1"/>
  <c r="RG5" i="1"/>
  <c r="RG22" i="1" s="1"/>
  <c r="RG25" i="1" s="1"/>
  <c r="RF5" i="1"/>
  <c r="RF54" i="1" s="1"/>
  <c r="RE5" i="1"/>
  <c r="RE22" i="1" s="1"/>
  <c r="RE25" i="1" s="1"/>
  <c r="RD5" i="1"/>
  <c r="RD54" i="1" s="1"/>
  <c r="RC5" i="1"/>
  <c r="RC54" i="1" s="1"/>
  <c r="RB5" i="1"/>
  <c r="RB22" i="1" s="1"/>
  <c r="RB25" i="1" s="1"/>
  <c r="RA5" i="1"/>
  <c r="RA22" i="1" s="1"/>
  <c r="RA25" i="1" s="1"/>
  <c r="QZ5" i="1"/>
  <c r="QZ54" i="1" s="1"/>
  <c r="QY5" i="1"/>
  <c r="QY22" i="1" s="1"/>
  <c r="QY25" i="1" s="1"/>
  <c r="QX5" i="1"/>
  <c r="QX54" i="1" s="1"/>
  <c r="QW5" i="1"/>
  <c r="QW54" i="1" s="1"/>
  <c r="QV5" i="1"/>
  <c r="QV54" i="1" s="1"/>
  <c r="QU5" i="1"/>
  <c r="QU54" i="1" s="1"/>
  <c r="QT5" i="1"/>
  <c r="QT54" i="1" s="1"/>
  <c r="QS5" i="1"/>
  <c r="QS54" i="1" s="1"/>
  <c r="QR5" i="1"/>
  <c r="QR54" i="1" s="1"/>
  <c r="QQ5" i="1"/>
  <c r="QQ54" i="1" s="1"/>
  <c r="QP5" i="1"/>
  <c r="QP54" i="1" s="1"/>
  <c r="QI5" i="1"/>
  <c r="QI22" i="1" s="1"/>
  <c r="QI25" i="1" s="1"/>
  <c r="QH5" i="1"/>
  <c r="QH22" i="1" s="1"/>
  <c r="QH25" i="1" s="1"/>
  <c r="QG5" i="1"/>
  <c r="QG22" i="1" s="1"/>
  <c r="QG25" i="1" s="1"/>
  <c r="QF5" i="1"/>
  <c r="QF54" i="1" s="1"/>
  <c r="PY5" i="1"/>
  <c r="PY22" i="1" s="1"/>
  <c r="PX5" i="1"/>
  <c r="PW5" i="1"/>
  <c r="PW22" i="1" s="1"/>
  <c r="PW25" i="1" s="1"/>
  <c r="PV5" i="1"/>
  <c r="PV54" i="1" s="1"/>
  <c r="PU5" i="1"/>
  <c r="PU54" i="1" s="1"/>
  <c r="PT5" i="1"/>
  <c r="PT54" i="1" s="1"/>
  <c r="PS5" i="1"/>
  <c r="PS54" i="1" s="1"/>
  <c r="PR5" i="1"/>
  <c r="PR54" i="1" s="1"/>
  <c r="PQ5" i="1"/>
  <c r="PQ54" i="1" s="1"/>
  <c r="PP5" i="1"/>
  <c r="PP22" i="1" s="1"/>
  <c r="PP25" i="1" s="1"/>
  <c r="PO5" i="1"/>
  <c r="PO54" i="1" s="1"/>
  <c r="PN5" i="1"/>
  <c r="PN54" i="1" s="1"/>
  <c r="PM5" i="1"/>
  <c r="PM22" i="1" s="1"/>
  <c r="PM25" i="1" s="1"/>
  <c r="PL5" i="1"/>
  <c r="PL22" i="1" s="1"/>
  <c r="PL25" i="1" s="1"/>
  <c r="PK5" i="1"/>
  <c r="PK54" i="1" s="1"/>
  <c r="PJ5" i="1"/>
  <c r="PJ54" i="1" s="1"/>
  <c r="PI5" i="1"/>
  <c r="PI54" i="1" s="1"/>
  <c r="PH5" i="1"/>
  <c r="PG5" i="1"/>
  <c r="PG22" i="1" s="1"/>
  <c r="PG25" i="1" s="1"/>
  <c r="PF5" i="1"/>
  <c r="PF22" i="1" s="1"/>
  <c r="PF25" i="1" s="1"/>
  <c r="OU5" i="1"/>
  <c r="OU22" i="1" s="1"/>
  <c r="OU25" i="1" s="1"/>
  <c r="OT5" i="1"/>
  <c r="OT54" i="1" s="1"/>
  <c r="OS5" i="1"/>
  <c r="OS54" i="1" s="1"/>
  <c r="OR5" i="1"/>
  <c r="OR54" i="1" s="1"/>
  <c r="OQ5" i="1"/>
  <c r="OQ54" i="1" s="1"/>
  <c r="OP5" i="1"/>
  <c r="OP54" i="1" s="1"/>
  <c r="OO5" i="1"/>
  <c r="OO54" i="1" s="1"/>
  <c r="ON5" i="1"/>
  <c r="ON22" i="1" s="1"/>
  <c r="ON25" i="1" s="1"/>
  <c r="OM5" i="1"/>
  <c r="OM54" i="1" s="1"/>
  <c r="OL5" i="1"/>
  <c r="OL22" i="1" s="1"/>
  <c r="OL25" i="1" s="1"/>
  <c r="OK5" i="1"/>
  <c r="OK54" i="1" s="1"/>
  <c r="OJ5" i="1"/>
  <c r="OJ54" i="1" s="1"/>
  <c r="OI5" i="1"/>
  <c r="OI22" i="1" s="1"/>
  <c r="OH5" i="1"/>
  <c r="OG5" i="1"/>
  <c r="OG54" i="1" s="1"/>
  <c r="OF5" i="1"/>
  <c r="OF54" i="1" s="1"/>
  <c r="OE5" i="1"/>
  <c r="OE22" i="1" s="1"/>
  <c r="OE25" i="1" s="1"/>
  <c r="OD5" i="1"/>
  <c r="OD54" i="1" s="1"/>
  <c r="OC5" i="1"/>
  <c r="OC22" i="1" s="1"/>
  <c r="OC25" i="1" s="1"/>
  <c r="OB5" i="1"/>
  <c r="OB54" i="1" s="1"/>
  <c r="NZ5" i="1"/>
  <c r="NZ54" i="1" s="1"/>
  <c r="NX5" i="1"/>
  <c r="NX54" i="1" s="1"/>
  <c r="NW5" i="1"/>
  <c r="NW54" i="1" s="1"/>
  <c r="NV5" i="1"/>
  <c r="NV54" i="1" s="1"/>
  <c r="PY32" i="1"/>
  <c r="PX32" i="1"/>
  <c r="PW32" i="1"/>
  <c r="PV32" i="1"/>
  <c r="PU32" i="1"/>
  <c r="PT32" i="1"/>
  <c r="PS32" i="1"/>
  <c r="PR32" i="1"/>
  <c r="PQ32" i="1"/>
  <c r="PP32" i="1"/>
  <c r="PO32" i="1"/>
  <c r="PN32" i="1"/>
  <c r="PM32" i="1"/>
  <c r="PL32" i="1"/>
  <c r="PK32" i="1"/>
  <c r="PJ32" i="1"/>
  <c r="PI32" i="1"/>
  <c r="PH32" i="1"/>
  <c r="PG32" i="1"/>
  <c r="PF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54" i="1" s="1"/>
  <c r="IX5" i="1"/>
  <c r="IX54" i="1" s="1"/>
  <c r="IW5" i="1"/>
  <c r="IW54" i="1" s="1"/>
  <c r="IU5" i="1"/>
  <c r="IU54" i="1" s="1"/>
  <c r="IT5" i="1"/>
  <c r="IT54" i="1" s="1"/>
  <c r="IR5" i="1"/>
  <c r="IR54" i="1" s="1"/>
  <c r="IP5" i="1"/>
  <c r="IP54" i="1" s="1"/>
  <c r="IO5" i="1"/>
  <c r="IO54" i="1" s="1"/>
  <c r="IM5" i="1"/>
  <c r="IM54" i="1" s="1"/>
  <c r="IK5" i="1"/>
  <c r="IK54" i="1" s="1"/>
  <c r="IJ5" i="1"/>
  <c r="IJ54" i="1" s="1"/>
  <c r="IH5" i="1"/>
  <c r="IH54" i="1" s="1"/>
  <c r="IF5" i="1"/>
  <c r="IF54" i="1" s="1"/>
  <c r="IE5" i="1"/>
  <c r="IE54" i="1" s="1"/>
  <c r="IC5" i="1"/>
  <c r="IC54" i="1" s="1"/>
  <c r="IA5" i="1"/>
  <c r="IA54" i="1" s="1"/>
  <c r="HP5" i="1"/>
  <c r="HP54" i="1" s="1"/>
  <c r="HO5" i="1"/>
  <c r="HO54" i="1" s="1"/>
  <c r="HN5" i="1"/>
  <c r="HN54" i="1" s="1"/>
  <c r="HM5" i="1"/>
  <c r="HM54" i="1" s="1"/>
  <c r="HL5" i="1"/>
  <c r="HL54" i="1" s="1"/>
  <c r="HK5" i="1"/>
  <c r="HK54" i="1" s="1"/>
  <c r="HJ5" i="1"/>
  <c r="HJ54" i="1" s="1"/>
  <c r="HI5" i="1"/>
  <c r="HI54" i="1" s="1"/>
  <c r="HH5" i="1"/>
  <c r="HH54" i="1" s="1"/>
  <c r="HG5" i="1"/>
  <c r="HG54" i="1" s="1"/>
  <c r="HF5" i="1"/>
  <c r="HF54" i="1" s="1"/>
  <c r="HE5" i="1"/>
  <c r="HE54" i="1" s="1"/>
  <c r="HD5" i="1"/>
  <c r="HD54" i="1" s="1"/>
  <c r="HC5" i="1"/>
  <c r="HC54" i="1" s="1"/>
  <c r="HB5" i="1"/>
  <c r="HB54" i="1" s="1"/>
  <c r="HA5" i="1"/>
  <c r="HA54" i="1" s="1"/>
  <c r="GZ5" i="1"/>
  <c r="GZ54" i="1" s="1"/>
  <c r="GY5" i="1"/>
  <c r="GY54" i="1" s="1"/>
  <c r="GX5" i="1"/>
  <c r="GX54" i="1" s="1"/>
  <c r="GW5" i="1"/>
  <c r="GW54" i="1" s="1"/>
  <c r="GV5" i="1"/>
  <c r="GV54" i="1" s="1"/>
  <c r="GT5" i="1"/>
  <c r="GT54" i="1" s="1"/>
  <c r="GR5" i="1"/>
  <c r="GR54" i="1" s="1"/>
  <c r="GQ5" i="1"/>
  <c r="GQ54"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54" i="1" s="1"/>
  <c r="EX5" i="1"/>
  <c r="FB5" i="1"/>
  <c r="FB54" i="1" s="1"/>
  <c r="FF5" i="1"/>
  <c r="FF54" i="1" s="1"/>
  <c r="EP5" i="1"/>
  <c r="EP22" i="1" s="1"/>
  <c r="EP25" i="1" s="1"/>
  <c r="EK5" i="1"/>
  <c r="EK54"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TK54" i="1"/>
  <c r="RS54" i="1"/>
  <c r="NU54" i="1"/>
  <c r="UB22" i="1"/>
  <c r="UB25" i="1" s="1"/>
  <c r="TK22" i="1"/>
  <c r="TK25" i="1" s="1"/>
  <c r="RS22" i="1"/>
  <c r="RS25" i="1" s="1"/>
  <c r="PU22" i="1"/>
  <c r="PU25" i="1" s="1"/>
  <c r="SB32" i="1"/>
  <c r="QF15" i="1"/>
  <c r="SP15" i="1" s="1"/>
  <c r="QF21" i="1"/>
  <c r="SP21" i="1" s="1"/>
  <c r="QF19" i="1"/>
  <c r="A202" i="5"/>
  <c r="A201" i="5"/>
  <c r="JG34" i="1"/>
  <c r="JG33" i="1"/>
  <c r="JG32" i="1"/>
  <c r="JG5" i="1"/>
  <c r="JG54" i="1" s="1"/>
  <c r="JJ34" i="1"/>
  <c r="JJ33" i="1"/>
  <c r="JJ32" i="1"/>
  <c r="AS37" i="1" a="1"/>
  <c r="AS37" i="1" s="1"/>
  <c r="KD5" i="1"/>
  <c r="KD54" i="1" s="1"/>
  <c r="KC5" i="1"/>
  <c r="KC54" i="1" s="1"/>
  <c r="KE5" i="1"/>
  <c r="KE54" i="1" s="1"/>
  <c r="KW38" i="1"/>
  <c r="KV38" i="1"/>
  <c r="KB5" i="1"/>
  <c r="KB54" i="1" s="1"/>
  <c r="KA5" i="1"/>
  <c r="KA54" i="1" s="1"/>
  <c r="JZ5" i="1"/>
  <c r="JZ54" i="1" s="1"/>
  <c r="JY5" i="1"/>
  <c r="JY54" i="1" s="1"/>
  <c r="JX5" i="1"/>
  <c r="JX54" i="1" s="1"/>
  <c r="JW5" i="1"/>
  <c r="JW54" i="1" s="1"/>
  <c r="JV5" i="1"/>
  <c r="JV54" i="1" s="1"/>
  <c r="JU5" i="1"/>
  <c r="JU54" i="1" s="1"/>
  <c r="JT5" i="1"/>
  <c r="JT54" i="1" s="1"/>
  <c r="JE5" i="1"/>
  <c r="JE54" i="1" s="1"/>
  <c r="K38" i="1"/>
  <c r="K32" i="1"/>
  <c r="JJ5" i="1"/>
  <c r="JJ54" i="1" s="1"/>
  <c r="A113" i="5"/>
  <c r="KN5" i="1"/>
  <c r="KN54" i="1" s="1"/>
  <c r="KO5" i="1"/>
  <c r="KO54" i="1" s="1"/>
  <c r="A122" i="5"/>
  <c r="KP5" i="1"/>
  <c r="KP54" i="1" s="1"/>
  <c r="C788" i="4"/>
  <c r="C786" i="4"/>
  <c r="C791" i="4"/>
  <c r="C790" i="4"/>
  <c r="C789" i="4"/>
  <c r="C787" i="4"/>
  <c r="M101" i="4"/>
  <c r="M100" i="4"/>
  <c r="M99" i="4"/>
  <c r="M98" i="4"/>
  <c r="M32" i="1"/>
  <c r="CM32" i="1" s="1"/>
  <c r="QQ22" i="1" l="1"/>
  <c r="QQ25" i="1" s="1"/>
  <c r="TO54" i="1"/>
  <c r="QU22" i="1"/>
  <c r="QU25" i="1" s="1"/>
  <c r="PY54" i="1"/>
  <c r="UC22" i="1"/>
  <c r="UC25" i="1" s="1"/>
  <c r="SF54" i="1"/>
  <c r="UD22" i="1"/>
  <c r="UD25" i="1" s="1"/>
  <c r="QT22" i="1"/>
  <c r="QT25" i="1" s="1"/>
  <c r="QN46" i="1"/>
  <c r="QM46" i="1"/>
  <c r="SY46" i="1"/>
  <c r="QO46" i="1"/>
  <c r="QF46" i="1"/>
  <c r="TA46" i="1"/>
  <c r="SZ46" i="1"/>
  <c r="QP46" i="1"/>
  <c r="SX46" i="1"/>
  <c r="QQ46" i="1"/>
  <c r="SV46" i="1"/>
  <c r="SW46" i="1"/>
  <c r="QL46" i="1"/>
  <c r="UA54" i="1"/>
  <c r="OG22" i="1"/>
  <c r="OG25" i="1" s="1"/>
  <c r="OO22" i="1"/>
  <c r="OO25" i="1" s="1"/>
  <c r="RF22" i="1"/>
  <c r="RF25" i="1" s="1"/>
  <c r="OS22" i="1"/>
  <c r="OS25" i="1" s="1"/>
  <c r="TL54" i="1"/>
  <c r="OF22" i="1"/>
  <c r="OF25" i="1" s="1"/>
  <c r="RU22" i="1"/>
  <c r="RU25" i="1" s="1"/>
  <c r="ON54" i="1"/>
  <c r="TM54" i="1"/>
  <c r="PV22" i="1"/>
  <c r="PV25" i="1" s="1"/>
  <c r="QP22" i="1"/>
  <c r="QP25" i="1" s="1"/>
  <c r="TZ54" i="1"/>
  <c r="OQ22" i="1"/>
  <c r="OQ25" i="1" s="1"/>
  <c r="UF54" i="1"/>
  <c r="RH22" i="1"/>
  <c r="RH25" i="1" s="1"/>
  <c r="SE54" i="1"/>
  <c r="QR22" i="1"/>
  <c r="QR25" i="1" s="1"/>
  <c r="RW22" i="1"/>
  <c r="RW25" i="1" s="1"/>
  <c r="OL54" i="1"/>
  <c r="SH54" i="1"/>
  <c r="OP22" i="1"/>
  <c r="OP25" i="1" s="1"/>
  <c r="QS22" i="1"/>
  <c r="QS25" i="1" s="1"/>
  <c r="OT22" i="1"/>
  <c r="OT25" i="1" s="1"/>
  <c r="TR22" i="1"/>
  <c r="TR25" i="1" s="1"/>
  <c r="OE54" i="1"/>
  <c r="OI54" i="1"/>
  <c r="OR22" i="1"/>
  <c r="OR25" i="1" s="1"/>
  <c r="SD54" i="1"/>
  <c r="RT22" i="1"/>
  <c r="RT25" i="1" s="1"/>
  <c r="OU54" i="1"/>
  <c r="RZ22" i="1"/>
  <c r="RZ25" i="1" s="1"/>
  <c r="SC22" i="1"/>
  <c r="SC25" i="1" s="1"/>
  <c r="SA22" i="1"/>
  <c r="SA25" i="1" s="1"/>
  <c r="SG22" i="1"/>
  <c r="SG25" i="1" s="1"/>
  <c r="QV22" i="1"/>
  <c r="QV25" i="1" s="1"/>
  <c r="QZ22" i="1"/>
  <c r="QZ25" i="1" s="1"/>
  <c r="PH22" i="1"/>
  <c r="PH25" i="1" s="1"/>
  <c r="PH54" i="1"/>
  <c r="UJ22" i="1"/>
  <c r="UJ25" i="1" s="1"/>
  <c r="UJ54" i="1"/>
  <c r="SR54" i="1"/>
  <c r="PP54" i="1"/>
  <c r="UR54" i="1"/>
  <c r="OJ22" i="1"/>
  <c r="OJ25" i="1" s="1"/>
  <c r="PW54" i="1"/>
  <c r="TI22" i="1"/>
  <c r="TI25" i="1" s="1"/>
  <c r="NX22" i="1"/>
  <c r="NX25" i="1" s="1"/>
  <c r="QV21" i="1"/>
  <c r="QV46" i="1" s="1"/>
  <c r="QU21" i="1"/>
  <c r="QU46" i="1" s="1"/>
  <c r="QW21" i="1"/>
  <c r="QW46" i="1" s="1"/>
  <c r="QS21" i="1"/>
  <c r="QS46" i="1" s="1"/>
  <c r="UH54" i="1"/>
  <c r="PF54" i="1"/>
  <c r="V33" i="1"/>
  <c r="X33" i="1"/>
  <c r="W33" i="1"/>
  <c r="UL22" i="1"/>
  <c r="UL25" i="1" s="1"/>
  <c r="UK22" i="1"/>
  <c r="UK25" i="1" s="1"/>
  <c r="RA54" i="1"/>
  <c r="PI22" i="1"/>
  <c r="PI25" i="1" s="1"/>
  <c r="PJ22" i="1"/>
  <c r="PJ25" i="1" s="1"/>
  <c r="SS22" i="1"/>
  <c r="SS25" i="1" s="1"/>
  <c r="PN22" i="1"/>
  <c r="PN25" i="1" s="1"/>
  <c r="SZ22" i="1"/>
  <c r="SZ25" i="1" s="1"/>
  <c r="TC22" i="1"/>
  <c r="TC25" i="1" s="1"/>
  <c r="TD22" i="1"/>
  <c r="TD25" i="1" s="1"/>
  <c r="TF22" i="1"/>
  <c r="TF25" i="1" s="1"/>
  <c r="UP22" i="1"/>
  <c r="UP25" i="1" s="1"/>
  <c r="RB54" i="1"/>
  <c r="PK22" i="1"/>
  <c r="PK25" i="1" s="1"/>
  <c r="UM22" i="1"/>
  <c r="UM25" i="1" s="1"/>
  <c r="TA22" i="1"/>
  <c r="TA25" i="1" s="1"/>
  <c r="TB22" i="1"/>
  <c r="TB25" i="1" s="1"/>
  <c r="RC22" i="1"/>
  <c r="RC25" i="1" s="1"/>
  <c r="OQ21" i="1"/>
  <c r="OQ46" i="1" s="1"/>
  <c r="OO21" i="1"/>
  <c r="OO46" i="1" s="1"/>
  <c r="RX22" i="1"/>
  <c r="RX25" i="1" s="1"/>
  <c r="QH54" i="1"/>
  <c r="OS21" i="1"/>
  <c r="OS46" i="1" s="1"/>
  <c r="SB22" i="1"/>
  <c r="SB25" i="1" s="1"/>
  <c r="OR21" i="1"/>
  <c r="OR46" i="1" s="1"/>
  <c r="QW15" i="1"/>
  <c r="TG15" i="1" s="1"/>
  <c r="OS15" i="1"/>
  <c r="QV15" i="1"/>
  <c r="TF15" i="1" s="1"/>
  <c r="OR15" i="1"/>
  <c r="RQ22" i="1"/>
  <c r="RQ25" i="1" s="1"/>
  <c r="QT21" i="1"/>
  <c r="QT46" i="1" s="1"/>
  <c r="OP21" i="1"/>
  <c r="OP46" i="1" s="1"/>
  <c r="QU15" i="1"/>
  <c r="TE15" i="1" s="1"/>
  <c r="OQ15" i="1"/>
  <c r="QT15" i="1"/>
  <c r="TD15" i="1" s="1"/>
  <c r="OP15" i="1"/>
  <c r="PS22" i="1"/>
  <c r="PS25" i="1" s="1"/>
  <c r="QS15" i="1"/>
  <c r="TC15" i="1" s="1"/>
  <c r="OO15" i="1"/>
  <c r="QR21" i="1"/>
  <c r="QR46" i="1" s="1"/>
  <c r="ON21" i="1"/>
  <c r="ON46" i="1" s="1"/>
  <c r="QR15" i="1"/>
  <c r="TB15" i="1" s="1"/>
  <c r="ON15" i="1"/>
  <c r="SP19" i="1"/>
  <c r="SP46" i="1" s="1"/>
  <c r="QY54" i="1"/>
  <c r="SQ22" i="1"/>
  <c r="SQ25" i="1" s="1"/>
  <c r="HX22" i="1"/>
  <c r="HX25" i="1" s="1"/>
  <c r="EJ19" i="1"/>
  <c r="AQ234" i="8"/>
  <c r="AP234" i="4"/>
  <c r="AP234" i="7"/>
  <c r="PI15" i="1"/>
  <c r="RS15" i="1" s="1"/>
  <c r="UC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I54" i="1"/>
  <c r="UN54" i="1"/>
  <c r="PG54" i="1"/>
  <c r="UO54" i="1"/>
  <c r="PL54" i="1"/>
  <c r="PM54" i="1"/>
  <c r="RE54" i="1"/>
  <c r="HY22" i="1"/>
  <c r="HY25" i="1" s="1"/>
  <c r="GT19" i="1"/>
  <c r="OH22" i="1"/>
  <c r="OH25" i="1" s="1"/>
  <c r="OH54" i="1"/>
  <c r="PX54" i="1"/>
  <c r="PX22" i="1"/>
  <c r="PX25" i="1" s="1"/>
  <c r="RV22" i="1"/>
  <c r="RV25" i="1" s="1"/>
  <c r="RV54" i="1"/>
  <c r="TN22" i="1"/>
  <c r="TN25" i="1" s="1"/>
  <c r="TN54" i="1"/>
  <c r="HU22" i="1"/>
  <c r="HU25" i="1" s="1"/>
  <c r="HV22" i="1"/>
  <c r="HV25" i="1" s="1"/>
  <c r="HW22" i="1"/>
  <c r="HW25" i="1" s="1"/>
  <c r="FL54" i="1"/>
  <c r="FL22" i="1"/>
  <c r="FL25" i="1" s="1"/>
  <c r="FM54" i="1"/>
  <c r="FM22" i="1"/>
  <c r="FM25" i="1" s="1"/>
  <c r="FN54" i="1"/>
  <c r="FN22" i="1"/>
  <c r="FN25" i="1" s="1"/>
  <c r="FO54" i="1"/>
  <c r="FO22" i="1"/>
  <c r="FO25" i="1" s="1"/>
  <c r="FP54" i="1"/>
  <c r="FP22" i="1"/>
  <c r="FP25" i="1" s="1"/>
  <c r="FQ54" i="1"/>
  <c r="FQ22" i="1"/>
  <c r="FQ25" i="1" s="1"/>
  <c r="FH22" i="1"/>
  <c r="FH25" i="1" s="1"/>
  <c r="FI22" i="1"/>
  <c r="FI25" i="1" s="1"/>
  <c r="FJ22" i="1"/>
  <c r="FJ25" i="1" s="1"/>
  <c r="FK22" i="1"/>
  <c r="FK25" i="1" s="1"/>
  <c r="HQ22" i="1"/>
  <c r="HQ25" i="1" s="1"/>
  <c r="HR22" i="1"/>
  <c r="HR25" i="1" s="1"/>
  <c r="HS22" i="1"/>
  <c r="HS25" i="1" s="1"/>
  <c r="HT22" i="1"/>
  <c r="HT25" i="1" s="1"/>
  <c r="QI54" i="1"/>
  <c r="OM22" i="1"/>
  <c r="OM25" i="1" s="1"/>
  <c r="TS54" i="1"/>
  <c r="UG22" i="1"/>
  <c r="UG25" i="1" s="1"/>
  <c r="SI22" i="1"/>
  <c r="SI25" i="1" s="1"/>
  <c r="QW22" i="1"/>
  <c r="QW25" i="1" s="1"/>
  <c r="QX22" i="1"/>
  <c r="QX25" i="1" s="1"/>
  <c r="RD22" i="1"/>
  <c r="RD25" i="1" s="1"/>
  <c r="OC54" i="1"/>
  <c r="RI22" i="1"/>
  <c r="RI25" i="1" s="1"/>
  <c r="US54" i="1"/>
  <c r="PQ22" i="1"/>
  <c r="PQ25" i="1" s="1"/>
  <c r="TG54" i="1"/>
  <c r="SC32" i="1"/>
  <c r="NZ22" i="1"/>
  <c r="NZ25" i="1" s="1"/>
  <c r="SD32" i="1"/>
  <c r="SE32" i="1"/>
  <c r="SN32" i="1"/>
  <c r="PO22" i="1"/>
  <c r="PO25" i="1" s="1"/>
  <c r="UQ54" i="1"/>
  <c r="NW22" i="1"/>
  <c r="NW25" i="1" s="1"/>
  <c r="TE54" i="1"/>
  <c r="RG54" i="1"/>
  <c r="OK22" i="1"/>
  <c r="OK25" i="1" s="1"/>
  <c r="TH54" i="1"/>
  <c r="SK22" i="1"/>
  <c r="SK25" i="1" s="1"/>
  <c r="RP54" i="1"/>
  <c r="QE22" i="1"/>
  <c r="QE25" i="1" s="1"/>
  <c r="QF23" i="1"/>
  <c r="SL22" i="1"/>
  <c r="SL25" i="1" s="1"/>
  <c r="QF38" i="1"/>
  <c r="TP54" i="1"/>
  <c r="SM22" i="1"/>
  <c r="SM25" i="1" s="1"/>
  <c r="RT32" i="1"/>
  <c r="SK32" i="1"/>
  <c r="RU32" i="1"/>
  <c r="RV32" i="1"/>
  <c r="RW32" i="1"/>
  <c r="RX32" i="1"/>
  <c r="RY32" i="1"/>
  <c r="RZ32" i="1"/>
  <c r="SA32" i="1"/>
  <c r="TQ54" i="1"/>
  <c r="RY54" i="1"/>
  <c r="QG54" i="1"/>
  <c r="CJ40" i="1"/>
  <c r="UX22" i="1"/>
  <c r="UX25" i="1" s="1"/>
  <c r="GD16" i="1"/>
  <c r="GE16" i="1"/>
  <c r="GF16" i="1"/>
  <c r="IL16" i="1"/>
  <c r="IM16" i="1"/>
  <c r="IN16" i="1"/>
  <c r="IO16" i="1"/>
  <c r="H34" i="1"/>
  <c r="UY22" i="1"/>
  <c r="UY25" i="1" s="1"/>
  <c r="UE54" i="1"/>
  <c r="SN22" i="1"/>
  <c r="SN25" i="1" s="1"/>
  <c r="SO22" i="1"/>
  <c r="SO25" i="1" s="1"/>
  <c r="UT22" i="1"/>
  <c r="UT25" i="1" s="1"/>
  <c r="UU22" i="1"/>
  <c r="UU25" i="1" s="1"/>
  <c r="UV22" i="1"/>
  <c r="UV25" i="1" s="1"/>
  <c r="UW22" i="1"/>
  <c r="UW25" i="1" s="1"/>
  <c r="QD22" i="1"/>
  <c r="QD25" i="1" s="1"/>
  <c r="PZ22" i="1"/>
  <c r="PZ25" i="1" s="1"/>
  <c r="QA22" i="1"/>
  <c r="QA25" i="1" s="1"/>
  <c r="QB22" i="1"/>
  <c r="QB25" i="1" s="1"/>
  <c r="QC22" i="1"/>
  <c r="QC25" i="1" s="1"/>
  <c r="SJ22" i="1"/>
  <c r="SJ25" i="1" s="1"/>
  <c r="SJ32" i="1"/>
  <c r="SL32" i="1"/>
  <c r="SM32" i="1"/>
  <c r="TJ22" i="1"/>
  <c r="TJ25" i="1" s="1"/>
  <c r="RR22" i="1"/>
  <c r="RR25" i="1" s="1"/>
  <c r="PT22" i="1"/>
  <c r="PT25" i="1" s="1"/>
  <c r="OD22" i="1"/>
  <c r="OD25" i="1" s="1"/>
  <c r="OB22" i="1"/>
  <c r="OB25" i="1" s="1"/>
  <c r="PR22" i="1"/>
  <c r="PR25" i="1" s="1"/>
  <c r="SF32" i="1"/>
  <c r="SG32" i="1"/>
  <c r="SH32" i="1"/>
  <c r="SI32" i="1"/>
  <c r="RP32" i="1"/>
  <c r="RQ32" i="1"/>
  <c r="RR32" i="1"/>
  <c r="RS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54" i="1"/>
  <c r="EX22" i="1"/>
  <c r="EX25" i="1" s="1"/>
  <c r="EP54"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I25" i="1"/>
  <c r="PY25" i="1"/>
  <c r="TO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TF21" i="1" l="1"/>
  <c r="TF46" i="1" s="1"/>
  <c r="TD21" i="1"/>
  <c r="TD46" i="1" s="1"/>
  <c r="RC21" i="1"/>
  <c r="RC46" i="1" s="1"/>
  <c r="TC21" i="1"/>
  <c r="TC46" i="1" s="1"/>
  <c r="TE21" i="1"/>
  <c r="TE46" i="1" s="1"/>
  <c r="RB21" i="1"/>
  <c r="RB46" i="1" s="1"/>
  <c r="QY21" i="1"/>
  <c r="QY46" i="1" s="1"/>
  <c r="TG21" i="1"/>
  <c r="TG46" i="1" s="1"/>
  <c r="TB21" i="1"/>
  <c r="TB46" i="1" s="1"/>
  <c r="OW21" i="1"/>
  <c r="X34" i="1"/>
  <c r="W34" i="1"/>
  <c r="MX34" i="1" s="1"/>
  <c r="V34" i="1"/>
  <c r="RA21" i="1"/>
  <c r="RA46" i="1" s="1"/>
  <c r="OU21" i="1"/>
  <c r="OU46" i="1" s="1"/>
  <c r="OX21" i="1"/>
  <c r="OX46" i="1" s="1"/>
  <c r="OY21" i="1"/>
  <c r="OY46" i="1" s="1"/>
  <c r="QX21" i="1"/>
  <c r="QX46" i="1" s="1"/>
  <c r="OT21" i="1"/>
  <c r="OT46" i="1" s="1"/>
  <c r="QX15" i="1"/>
  <c r="TH15" i="1" s="1"/>
  <c r="OT15" i="1"/>
  <c r="QZ15" i="1"/>
  <c r="TJ15" i="1" s="1"/>
  <c r="OV15" i="1"/>
  <c r="RA15" i="1"/>
  <c r="TK15" i="1" s="1"/>
  <c r="OW15" i="1"/>
  <c r="QY15" i="1"/>
  <c r="TI15" i="1" s="1"/>
  <c r="OU15" i="1"/>
  <c r="QZ21" i="1"/>
  <c r="QZ46" i="1" s="1"/>
  <c r="OV21" i="1"/>
  <c r="OV46" i="1" s="1"/>
  <c r="RC15" i="1"/>
  <c r="TM15" i="1" s="1"/>
  <c r="OY15" i="1"/>
  <c r="RB15" i="1"/>
  <c r="TL15" i="1" s="1"/>
  <c r="OX15" i="1"/>
  <c r="PJ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X32" i="1"/>
  <c r="GU19" i="1"/>
  <c r="MX33" i="1"/>
  <c r="KW32" i="1"/>
  <c r="KV32" i="1"/>
  <c r="AS246" i="4"/>
  <c r="AY246" i="4" s="1"/>
  <c r="SP38" i="1"/>
  <c r="SP23" i="1"/>
  <c r="IQ16" i="1"/>
  <c r="IT16" i="1"/>
  <c r="GK16" i="1"/>
  <c r="IS16" i="1"/>
  <c r="GJ16" i="1"/>
  <c r="IR16" i="1"/>
  <c r="GI16" i="1"/>
  <c r="UY32" i="1"/>
  <c r="UX32" i="1"/>
  <c r="UU32" i="1"/>
  <c r="UT32" i="1"/>
  <c r="UW32" i="1"/>
  <c r="UV32" i="1"/>
  <c r="UF32" i="1"/>
  <c r="UE32" i="1"/>
  <c r="UP32" i="1"/>
  <c r="UD32" i="1"/>
  <c r="UC32" i="1"/>
  <c r="UO32" i="1"/>
  <c r="UB32" i="1"/>
  <c r="UA32" i="1"/>
  <c r="UN32" i="1"/>
  <c r="UG32" i="1"/>
  <c r="TZ32" i="1"/>
  <c r="UM32" i="1"/>
  <c r="UL32" i="1"/>
  <c r="UK32" i="1"/>
  <c r="UJ32" i="1"/>
  <c r="UI32" i="1"/>
  <c r="UH32" i="1"/>
  <c r="US32" i="1"/>
  <c r="UR32" i="1"/>
  <c r="UQ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PC21" i="1" l="1"/>
  <c r="PC46" i="1" s="1"/>
  <c r="OW46" i="1"/>
  <c r="RG21" i="1"/>
  <c r="TI21" i="1"/>
  <c r="TI46" i="1" s="1"/>
  <c r="TL21" i="1"/>
  <c r="TL46" i="1" s="1"/>
  <c r="TH21" i="1"/>
  <c r="TH46" i="1" s="1"/>
  <c r="PE21" i="1"/>
  <c r="PE46" i="1" s="1"/>
  <c r="RH21" i="1"/>
  <c r="RH46" i="1" s="1"/>
  <c r="TK21" i="1"/>
  <c r="TK46" i="1" s="1"/>
  <c r="TM21" i="1"/>
  <c r="TM46" i="1" s="1"/>
  <c r="TJ21" i="1"/>
  <c r="TJ46" i="1" s="1"/>
  <c r="RE21" i="1"/>
  <c r="RE46" i="1" s="1"/>
  <c r="PA21" i="1"/>
  <c r="PD21" i="1"/>
  <c r="PD46" i="1" s="1"/>
  <c r="RI21" i="1"/>
  <c r="RI46" i="1" s="1"/>
  <c r="PK15" i="1"/>
  <c r="RT15" i="1"/>
  <c r="UD15" i="1" s="1"/>
  <c r="RH15" i="1"/>
  <c r="TR15" i="1" s="1"/>
  <c r="PD15" i="1"/>
  <c r="RI15" i="1"/>
  <c r="TS15" i="1" s="1"/>
  <c r="PE15" i="1"/>
  <c r="RF21" i="1"/>
  <c r="RF46" i="1" s="1"/>
  <c r="PB21" i="1"/>
  <c r="PB46" i="1" s="1"/>
  <c r="RE15" i="1"/>
  <c r="TO15" i="1" s="1"/>
  <c r="PA15" i="1"/>
  <c r="RD21" i="1"/>
  <c r="RD46" i="1" s="1"/>
  <c r="OZ21" i="1"/>
  <c r="OZ46" i="1" s="1"/>
  <c r="RG15" i="1"/>
  <c r="TQ15" i="1" s="1"/>
  <c r="PC15" i="1"/>
  <c r="RF15" i="1"/>
  <c r="TP15" i="1" s="1"/>
  <c r="PB15" i="1"/>
  <c r="RD15" i="1"/>
  <c r="TN15" i="1" s="1"/>
  <c r="OZ15" i="1"/>
  <c r="RJ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RM21" i="1" l="1"/>
  <c r="RM46" i="1" s="1"/>
  <c r="RK21" i="1"/>
  <c r="RK46" i="1" s="1"/>
  <c r="PA46" i="1"/>
  <c r="TQ21" i="1"/>
  <c r="TQ46" i="1" s="1"/>
  <c r="RG46" i="1"/>
  <c r="RO21" i="1"/>
  <c r="TR21" i="1"/>
  <c r="TR46" i="1" s="1"/>
  <c r="TO21" i="1"/>
  <c r="TO46" i="1" s="1"/>
  <c r="RJ21" i="1"/>
  <c r="RJ46" i="1" s="1"/>
  <c r="TN21" i="1"/>
  <c r="TN46" i="1" s="1"/>
  <c r="TP21" i="1"/>
  <c r="TP46" i="1" s="1"/>
  <c r="TS21" i="1"/>
  <c r="TS46" i="1" s="1"/>
  <c r="RN21" i="1"/>
  <c r="RN46" i="1" s="1"/>
  <c r="RO15" i="1"/>
  <c r="RM15" i="1"/>
  <c r="RK15" i="1"/>
  <c r="RL21" i="1"/>
  <c r="RL46" i="1" s="1"/>
  <c r="RN15" i="1"/>
  <c r="PL15" i="1"/>
  <c r="RU15" i="1"/>
  <c r="UE15" i="1" s="1"/>
  <c r="TT15" i="1"/>
  <c r="RL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EH46" i="1" s="1"/>
  <c r="GP5" i="1"/>
  <c r="GO5" i="1"/>
  <c r="GN5" i="1"/>
  <c r="GL5" i="1"/>
  <c r="GK5" i="1"/>
  <c r="GI5" i="1"/>
  <c r="GG5" i="1"/>
  <c r="GF5" i="1"/>
  <c r="GD5" i="1"/>
  <c r="GB5" i="1"/>
  <c r="GA5" i="1"/>
  <c r="FY5" i="1"/>
  <c r="FW5" i="1"/>
  <c r="FV5" i="1"/>
  <c r="FT5" i="1"/>
  <c r="FR5" i="1"/>
  <c r="FR54" i="1" s="1"/>
  <c r="FG5" i="1"/>
  <c r="FG54" i="1" s="1"/>
  <c r="FE5" i="1"/>
  <c r="FE54" i="1" s="1"/>
  <c r="FD5" i="1"/>
  <c r="FD54" i="1" s="1"/>
  <c r="FC5" i="1"/>
  <c r="FC54" i="1" s="1"/>
  <c r="FA5" i="1"/>
  <c r="FA54" i="1" s="1"/>
  <c r="EZ5" i="1"/>
  <c r="EZ54" i="1" s="1"/>
  <c r="EY5" i="1"/>
  <c r="EY54" i="1" s="1"/>
  <c r="EW5" i="1"/>
  <c r="EW54" i="1" s="1"/>
  <c r="EV5" i="1"/>
  <c r="EV54" i="1" s="1"/>
  <c r="EU5" i="1"/>
  <c r="EU54" i="1" s="1"/>
  <c r="ET5" i="1"/>
  <c r="ET54" i="1" s="1"/>
  <c r="ER5" i="1"/>
  <c r="ER54" i="1" s="1"/>
  <c r="EQ5" i="1"/>
  <c r="EQ54" i="1" s="1"/>
  <c r="EO5" i="1"/>
  <c r="EO54" i="1" s="1"/>
  <c r="EN5" i="1"/>
  <c r="EN54" i="1" s="1"/>
  <c r="EM5" i="1"/>
  <c r="EM54" i="1" s="1"/>
  <c r="EI5" i="1"/>
  <c r="EI54" i="1" s="1"/>
  <c r="AH39" i="1"/>
  <c r="AH40" i="1" s="1"/>
  <c r="AH41" i="1" s="1"/>
  <c r="AH42" i="1" s="1"/>
  <c r="AK39" i="1"/>
  <c r="AK40" i="1" s="1"/>
  <c r="AK41" i="1" s="1"/>
  <c r="AK42" i="1" s="1"/>
  <c r="AJ39" i="1"/>
  <c r="AJ40" i="1" s="1"/>
  <c r="AJ41" i="1" s="1"/>
  <c r="AJ42" i="1" s="1"/>
  <c r="AI39" i="1"/>
  <c r="AI40" i="1" s="1"/>
  <c r="AI41" i="1" s="1"/>
  <c r="AI42" i="1" s="1"/>
  <c r="EH5" i="1"/>
  <c r="EH54"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54" i="1"/>
  <c r="F54" i="1"/>
  <c r="C54" i="1"/>
  <c r="B54" i="1"/>
  <c r="ED54" i="1"/>
  <c r="EC54" i="1"/>
  <c r="EB54" i="1"/>
  <c r="EA54" i="1"/>
  <c r="DZ54" i="1"/>
  <c r="DY54" i="1"/>
  <c r="DX54" i="1"/>
  <c r="DW54" i="1"/>
  <c r="DV54" i="1"/>
  <c r="DU54" i="1"/>
  <c r="DT54" i="1"/>
  <c r="DS54" i="1"/>
  <c r="ED22" i="1"/>
  <c r="EC22" i="1"/>
  <c r="EB22" i="1"/>
  <c r="EA22" i="1"/>
  <c r="DZ22" i="1"/>
  <c r="DY22" i="1"/>
  <c r="DX22" i="1"/>
  <c r="DW22" i="1"/>
  <c r="DV22" i="1"/>
  <c r="DU22" i="1"/>
  <c r="DT22" i="1"/>
  <c r="DS22" i="1"/>
  <c r="JD5" i="1"/>
  <c r="JD54" i="1" s="1"/>
  <c r="MJ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54" i="1" s="1"/>
  <c r="LL5" i="1"/>
  <c r="LL54" i="1" s="1"/>
  <c r="LK5" i="1"/>
  <c r="LK54" i="1" s="1"/>
  <c r="LJ5" i="1"/>
  <c r="LJ54" i="1" s="1"/>
  <c r="LI5" i="1"/>
  <c r="LI54" i="1" s="1"/>
  <c r="LH5" i="1"/>
  <c r="LH54" i="1" s="1"/>
  <c r="LG5" i="1"/>
  <c r="LG54" i="1" s="1"/>
  <c r="MI5" i="1"/>
  <c r="MI54" i="1" s="1"/>
  <c r="LZ5" i="1"/>
  <c r="LZ54" i="1" s="1"/>
  <c r="AD65" i="4"/>
  <c r="AC65" i="4"/>
  <c r="W65" i="4"/>
  <c r="NS5" i="1"/>
  <c r="NR5" i="1"/>
  <c r="NQ5" i="1"/>
  <c r="NP5" i="1"/>
  <c r="NO5" i="1"/>
  <c r="NN5" i="1"/>
  <c r="NM5" i="1"/>
  <c r="LN38" i="1" a="1"/>
  <c r="LN38" i="1" s="1"/>
  <c r="LU5" i="1"/>
  <c r="LU54" i="1" s="1"/>
  <c r="LT5" i="1"/>
  <c r="LT54" i="1" s="1"/>
  <c r="LS5" i="1"/>
  <c r="LS54" i="1" s="1"/>
  <c r="LR5" i="1"/>
  <c r="LR54" i="1" s="1"/>
  <c r="LQ5" i="1"/>
  <c r="LQ54" i="1" s="1"/>
  <c r="LP5" i="1"/>
  <c r="LP54" i="1" s="1"/>
  <c r="MZ32" i="1"/>
  <c r="MY32" i="1"/>
  <c r="MY38" i="1"/>
  <c r="MW23" i="1"/>
  <c r="MU23" i="1"/>
  <c r="MV23" i="1"/>
  <c r="MT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54" i="1" s="1"/>
  <c r="BG5" i="1"/>
  <c r="BF5" i="1"/>
  <c r="A23" i="1"/>
  <c r="B46" i="1" s="1"/>
  <c r="A22" i="1"/>
  <c r="B23" i="1" s="1"/>
  <c r="KM5" i="1"/>
  <c r="KM54" i="1" s="1"/>
  <c r="BK46" i="1" l="1"/>
  <c r="NJ46" i="1"/>
  <c r="TU21" i="1"/>
  <c r="TU46" i="1" s="1"/>
  <c r="TW21" i="1"/>
  <c r="TW46" i="1" s="1"/>
  <c r="NK46" i="1"/>
  <c r="NH46" i="1"/>
  <c r="NG46" i="1"/>
  <c r="NF46" i="1"/>
  <c r="ND46" i="1"/>
  <c r="NE46" i="1"/>
  <c r="TY21" i="1"/>
  <c r="TY46" i="1" s="1"/>
  <c r="RO46" i="1"/>
  <c r="NB46" i="1"/>
  <c r="MJ46" i="1"/>
  <c r="LT46" i="1"/>
  <c r="MI46" i="1"/>
  <c r="LS46" i="1"/>
  <c r="LU46" i="1"/>
  <c r="DD46" i="1"/>
  <c r="LR46" i="1"/>
  <c r="DQ46" i="1"/>
  <c r="DL46" i="1"/>
  <c r="LQ46" i="1"/>
  <c r="DP46" i="1"/>
  <c r="MW46" i="1"/>
  <c r="LP46" i="1"/>
  <c r="NC46" i="1"/>
  <c r="MV46" i="1"/>
  <c r="LO46" i="1"/>
  <c r="DF46" i="1"/>
  <c r="MT46" i="1"/>
  <c r="MU46" i="1"/>
  <c r="DE46" i="1"/>
  <c r="NQ54" i="1"/>
  <c r="NQ22" i="1"/>
  <c r="NQ25" i="1" s="1"/>
  <c r="NR54" i="1"/>
  <c r="NR22" i="1"/>
  <c r="NR25" i="1" s="1"/>
  <c r="NS54" i="1"/>
  <c r="NS22" i="1"/>
  <c r="NS25" i="1" s="1"/>
  <c r="NP54" i="1"/>
  <c r="NP22" i="1"/>
  <c r="NP25" i="1" s="1"/>
  <c r="NM54" i="1"/>
  <c r="NM22" i="1"/>
  <c r="NM25" i="1" s="1"/>
  <c r="NN54" i="1"/>
  <c r="NN22" i="1"/>
  <c r="NN25" i="1" s="1"/>
  <c r="NO54" i="1"/>
  <c r="NO22" i="1"/>
  <c r="NO25" i="1" s="1"/>
  <c r="I40" i="1"/>
  <c r="BJ39" i="1"/>
  <c r="BI39" i="1"/>
  <c r="BF39" i="1"/>
  <c r="BH39" i="1"/>
  <c r="BG39" i="1"/>
  <c r="BE39" i="1"/>
  <c r="KL23" i="1"/>
  <c r="KL46" i="1" s="1"/>
  <c r="NT27" i="1"/>
  <c r="NT26" i="1"/>
  <c r="NM27" i="1"/>
  <c r="NM26" i="1"/>
  <c r="NS27" i="1"/>
  <c r="NS26" i="1"/>
  <c r="JH23" i="1"/>
  <c r="KJ23" i="1"/>
  <c r="KJ46" i="1" s="1"/>
  <c r="TT21" i="1"/>
  <c r="TT46" i="1" s="1"/>
  <c r="EI17" i="1"/>
  <c r="EI46" i="1" s="1"/>
  <c r="TX21" i="1"/>
  <c r="TX46" i="1" s="1"/>
  <c r="DC23" i="1"/>
  <c r="DC46" i="1" s="1"/>
  <c r="JF23" i="1"/>
  <c r="CQ38" i="1"/>
  <c r="CM38" i="1"/>
  <c r="AZ23" i="1"/>
  <c r="AZ46" i="1" s="1"/>
  <c r="AY23" i="1"/>
  <c r="AY46" i="1" s="1"/>
  <c r="KH23" i="1"/>
  <c r="KG23" i="1"/>
  <c r="KI23" i="1"/>
  <c r="KF23" i="1"/>
  <c r="TV15" i="1"/>
  <c r="TX15" i="1"/>
  <c r="TV21" i="1"/>
  <c r="TV46" i="1" s="1"/>
  <c r="PM15" i="1"/>
  <c r="RV15" i="1"/>
  <c r="UF15" i="1" s="1"/>
  <c r="TU15" i="1"/>
  <c r="TW15" i="1"/>
  <c r="TY23" i="1"/>
  <c r="TX23" i="1"/>
  <c r="TW23" i="1"/>
  <c r="TV23" i="1"/>
  <c r="TU23" i="1"/>
  <c r="TT23" i="1"/>
  <c r="RO23" i="1"/>
  <c r="RN23" i="1"/>
  <c r="RM23" i="1"/>
  <c r="RL23" i="1"/>
  <c r="RK23" i="1"/>
  <c r="RJ23" i="1"/>
  <c r="PE23" i="1"/>
  <c r="PD23" i="1"/>
  <c r="PC23" i="1"/>
  <c r="PB23" i="1"/>
  <c r="PA23" i="1"/>
  <c r="OA23" i="1"/>
  <c r="TY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SY23" i="1"/>
  <c r="SX23" i="1"/>
  <c r="SW23" i="1"/>
  <c r="SV23" i="1"/>
  <c r="SU23" i="1"/>
  <c r="ST23" i="1"/>
  <c r="QO23" i="1"/>
  <c r="QN23" i="1"/>
  <c r="QM23" i="1"/>
  <c r="QL23" i="1"/>
  <c r="QK23" i="1"/>
  <c r="QJ23" i="1"/>
  <c r="OZ23" i="1"/>
  <c r="OY23" i="1"/>
  <c r="OW23" i="1"/>
  <c r="OV23" i="1"/>
  <c r="OX23" i="1"/>
  <c r="NY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UY23" i="1"/>
  <c r="UX23" i="1"/>
  <c r="SN23" i="1"/>
  <c r="SO23" i="1"/>
  <c r="QE23" i="1"/>
  <c r="QD23" i="1"/>
  <c r="UW23" i="1"/>
  <c r="UV23" i="1"/>
  <c r="UU23" i="1"/>
  <c r="UT23" i="1"/>
  <c r="SM23" i="1"/>
  <c r="SL23" i="1"/>
  <c r="SK23" i="1"/>
  <c r="SJ23" i="1"/>
  <c r="QC23" i="1"/>
  <c r="QB23" i="1"/>
  <c r="QA23" i="1"/>
  <c r="PZ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IY46" i="1" s="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54" i="1"/>
  <c r="FT22" i="1"/>
  <c r="FV54" i="1"/>
  <c r="FV22" i="1"/>
  <c r="FW54" i="1"/>
  <c r="FW22" i="1"/>
  <c r="FY54" i="1"/>
  <c r="FY22" i="1"/>
  <c r="GA54" i="1"/>
  <c r="GA22" i="1"/>
  <c r="GB54" i="1"/>
  <c r="GB22" i="1"/>
  <c r="GD54" i="1"/>
  <c r="GD22" i="1"/>
  <c r="GF54" i="1"/>
  <c r="GF22" i="1"/>
  <c r="GG54" i="1"/>
  <c r="GG22" i="1"/>
  <c r="GI54" i="1"/>
  <c r="GI22" i="1"/>
  <c r="GK54" i="1"/>
  <c r="GK22" i="1"/>
  <c r="GL54" i="1"/>
  <c r="GL22" i="1"/>
  <c r="GN54" i="1"/>
  <c r="GN22" i="1"/>
  <c r="GO54" i="1"/>
  <c r="GO22" i="1"/>
  <c r="GP54" i="1"/>
  <c r="GP22" i="1"/>
  <c r="ES23" i="1"/>
  <c r="EX23" i="1"/>
  <c r="FB23" i="1"/>
  <c r="EP23" i="1"/>
  <c r="FF23" i="1"/>
  <c r="JG23" i="1"/>
  <c r="TI23" i="1"/>
  <c r="QS23" i="1"/>
  <c r="OE23" i="1"/>
  <c r="TH23" i="1"/>
  <c r="QR23" i="1"/>
  <c r="OD23" i="1"/>
  <c r="TG23" i="1"/>
  <c r="QQ23" i="1"/>
  <c r="OC23" i="1"/>
  <c r="TF23" i="1"/>
  <c r="QP23" i="1"/>
  <c r="OB23" i="1"/>
  <c r="TE23" i="1"/>
  <c r="QI23" i="1"/>
  <c r="NZ23" i="1"/>
  <c r="TC23" i="1"/>
  <c r="QG23" i="1"/>
  <c r="NW23" i="1"/>
  <c r="TB23" i="1"/>
  <c r="TA23" i="1"/>
  <c r="PW23" i="1"/>
  <c r="SF23" i="1"/>
  <c r="PV23" i="1"/>
  <c r="EK23" i="1"/>
  <c r="SE23" i="1"/>
  <c r="PU23" i="1"/>
  <c r="SD23" i="1"/>
  <c r="PT23" i="1"/>
  <c r="US23" i="1"/>
  <c r="SC23" i="1"/>
  <c r="PS23" i="1"/>
  <c r="UR23" i="1"/>
  <c r="SB23" i="1"/>
  <c r="PR23" i="1"/>
  <c r="UQ23" i="1"/>
  <c r="SA23" i="1"/>
  <c r="PQ23" i="1"/>
  <c r="UP23" i="1"/>
  <c r="RZ23" i="1"/>
  <c r="PP23" i="1"/>
  <c r="UO23" i="1"/>
  <c r="RY23" i="1"/>
  <c r="PO23" i="1"/>
  <c r="UN23" i="1"/>
  <c r="RX23" i="1"/>
  <c r="PN23" i="1"/>
  <c r="UM23" i="1"/>
  <c r="RU23" i="1"/>
  <c r="PM23" i="1"/>
  <c r="UD23" i="1"/>
  <c r="RT23" i="1"/>
  <c r="PL23" i="1"/>
  <c r="UC23" i="1"/>
  <c r="RS23" i="1"/>
  <c r="PK23" i="1"/>
  <c r="UB23" i="1"/>
  <c r="RR23" i="1"/>
  <c r="OR23" i="1"/>
  <c r="UA23" i="1"/>
  <c r="RQ23" i="1"/>
  <c r="OQ23" i="1"/>
  <c r="TZ23" i="1"/>
  <c r="RP23" i="1"/>
  <c r="OP23" i="1"/>
  <c r="TS23" i="1"/>
  <c r="RI23" i="1"/>
  <c r="OO23" i="1"/>
  <c r="TR23" i="1"/>
  <c r="RH23" i="1"/>
  <c r="ON23" i="1"/>
  <c r="TQ23" i="1"/>
  <c r="RG23" i="1"/>
  <c r="OM23" i="1"/>
  <c r="TP23" i="1"/>
  <c r="RF23" i="1"/>
  <c r="OL23" i="1"/>
  <c r="TM23" i="1"/>
  <c r="RE23" i="1"/>
  <c r="OK23" i="1"/>
  <c r="TL23" i="1"/>
  <c r="RD23" i="1"/>
  <c r="OJ23" i="1"/>
  <c r="TK23" i="1"/>
  <c r="RC23" i="1"/>
  <c r="OG23" i="1"/>
  <c r="TJ23" i="1"/>
  <c r="TD23" i="1"/>
  <c r="QT23" i="1"/>
  <c r="QH23" i="1"/>
  <c r="OF23" i="1"/>
  <c r="NX23" i="1"/>
  <c r="TO23" i="1"/>
  <c r="UK23" i="1"/>
  <c r="OT23" i="1"/>
  <c r="QV23" i="1"/>
  <c r="SH23" i="1"/>
  <c r="UF23" i="1"/>
  <c r="PJ23" i="1"/>
  <c r="RB23" i="1"/>
  <c r="SZ23" i="1"/>
  <c r="UL23" i="1"/>
  <c r="PG23" i="1"/>
  <c r="QY23" i="1"/>
  <c r="SQ23" i="1"/>
  <c r="UI23" i="1"/>
  <c r="OU23" i="1"/>
  <c r="OI23" i="1"/>
  <c r="PY23" i="1"/>
  <c r="RW23" i="1"/>
  <c r="PF23" i="1"/>
  <c r="QX23" i="1"/>
  <c r="UH23" i="1"/>
  <c r="OS23" i="1"/>
  <c r="QU23" i="1"/>
  <c r="SG23" i="1"/>
  <c r="UE23" i="1"/>
  <c r="PH23" i="1"/>
  <c r="QZ23" i="1"/>
  <c r="SR23" i="1"/>
  <c r="UJ23" i="1"/>
  <c r="OH23" i="1"/>
  <c r="PX23" i="1"/>
  <c r="QW23" i="1"/>
  <c r="SI23" i="1"/>
  <c r="PI23" i="1"/>
  <c r="RV23" i="1"/>
  <c r="UG23" i="1"/>
  <c r="RA23" i="1"/>
  <c r="SS23" i="1"/>
  <c r="TN23" i="1"/>
  <c r="AW25" i="6"/>
  <c r="BC25" i="6" s="1"/>
  <c r="AR25" i="6" s="1"/>
  <c r="AW24" i="6"/>
  <c r="AX22" i="7"/>
  <c r="AM22" i="7" s="1"/>
  <c r="BA22" i="7"/>
  <c r="AP22" i="7" s="1"/>
  <c r="AW28" i="7"/>
  <c r="AW29" i="7" s="1"/>
  <c r="AW24" i="7"/>
  <c r="BF23" i="8"/>
  <c r="AU23" i="8" s="1"/>
  <c r="AW24" i="8"/>
  <c r="AY20" i="8"/>
  <c r="AN20" i="8" s="1"/>
  <c r="KE23" i="1"/>
  <c r="KE46" i="1" s="1"/>
  <c r="KD23" i="1"/>
  <c r="KD46" i="1" s="1"/>
  <c r="KC23" i="1"/>
  <c r="KC46" i="1" s="1"/>
  <c r="JW23" i="1"/>
  <c r="JW46" i="1" s="1"/>
  <c r="KA23" i="1"/>
  <c r="KA46" i="1" s="1"/>
  <c r="JV23" i="1"/>
  <c r="JV46" i="1" s="1"/>
  <c r="KB23" i="1"/>
  <c r="KB46" i="1" s="1"/>
  <c r="JU23" i="1"/>
  <c r="JU46" i="1" s="1"/>
  <c r="JT23" i="1"/>
  <c r="JT46" i="1" s="1"/>
  <c r="JY23" i="1"/>
  <c r="JY46" i="1" s="1"/>
  <c r="JX23" i="1"/>
  <c r="JX46" i="1" s="1"/>
  <c r="JZ23" i="1"/>
  <c r="JZ46" i="1" s="1"/>
  <c r="JJ23" i="1"/>
  <c r="JE23" i="1"/>
  <c r="KN23" i="1"/>
  <c r="KN46" i="1" s="1"/>
  <c r="KO23" i="1"/>
  <c r="KO46" i="1" s="1"/>
  <c r="KP23" i="1"/>
  <c r="KP46"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46" i="1" s="1"/>
  <c r="EB23" i="1"/>
  <c r="EB46" i="1" s="1"/>
  <c r="ED23" i="1"/>
  <c r="ED46" i="1" s="1"/>
  <c r="DT23" i="1"/>
  <c r="DT46" i="1" s="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DZ46" i="1" s="1"/>
  <c r="EA23" i="1"/>
  <c r="EA46" i="1" s="1"/>
  <c r="EC23" i="1"/>
  <c r="EC46" i="1" s="1"/>
  <c r="DS23" i="1"/>
  <c r="DS46" i="1" s="1"/>
  <c r="DU23" i="1"/>
  <c r="DU46" i="1" s="1"/>
  <c r="DV23" i="1"/>
  <c r="DV46" i="1" s="1"/>
  <c r="DW23" i="1"/>
  <c r="DW46" i="1" s="1"/>
  <c r="DX23" i="1"/>
  <c r="DX46" i="1" s="1"/>
  <c r="JD22" i="1"/>
  <c r="JD25" i="1" s="1"/>
  <c r="LM22" i="1"/>
  <c r="LM25" i="1" s="1"/>
  <c r="MI22" i="1"/>
  <c r="LG22" i="1"/>
  <c r="LG25" i="1" s="1"/>
  <c r="LH22" i="1"/>
  <c r="LH25" i="1" s="1"/>
  <c r="LI22" i="1"/>
  <c r="LI25" i="1" s="1"/>
  <c r="LJ22" i="1"/>
  <c r="LK22" i="1"/>
  <c r="LL22" i="1"/>
  <c r="MJ54" i="1"/>
  <c r="MJ22" i="1"/>
  <c r="LZ23" i="1"/>
  <c r="LZ46" i="1" s="1"/>
  <c r="LZ25" i="1"/>
  <c r="LP22" i="1"/>
  <c r="LP25" i="1" s="1"/>
  <c r="LQ22" i="1"/>
  <c r="LR22" i="1"/>
  <c r="LS22" i="1"/>
  <c r="LT22" i="1"/>
  <c r="LU22" i="1"/>
  <c r="BF54" i="1"/>
  <c r="BF22" i="1"/>
  <c r="BF25" i="1" s="1"/>
  <c r="BG54" i="1"/>
  <c r="BG22" i="1"/>
  <c r="BG25" i="1" s="1"/>
  <c r="BH22" i="1"/>
  <c r="BH25" i="1" s="1"/>
  <c r="KM22" i="1"/>
  <c r="KM25" i="1" s="1"/>
  <c r="NQ23" i="1" l="1"/>
  <c r="NQ46" i="1" s="1"/>
  <c r="NS23" i="1"/>
  <c r="NS46" i="1" s="1"/>
  <c r="JH46" i="1"/>
  <c r="NR23" i="1"/>
  <c r="NR46" i="1" s="1"/>
  <c r="NN23" i="1"/>
  <c r="NN46" i="1" s="1"/>
  <c r="LN46" i="1" a="1"/>
  <c r="LN46" i="1" s="1"/>
  <c r="NO23" i="1"/>
  <c r="NO46" i="1" s="1"/>
  <c r="NM23" i="1"/>
  <c r="NM46" i="1" s="1"/>
  <c r="NP23" i="1"/>
  <c r="NP46" i="1" s="1"/>
  <c r="BH40" i="1"/>
  <c r="BF40" i="1"/>
  <c r="BJ40" i="1"/>
  <c r="BG40" i="1"/>
  <c r="BI40" i="1"/>
  <c r="BE40" i="1"/>
  <c r="AY25" i="6"/>
  <c r="AN25" i="6" s="1"/>
  <c r="BC28" i="7"/>
  <c r="AR28" i="7" s="1"/>
  <c r="AZ25" i="6"/>
  <c r="AO25" i="6" s="1"/>
  <c r="BD28" i="7"/>
  <c r="AS28" i="7" s="1"/>
  <c r="AY28" i="7"/>
  <c r="AN28" i="7" s="1"/>
  <c r="BF28" i="7"/>
  <c r="AU28" i="7" s="1"/>
  <c r="EJ17" i="1"/>
  <c r="EJ46" i="1" s="1"/>
  <c r="PN15" i="1"/>
  <c r="RW15" i="1"/>
  <c r="UG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46"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46" i="1" s="1"/>
  <c r="JD23" i="1"/>
  <c r="JD46" i="1" s="1"/>
  <c r="MJ25" i="1"/>
  <c r="LL25" i="1"/>
  <c r="LL23" i="1"/>
  <c r="LL46" i="1" s="1"/>
  <c r="LK25" i="1"/>
  <c r="LK23" i="1"/>
  <c r="LK46" i="1" s="1"/>
  <c r="LG23" i="1"/>
  <c r="LG46" i="1" s="1"/>
  <c r="LH23" i="1"/>
  <c r="LH46" i="1" s="1"/>
  <c r="LJ25" i="1"/>
  <c r="LJ23" i="1"/>
  <c r="LJ46" i="1" s="1"/>
  <c r="LI23" i="1"/>
  <c r="LI46" i="1" s="1"/>
  <c r="MI25" i="1"/>
  <c r="BD31" i="6" l="1"/>
  <c r="AS31" i="6" s="1"/>
  <c r="AX31" i="6"/>
  <c r="AM31" i="6" s="1"/>
  <c r="AW36" i="6"/>
  <c r="BC31" i="6"/>
  <c r="AR31" i="6" s="1"/>
  <c r="BE31" i="6"/>
  <c r="AT31" i="6" s="1"/>
  <c r="AY31" i="6"/>
  <c r="AN31" i="6" s="1"/>
  <c r="BA33" i="6"/>
  <c r="AP33" i="6" s="1"/>
  <c r="BF33" i="6"/>
  <c r="AU33" i="6" s="1"/>
  <c r="EK17" i="1"/>
  <c r="EK46" i="1" s="1"/>
  <c r="PO15" i="1"/>
  <c r="RX15" i="1"/>
  <c r="UH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I41" i="1" l="1"/>
  <c r="AZ43" i="6"/>
  <c r="AO43" i="6" s="1"/>
  <c r="BA43" i="6"/>
  <c r="AP43" i="6" s="1"/>
  <c r="BC43" i="6"/>
  <c r="AR43" i="6" s="1"/>
  <c r="E43" i="6" s="1"/>
  <c r="W43" i="6" s="1"/>
  <c r="E38" i="6"/>
  <c r="W38" i="6" s="1"/>
  <c r="BB43" i="6"/>
  <c r="AQ43" i="6" s="1"/>
  <c r="AX43" i="6"/>
  <c r="AM43" i="6" s="1"/>
  <c r="EL17" i="1"/>
  <c r="EL46" i="1" s="1"/>
  <c r="PP15" i="1"/>
  <c r="RZ15" i="1" s="1"/>
  <c r="UJ15" i="1" s="1"/>
  <c r="RY15" i="1"/>
  <c r="UI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BJ41" i="1" l="1"/>
  <c r="BF41" i="1"/>
  <c r="BI41" i="1"/>
  <c r="BH41" i="1"/>
  <c r="BG41" i="1"/>
  <c r="BE41" i="1"/>
  <c r="EM17" i="1"/>
  <c r="EM46" i="1" s="1"/>
  <c r="FL19" i="1"/>
  <c r="HW19" i="1"/>
  <c r="C38" i="8"/>
  <c r="U38" i="8" s="1"/>
  <c r="E38" i="8"/>
  <c r="W38" i="8" s="1"/>
  <c r="IU16" i="1"/>
  <c r="GL16" i="1"/>
  <c r="C43" i="7"/>
  <c r="U43" i="7" s="1"/>
  <c r="D43" i="7"/>
  <c r="V43" i="7" s="1"/>
  <c r="E43" i="7"/>
  <c r="W43" i="7" s="1"/>
  <c r="D38" i="8"/>
  <c r="V38" i="8" s="1"/>
  <c r="PQ15" i="1"/>
  <c r="SA15" i="1" s="1"/>
  <c r="UK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I42" i="1" l="1"/>
  <c r="EN17" i="1"/>
  <c r="EN46" i="1" s="1"/>
  <c r="FM19" i="1"/>
  <c r="HX19" i="1"/>
  <c r="D43" i="8"/>
  <c r="V43" i="8" s="1"/>
  <c r="C43" i="8"/>
  <c r="U43" i="8" s="1"/>
  <c r="E43" i="8"/>
  <c r="W43" i="8" s="1"/>
  <c r="PR15" i="1"/>
  <c r="SB15" i="1" s="1"/>
  <c r="UL15" i="1" s="1"/>
  <c r="BF42" i="1" l="1"/>
  <c r="BJ42" i="1"/>
  <c r="BI42" i="1"/>
  <c r="BE42" i="1"/>
  <c r="BH42" i="1"/>
  <c r="BG42" i="1"/>
  <c r="EO17" i="1"/>
  <c r="EO46" i="1" s="1"/>
  <c r="FN19" i="1"/>
  <c r="HY19" i="1"/>
  <c r="PS15" i="1"/>
  <c r="SC15" i="1" s="1"/>
  <c r="UM15" i="1" s="1"/>
  <c r="EP17" i="1" l="1"/>
  <c r="EP46" i="1" s="1"/>
  <c r="FO19" i="1"/>
  <c r="HZ19" i="1"/>
  <c r="PT15" i="1"/>
  <c r="SD15" i="1" s="1"/>
  <c r="UN15" i="1" s="1"/>
  <c r="EQ17" i="1" l="1"/>
  <c r="EQ46" i="1" s="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U15" i="1"/>
  <c r="SE15" i="1" s="1"/>
  <c r="UO15" i="1" s="1"/>
  <c r="ER17" i="1" l="1"/>
  <c r="ER46" i="1" s="1"/>
  <c r="FQ19" i="1"/>
  <c r="PV15" i="1"/>
  <c r="SF15" i="1" s="1"/>
  <c r="UP15" i="1" s="1"/>
  <c r="ES17" i="1" l="1"/>
  <c r="ES46" i="1" s="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W15" i="1"/>
  <c r="SG15" i="1" s="1"/>
  <c r="UQ15" i="1" s="1"/>
  <c r="ET17" i="1" l="1"/>
  <c r="ET46" i="1" s="1"/>
  <c r="PX15" i="1"/>
  <c r="SH15" i="1" s="1"/>
  <c r="UR15" i="1" s="1"/>
  <c r="EU17" i="1" l="1"/>
  <c r="EU46" i="1" s="1"/>
  <c r="PY15" i="1"/>
  <c r="SI15" i="1" s="1"/>
  <c r="US15" i="1" s="1"/>
  <c r="EV17" i="1" l="1"/>
  <c r="EV46" i="1" s="1"/>
  <c r="PZ15" i="1"/>
  <c r="SJ15" i="1" s="1"/>
  <c r="UT15" i="1" s="1"/>
  <c r="EW17" i="1" l="1"/>
  <c r="EW46" i="1" s="1"/>
  <c r="QA15" i="1"/>
  <c r="SK15" i="1" s="1"/>
  <c r="UU15" i="1" s="1"/>
  <c r="EX17" i="1" l="1"/>
  <c r="EX46" i="1" s="1"/>
  <c r="QB15" i="1"/>
  <c r="SL15" i="1" s="1"/>
  <c r="UV15" i="1" s="1"/>
  <c r="EY17" i="1" l="1"/>
  <c r="EY46" i="1" s="1"/>
  <c r="QC15" i="1"/>
  <c r="SM15" i="1" s="1"/>
  <c r="UW15" i="1" s="1"/>
  <c r="EZ17" i="1" l="1"/>
  <c r="EZ46" i="1" s="1"/>
  <c r="QD15" i="1"/>
  <c r="SN15" i="1" s="1"/>
  <c r="UX15" i="1" s="1"/>
  <c r="FA17" i="1" l="1"/>
  <c r="FA46" i="1" s="1"/>
  <c r="QE15" i="1"/>
  <c r="SO15" i="1" s="1"/>
  <c r="UY15" i="1" s="1"/>
  <c r="FB17" i="1" l="1"/>
  <c r="FB46" i="1" s="1"/>
  <c r="FC17" i="1" l="1"/>
  <c r="FC46" i="1" s="1"/>
  <c r="FD17" i="1" l="1"/>
  <c r="FD46" i="1" s="1"/>
  <c r="FE17" i="1" l="1"/>
  <c r="FE46" i="1" s="1"/>
  <c r="FF17" i="1" l="1"/>
  <c r="FF46" i="1" s="1"/>
  <c r="FG17" i="1" l="1"/>
  <c r="FG46" i="1" s="1"/>
  <c r="FH17" i="1" l="1"/>
  <c r="FH46" i="1" s="1"/>
  <c r="FI17" i="1" l="1"/>
  <c r="FI46" i="1" s="1"/>
  <c r="FJ17" i="1" l="1"/>
  <c r="FJ46" i="1" s="1"/>
  <c r="FK17" i="1" l="1"/>
  <c r="FK46" i="1" s="1"/>
  <c r="FL17" i="1" l="1"/>
  <c r="FL46" i="1" s="1"/>
  <c r="FM17" i="1" l="1"/>
  <c r="FM46" i="1" s="1"/>
  <c r="FN17" i="1" l="1"/>
  <c r="FN46" i="1" s="1"/>
  <c r="FO17" i="1" l="1"/>
  <c r="FO46" i="1" s="1"/>
  <c r="FP17" i="1" l="1"/>
  <c r="FP46" i="1" s="1"/>
  <c r="FQ17" i="1" l="1"/>
  <c r="FQ46" i="1" s="1"/>
  <c r="FR17" i="1" l="1"/>
  <c r="FR46" i="1" s="1"/>
  <c r="FR32" i="1" l="1"/>
  <c r="FS17" i="1"/>
  <c r="FS46" i="1" s="1"/>
  <c r="FS32" i="1" l="1"/>
  <c r="FT17" i="1"/>
  <c r="FT46" i="1" s="1"/>
  <c r="FT32" i="1" l="1"/>
  <c r="FU17" i="1"/>
  <c r="FU46" i="1" s="1"/>
  <c r="FU32" i="1" l="1"/>
  <c r="FV17" i="1"/>
  <c r="FV46" i="1" s="1"/>
  <c r="FV32" i="1" l="1"/>
  <c r="FW17" i="1"/>
  <c r="FW46" i="1" s="1"/>
  <c r="FW32" i="1" l="1"/>
  <c r="FX17" i="1"/>
  <c r="FX46" i="1" s="1"/>
  <c r="FX32" i="1" l="1"/>
  <c r="FY17" i="1"/>
  <c r="FY46" i="1" s="1"/>
  <c r="FY32" i="1" l="1"/>
  <c r="FZ17" i="1"/>
  <c r="FZ46" i="1" s="1"/>
  <c r="FZ32" i="1" l="1"/>
  <c r="GA17" i="1"/>
  <c r="GA46" i="1" s="1"/>
  <c r="GA32" i="1" l="1"/>
  <c r="GB17" i="1"/>
  <c r="GB46" i="1" s="1"/>
  <c r="GB32" i="1" l="1"/>
  <c r="GC17" i="1"/>
  <c r="GC46" i="1" s="1"/>
  <c r="GC32" i="1" l="1"/>
  <c r="GD17" i="1"/>
  <c r="GD46" i="1" s="1"/>
  <c r="GD32" i="1" l="1"/>
  <c r="GE17" i="1"/>
  <c r="GE46" i="1" s="1"/>
  <c r="GE32" i="1" l="1"/>
  <c r="GF17" i="1"/>
  <c r="GF46" i="1" s="1"/>
  <c r="GF32" i="1" l="1"/>
  <c r="GG17" i="1"/>
  <c r="GG46" i="1" s="1"/>
  <c r="GG32" i="1" l="1"/>
  <c r="GH17" i="1"/>
  <c r="GH46" i="1" s="1"/>
  <c r="GH32" i="1" l="1"/>
  <c r="GI17" i="1"/>
  <c r="GI46" i="1" s="1"/>
  <c r="GI32" i="1" l="1"/>
  <c r="GJ17" i="1"/>
  <c r="GJ46" i="1" s="1"/>
  <c r="GJ32" i="1" l="1"/>
  <c r="GK17" i="1"/>
  <c r="GK46" i="1" s="1"/>
  <c r="GK32" i="1" l="1"/>
  <c r="GL17" i="1"/>
  <c r="GL46" i="1" s="1"/>
  <c r="GM17" i="1" l="1"/>
  <c r="GM46" i="1" s="1"/>
  <c r="GL32" i="1"/>
  <c r="GN17" i="1" l="1"/>
  <c r="GN46" i="1" s="1"/>
  <c r="GM32" i="1"/>
  <c r="GN32" i="1" l="1"/>
  <c r="GO17" i="1"/>
  <c r="GO46" i="1" s="1"/>
  <c r="GO32" i="1" l="1"/>
  <c r="GP17" i="1"/>
  <c r="GQ17" i="1" s="1"/>
  <c r="GQ46" i="1" s="1"/>
  <c r="GR17" i="1" l="1"/>
  <c r="GR46" i="1" s="1"/>
  <c r="GS17" i="1" l="1"/>
  <c r="GS46" i="1" s="1"/>
  <c r="GT17" i="1" l="1"/>
  <c r="GT46" i="1" s="1"/>
  <c r="GU17" i="1" l="1"/>
  <c r="GU46" i="1" s="1"/>
  <c r="GV17" i="1" l="1"/>
  <c r="GV46" i="1" s="1"/>
  <c r="GW17" i="1" l="1"/>
  <c r="GX17" i="1" l="1"/>
  <c r="GX46" i="1" s="1"/>
  <c r="GW46" i="1"/>
  <c r="GY17" i="1" l="1"/>
  <c r="GY46" i="1" s="1"/>
  <c r="GZ17" i="1" l="1"/>
  <c r="GZ46" i="1" s="1"/>
  <c r="HA17" i="1" l="1"/>
  <c r="HA46" i="1" s="1"/>
  <c r="HB17" i="1" l="1"/>
  <c r="HB46" i="1" s="1"/>
  <c r="HC17" i="1" l="1"/>
  <c r="HC46" i="1" s="1"/>
  <c r="HD17" i="1" l="1"/>
  <c r="HD46" i="1" s="1"/>
  <c r="HE17" i="1" l="1"/>
  <c r="HE46" i="1" s="1"/>
  <c r="HF17" i="1" l="1"/>
  <c r="HF46" i="1" s="1"/>
  <c r="HG17" i="1" l="1"/>
  <c r="HG46" i="1" s="1"/>
  <c r="HH17" i="1" l="1"/>
  <c r="HH46" i="1" s="1"/>
  <c r="HI17" i="1" l="1"/>
  <c r="HI46" i="1" s="1"/>
  <c r="HJ17" i="1" l="1"/>
  <c r="HJ46" i="1" s="1"/>
  <c r="HK17" i="1" l="1"/>
  <c r="HK46" i="1" s="1"/>
  <c r="HL17" i="1" l="1"/>
  <c r="HL46" i="1" s="1"/>
  <c r="HM17" i="1" l="1"/>
  <c r="HM46" i="1" s="1"/>
  <c r="HN17" i="1" l="1"/>
  <c r="HN46" i="1" s="1"/>
  <c r="HO17" i="1" l="1"/>
  <c r="HO46" i="1" s="1"/>
  <c r="HP17" i="1" l="1"/>
  <c r="HP46" i="1" s="1"/>
  <c r="HQ17" i="1" l="1"/>
  <c r="HQ46" i="1" s="1"/>
  <c r="HR17" i="1" l="1"/>
  <c r="HR46" i="1" s="1"/>
  <c r="HS17" i="1" l="1"/>
  <c r="HS46" i="1" s="1"/>
  <c r="HT17" i="1" l="1"/>
  <c r="HT46" i="1" s="1"/>
  <c r="HU17" i="1" l="1"/>
  <c r="HU46" i="1" s="1"/>
  <c r="HV17" i="1" l="1"/>
  <c r="HV46" i="1" s="1"/>
  <c r="HW17" i="1" l="1"/>
  <c r="HW46" i="1" s="1"/>
  <c r="HX17" i="1" l="1"/>
  <c r="HX46" i="1" s="1"/>
  <c r="HY17" i="1" l="1"/>
  <c r="HY46" i="1" s="1"/>
  <c r="HZ17" i="1" l="1"/>
  <c r="HZ46" i="1" s="1"/>
  <c r="IA17" i="1" l="1"/>
  <c r="IA46" i="1" s="1"/>
  <c r="IB17" i="1" l="1"/>
  <c r="IB46" i="1" s="1"/>
  <c r="IA32" i="1"/>
  <c r="IC17" i="1" l="1"/>
  <c r="IC46" i="1" s="1"/>
  <c r="IB32" i="1"/>
  <c r="ID17" i="1" l="1"/>
  <c r="ID46" i="1" s="1"/>
  <c r="IC32" i="1"/>
  <c r="IE17" i="1" l="1"/>
  <c r="IE46" i="1" s="1"/>
  <c r="ID32" i="1"/>
  <c r="IF17" i="1" l="1"/>
  <c r="IF46" i="1" s="1"/>
  <c r="IE32" i="1"/>
  <c r="IG17" i="1" l="1"/>
  <c r="IG46" i="1" s="1"/>
  <c r="IF32" i="1"/>
  <c r="IH17" i="1" l="1"/>
  <c r="IH46" i="1" s="1"/>
  <c r="IG32" i="1"/>
  <c r="II17" i="1" l="1"/>
  <c r="II46" i="1" s="1"/>
  <c r="IH32" i="1"/>
  <c r="IJ17" i="1" l="1"/>
  <c r="IJ46" i="1" s="1"/>
  <c r="II32" i="1"/>
  <c r="IK17" i="1" l="1"/>
  <c r="IK46" i="1" s="1"/>
  <c r="IJ32" i="1"/>
  <c r="IL17" i="1" l="1"/>
  <c r="IL46" i="1" s="1"/>
  <c r="IK32" i="1"/>
  <c r="IM17" i="1" l="1"/>
  <c r="IM46" i="1" s="1"/>
  <c r="IL32" i="1"/>
  <c r="IN17" i="1" l="1"/>
  <c r="IN46" i="1" s="1"/>
  <c r="IM32" i="1"/>
  <c r="IO17" i="1"/>
  <c r="IO46" i="1" s="1"/>
  <c r="IN32" i="1" l="1"/>
  <c r="IO32" i="1"/>
  <c r="IP17" i="1"/>
  <c r="IP46" i="1" s="1"/>
  <c r="IP32" i="1" l="1"/>
  <c r="IQ17" i="1"/>
  <c r="IQ46" i="1" s="1"/>
  <c r="IQ32" i="1" l="1"/>
  <c r="IR17" i="1"/>
  <c r="IR46" i="1" s="1"/>
  <c r="IR32" i="1" l="1"/>
  <c r="IS17" i="1"/>
  <c r="IS46" i="1" s="1"/>
  <c r="IS32" i="1" l="1"/>
  <c r="IT17" i="1"/>
  <c r="IT46" i="1" s="1"/>
  <c r="IT32" i="1" l="1"/>
  <c r="IU17" i="1"/>
  <c r="IU46" i="1" s="1"/>
  <c r="IU32" i="1" l="1"/>
  <c r="IV17" i="1"/>
  <c r="IV46" i="1" s="1"/>
  <c r="IV32" i="1" l="1"/>
  <c r="IW17" i="1"/>
  <c r="IW46" i="1" s="1"/>
  <c r="IW32" i="1" l="1"/>
  <c r="IX17" i="1"/>
  <c r="IX46" i="1" s="1"/>
  <c r="IX32" i="1" l="1"/>
  <c r="IY17" i="1"/>
  <c r="D4" i="4" l="1"/>
  <c r="D4" i="7"/>
  <c r="D4" i="6"/>
  <c r="D4" i="8"/>
  <c r="KU32" i="1"/>
  <c r="KT32" i="1"/>
  <c r="KS32" i="1"/>
  <c r="KR23" i="1"/>
  <c r="KR46" i="1" s="1"/>
  <c r="EG5" i="1"/>
  <c r="EG54" i="1" s="1"/>
  <c r="AE39" i="1"/>
  <c r="AE40" i="1" s="1"/>
  <c r="AE41" i="1" s="1"/>
  <c r="AE42" i="1" s="1"/>
  <c r="AE37" i="1"/>
  <c r="AP38" i="1"/>
  <c r="LW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54" i="1"/>
  <c r="CH5" i="1"/>
  <c r="CH54" i="1" s="1"/>
  <c r="CG5" i="1"/>
  <c r="CG54" i="1" s="1"/>
  <c r="CF5" i="1"/>
  <c r="CF54" i="1" s="1"/>
  <c r="CE5" i="1"/>
  <c r="CE54" i="1" s="1"/>
  <c r="CD5" i="1"/>
  <c r="CD54" i="1" s="1"/>
  <c r="CC5" i="1"/>
  <c r="CC54" i="1" s="1"/>
  <c r="CB5" i="1"/>
  <c r="CA5" i="1"/>
  <c r="BZ5" i="1"/>
  <c r="BY5" i="1"/>
  <c r="BY54"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54" i="1" s="1"/>
  <c r="SP22" i="1" l="1"/>
  <c r="QF22" i="1"/>
  <c r="NV22" i="1"/>
  <c r="EG22" i="1"/>
  <c r="EG25" i="1" s="1"/>
  <c r="BZ54" i="1"/>
  <c r="BZ22" i="1"/>
  <c r="BZ25" i="1" s="1"/>
  <c r="CA54" i="1"/>
  <c r="CA22" i="1"/>
  <c r="CA25" i="1" s="1"/>
  <c r="CB54"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X5" i="1" l="1"/>
  <c r="LX54" i="1" s="1"/>
  <c r="LX22" i="1" l="1"/>
  <c r="LX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H5" i="1"/>
  <c r="MH54"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54"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49" i="1"/>
  <c r="A48" i="1"/>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H22" i="1"/>
  <c r="MH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54" i="1" l="1"/>
  <c r="KR54"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54" i="1"/>
  <c r="CT22" i="1"/>
  <c r="CS54" i="1"/>
  <c r="CT5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54" i="1" s="1"/>
  <c r="DA5" i="1"/>
  <c r="DA54" i="1" s="1"/>
  <c r="CW5" i="1"/>
  <c r="CW54" i="1" s="1"/>
  <c r="CV5" i="1"/>
  <c r="CV54"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54"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E5" i="1"/>
  <c r="MG5" i="1"/>
  <c r="MG54" i="1" s="1"/>
  <c r="MF5" i="1"/>
  <c r="MF54" i="1" s="1"/>
  <c r="NC5" i="1"/>
  <c r="NC54" i="1" s="1"/>
  <c r="NB5" i="1"/>
  <c r="NB54" i="1" s="1"/>
  <c r="CJ5" i="1"/>
  <c r="CJ22" i="1" s="1"/>
  <c r="A50" i="1"/>
  <c r="A51" i="1"/>
  <c r="A52" i="1"/>
  <c r="A53" i="1"/>
  <c r="A5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R5" i="1"/>
  <c r="MR54" i="1" s="1"/>
  <c r="NA54" i="1"/>
  <c r="MS54" i="1"/>
  <c r="KQ54" i="1"/>
  <c r="JA54" i="1"/>
  <c r="DR54" i="1"/>
  <c r="BL54" i="1"/>
  <c r="CI54" i="1"/>
  <c r="BD54" i="1"/>
  <c r="AU5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54" i="1" s="1"/>
  <c r="BJ5" i="1"/>
  <c r="BJ54" i="1" s="1"/>
  <c r="JE39" i="1" l="1"/>
  <c r="MN39" i="1"/>
  <c r="MO39" i="1"/>
  <c r="MP39" i="1"/>
  <c r="MQ39" i="1"/>
  <c r="MM39" i="1"/>
  <c r="ML39" i="1"/>
  <c r="R88" i="4"/>
  <c r="AL39" i="1"/>
  <c r="SP39" i="1"/>
  <c r="NV39" i="1"/>
  <c r="QF39" i="1"/>
  <c r="MR32" i="1"/>
  <c r="MR38" i="1"/>
  <c r="AC40" i="1"/>
  <c r="MR39" i="1"/>
  <c r="KU39" i="1"/>
  <c r="KT39" i="1"/>
  <c r="KS39" i="1"/>
  <c r="X40" i="1"/>
  <c r="MY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54" i="1"/>
  <c r="CX54"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E22" i="1"/>
  <c r="ME54" i="1"/>
  <c r="MG22" i="1"/>
  <c r="MF22" i="1"/>
  <c r="NB22" i="1"/>
  <c r="NB25" i="1" s="1"/>
  <c r="NC22" i="1"/>
  <c r="NC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5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R22" i="1"/>
  <c r="MR25" i="1" s="1"/>
  <c r="JI38" i="1"/>
  <c r="BK22" i="1"/>
  <c r="BJ22" i="1"/>
  <c r="BJ25" i="1" s="1"/>
  <c r="JE40" i="1" l="1"/>
  <c r="MP40" i="1"/>
  <c r="MN40" i="1"/>
  <c r="MQ40" i="1"/>
  <c r="MO40" i="1"/>
  <c r="ML40" i="1"/>
  <c r="MM40" i="1"/>
  <c r="AL40" i="1"/>
  <c r="NV40" i="1"/>
  <c r="QF40" i="1"/>
  <c r="SP40" i="1"/>
  <c r="AH17" i="4"/>
  <c r="AF235" i="7"/>
  <c r="AG17" i="4"/>
  <c r="AF235" i="8"/>
  <c r="Q16" i="4"/>
  <c r="AU368" i="6" s="1"/>
  <c r="MR40" i="1"/>
  <c r="P16" i="4"/>
  <c r="ME25" i="1"/>
  <c r="ME23" i="1"/>
  <c r="ME46" i="1" s="1"/>
  <c r="MF25" i="1"/>
  <c r="MF23" i="1"/>
  <c r="MF46" i="1" s="1"/>
  <c r="MG25" i="1"/>
  <c r="MG23" i="1"/>
  <c r="MG46" i="1" s="1"/>
  <c r="MY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C235" i="4" l="1"/>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54" i="1" s="1"/>
  <c r="AS369" i="4" l="1"/>
  <c r="AT369" i="4" s="1"/>
  <c r="AU369" i="4" s="1"/>
  <c r="AV369" i="4" s="1"/>
  <c r="AW369" i="4" s="1"/>
  <c r="AX369" i="4" s="1"/>
  <c r="AF238" i="8"/>
  <c r="AR369" i="6"/>
  <c r="AC41" i="1"/>
  <c r="AR369" i="4"/>
  <c r="X41" i="1"/>
  <c r="CM41" i="1"/>
  <c r="N41" i="1"/>
  <c r="O41" i="1"/>
  <c r="BC22" i="1"/>
  <c r="BC23" i="1" s="1"/>
  <c r="BC46" i="1" s="1"/>
  <c r="JE41" i="1" l="1"/>
  <c r="MQ41" i="1"/>
  <c r="ML41" i="1"/>
  <c r="MO41" i="1"/>
  <c r="MP41" i="1"/>
  <c r="MM41" i="1"/>
  <c r="MN41" i="1"/>
  <c r="AL41" i="1"/>
  <c r="SP41" i="1"/>
  <c r="NV41" i="1"/>
  <c r="QF41" i="1"/>
  <c r="MR41" i="1"/>
  <c r="KU41" i="1"/>
  <c r="KT41" i="1"/>
  <c r="KS41" i="1"/>
  <c r="MY41" i="1"/>
  <c r="AP41" i="1"/>
  <c r="AN41" i="1"/>
  <c r="JI41" i="1"/>
  <c r="MD41" i="1"/>
  <c r="MC41" i="1"/>
  <c r="JC41" i="1"/>
  <c r="MA41" i="1"/>
  <c r="AO41" i="1"/>
  <c r="MB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54"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Q42" i="1"/>
  <c r="MP42" i="1"/>
  <c r="MO42" i="1"/>
  <c r="MN42" i="1"/>
  <c r="MM42" i="1"/>
  <c r="ML42" i="1"/>
  <c r="MD42" i="1"/>
  <c r="MC42" i="1"/>
  <c r="MB42" i="1"/>
  <c r="MA42" i="1"/>
  <c r="AL42" i="1"/>
  <c r="M15" i="7"/>
  <c r="M15" i="8"/>
  <c r="N15" i="6"/>
  <c r="N15" i="7"/>
  <c r="N15" i="8"/>
  <c r="L15" i="8"/>
  <c r="L15" i="6"/>
  <c r="L15" i="7"/>
  <c r="M15" i="6"/>
  <c r="N15" i="4"/>
  <c r="AF15" i="4" s="1"/>
  <c r="M15" i="4"/>
  <c r="AE15" i="4" s="1"/>
  <c r="L15" i="4"/>
  <c r="AD15" i="4" s="1"/>
  <c r="SP42" i="1"/>
  <c r="NV42" i="1"/>
  <c r="QF42" i="1"/>
  <c r="G109" i="4"/>
  <c r="F109" i="4"/>
  <c r="E109" i="4"/>
  <c r="MR42" i="1"/>
  <c r="KU42" i="1"/>
  <c r="KT42" i="1"/>
  <c r="KS42" i="1"/>
  <c r="MY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54"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5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54"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54" i="1" s="1"/>
  <c r="A40" i="1"/>
  <c r="A39" i="1"/>
  <c r="AS43" i="1"/>
  <c r="A43" i="1"/>
  <c r="MD38" i="1"/>
  <c r="MC38" i="1"/>
  <c r="MB38" i="1"/>
  <c r="MA38" i="1"/>
  <c r="A38" i="1"/>
  <c r="A37" i="1"/>
  <c r="A36" i="1"/>
  <c r="M142" i="8"/>
  <c r="M142" i="7"/>
  <c r="M142" i="6"/>
  <c r="M141" i="8"/>
  <c r="M141" i="7"/>
  <c r="M141" i="6"/>
  <c r="MQ5" i="1"/>
  <c r="MQ54"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CO46"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NI39" i="1" s="1"/>
  <c r="A393" i="4"/>
  <c r="DO22" i="1"/>
  <c r="DO25" i="1" s="1"/>
  <c r="CQ22" i="1"/>
  <c r="MQ22" i="1"/>
  <c r="MQ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DF39" i="1" l="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LZ39" i="1"/>
  <c r="LU39" i="1"/>
  <c r="LT39" i="1"/>
  <c r="LS39" i="1"/>
  <c r="LR39" i="1"/>
  <c r="LQ39" i="1"/>
  <c r="LP39" i="1"/>
  <c r="LX39" i="1"/>
  <c r="LW39" i="1" s="1"/>
  <c r="MH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G39" i="1"/>
  <c r="D376" i="4"/>
  <c r="C376" i="4" s="1"/>
  <c r="ME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K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NI40" i="1" s="1"/>
  <c r="IZ39" i="1"/>
  <c r="MB39" i="1"/>
  <c r="MA39" i="1"/>
  <c r="MD39" i="1"/>
  <c r="AO39" i="1"/>
  <c r="MC39" i="1"/>
  <c r="AN39" i="1"/>
  <c r="IZ40" i="1"/>
  <c r="MB40" i="1"/>
  <c r="AO40" i="1"/>
  <c r="AN40" i="1"/>
  <c r="MD40" i="1"/>
  <c r="MC40" i="1"/>
  <c r="MA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LZ40" i="1"/>
  <c r="LQ40" i="1"/>
  <c r="LP40" i="1"/>
  <c r="LU40" i="1"/>
  <c r="LT40" i="1"/>
  <c r="LS40" i="1"/>
  <c r="LR40" i="1"/>
  <c r="AP373" i="4"/>
  <c r="LX40" i="1"/>
  <c r="LW40" i="1" s="1"/>
  <c r="MH40" i="1"/>
  <c r="U239" i="8"/>
  <c r="U239" i="7"/>
  <c r="AL372" i="4"/>
  <c r="AZ372" i="4" s="1"/>
  <c r="BG372" i="4" s="1"/>
  <c r="BN372" i="4" s="1"/>
  <c r="BU372" i="4" s="1"/>
  <c r="CB372" i="4" s="1"/>
  <c r="CI372" i="4" s="1"/>
  <c r="AS372" i="4"/>
  <c r="AS373" i="4" s="1"/>
  <c r="AB231" i="8"/>
  <c r="AG231" i="8"/>
  <c r="AQ39" i="1"/>
  <c r="X231" i="8"/>
  <c r="Q377" i="4"/>
  <c r="MG40" i="1"/>
  <c r="D378" i="4"/>
  <c r="C378" i="4" s="1"/>
  <c r="ME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K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D5" i="1"/>
  <c r="MC5" i="1"/>
  <c r="MB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NI41" i="1" s="1"/>
  <c r="D380" i="4"/>
  <c r="C380" i="4" s="1"/>
  <c r="MB54" i="1"/>
  <c r="MB22" i="1"/>
  <c r="MB25" i="1" s="1"/>
  <c r="MC54" i="1"/>
  <c r="MC22" i="1"/>
  <c r="MC25" i="1" s="1"/>
  <c r="MD54" i="1"/>
  <c r="MD22" i="1"/>
  <c r="MD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54" i="1" s="1"/>
  <c r="KY5" i="1"/>
  <c r="KY54"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LZ41" i="1"/>
  <c r="LU41" i="1"/>
  <c r="LT41" i="1"/>
  <c r="LS41" i="1"/>
  <c r="LR41" i="1"/>
  <c r="LQ41" i="1"/>
  <c r="LP41" i="1"/>
  <c r="LX41" i="1"/>
  <c r="LW41" i="1" s="1"/>
  <c r="U237" i="8"/>
  <c r="V237" i="8"/>
  <c r="AA237" i="8"/>
  <c r="AA237" i="7"/>
  <c r="U237" i="7"/>
  <c r="X237" i="7"/>
  <c r="V237" i="7"/>
  <c r="AB237" i="7"/>
  <c r="Y239" i="8"/>
  <c r="Y237" i="8"/>
  <c r="AB237" i="8"/>
  <c r="AE239" i="7"/>
  <c r="AE237" i="7"/>
  <c r="Y237" i="7"/>
  <c r="AD237" i="8"/>
  <c r="AD239" i="8"/>
  <c r="X237" i="8"/>
  <c r="AN17" i="6"/>
  <c r="P16" i="6"/>
  <c r="AM17" i="6"/>
  <c r="O16" i="6"/>
  <c r="AO17" i="6"/>
  <c r="Q16" i="6"/>
  <c r="MH41" i="1"/>
  <c r="AK231" i="8"/>
  <c r="BC151" i="8"/>
  <c r="BD148" i="8"/>
  <c r="BD149" i="8" s="1"/>
  <c r="BD150" i="8" s="1"/>
  <c r="AQ41" i="1"/>
  <c r="D22" i="1"/>
  <c r="D23" i="1" s="1"/>
  <c r="D46" i="1" s="1"/>
  <c r="D54" i="1"/>
  <c r="MK41" i="1"/>
  <c r="MG41" i="1"/>
  <c r="LO41" i="1"/>
  <c r="ME41" i="1"/>
  <c r="LY41" i="1"/>
  <c r="LV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EZ4" i="1" l="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W4" i="1" s="1"/>
  <c r="S15" i="4"/>
  <c r="AK15" i="4" s="1"/>
  <c r="RM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N41" i="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T4" i="1" s="1"/>
  <c r="C22" i="4"/>
  <c r="C31" i="4"/>
  <c r="AY236" i="8" s="1"/>
  <c r="D42" i="4"/>
  <c r="V42" i="4" s="1"/>
  <c r="SO4" i="1" s="1"/>
  <c r="E20" i="4"/>
  <c r="C37" i="4"/>
  <c r="U37" i="4" s="1"/>
  <c r="PZ4" i="1" s="1"/>
  <c r="C27" i="4"/>
  <c r="C25" i="4"/>
  <c r="AT235" i="8" s="1"/>
  <c r="E25" i="4"/>
  <c r="C42" i="4"/>
  <c r="U42" i="4" s="1"/>
  <c r="QE4" i="1" s="1"/>
  <c r="D27" i="4"/>
  <c r="D32" i="4"/>
  <c r="V32" i="4" s="1"/>
  <c r="D41" i="4"/>
  <c r="BI236" i="7" s="1"/>
  <c r="E22" i="4"/>
  <c r="E42" i="4"/>
  <c r="W42" i="4" s="1"/>
  <c r="UY4" i="1" s="1"/>
  <c r="D25" i="4"/>
  <c r="AT235" i="7" s="1"/>
  <c r="C41" i="4"/>
  <c r="BI236" i="8" s="1"/>
  <c r="E40" i="4"/>
  <c r="D21" i="4"/>
  <c r="E21" i="4"/>
  <c r="C21" i="4"/>
  <c r="C26" i="4"/>
  <c r="AT236" i="8" s="1"/>
  <c r="D20" i="4"/>
  <c r="E31" i="4"/>
  <c r="E36" i="4"/>
  <c r="D30" i="4"/>
  <c r="AY235" i="7" s="1"/>
  <c r="D31" i="4"/>
  <c r="AY236" i="7" s="1"/>
  <c r="E27" i="4"/>
  <c r="E26" i="4"/>
  <c r="D37" i="4"/>
  <c r="V37" i="4" s="1"/>
  <c r="SJ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V4" i="1" s="1"/>
  <c r="R13" i="4"/>
  <c r="S14" i="8"/>
  <c r="S14" i="7"/>
  <c r="S14" i="6"/>
  <c r="S14" i="4"/>
  <c r="R14" i="8"/>
  <c r="R14" i="7"/>
  <c r="R14" i="6"/>
  <c r="T16" i="4"/>
  <c r="R14" i="4"/>
  <c r="S16" i="4"/>
  <c r="T17" i="4"/>
  <c r="R16" i="4"/>
  <c r="AJ236" i="8" s="1"/>
  <c r="T12" i="4"/>
  <c r="AL12" i="4" s="1"/>
  <c r="TU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NI42" i="1" s="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V4" i="1" s="1"/>
  <c r="AK11" i="4"/>
  <c r="RJ4" i="1" s="1"/>
  <c r="AL11" i="4"/>
  <c r="TT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5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V42" i="1" l="1"/>
  <c r="J236" i="6"/>
  <c r="J238" i="6" s="1"/>
  <c r="D236" i="7"/>
  <c r="D236" i="8"/>
  <c r="LZ42" i="1"/>
  <c r="LY42" i="1"/>
  <c r="LU42" i="1"/>
  <c r="LT42" i="1"/>
  <c r="LS42" i="1"/>
  <c r="LR42" i="1"/>
  <c r="LQ42" i="1"/>
  <c r="LP42" i="1"/>
  <c r="LO42" i="1"/>
  <c r="MK42" i="1"/>
  <c r="MH42" i="1"/>
  <c r="MG42" i="1"/>
  <c r="MF42" i="1"/>
  <c r="ME42" i="1"/>
  <c r="AZ42" i="1"/>
  <c r="AY42" i="1"/>
  <c r="F235" i="4"/>
  <c r="E236" i="4"/>
  <c r="SX4" i="1"/>
  <c r="QA4" i="1"/>
  <c r="SK4" i="1"/>
  <c r="UU4" i="1"/>
  <c r="OY4" i="1"/>
  <c r="PC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NY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TY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L4" i="1" s="1"/>
  <c r="AJ235" i="7"/>
  <c r="AI236" i="7"/>
  <c r="W20" i="4"/>
  <c r="O238" i="8"/>
  <c r="O239" i="8"/>
  <c r="O237" i="8"/>
  <c r="U14" i="4"/>
  <c r="NX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V4" i="1" s="1"/>
  <c r="I236" i="4"/>
  <c r="I236" i="6"/>
  <c r="AJ17" i="4"/>
  <c r="PE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G4" i="1" s="1"/>
  <c r="BC236" i="8"/>
  <c r="BH236" i="8"/>
  <c r="BC236" i="7"/>
  <c r="P238" i="8"/>
  <c r="BC235" i="7"/>
  <c r="BA236" i="7"/>
  <c r="U34" i="4"/>
  <c r="BH235" i="8"/>
  <c r="BF236" i="8"/>
  <c r="Y12" i="4"/>
  <c r="QL4" i="1" s="1"/>
  <c r="BE236" i="6"/>
  <c r="AX235" i="7"/>
  <c r="AV236" i="7"/>
  <c r="V34" i="4"/>
  <c r="BH235" i="7"/>
  <c r="BF236" i="7"/>
  <c r="AZ236" i="6"/>
  <c r="BC236" i="6"/>
  <c r="BC236" i="4"/>
  <c r="BH236" i="6"/>
  <c r="BH236" i="4"/>
  <c r="W34" i="4"/>
  <c r="BH235" i="6"/>
  <c r="BH235" i="4"/>
  <c r="BF236" i="6"/>
  <c r="BF236" i="4"/>
  <c r="BJ236" i="6"/>
  <c r="X12" i="4"/>
  <c r="OC4" i="1" s="1"/>
  <c r="AX235" i="8"/>
  <c r="AV236" i="8"/>
  <c r="BC235" i="6"/>
  <c r="BC235" i="4"/>
  <c r="BA236" i="6"/>
  <c r="BA236" i="4"/>
  <c r="BC235" i="8"/>
  <c r="BA236" i="8"/>
  <c r="AU241" i="4"/>
  <c r="BA241" i="4" s="1"/>
  <c r="BG241" i="4" s="1"/>
  <c r="AS241" i="4"/>
  <c r="AY241" i="4" s="1"/>
  <c r="W19" i="4"/>
  <c r="V19" i="4"/>
  <c r="RQ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B4" i="1"/>
  <c r="OI4" i="1"/>
  <c r="OH4" i="1"/>
  <c r="CW38" i="1"/>
  <c r="CW39" i="1"/>
  <c r="CW40" i="1"/>
  <c r="CW41" i="1"/>
  <c r="CW42" i="1"/>
  <c r="CV39" i="1"/>
  <c r="CV38" i="1"/>
  <c r="CV40" i="1"/>
  <c r="CV41" i="1"/>
  <c r="CV42" i="1"/>
  <c r="CU38" i="1"/>
  <c r="CU39" i="1"/>
  <c r="CU40" i="1"/>
  <c r="CU41" i="1"/>
  <c r="CU42" i="1"/>
  <c r="V25" i="4"/>
  <c r="AR236" i="7"/>
  <c r="V41" i="4"/>
  <c r="SN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D4" i="1" s="1"/>
  <c r="BJ236" i="8"/>
  <c r="W26" i="4"/>
  <c r="AU236" i="4"/>
  <c r="W36" i="4"/>
  <c r="BE236" i="4"/>
  <c r="W31" i="4"/>
  <c r="AZ236" i="4"/>
  <c r="W41" i="4"/>
  <c r="UX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W4" i="1" s="1"/>
  <c r="AR235" i="8"/>
  <c r="BG235" i="8"/>
  <c r="BB235" i="8"/>
  <c r="AW235" i="8"/>
  <c r="W16" i="4"/>
  <c r="ST4" i="1" s="1"/>
  <c r="AU235" i="7"/>
  <c r="BJ235" i="7"/>
  <c r="BE235" i="7"/>
  <c r="AZ235" i="7"/>
  <c r="V16" i="4"/>
  <c r="QJ4" i="1" s="1"/>
  <c r="BJ235" i="8"/>
  <c r="BE235" i="8"/>
  <c r="AZ235" i="8"/>
  <c r="AU235" i="8"/>
  <c r="W17" i="4"/>
  <c r="SU4" i="1" s="1"/>
  <c r="BK235" i="6"/>
  <c r="BK238" i="6" s="1"/>
  <c r="BK235" i="4"/>
  <c r="BK238" i="4" s="1"/>
  <c r="BF235" i="6"/>
  <c r="BF235" i="4"/>
  <c r="BA235" i="6"/>
  <c r="BA238" i="6" s="1"/>
  <c r="BA235" i="4"/>
  <c r="AV235" i="6"/>
  <c r="AV235" i="4"/>
  <c r="V17" i="4"/>
  <c r="RP4" i="1" s="1"/>
  <c r="BK235" i="7"/>
  <c r="BK238" i="7" s="1"/>
  <c r="BF235" i="7"/>
  <c r="BA235" i="7"/>
  <c r="BA238" i="7" s="1"/>
  <c r="AV235" i="7"/>
  <c r="AV238" i="7" s="1"/>
  <c r="U17" i="4"/>
  <c r="AQ238" i="8"/>
  <c r="BK235" i="8"/>
  <c r="BK238" i="8" s="1"/>
  <c r="BF235" i="8"/>
  <c r="BF238" i="8" s="1"/>
  <c r="BA235" i="8"/>
  <c r="AV235" i="8"/>
  <c r="U16" i="4"/>
  <c r="NZ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K4" i="1" s="1"/>
  <c r="AB242" i="4"/>
  <c r="AB231" i="6"/>
  <c r="AG231" i="6"/>
  <c r="AB243" i="4"/>
  <c r="AJ12" i="4"/>
  <c r="AK17" i="4"/>
  <c r="RO4" i="1" s="1"/>
  <c r="AB231" i="4"/>
  <c r="AG231" i="4"/>
  <c r="AA242" i="4"/>
  <c r="AA243" i="4"/>
  <c r="AE369" i="4"/>
  <c r="AE373" i="4" s="1"/>
  <c r="AE369" i="7"/>
  <c r="AF369" i="7" s="1"/>
  <c r="AF371" i="7" s="1"/>
  <c r="AY368" i="7"/>
  <c r="AE369" i="8"/>
  <c r="AF369" i="8" s="1"/>
  <c r="Z13" i="4"/>
  <c r="F238" i="6"/>
  <c r="AK13" i="4"/>
  <c r="AJ13" i="4"/>
  <c r="AL13" i="4"/>
  <c r="Y13" i="4"/>
  <c r="X13" i="4"/>
  <c r="Y368" i="8"/>
  <c r="U11" i="4"/>
  <c r="NV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TX4" i="1" s="1"/>
  <c r="BB368" i="6"/>
  <c r="BB368" i="4"/>
  <c r="AK16" i="4"/>
  <c r="RN4" i="1" s="1"/>
  <c r="BB368" i="7"/>
  <c r="AJ16" i="4"/>
  <c r="BB368" i="8"/>
  <c r="AD369" i="8"/>
  <c r="AD373" i="8" s="1"/>
  <c r="W368" i="6"/>
  <c r="Z16" i="4"/>
  <c r="SY4" i="1" s="1"/>
  <c r="Z368" i="6"/>
  <c r="Z368" i="4"/>
  <c r="Y16" i="4"/>
  <c r="QO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N42" i="1" a="1"/>
  <c r="LN42" i="1" s="1"/>
  <c r="LE42" i="1" a="1"/>
  <c r="LE42" i="1" s="1"/>
  <c r="SM4" i="1"/>
  <c r="AK238" i="7"/>
  <c r="QM4" i="1"/>
  <c r="UW4" i="1"/>
  <c r="QC4" i="1"/>
  <c r="OZ4" i="1"/>
  <c r="PD4" i="1"/>
  <c r="PF4" i="1"/>
  <c r="OA4" i="1"/>
  <c r="OW4" i="1"/>
  <c r="PA4" i="1"/>
  <c r="E237" i="8"/>
  <c r="E238" i="8"/>
  <c r="QK4" i="1"/>
  <c r="OX4" i="1"/>
  <c r="PB4" i="1"/>
  <c r="SW4" i="1"/>
  <c r="BG148" i="8"/>
  <c r="BF149" i="8"/>
  <c r="BF150" i="8" s="1"/>
  <c r="UV4" i="1"/>
  <c r="SL4" i="1"/>
  <c r="QB4" i="1"/>
  <c r="PH4" i="1"/>
  <c r="PG4" i="1"/>
  <c r="QN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L4" i="1"/>
  <c r="OK4" i="1"/>
  <c r="OJ4" i="1"/>
  <c r="OT4" i="1"/>
  <c r="OS4" i="1"/>
  <c r="OR4" i="1"/>
  <c r="OQ4" i="1"/>
  <c r="OP4" i="1"/>
  <c r="OO4" i="1"/>
  <c r="ON4" i="1"/>
  <c r="OM4" i="1"/>
  <c r="PY4" i="1"/>
  <c r="PX4" i="1"/>
  <c r="PW4" i="1"/>
  <c r="PV4" i="1"/>
  <c r="PU4" i="1"/>
  <c r="PT4" i="1"/>
  <c r="PS4" i="1"/>
  <c r="PR4" i="1"/>
  <c r="PQ4" i="1"/>
  <c r="PP4" i="1"/>
  <c r="PO4" i="1"/>
  <c r="PN4" i="1"/>
  <c r="PM4" i="1"/>
  <c r="PL4" i="1"/>
  <c r="PK4" i="1"/>
  <c r="PJ4" i="1"/>
  <c r="PI4" i="1"/>
  <c r="OU4" i="1"/>
  <c r="RU4" i="1"/>
  <c r="RT4" i="1"/>
  <c r="RS4" i="1"/>
  <c r="RR4" i="1"/>
  <c r="RI4" i="1"/>
  <c r="RH4" i="1"/>
  <c r="RG4" i="1"/>
  <c r="RF4" i="1"/>
  <c r="RE4" i="1"/>
  <c r="RD4" i="1"/>
  <c r="RC4" i="1"/>
  <c r="RB4" i="1"/>
  <c r="RA4" i="1"/>
  <c r="QZ4" i="1"/>
  <c r="QY4" i="1"/>
  <c r="QX4" i="1"/>
  <c r="SI4" i="1"/>
  <c r="QW4" i="1"/>
  <c r="RV4" i="1"/>
  <c r="RW4" i="1"/>
  <c r="QF4" i="1"/>
  <c r="RX4" i="1"/>
  <c r="QG4" i="1"/>
  <c r="RY4" i="1"/>
  <c r="QH4" i="1"/>
  <c r="RZ4" i="1"/>
  <c r="QI4" i="1"/>
  <c r="SA4" i="1"/>
  <c r="QP4" i="1"/>
  <c r="SB4" i="1"/>
  <c r="QQ4" i="1"/>
  <c r="SC4" i="1"/>
  <c r="QR4" i="1"/>
  <c r="SD4" i="1"/>
  <c r="QS4" i="1"/>
  <c r="SE4" i="1"/>
  <c r="QT4" i="1"/>
  <c r="SF4" i="1"/>
  <c r="QU4" i="1"/>
  <c r="SG4" i="1"/>
  <c r="QV4" i="1"/>
  <c r="SH4" i="1"/>
  <c r="US4" i="1"/>
  <c r="TM4" i="1"/>
  <c r="TL4" i="1"/>
  <c r="TK4" i="1"/>
  <c r="TJ4" i="1"/>
  <c r="TG4" i="1"/>
  <c r="UC4" i="1"/>
  <c r="TI4" i="1"/>
  <c r="UD4" i="1"/>
  <c r="TN4" i="1"/>
  <c r="UE4" i="1"/>
  <c r="TO4" i="1"/>
  <c r="TP4" i="1"/>
  <c r="TQ4" i="1"/>
  <c r="TR4" i="1"/>
  <c r="TS4" i="1"/>
  <c r="UB4" i="1"/>
  <c r="TH4" i="1"/>
  <c r="TF4" i="1"/>
  <c r="UL4" i="1"/>
  <c r="UQ4" i="1"/>
  <c r="SZ4" i="1"/>
  <c r="TE4" i="1"/>
  <c r="UK4" i="1"/>
  <c r="UP4" i="1"/>
  <c r="SS4" i="1"/>
  <c r="TD4" i="1"/>
  <c r="UJ4" i="1"/>
  <c r="UO4" i="1"/>
  <c r="SR4" i="1"/>
  <c r="TC4" i="1"/>
  <c r="UI4" i="1"/>
  <c r="UN4" i="1"/>
  <c r="SQ4" i="1"/>
  <c r="TB4" i="1"/>
  <c r="UH4" i="1"/>
  <c r="UM4" i="1"/>
  <c r="SP4" i="1"/>
  <c r="TA4" i="1"/>
  <c r="UG4" i="1"/>
  <c r="UF4" i="1"/>
  <c r="UA4" i="1"/>
  <c r="TZ4" i="1"/>
  <c r="UR4" i="1"/>
  <c r="OF4" i="1"/>
  <c r="OE4" i="1"/>
  <c r="OD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Y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54"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Z5" i="1"/>
  <c r="MY5" i="1"/>
  <c r="MX5" i="1"/>
  <c r="KV5" i="1"/>
  <c r="KV54"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Y22" i="1"/>
  <c r="MY25" i="1" s="1"/>
  <c r="MY54" i="1"/>
  <c r="MX22" i="1"/>
  <c r="MX25" i="1" s="1"/>
  <c r="MX54" i="1"/>
  <c r="MZ22" i="1"/>
  <c r="MZ25" i="1" s="1"/>
  <c r="MZ5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Y25" i="1"/>
  <c r="MA5" i="1"/>
  <c r="LY5" i="1"/>
  <c r="LY54" i="1" s="1"/>
  <c r="LW5" i="1"/>
  <c r="LV5" i="1"/>
  <c r="LF5" i="1"/>
  <c r="LF54" i="1" s="1"/>
  <c r="LO5" i="1"/>
  <c r="LO54"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A54" i="1"/>
  <c r="MA22" i="1"/>
  <c r="E411" i="4"/>
  <c r="LV22" i="1"/>
  <c r="LV25" i="1" s="1"/>
  <c r="LV54" i="1"/>
  <c r="LW22" i="1"/>
  <c r="LW25" i="1" s="1"/>
  <c r="LW5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O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UY33" i="1"/>
  <c r="UX33" i="1"/>
  <c r="SO33" i="1"/>
  <c r="SN33" i="1"/>
  <c r="QE33" i="1"/>
  <c r="QD33" i="1"/>
  <c r="UY34" i="1"/>
  <c r="UX34" i="1"/>
  <c r="SO34" i="1"/>
  <c r="SN34" i="1"/>
  <c r="QE34" i="1"/>
  <c r="QD34" i="1"/>
  <c r="UW33" i="1"/>
  <c r="UV33" i="1"/>
  <c r="UU33" i="1"/>
  <c r="UT33" i="1"/>
  <c r="SM33" i="1"/>
  <c r="SL33" i="1"/>
  <c r="SK33" i="1"/>
  <c r="SJ33" i="1"/>
  <c r="QC33" i="1"/>
  <c r="QB33" i="1"/>
  <c r="QA33" i="1"/>
  <c r="PZ33" i="1"/>
  <c r="UT34" i="1"/>
  <c r="UW34" i="1"/>
  <c r="UV34" i="1"/>
  <c r="UU34" i="1"/>
  <c r="SM34" i="1"/>
  <c r="SL34" i="1"/>
  <c r="SK34" i="1"/>
  <c r="SJ34" i="1"/>
  <c r="QC34" i="1"/>
  <c r="QB34" i="1"/>
  <c r="QA34" i="1"/>
  <c r="PZ34" i="1"/>
  <c r="MR33" i="1"/>
  <c r="SG34" i="1"/>
  <c r="SA34" i="1"/>
  <c r="UJ34" i="1"/>
  <c r="UQ34" i="1"/>
  <c r="RS34" i="1"/>
  <c r="RZ34" i="1"/>
  <c r="UI34" i="1"/>
  <c r="UP34" i="1"/>
  <c r="RR34" i="1"/>
  <c r="RY34" i="1"/>
  <c r="UL34" i="1"/>
  <c r="UO34" i="1"/>
  <c r="UH34" i="1"/>
  <c r="RX34" i="1"/>
  <c r="RQ34" i="1"/>
  <c r="UK34" i="1"/>
  <c r="UG34" i="1"/>
  <c r="PY34" i="1"/>
  <c r="RP34" i="1"/>
  <c r="PX34" i="1"/>
  <c r="UF34" i="1"/>
  <c r="PW34" i="1"/>
  <c r="UE34" i="1"/>
  <c r="PV34" i="1"/>
  <c r="RT34" i="1"/>
  <c r="PU34" i="1"/>
  <c r="UD34" i="1"/>
  <c r="PT34" i="1"/>
  <c r="RV34" i="1"/>
  <c r="PS34" i="1"/>
  <c r="KS34" i="1"/>
  <c r="UR34" i="1"/>
  <c r="UC34" i="1"/>
  <c r="PR34" i="1"/>
  <c r="KT34" i="1"/>
  <c r="UB34" i="1"/>
  <c r="PQ34" i="1"/>
  <c r="KU34" i="1"/>
  <c r="UM34" i="1"/>
  <c r="PP34" i="1"/>
  <c r="IZ34" i="1"/>
  <c r="UA34" i="1"/>
  <c r="PO34" i="1"/>
  <c r="TZ34" i="1"/>
  <c r="PN34" i="1"/>
  <c r="RU34" i="1"/>
  <c r="PM34" i="1"/>
  <c r="RW34" i="1"/>
  <c r="PL34" i="1"/>
  <c r="SI34" i="1"/>
  <c r="PK34" i="1"/>
  <c r="SH34" i="1"/>
  <c r="PJ34" i="1"/>
  <c r="SF34" i="1"/>
  <c r="PI34" i="1"/>
  <c r="UN34" i="1"/>
  <c r="PH34" i="1"/>
  <c r="SE34" i="1"/>
  <c r="PG34" i="1"/>
  <c r="SD34" i="1"/>
  <c r="PF34" i="1"/>
  <c r="SC34" i="1"/>
  <c r="US34" i="1"/>
  <c r="SB34" i="1"/>
  <c r="UP33" i="1"/>
  <c r="RP33" i="1"/>
  <c r="SB33" i="1"/>
  <c r="UF33" i="1"/>
  <c r="UI33" i="1"/>
  <c r="UE33" i="1"/>
  <c r="RU33" i="1"/>
  <c r="TZ33" i="1"/>
  <c r="SI33" i="1"/>
  <c r="UD33" i="1"/>
  <c r="SH33" i="1"/>
  <c r="UC33" i="1"/>
  <c r="SG33" i="1"/>
  <c r="UB33" i="1"/>
  <c r="SF33" i="1"/>
  <c r="UA33" i="1"/>
  <c r="SE33" i="1"/>
  <c r="PM33" i="1"/>
  <c r="SD33" i="1"/>
  <c r="PL33" i="1"/>
  <c r="UG33" i="1"/>
  <c r="SC33" i="1"/>
  <c r="PK33" i="1"/>
  <c r="US33" i="1"/>
  <c r="PJ33" i="1"/>
  <c r="SA33" i="1"/>
  <c r="PI33" i="1"/>
  <c r="UR33" i="1"/>
  <c r="PH33" i="1"/>
  <c r="RZ33" i="1"/>
  <c r="PG33" i="1"/>
  <c r="UQ33" i="1"/>
  <c r="PF33" i="1"/>
  <c r="RY33" i="1"/>
  <c r="PY33" i="1"/>
  <c r="UO33" i="1"/>
  <c r="PV33" i="1"/>
  <c r="RX33" i="1"/>
  <c r="PT33" i="1"/>
  <c r="UN33" i="1"/>
  <c r="PS33" i="1"/>
  <c r="RW33" i="1"/>
  <c r="PR33" i="1"/>
  <c r="UM33" i="1"/>
  <c r="PQ33" i="1"/>
  <c r="KS33" i="1"/>
  <c r="RV33" i="1"/>
  <c r="PP33" i="1"/>
  <c r="IZ33" i="1"/>
  <c r="UL33" i="1"/>
  <c r="PX33" i="1"/>
  <c r="RT33" i="1"/>
  <c r="PW33" i="1"/>
  <c r="KT33" i="1"/>
  <c r="UK33" i="1"/>
  <c r="PU33" i="1"/>
  <c r="KU33" i="1"/>
  <c r="RS33" i="1"/>
  <c r="PO33" i="1"/>
  <c r="UJ33" i="1"/>
  <c r="PN33" i="1"/>
  <c r="RR33" i="1"/>
  <c r="UH33" i="1"/>
  <c r="RQ33" i="1"/>
  <c r="MR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A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54" i="1" s="1"/>
  <c r="CL5" i="1"/>
  <c r="CL54" i="1" s="1"/>
  <c r="CP5" i="1"/>
  <c r="E415" i="4" l="1"/>
  <c r="R415" i="4" s="1"/>
  <c r="CP22" i="1"/>
  <c r="CP54"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54" i="1" s="1"/>
  <c r="NT5" i="1"/>
  <c r="NT54" i="1" l="1"/>
  <c r="NT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L5" i="1"/>
  <c r="NT25" i="1" l="1"/>
  <c r="NT23" i="1"/>
  <c r="NT46" i="1" s="1"/>
  <c r="E417" i="4"/>
  <c r="R417" i="4" s="1"/>
  <c r="NL54" i="1"/>
  <c r="NL22" i="1"/>
  <c r="NL23" i="1" s="1"/>
  <c r="NL46" i="1" s="1"/>
  <c r="F418" i="4"/>
  <c r="P402" i="4"/>
  <c r="C403" i="4"/>
  <c r="I419" i="4"/>
  <c r="V419" i="4" s="1"/>
  <c r="H419" i="4"/>
  <c r="U419" i="4" s="1"/>
  <c r="G419" i="4"/>
  <c r="D419" i="4"/>
  <c r="Q419" i="4" s="1"/>
  <c r="F483" i="4"/>
  <c r="E483" i="4"/>
  <c r="D483" i="4"/>
  <c r="Q483" i="4" s="1"/>
  <c r="S402" i="4"/>
  <c r="B402" i="4"/>
  <c r="R348" i="8"/>
  <c r="Q348" i="8"/>
  <c r="E347" i="8"/>
  <c r="F347" i="8"/>
  <c r="A484" i="4"/>
  <c r="A420" i="4"/>
  <c r="JK25" i="1"/>
  <c r="E418" i="4" l="1"/>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L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54" i="1" s="1"/>
  <c r="BS5" i="1"/>
  <c r="BS54" i="1" s="1"/>
  <c r="BQ5" i="1"/>
  <c r="BQ54" i="1" s="1"/>
  <c r="BM5" i="1"/>
  <c r="BM54"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54"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K5" i="1"/>
  <c r="MK54" i="1" s="1"/>
  <c r="E444" i="4" l="1"/>
  <c r="F445" i="4"/>
  <c r="P429" i="4"/>
  <c r="C430" i="4"/>
  <c r="U445" i="4"/>
  <c r="I446" i="4"/>
  <c r="V446" i="4" s="1"/>
  <c r="H446" i="4"/>
  <c r="U446" i="4" s="1"/>
  <c r="G446" i="4"/>
  <c r="T446" i="4" s="1"/>
  <c r="D446" i="4"/>
  <c r="Q446" i="4" s="1"/>
  <c r="F510" i="4"/>
  <c r="E510" i="4"/>
  <c r="D510" i="4"/>
  <c r="Q510" i="4" s="1"/>
  <c r="R443" i="4"/>
  <c r="S429" i="4"/>
  <c r="B429" i="4"/>
  <c r="A511" i="4"/>
  <c r="A447" i="4"/>
  <c r="MK22" i="1"/>
  <c r="E445" i="4" l="1"/>
  <c r="F446" i="4"/>
  <c r="P430" i="4"/>
  <c r="C431" i="4"/>
  <c r="F511" i="4"/>
  <c r="E511" i="4"/>
  <c r="D511" i="4"/>
  <c r="Q511" i="4" s="1"/>
  <c r="I447" i="4"/>
  <c r="V447" i="4" s="1"/>
  <c r="H447" i="4"/>
  <c r="U447" i="4" s="1"/>
  <c r="G447" i="4"/>
  <c r="T447" i="4" s="1"/>
  <c r="D447" i="4"/>
  <c r="Q447" i="4" s="1"/>
  <c r="R444" i="4"/>
  <c r="S430" i="4"/>
  <c r="B430" i="4"/>
  <c r="A512" i="4"/>
  <c r="A448" i="4"/>
  <c r="MK25" i="1"/>
  <c r="LE5" i="1"/>
  <c r="LE54" i="1" s="1"/>
  <c r="CZ5" i="1"/>
  <c r="CZ54"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UZ5" i="1"/>
  <c r="UZ54"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UZ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L5" i="1"/>
  <c r="ML54" i="1" s="1"/>
  <c r="EE5" i="1"/>
  <c r="EE54" i="1" s="1"/>
  <c r="I458" i="4" l="1"/>
  <c r="V457" i="4"/>
  <c r="H457" i="4"/>
  <c r="G457" i="4" s="1"/>
  <c r="C456" i="4"/>
  <c r="P456" i="4" s="1"/>
  <c r="P440" i="4"/>
  <c r="C441" i="4"/>
  <c r="F521" i="4"/>
  <c r="E521" i="4"/>
  <c r="D521" i="4"/>
  <c r="Q521" i="4" s="1"/>
  <c r="S440" i="4"/>
  <c r="B440" i="4"/>
  <c r="A522" i="4"/>
  <c r="R469" i="4"/>
  <c r="R472" i="4"/>
  <c r="R466" i="4"/>
  <c r="R475" i="4"/>
  <c r="ML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L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54" i="1" s="1"/>
  <c r="BR5" i="1"/>
  <c r="BR54" i="1" s="1"/>
  <c r="BV5" i="1"/>
  <c r="BV54" i="1" s="1"/>
  <c r="BN5" i="1"/>
  <c r="BN54" i="1" s="1"/>
  <c r="MN25" i="1"/>
  <c r="MM25" i="1"/>
  <c r="A25" i="1"/>
  <c r="B29" i="1" l="1"/>
  <c r="NJ29" i="1" s="1"/>
  <c r="B28" i="1"/>
  <c r="NJ28" i="1" s="1"/>
  <c r="B460" i="4"/>
  <c r="C461" i="4"/>
  <c r="P461" i="4" s="1"/>
  <c r="H524" i="4"/>
  <c r="I525" i="4"/>
  <c r="G475" i="4"/>
  <c r="P446" i="4"/>
  <c r="C447" i="4"/>
  <c r="F527" i="4"/>
  <c r="E527" i="4"/>
  <c r="D527" i="4"/>
  <c r="Q527" i="4" s="1"/>
  <c r="U462" i="4"/>
  <c r="V463" i="4"/>
  <c r="S446" i="4"/>
  <c r="B446" i="4"/>
  <c r="B38" i="1"/>
  <c r="NJ38" i="1" s="1"/>
  <c r="R496" i="4"/>
  <c r="R499" i="4"/>
  <c r="R493" i="4"/>
  <c r="A528" i="4"/>
  <c r="R490" i="4"/>
  <c r="B32" i="1"/>
  <c r="NJ32" i="1" s="1"/>
  <c r="B27" i="1"/>
  <c r="NJ27" i="1" s="1"/>
  <c r="B26" i="1"/>
  <c r="NJ26" i="1" s="1"/>
  <c r="BT22" i="1"/>
  <c r="BR22" i="1"/>
  <c r="BV22" i="1"/>
  <c r="BN22" i="1"/>
  <c r="BN23" i="1" s="1"/>
  <c r="BN46" i="1" s="1"/>
  <c r="NJ33" i="1" l="1"/>
  <c r="NJ34" i="1"/>
  <c r="NJ39" i="1"/>
  <c r="NJ40" i="1"/>
  <c r="NJ41" i="1"/>
  <c r="NJ42" i="1"/>
  <c r="KL27" i="1"/>
  <c r="ND27" i="1"/>
  <c r="NK27" i="1"/>
  <c r="NE27" i="1"/>
  <c r="NH27" i="1"/>
  <c r="NG27" i="1"/>
  <c r="NF27" i="1"/>
  <c r="NK32" i="1"/>
  <c r="NH32" i="1"/>
  <c r="NG32" i="1"/>
  <c r="NF32" i="1"/>
  <c r="ND32" i="1"/>
  <c r="NE32" i="1"/>
  <c r="NH28" i="1"/>
  <c r="NK28" i="1"/>
  <c r="NG28" i="1"/>
  <c r="NF28" i="1"/>
  <c r="ND28" i="1"/>
  <c r="NE28" i="1"/>
  <c r="NG26" i="1"/>
  <c r="NF26" i="1"/>
  <c r="ND26" i="1"/>
  <c r="NE26" i="1"/>
  <c r="NK26" i="1"/>
  <c r="NH26" i="1"/>
  <c r="JH38" i="1"/>
  <c r="JH41" i="1" s="1"/>
  <c r="ND38" i="1"/>
  <c r="NG38" i="1"/>
  <c r="NF38" i="1"/>
  <c r="NK38" i="1"/>
  <c r="NE38" i="1"/>
  <c r="NH38" i="1"/>
  <c r="NF29" i="1"/>
  <c r="NK29" i="1"/>
  <c r="NE29" i="1"/>
  <c r="NH29" i="1"/>
  <c r="ND29" i="1"/>
  <c r="NG29" i="1"/>
  <c r="D32" i="1"/>
  <c r="D33" i="1" s="1"/>
  <c r="NR32" i="1"/>
  <c r="NN32" i="1"/>
  <c r="NQ32" i="1"/>
  <c r="NS32" i="1"/>
  <c r="NP32" i="1"/>
  <c r="NM32" i="1"/>
  <c r="NO32" i="1"/>
  <c r="NT32" i="1"/>
  <c r="D38" i="1"/>
  <c r="D40" i="1" s="1"/>
  <c r="MI38" i="1"/>
  <c r="MJ38" i="1"/>
  <c r="KL26" i="1"/>
  <c r="AV26" i="1"/>
  <c r="KJ38" i="1"/>
  <c r="KL38" i="1"/>
  <c r="KJ29" i="1"/>
  <c r="KL29" i="1"/>
  <c r="KJ28" i="1"/>
  <c r="KL28" i="1"/>
  <c r="KJ32" i="1"/>
  <c r="KL32" i="1"/>
  <c r="JH26" i="1"/>
  <c r="KJ26" i="1"/>
  <c r="JH27" i="1"/>
  <c r="KJ27" i="1"/>
  <c r="IY32" i="1"/>
  <c r="GP32" i="1"/>
  <c r="DC32" i="1"/>
  <c r="JH32" i="1"/>
  <c r="JH28" i="1"/>
  <c r="NC28" i="1"/>
  <c r="NB28" i="1"/>
  <c r="JH29" i="1"/>
  <c r="NC29" i="1"/>
  <c r="NB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TY28" i="1"/>
  <c r="TX28" i="1"/>
  <c r="TW28" i="1"/>
  <c r="TT28" i="1"/>
  <c r="TV28" i="1"/>
  <c r="TU28" i="1"/>
  <c r="RO28" i="1"/>
  <c r="RN28" i="1"/>
  <c r="RM28" i="1"/>
  <c r="RL28" i="1"/>
  <c r="RK28" i="1"/>
  <c r="RJ28" i="1"/>
  <c r="PA28" i="1"/>
  <c r="PE28" i="1"/>
  <c r="PD28" i="1"/>
  <c r="PC28" i="1"/>
  <c r="PB28" i="1"/>
  <c r="OA28" i="1"/>
  <c r="TY26" i="1"/>
  <c r="TX26" i="1"/>
  <c r="TW26" i="1"/>
  <c r="TV26" i="1"/>
  <c r="TU26" i="1"/>
  <c r="TT26" i="1"/>
  <c r="RK26" i="1"/>
  <c r="RJ26" i="1"/>
  <c r="RN26" i="1"/>
  <c r="RO26" i="1"/>
  <c r="RM26" i="1"/>
  <c r="RL26" i="1"/>
  <c r="PE26" i="1"/>
  <c r="PD26" i="1"/>
  <c r="PC26" i="1"/>
  <c r="PB26" i="1"/>
  <c r="PA26" i="1"/>
  <c r="OA26" i="1"/>
  <c r="TY29" i="1"/>
  <c r="TX29" i="1"/>
  <c r="TW29" i="1"/>
  <c r="TV29" i="1"/>
  <c r="TU29" i="1"/>
  <c r="TT29" i="1"/>
  <c r="RO29" i="1"/>
  <c r="RN29" i="1"/>
  <c r="RM29" i="1"/>
  <c r="RL29" i="1"/>
  <c r="RJ29" i="1"/>
  <c r="RK29" i="1"/>
  <c r="PE29" i="1"/>
  <c r="PD29" i="1"/>
  <c r="PC29" i="1"/>
  <c r="PB29" i="1"/>
  <c r="PA29" i="1"/>
  <c r="OA29" i="1"/>
  <c r="TY38" i="1"/>
  <c r="TX38" i="1"/>
  <c r="TW38" i="1"/>
  <c r="TV38" i="1"/>
  <c r="TU38" i="1"/>
  <c r="TT38" i="1"/>
  <c r="RK38" i="1"/>
  <c r="RJ38" i="1"/>
  <c r="RN38" i="1"/>
  <c r="RO38" i="1"/>
  <c r="RM38" i="1"/>
  <c r="RL38" i="1"/>
  <c r="PE38" i="1"/>
  <c r="PD38" i="1"/>
  <c r="PC38" i="1"/>
  <c r="PB38" i="1"/>
  <c r="PA38" i="1"/>
  <c r="OA38" i="1"/>
  <c r="TX27" i="1"/>
  <c r="TW27" i="1"/>
  <c r="TV27" i="1"/>
  <c r="TY27" i="1"/>
  <c r="TU27" i="1"/>
  <c r="TT27" i="1"/>
  <c r="RO27" i="1"/>
  <c r="RN27" i="1"/>
  <c r="RM27" i="1"/>
  <c r="RL27" i="1"/>
  <c r="RK27" i="1"/>
  <c r="RJ27" i="1"/>
  <c r="PE27" i="1"/>
  <c r="PD27" i="1"/>
  <c r="PC27" i="1"/>
  <c r="PA27" i="1"/>
  <c r="PB27" i="1"/>
  <c r="OA27" i="1"/>
  <c r="SY27" i="1"/>
  <c r="SX27" i="1"/>
  <c r="SW27" i="1"/>
  <c r="SV27" i="1"/>
  <c r="SU27" i="1"/>
  <c r="ST27" i="1"/>
  <c r="QO27" i="1"/>
  <c r="QN27" i="1"/>
  <c r="QM27" i="1"/>
  <c r="QL27" i="1"/>
  <c r="QK27" i="1"/>
  <c r="QJ27" i="1"/>
  <c r="OZ27" i="1"/>
  <c r="OX27" i="1"/>
  <c r="OY27" i="1"/>
  <c r="OW27" i="1"/>
  <c r="OV27" i="1"/>
  <c r="NY27" i="1"/>
  <c r="SY26" i="1"/>
  <c r="SX26" i="1"/>
  <c r="SW26" i="1"/>
  <c r="SV26" i="1"/>
  <c r="SU26" i="1"/>
  <c r="ST26" i="1"/>
  <c r="QN26" i="1"/>
  <c r="QM26" i="1"/>
  <c r="QL26" i="1"/>
  <c r="QK26" i="1"/>
  <c r="QJ26" i="1"/>
  <c r="QO26" i="1"/>
  <c r="OX26" i="1"/>
  <c r="OW26" i="1"/>
  <c r="OV26" i="1"/>
  <c r="OZ26" i="1"/>
  <c r="OY26" i="1"/>
  <c r="NY26" i="1"/>
  <c r="SY38" i="1"/>
  <c r="SX38" i="1"/>
  <c r="SW38" i="1"/>
  <c r="SV38" i="1"/>
  <c r="SU38" i="1"/>
  <c r="ST38" i="1"/>
  <c r="QN38" i="1"/>
  <c r="QM38" i="1"/>
  <c r="QL38" i="1"/>
  <c r="QK38" i="1"/>
  <c r="QJ38" i="1"/>
  <c r="QO38" i="1"/>
  <c r="OY38" i="1"/>
  <c r="OX38" i="1"/>
  <c r="OW38" i="1"/>
  <c r="OV38" i="1"/>
  <c r="OZ38" i="1"/>
  <c r="NY38" i="1"/>
  <c r="SY28" i="1"/>
  <c r="SX28" i="1"/>
  <c r="SW28" i="1"/>
  <c r="SV28" i="1"/>
  <c r="SU28" i="1"/>
  <c r="ST28" i="1"/>
  <c r="QN28" i="1"/>
  <c r="QM28" i="1"/>
  <c r="QL28" i="1"/>
  <c r="QK28" i="1"/>
  <c r="QJ28" i="1"/>
  <c r="QO28" i="1"/>
  <c r="OZ28" i="1"/>
  <c r="OY28" i="1"/>
  <c r="OX28" i="1"/>
  <c r="OW28" i="1"/>
  <c r="OV28" i="1"/>
  <c r="NY28" i="1"/>
  <c r="SY29" i="1"/>
  <c r="SX29" i="1"/>
  <c r="SW29" i="1"/>
  <c r="SV29" i="1"/>
  <c r="SU29" i="1"/>
  <c r="ST29" i="1"/>
  <c r="QO29" i="1"/>
  <c r="QN29" i="1"/>
  <c r="QM29" i="1"/>
  <c r="QL29" i="1"/>
  <c r="QK29" i="1"/>
  <c r="QJ29" i="1"/>
  <c r="OZ29" i="1"/>
  <c r="OY29" i="1"/>
  <c r="OX29" i="1"/>
  <c r="OW29" i="1"/>
  <c r="OV29" i="1"/>
  <c r="NY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G38" i="1"/>
  <c r="OI38" i="1"/>
  <c r="RZ38" i="1"/>
  <c r="OT38" i="1"/>
  <c r="NX38" i="1"/>
  <c r="QC38" i="1"/>
  <c r="PP38" i="1"/>
  <c r="PM38" i="1"/>
  <c r="QV38" i="1"/>
  <c r="OR38" i="1"/>
  <c r="SG38" i="1"/>
  <c r="QA38" i="1"/>
  <c r="SK38" i="1"/>
  <c r="PY38" i="1"/>
  <c r="OU38" i="1"/>
  <c r="SI38" i="1"/>
  <c r="QZ38" i="1"/>
  <c r="SB38" i="1"/>
  <c r="SE38" i="1"/>
  <c r="PQ38" i="1"/>
  <c r="PW38" i="1"/>
  <c r="RF38" i="1"/>
  <c r="SO38" i="1"/>
  <c r="PG38" i="1"/>
  <c r="SC38" i="1"/>
  <c r="SD38" i="1"/>
  <c r="QX38" i="1"/>
  <c r="PF38" i="1"/>
  <c r="QQ38" i="1"/>
  <c r="RP38" i="1"/>
  <c r="PU38" i="1"/>
  <c r="QG38" i="1"/>
  <c r="RB38" i="1"/>
  <c r="PJ38" i="1"/>
  <c r="RT38" i="1"/>
  <c r="OL38" i="1"/>
  <c r="RY38" i="1"/>
  <c r="RQ38" i="1"/>
  <c r="RS38" i="1"/>
  <c r="RA38" i="1"/>
  <c r="QR38" i="1"/>
  <c r="RW38" i="1"/>
  <c r="PO38" i="1"/>
  <c r="ON38" i="1"/>
  <c r="QU38" i="1"/>
  <c r="OK38" i="1"/>
  <c r="RE38" i="1"/>
  <c r="SN38" i="1"/>
  <c r="RI38" i="1"/>
  <c r="OH38" i="1"/>
  <c r="QT38" i="1"/>
  <c r="QB38" i="1"/>
  <c r="OO38" i="1"/>
  <c r="PS38" i="1"/>
  <c r="PT38" i="1"/>
  <c r="PZ38" i="1"/>
  <c r="OB38" i="1"/>
  <c r="QE38" i="1"/>
  <c r="SF38" i="1"/>
  <c r="RC38" i="1"/>
  <c r="SH38" i="1"/>
  <c r="PX38" i="1"/>
  <c r="OS38" i="1"/>
  <c r="OD38" i="1"/>
  <c r="RX38" i="1"/>
  <c r="QP38" i="1"/>
  <c r="OJ38" i="1"/>
  <c r="NZ38" i="1"/>
  <c r="PN38" i="1"/>
  <c r="OE38" i="1"/>
  <c r="PI38" i="1"/>
  <c r="PK38" i="1"/>
  <c r="PR38" i="1"/>
  <c r="QH38" i="1"/>
  <c r="SM38" i="1"/>
  <c r="OM38" i="1"/>
  <c r="RG38" i="1"/>
  <c r="QY38" i="1"/>
  <c r="RV38" i="1"/>
  <c r="QW38" i="1"/>
  <c r="PH38" i="1"/>
  <c r="PL38" i="1"/>
  <c r="RU38" i="1"/>
  <c r="SA38" i="1"/>
  <c r="OP38" i="1"/>
  <c r="OF38" i="1"/>
  <c r="RD38" i="1"/>
  <c r="PV38" i="1"/>
  <c r="NW38" i="1"/>
  <c r="SJ38" i="1"/>
  <c r="QI38" i="1"/>
  <c r="SL38" i="1"/>
  <c r="QD38" i="1"/>
  <c r="OQ38" i="1"/>
  <c r="RH38" i="1"/>
  <c r="QS38" i="1"/>
  <c r="RR38" i="1"/>
  <c r="OC38" i="1"/>
  <c r="UY27" i="1"/>
  <c r="UX27" i="1"/>
  <c r="SO27" i="1"/>
  <c r="SN27" i="1"/>
  <c r="QE27" i="1"/>
  <c r="QD27" i="1"/>
  <c r="UY38" i="1"/>
  <c r="UX38" i="1"/>
  <c r="UY26" i="1"/>
  <c r="UX26" i="1"/>
  <c r="SO26" i="1"/>
  <c r="SN26" i="1"/>
  <c r="QE26" i="1"/>
  <c r="QD26" i="1"/>
  <c r="UY28" i="1"/>
  <c r="UX28" i="1"/>
  <c r="SO28" i="1"/>
  <c r="SN28" i="1"/>
  <c r="QE28" i="1"/>
  <c r="QD28" i="1"/>
  <c r="UY29" i="1"/>
  <c r="UX29" i="1"/>
  <c r="SO29" i="1"/>
  <c r="SN29" i="1"/>
  <c r="QE29" i="1"/>
  <c r="QD29" i="1"/>
  <c r="UW28" i="1"/>
  <c r="UV28" i="1"/>
  <c r="UU28" i="1"/>
  <c r="UT28" i="1"/>
  <c r="SM28" i="1"/>
  <c r="SL28" i="1"/>
  <c r="SK28" i="1"/>
  <c r="SJ28" i="1"/>
  <c r="QC28" i="1"/>
  <c r="QB28" i="1"/>
  <c r="QA28" i="1"/>
  <c r="PZ28" i="1"/>
  <c r="UU29" i="1"/>
  <c r="UT29" i="1"/>
  <c r="UW29" i="1"/>
  <c r="UV29" i="1"/>
  <c r="SM29" i="1"/>
  <c r="SL29" i="1"/>
  <c r="SK29" i="1"/>
  <c r="SJ29" i="1"/>
  <c r="QC29" i="1"/>
  <c r="QB29" i="1"/>
  <c r="QA29" i="1"/>
  <c r="PZ29" i="1"/>
  <c r="UW26" i="1"/>
  <c r="UV26" i="1"/>
  <c r="UU26" i="1"/>
  <c r="UT26" i="1"/>
  <c r="SM26" i="1"/>
  <c r="SL26" i="1"/>
  <c r="SK26" i="1"/>
  <c r="SJ26" i="1"/>
  <c r="QC26" i="1"/>
  <c r="QB26" i="1"/>
  <c r="QA26" i="1"/>
  <c r="PZ26" i="1"/>
  <c r="UW38" i="1"/>
  <c r="UV38" i="1"/>
  <c r="UU38" i="1"/>
  <c r="UT38" i="1"/>
  <c r="UW27" i="1"/>
  <c r="UV27" i="1"/>
  <c r="UU27" i="1"/>
  <c r="UT27" i="1"/>
  <c r="SM27" i="1"/>
  <c r="SL27" i="1"/>
  <c r="SK27" i="1"/>
  <c r="SJ27" i="1"/>
  <c r="QC27" i="1"/>
  <c r="QB27" i="1"/>
  <c r="QA27" i="1"/>
  <c r="PZ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P28" i="1"/>
  <c r="UM28" i="1"/>
  <c r="UB28" i="1"/>
  <c r="TD28" i="1"/>
  <c r="TA28" i="1"/>
  <c r="RF28" i="1"/>
  <c r="RC28" i="1"/>
  <c r="PN28" i="1"/>
  <c r="PK28" i="1"/>
  <c r="OM28" i="1"/>
  <c r="QH28" i="1"/>
  <c r="RZ28" i="1"/>
  <c r="TR28" i="1"/>
  <c r="SA28" i="1"/>
  <c r="QI28" i="1"/>
  <c r="ON28" i="1"/>
  <c r="SB28" i="1"/>
  <c r="TS28" i="1"/>
  <c r="QP28" i="1"/>
  <c r="TZ28" i="1"/>
  <c r="OL28" i="1"/>
  <c r="UC28" i="1"/>
  <c r="OS28" i="1"/>
  <c r="NZ28" i="1"/>
  <c r="TI28" i="1"/>
  <c r="PQ28" i="1"/>
  <c r="PL28" i="1"/>
  <c r="QX28" i="1"/>
  <c r="UJ28" i="1"/>
  <c r="UL28" i="1"/>
  <c r="RI28" i="1"/>
  <c r="OT28" i="1"/>
  <c r="TG28" i="1"/>
  <c r="QU28" i="1"/>
  <c r="US28" i="1"/>
  <c r="OO28" i="1"/>
  <c r="OF28" i="1"/>
  <c r="PI28" i="1"/>
  <c r="TC28" i="1"/>
  <c r="PV28" i="1"/>
  <c r="QV28" i="1"/>
  <c r="RT28" i="1"/>
  <c r="SG28" i="1"/>
  <c r="TL28" i="1"/>
  <c r="QQ28" i="1"/>
  <c r="RA28" i="1"/>
  <c r="OD28" i="1"/>
  <c r="UH28" i="1"/>
  <c r="PT28" i="1"/>
  <c r="OU28" i="1"/>
  <c r="OP28" i="1"/>
  <c r="RR28" i="1"/>
  <c r="UE28" i="1"/>
  <c r="SS28" i="1"/>
  <c r="OQ28" i="1"/>
  <c r="TJ28" i="1"/>
  <c r="SC28" i="1"/>
  <c r="OB28" i="1"/>
  <c r="OJ28" i="1"/>
  <c r="UF28" i="1"/>
  <c r="PP28" i="1"/>
  <c r="TP28" i="1"/>
  <c r="UK28" i="1"/>
  <c r="RH28" i="1"/>
  <c r="OE28" i="1"/>
  <c r="OK28" i="1"/>
  <c r="TF28" i="1"/>
  <c r="PU28" i="1"/>
  <c r="QG28" i="1"/>
  <c r="QW28" i="1"/>
  <c r="UR28" i="1"/>
  <c r="RS28" i="1"/>
  <c r="RY28" i="1"/>
  <c r="TB28" i="1"/>
  <c r="TK28" i="1"/>
  <c r="TQ28" i="1"/>
  <c r="SI28" i="1"/>
  <c r="PG28" i="1"/>
  <c r="SR28" i="1"/>
  <c r="PJ28" i="1"/>
  <c r="PR28" i="1"/>
  <c r="UG28" i="1"/>
  <c r="RP28" i="1"/>
  <c r="RD28" i="1"/>
  <c r="TH28" i="1"/>
  <c r="OR28" i="1"/>
  <c r="PF28" i="1"/>
  <c r="RB28" i="1"/>
  <c r="RE28" i="1"/>
  <c r="QY28" i="1"/>
  <c r="OG28" i="1"/>
  <c r="QT28" i="1"/>
  <c r="SZ28" i="1"/>
  <c r="PW28" i="1"/>
  <c r="RU28" i="1"/>
  <c r="UN28" i="1"/>
  <c r="SQ28" i="1"/>
  <c r="QR28" i="1"/>
  <c r="TM28" i="1"/>
  <c r="PM28" i="1"/>
  <c r="SF28" i="1"/>
  <c r="QS28" i="1"/>
  <c r="SD28" i="1"/>
  <c r="RX28" i="1"/>
  <c r="UO28" i="1"/>
  <c r="UI28" i="1"/>
  <c r="SE28" i="1"/>
  <c r="NW28" i="1"/>
  <c r="PO28" i="1"/>
  <c r="OC28" i="1"/>
  <c r="UD28" i="1"/>
  <c r="RG28" i="1"/>
  <c r="PS28" i="1"/>
  <c r="PH28" i="1"/>
  <c r="TE28" i="1"/>
  <c r="RQ28" i="1"/>
  <c r="UQ28" i="1"/>
  <c r="UA28" i="1"/>
  <c r="QZ28" i="1"/>
  <c r="SH28" i="1"/>
  <c r="NX28" i="1"/>
  <c r="OI28" i="1"/>
  <c r="OH28" i="1"/>
  <c r="TN28" i="1"/>
  <c r="PX28" i="1"/>
  <c r="RV28" i="1"/>
  <c r="TO28" i="1"/>
  <c r="RW28" i="1"/>
  <c r="PY28" i="1"/>
  <c r="JG29" i="1"/>
  <c r="UM29" i="1"/>
  <c r="TS29" i="1"/>
  <c r="TR29" i="1"/>
  <c r="TD29" i="1"/>
  <c r="TA29" i="1"/>
  <c r="SA29" i="1"/>
  <c r="RZ29" i="1"/>
  <c r="RF29" i="1"/>
  <c r="RC29" i="1"/>
  <c r="QI29" i="1"/>
  <c r="QH29" i="1"/>
  <c r="PN29" i="1"/>
  <c r="PK29" i="1"/>
  <c r="OM29" i="1"/>
  <c r="OL29" i="1"/>
  <c r="UP29" i="1"/>
  <c r="OD29" i="1"/>
  <c r="UR29" i="1"/>
  <c r="PW29" i="1"/>
  <c r="QG29" i="1"/>
  <c r="TK29" i="1"/>
  <c r="OE29" i="1"/>
  <c r="RI29" i="1"/>
  <c r="OF29" i="1"/>
  <c r="RP29" i="1"/>
  <c r="OJ29" i="1"/>
  <c r="US29" i="1"/>
  <c r="RX29" i="1"/>
  <c r="TP29" i="1"/>
  <c r="RS29" i="1"/>
  <c r="NZ29" i="1"/>
  <c r="RT29" i="1"/>
  <c r="OK29" i="1"/>
  <c r="RU29" i="1"/>
  <c r="OB29" i="1"/>
  <c r="OG29" i="1"/>
  <c r="TQ29" i="1"/>
  <c r="OC29" i="1"/>
  <c r="RY29" i="1"/>
  <c r="TM29" i="1"/>
  <c r="PS29" i="1"/>
  <c r="RQ29" i="1"/>
  <c r="RH29" i="1"/>
  <c r="TI29" i="1"/>
  <c r="TL29" i="1"/>
  <c r="PT29" i="1"/>
  <c r="PO29" i="1"/>
  <c r="RR29" i="1"/>
  <c r="PP29" i="1"/>
  <c r="TJ29" i="1"/>
  <c r="PQ29" i="1"/>
  <c r="PR29" i="1"/>
  <c r="TE29" i="1"/>
  <c r="NW29" i="1"/>
  <c r="TF29" i="1"/>
  <c r="RG29" i="1"/>
  <c r="PU29" i="1"/>
  <c r="UQ29" i="1"/>
  <c r="TG29" i="1"/>
  <c r="PV29" i="1"/>
  <c r="TH29" i="1"/>
  <c r="NX29" i="1"/>
  <c r="UB29" i="1"/>
  <c r="PL29" i="1"/>
  <c r="QX29" i="1"/>
  <c r="UJ29" i="1"/>
  <c r="UL29" i="1"/>
  <c r="OT29" i="1"/>
  <c r="OQ29" i="1"/>
  <c r="QU29" i="1"/>
  <c r="PI29" i="1"/>
  <c r="TC29" i="1"/>
  <c r="QV29" i="1"/>
  <c r="QS29" i="1"/>
  <c r="SG29" i="1"/>
  <c r="OO29" i="1"/>
  <c r="RA29" i="1"/>
  <c r="SE29" i="1"/>
  <c r="UH29" i="1"/>
  <c r="OU29" i="1"/>
  <c r="UE29" i="1"/>
  <c r="SS29" i="1"/>
  <c r="QQ29" i="1"/>
  <c r="UC29" i="1"/>
  <c r="PM29" i="1"/>
  <c r="QY29" i="1"/>
  <c r="UK29" i="1"/>
  <c r="OP29" i="1"/>
  <c r="QW29" i="1"/>
  <c r="TB29" i="1"/>
  <c r="QR29" i="1"/>
  <c r="UF29" i="1"/>
  <c r="SI29" i="1"/>
  <c r="PG29" i="1"/>
  <c r="SD29" i="1"/>
  <c r="PJ29" i="1"/>
  <c r="UG29" i="1"/>
  <c r="RD29" i="1"/>
  <c r="OR29" i="1"/>
  <c r="PF29" i="1"/>
  <c r="RB29" i="1"/>
  <c r="RE29" i="1"/>
  <c r="QT29" i="1"/>
  <c r="SZ29" i="1"/>
  <c r="UN29" i="1"/>
  <c r="SQ29" i="1"/>
  <c r="SF29" i="1"/>
  <c r="UO29" i="1"/>
  <c r="UI29" i="1"/>
  <c r="UD29" i="1"/>
  <c r="PH29" i="1"/>
  <c r="ON29" i="1"/>
  <c r="QP29" i="1"/>
  <c r="SC29" i="1"/>
  <c r="SB29" i="1"/>
  <c r="OS29" i="1"/>
  <c r="QZ29" i="1"/>
  <c r="TZ29" i="1"/>
  <c r="SH29" i="1"/>
  <c r="UA29" i="1"/>
  <c r="SR29" i="1"/>
  <c r="OI29" i="1"/>
  <c r="OH29" i="1"/>
  <c r="TN29" i="1"/>
  <c r="PX29" i="1"/>
  <c r="RV29" i="1"/>
  <c r="TO29" i="1"/>
  <c r="RW29" i="1"/>
  <c r="PY29" i="1"/>
  <c r="JG26" i="1"/>
  <c r="UP26" i="1"/>
  <c r="UM26" i="1"/>
  <c r="UK26" i="1"/>
  <c r="TI26" i="1"/>
  <c r="TH26" i="1"/>
  <c r="TD26" i="1"/>
  <c r="TA26" i="1"/>
  <c r="RQ26" i="1"/>
  <c r="RP26" i="1"/>
  <c r="RF26" i="1"/>
  <c r="RC26" i="1"/>
  <c r="PS26" i="1"/>
  <c r="PR26" i="1"/>
  <c r="PN26" i="1"/>
  <c r="PK26" i="1"/>
  <c r="PI26" i="1"/>
  <c r="PH26" i="1"/>
  <c r="OC26" i="1"/>
  <c r="OB26" i="1"/>
  <c r="UO26" i="1"/>
  <c r="QX26" i="1"/>
  <c r="SZ26" i="1"/>
  <c r="TF26" i="1"/>
  <c r="RT26" i="1"/>
  <c r="TZ26" i="1"/>
  <c r="OT26" i="1"/>
  <c r="UR26" i="1"/>
  <c r="TL26" i="1"/>
  <c r="OQ26" i="1"/>
  <c r="QU26" i="1"/>
  <c r="NZ26" i="1"/>
  <c r="PQ26" i="1"/>
  <c r="PL26" i="1"/>
  <c r="UL26" i="1"/>
  <c r="RI26" i="1"/>
  <c r="QV26" i="1"/>
  <c r="QS26" i="1"/>
  <c r="TG26" i="1"/>
  <c r="OJ26" i="1"/>
  <c r="OL26" i="1"/>
  <c r="SG26" i="1"/>
  <c r="US26" i="1"/>
  <c r="OG26" i="1"/>
  <c r="QH26" i="1"/>
  <c r="OO26" i="1"/>
  <c r="PW26" i="1"/>
  <c r="RX26" i="1"/>
  <c r="RZ26" i="1"/>
  <c r="SE26" i="1"/>
  <c r="UH26" i="1"/>
  <c r="TC26" i="1"/>
  <c r="RU26" i="1"/>
  <c r="TP26" i="1"/>
  <c r="TR26" i="1"/>
  <c r="OU26" i="1"/>
  <c r="QZ26" i="1"/>
  <c r="TM26" i="1"/>
  <c r="UE26" i="1"/>
  <c r="RA26" i="1"/>
  <c r="QQ26" i="1"/>
  <c r="UC26" i="1"/>
  <c r="QY26" i="1"/>
  <c r="OD26" i="1"/>
  <c r="PG26" i="1"/>
  <c r="SH26" i="1"/>
  <c r="SR26" i="1"/>
  <c r="PT26" i="1"/>
  <c r="OP26" i="1"/>
  <c r="UQ26" i="1"/>
  <c r="TS26" i="1"/>
  <c r="QW26" i="1"/>
  <c r="NX26" i="1"/>
  <c r="PP26" i="1"/>
  <c r="QR26" i="1"/>
  <c r="RH26" i="1"/>
  <c r="SI26" i="1"/>
  <c r="RR26" i="1"/>
  <c r="TJ26" i="1"/>
  <c r="SD26" i="1"/>
  <c r="TB26" i="1"/>
  <c r="UG26" i="1"/>
  <c r="UB26" i="1"/>
  <c r="ON26" i="1"/>
  <c r="TE26" i="1"/>
  <c r="OR26" i="1"/>
  <c r="PF26" i="1"/>
  <c r="PJ26" i="1"/>
  <c r="QP26" i="1"/>
  <c r="OE26" i="1"/>
  <c r="SB26" i="1"/>
  <c r="RD26" i="1"/>
  <c r="PU26" i="1"/>
  <c r="RS26" i="1"/>
  <c r="QT26" i="1"/>
  <c r="RB26" i="1"/>
  <c r="TK26" i="1"/>
  <c r="OK26" i="1"/>
  <c r="RE26" i="1"/>
  <c r="SQ26" i="1"/>
  <c r="QG26" i="1"/>
  <c r="RY26" i="1"/>
  <c r="SF26" i="1"/>
  <c r="TQ26" i="1"/>
  <c r="SS26" i="1"/>
  <c r="UN26" i="1"/>
  <c r="UI26" i="1"/>
  <c r="OF26" i="1"/>
  <c r="PV26" i="1"/>
  <c r="PM26" i="1"/>
  <c r="UD26" i="1"/>
  <c r="SA26" i="1"/>
  <c r="UJ26" i="1"/>
  <c r="SC26" i="1"/>
  <c r="OS26" i="1"/>
  <c r="NW26" i="1"/>
  <c r="UA26" i="1"/>
  <c r="PO26" i="1"/>
  <c r="OM26" i="1"/>
  <c r="UF26" i="1"/>
  <c r="RG26" i="1"/>
  <c r="QI26" i="1"/>
  <c r="RW26" i="1"/>
  <c r="OI26" i="1"/>
  <c r="OH26" i="1"/>
  <c r="PX26" i="1"/>
  <c r="RV26" i="1"/>
  <c r="TO26" i="1"/>
  <c r="TN26" i="1"/>
  <c r="PY26" i="1"/>
  <c r="JG27" i="1"/>
  <c r="UP27" i="1"/>
  <c r="UM27" i="1"/>
  <c r="UF27" i="1"/>
  <c r="TD27" i="1"/>
  <c r="TA27" i="1"/>
  <c r="SH27" i="1"/>
  <c r="RF27" i="1"/>
  <c r="RC27" i="1"/>
  <c r="PN27" i="1"/>
  <c r="PK27" i="1"/>
  <c r="SI27" i="1"/>
  <c r="QW27" i="1"/>
  <c r="SR27" i="1"/>
  <c r="OQ27" i="1"/>
  <c r="QU27" i="1"/>
  <c r="OJ27" i="1"/>
  <c r="OM27" i="1"/>
  <c r="OB27" i="1"/>
  <c r="QI27" i="1"/>
  <c r="PL27" i="1"/>
  <c r="QX27" i="1"/>
  <c r="UJ27" i="1"/>
  <c r="UL27" i="1"/>
  <c r="PR27" i="1"/>
  <c r="RX27" i="1"/>
  <c r="SA27" i="1"/>
  <c r="OT27" i="1"/>
  <c r="QS27" i="1"/>
  <c r="UG27" i="1"/>
  <c r="RP27" i="1"/>
  <c r="TP27" i="1"/>
  <c r="TS27" i="1"/>
  <c r="SG27" i="1"/>
  <c r="TH27" i="1"/>
  <c r="OO27" i="1"/>
  <c r="SE27" i="1"/>
  <c r="PI27" i="1"/>
  <c r="TC27" i="1"/>
  <c r="NW27" i="1"/>
  <c r="QV27" i="1"/>
  <c r="PO27" i="1"/>
  <c r="UE27" i="1"/>
  <c r="RG27" i="1"/>
  <c r="OF27" i="1"/>
  <c r="ON27" i="1"/>
  <c r="QQ27" i="1"/>
  <c r="UC27" i="1"/>
  <c r="RA27" i="1"/>
  <c r="TE27" i="1"/>
  <c r="OC27" i="1"/>
  <c r="PV27" i="1"/>
  <c r="QP27" i="1"/>
  <c r="UH27" i="1"/>
  <c r="UQ27" i="1"/>
  <c r="PS27" i="1"/>
  <c r="RT27" i="1"/>
  <c r="SB27" i="1"/>
  <c r="OU27" i="1"/>
  <c r="RQ27" i="1"/>
  <c r="TL27" i="1"/>
  <c r="TZ27" i="1"/>
  <c r="OR27" i="1"/>
  <c r="SS27" i="1"/>
  <c r="TI27" i="1"/>
  <c r="OK27" i="1"/>
  <c r="QR27" i="1"/>
  <c r="UK27" i="1"/>
  <c r="OE27" i="1"/>
  <c r="SD27" i="1"/>
  <c r="TB27" i="1"/>
  <c r="PU27" i="1"/>
  <c r="NX27" i="1"/>
  <c r="RS27" i="1"/>
  <c r="PP27" i="1"/>
  <c r="TK27" i="1"/>
  <c r="PG27" i="1"/>
  <c r="UB27" i="1"/>
  <c r="RH27" i="1"/>
  <c r="PJ27" i="1"/>
  <c r="TF27" i="1"/>
  <c r="UR27" i="1"/>
  <c r="RD27" i="1"/>
  <c r="QG27" i="1"/>
  <c r="QT27" i="1"/>
  <c r="PF27" i="1"/>
  <c r="RB27" i="1"/>
  <c r="RY27" i="1"/>
  <c r="TQ27" i="1"/>
  <c r="RE27" i="1"/>
  <c r="QY27" i="1"/>
  <c r="NZ27" i="1"/>
  <c r="PQ27" i="1"/>
  <c r="SF27" i="1"/>
  <c r="SZ27" i="1"/>
  <c r="RI27" i="1"/>
  <c r="TG27" i="1"/>
  <c r="UN27" i="1"/>
  <c r="SQ27" i="1"/>
  <c r="US27" i="1"/>
  <c r="OG27" i="1"/>
  <c r="PW27" i="1"/>
  <c r="PM27" i="1"/>
  <c r="UD27" i="1"/>
  <c r="RU27" i="1"/>
  <c r="TM27" i="1"/>
  <c r="UO27" i="1"/>
  <c r="UI27" i="1"/>
  <c r="OL27" i="1"/>
  <c r="SC27" i="1"/>
  <c r="QH27" i="1"/>
  <c r="OS27" i="1"/>
  <c r="RZ27" i="1"/>
  <c r="OP27" i="1"/>
  <c r="PH27" i="1"/>
  <c r="TR27" i="1"/>
  <c r="OD27" i="1"/>
  <c r="UA27" i="1"/>
  <c r="PT27" i="1"/>
  <c r="QZ27" i="1"/>
  <c r="RR27" i="1"/>
  <c r="TJ27" i="1"/>
  <c r="RW27" i="1"/>
  <c r="OI27" i="1"/>
  <c r="OH27" i="1"/>
  <c r="TN27" i="1"/>
  <c r="RV27" i="1"/>
  <c r="TO27" i="1"/>
  <c r="PY27" i="1"/>
  <c r="PX27" i="1"/>
  <c r="JG38" i="1"/>
  <c r="TS38" i="1"/>
  <c r="TL38" i="1"/>
  <c r="TM38" i="1"/>
  <c r="TR38" i="1"/>
  <c r="UR38" i="1"/>
  <c r="UA38" i="1"/>
  <c r="TJ38" i="1"/>
  <c r="TZ38" i="1"/>
  <c r="TK38" i="1"/>
  <c r="TA38" i="1"/>
  <c r="UD38" i="1"/>
  <c r="UN38" i="1"/>
  <c r="UC38" i="1"/>
  <c r="TB38" i="1"/>
  <c r="TP38" i="1"/>
  <c r="UB38" i="1"/>
  <c r="TD38" i="1"/>
  <c r="UO38" i="1"/>
  <c r="UP38" i="1"/>
  <c r="US38" i="1"/>
  <c r="TF38" i="1"/>
  <c r="TE38" i="1"/>
  <c r="TQ38" i="1"/>
  <c r="TH38" i="1"/>
  <c r="UQ38" i="1"/>
  <c r="TI38" i="1"/>
  <c r="TC38" i="1"/>
  <c r="TG38" i="1"/>
  <c r="UI38" i="1"/>
  <c r="UF38" i="1"/>
  <c r="UG38" i="1"/>
  <c r="UH38" i="1"/>
  <c r="UK38" i="1"/>
  <c r="SR38" i="1"/>
  <c r="UL38" i="1"/>
  <c r="SZ38" i="1"/>
  <c r="SQ38" i="1"/>
  <c r="SS38" i="1"/>
  <c r="TO38" i="1"/>
  <c r="UE38" i="1"/>
  <c r="UJ38" i="1"/>
  <c r="TN38" i="1"/>
  <c r="UM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LZ26" i="1"/>
  <c r="MJ26" i="1"/>
  <c r="LM26" i="1"/>
  <c r="LL26" i="1"/>
  <c r="LK26" i="1"/>
  <c r="LJ26" i="1"/>
  <c r="LI26" i="1"/>
  <c r="MI26" i="1"/>
  <c r="LH26" i="1"/>
  <c r="LG26" i="1"/>
  <c r="LZ28" i="1"/>
  <c r="MJ28" i="1"/>
  <c r="LI28" i="1"/>
  <c r="LH28" i="1"/>
  <c r="LG28" i="1"/>
  <c r="MI28" i="1"/>
  <c r="LM28" i="1"/>
  <c r="LL28" i="1"/>
  <c r="LK28" i="1"/>
  <c r="LJ28" i="1"/>
  <c r="LZ29" i="1"/>
  <c r="MJ29" i="1"/>
  <c r="LM29" i="1"/>
  <c r="MI29" i="1"/>
  <c r="LL29" i="1"/>
  <c r="LK29" i="1"/>
  <c r="LJ29" i="1"/>
  <c r="LI29" i="1"/>
  <c r="LH29" i="1"/>
  <c r="LG29" i="1"/>
  <c r="MJ32" i="1"/>
  <c r="LM32" i="1"/>
  <c r="LL32" i="1"/>
  <c r="LK32" i="1"/>
  <c r="LJ32" i="1"/>
  <c r="LI32" i="1"/>
  <c r="LH32" i="1"/>
  <c r="LG32" i="1"/>
  <c r="MI32" i="1"/>
  <c r="LZ32" i="1"/>
  <c r="LZ27" i="1"/>
  <c r="MJ27" i="1"/>
  <c r="LM27" i="1"/>
  <c r="LL27" i="1"/>
  <c r="LK27" i="1"/>
  <c r="LJ27" i="1"/>
  <c r="LI27" i="1"/>
  <c r="LH27" i="1"/>
  <c r="LG27" i="1"/>
  <c r="MI27" i="1"/>
  <c r="LT32" i="1"/>
  <c r="LU32" i="1"/>
  <c r="LS32" i="1"/>
  <c r="LR32" i="1"/>
  <c r="LQ32" i="1"/>
  <c r="LP32" i="1"/>
  <c r="LU26" i="1"/>
  <c r="LT26" i="1"/>
  <c r="LS26" i="1"/>
  <c r="LR26" i="1"/>
  <c r="LQ26" i="1"/>
  <c r="LP26" i="1"/>
  <c r="LU27" i="1"/>
  <c r="LT27" i="1"/>
  <c r="LS27" i="1"/>
  <c r="LR27" i="1"/>
  <c r="LQ27" i="1"/>
  <c r="LP27" i="1"/>
  <c r="LU28" i="1"/>
  <c r="LT28" i="1"/>
  <c r="LS28" i="1"/>
  <c r="LR28" i="1"/>
  <c r="LQ28" i="1"/>
  <c r="LP28" i="1"/>
  <c r="LU29" i="1"/>
  <c r="LT29" i="1"/>
  <c r="LS29" i="1"/>
  <c r="LR29" i="1"/>
  <c r="LQ29" i="1"/>
  <c r="LP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X28" i="1"/>
  <c r="KK28" i="1"/>
  <c r="LX29" i="1"/>
  <c r="KK29" i="1"/>
  <c r="LX27" i="1"/>
  <c r="KK27" i="1"/>
  <c r="LX26" i="1"/>
  <c r="KK26" i="1"/>
  <c r="BS29" i="1"/>
  <c r="BQ29" i="1"/>
  <c r="BO29" i="1"/>
  <c r="BM29" i="1"/>
  <c r="BW29" i="1"/>
  <c r="BW28" i="1"/>
  <c r="BS28" i="1"/>
  <c r="BQ28" i="1"/>
  <c r="BO28" i="1"/>
  <c r="BM28" i="1"/>
  <c r="BW27" i="1"/>
  <c r="BS27" i="1"/>
  <c r="BQ27" i="1"/>
  <c r="BO27" i="1"/>
  <c r="BM27" i="1"/>
  <c r="BQ26" i="1"/>
  <c r="BO26" i="1"/>
  <c r="BM26" i="1"/>
  <c r="BS26" i="1"/>
  <c r="BW26" i="1"/>
  <c r="MH26" i="1"/>
  <c r="MH27" i="1"/>
  <c r="MH28" i="1"/>
  <c r="MH29" i="1"/>
  <c r="BN32" i="1"/>
  <c r="KR27" i="1"/>
  <c r="KR26" i="1"/>
  <c r="AW28" i="1"/>
  <c r="AV28" i="1"/>
  <c r="KR28" i="1"/>
  <c r="CK28" i="1"/>
  <c r="KR29" i="1"/>
  <c r="CK29" i="1"/>
  <c r="CK26" i="1"/>
  <c r="C462" i="4"/>
  <c r="P462" i="4" s="1"/>
  <c r="B461" i="4"/>
  <c r="DB26" i="1"/>
  <c r="DA26" i="1"/>
  <c r="DA27" i="1"/>
  <c r="DB27" i="1"/>
  <c r="LC27" i="1"/>
  <c r="LC26" i="1"/>
  <c r="G476" i="4"/>
  <c r="H525" i="4"/>
  <c r="I526" i="4"/>
  <c r="ME32" i="1"/>
  <c r="MG26" i="1"/>
  <c r="ME26" i="1"/>
  <c r="MG27" i="1"/>
  <c r="ME27" i="1"/>
  <c r="MF26" i="1"/>
  <c r="MF28" i="1"/>
  <c r="MF27" i="1"/>
  <c r="NC26" i="1"/>
  <c r="NB26" i="1"/>
  <c r="NC27" i="1"/>
  <c r="NB27" i="1"/>
  <c r="NC38" i="1"/>
  <c r="NB38" i="1"/>
  <c r="NC32" i="1"/>
  <c r="NB32" i="1"/>
  <c r="CJ29" i="1"/>
  <c r="CJ26" i="1"/>
  <c r="CJ27" i="1"/>
  <c r="LY26" i="1"/>
  <c r="LW26" i="1"/>
  <c r="EF26" i="1"/>
  <c r="LV26" i="1"/>
  <c r="EE26" i="1"/>
  <c r="MZ26" i="1"/>
  <c r="JC26" i="1"/>
  <c r="MA26" i="1"/>
  <c r="MY26" i="1"/>
  <c r="MX26" i="1"/>
  <c r="LF26" i="1"/>
  <c r="LE26" i="1"/>
  <c r="MQ26" i="1"/>
  <c r="LO26" i="1"/>
  <c r="DE26" i="1"/>
  <c r="LB26" i="1"/>
  <c r="DD26" i="1"/>
  <c r="NL26" i="1"/>
  <c r="LA26" i="1"/>
  <c r="JK26" i="1"/>
  <c r="MN26" i="1"/>
  <c r="KY26" i="1"/>
  <c r="MM26" i="1"/>
  <c r="ML26" i="1"/>
  <c r="DO26" i="1"/>
  <c r="MR26" i="1"/>
  <c r="MK26" i="1"/>
  <c r="CP26" i="1"/>
  <c r="CO26" i="1"/>
  <c r="CZ26" i="1"/>
  <c r="CN26" i="1"/>
  <c r="MD26" i="1"/>
  <c r="IZ26" i="1"/>
  <c r="CM26" i="1"/>
  <c r="MC26" i="1"/>
  <c r="CL26" i="1"/>
  <c r="MB26" i="1"/>
  <c r="LF27" i="1"/>
  <c r="NL27" i="1"/>
  <c r="LE27" i="1"/>
  <c r="DE27" i="1"/>
  <c r="DD27" i="1"/>
  <c r="MQ27" i="1"/>
  <c r="LO27" i="1"/>
  <c r="DO27" i="1"/>
  <c r="LB27" i="1"/>
  <c r="LA27" i="1"/>
  <c r="CP27" i="1"/>
  <c r="JC27" i="1"/>
  <c r="MN27" i="1"/>
  <c r="KY27" i="1"/>
  <c r="JK27" i="1"/>
  <c r="CO27" i="1"/>
  <c r="MM27" i="1"/>
  <c r="CN27" i="1"/>
  <c r="ML27" i="1"/>
  <c r="CM27" i="1"/>
  <c r="MR27" i="1"/>
  <c r="CL27" i="1"/>
  <c r="MK27" i="1"/>
  <c r="CZ27" i="1"/>
  <c r="IZ27" i="1"/>
  <c r="MD27" i="1"/>
  <c r="MC27" i="1"/>
  <c r="MB27" i="1"/>
  <c r="MZ27" i="1"/>
  <c r="MA27" i="1"/>
  <c r="MY27" i="1"/>
  <c r="EF27" i="1"/>
  <c r="MX27" i="1"/>
  <c r="LY27" i="1"/>
  <c r="EE27" i="1"/>
  <c r="LW27" i="1"/>
  <c r="LV27" i="1"/>
  <c r="NL38" i="1"/>
  <c r="BJ26" i="1"/>
  <c r="BJ27" i="1"/>
  <c r="P447" i="4"/>
  <c r="C448" i="4"/>
  <c r="F528" i="4"/>
  <c r="E528" i="4"/>
  <c r="D528" i="4"/>
  <c r="Q528" i="4" s="1"/>
  <c r="U463" i="4"/>
  <c r="V464" i="4"/>
  <c r="S447" i="4"/>
  <c r="B447" i="4"/>
  <c r="MW38" i="1"/>
  <c r="DP38" i="1"/>
  <c r="DQ38" i="1"/>
  <c r="MT38" i="1"/>
  <c r="MU38" i="1"/>
  <c r="MV38" i="1"/>
  <c r="R500" i="4"/>
  <c r="A529" i="4"/>
  <c r="R503" i="4"/>
  <c r="R497" i="4"/>
  <c r="R494" i="4"/>
  <c r="LO32" i="1"/>
  <c r="DL32" i="1"/>
  <c r="DE32" i="1"/>
  <c r="DD32" i="1"/>
  <c r="BE26" i="1"/>
  <c r="UZ26" i="1"/>
  <c r="BI26" i="1"/>
  <c r="BI27" i="1"/>
  <c r="BE27" i="1"/>
  <c r="UZ27" i="1"/>
  <c r="BR25" i="1"/>
  <c r="BR28" i="1" s="1"/>
  <c r="BT25" i="1"/>
  <c r="BT28" i="1" s="1"/>
  <c r="BV25" i="1"/>
  <c r="BV28" i="1" s="1"/>
  <c r="BN25" i="1"/>
  <c r="BN26" i="1" s="1"/>
  <c r="JO5" i="1"/>
  <c r="JO54" i="1" s="1"/>
  <c r="JN5" i="1"/>
  <c r="JN54" i="1" s="1"/>
  <c r="DQ5" i="1"/>
  <c r="DQ54" i="1" s="1"/>
  <c r="DP5" i="1"/>
  <c r="DP54" i="1" s="1"/>
  <c r="DK5" i="1"/>
  <c r="DK54" i="1" s="1"/>
  <c r="JH40" i="1" l="1"/>
  <c r="JH39" i="1"/>
  <c r="JH42" i="1"/>
  <c r="NH39" i="1"/>
  <c r="NH40" i="1"/>
  <c r="NH41" i="1"/>
  <c r="NH42" i="1"/>
  <c r="NK34" i="1"/>
  <c r="NK33" i="1"/>
  <c r="NE39" i="1"/>
  <c r="NE40" i="1"/>
  <c r="NE41" i="1"/>
  <c r="NE42" i="1"/>
  <c r="NK39" i="1"/>
  <c r="NK40" i="1"/>
  <c r="NK41" i="1"/>
  <c r="NK42" i="1"/>
  <c r="NF39" i="1"/>
  <c r="NF40" i="1"/>
  <c r="NF41" i="1"/>
  <c r="NF42" i="1"/>
  <c r="NE34" i="1"/>
  <c r="NE33" i="1"/>
  <c r="NG39" i="1"/>
  <c r="NG40" i="1"/>
  <c r="NG41" i="1"/>
  <c r="NG42" i="1"/>
  <c r="ND34" i="1"/>
  <c r="ND33" i="1"/>
  <c r="ND39" i="1"/>
  <c r="ND40" i="1"/>
  <c r="ND41" i="1"/>
  <c r="ND42" i="1"/>
  <c r="NF33" i="1"/>
  <c r="NF34" i="1"/>
  <c r="NG33" i="1"/>
  <c r="NG34" i="1"/>
  <c r="NH33" i="1"/>
  <c r="NH34" i="1"/>
  <c r="D34" i="1"/>
  <c r="JG39" i="1"/>
  <c r="JG40" i="1"/>
  <c r="JG41" i="1"/>
  <c r="JG42" i="1"/>
  <c r="D41" i="1"/>
  <c r="D42" i="1"/>
  <c r="D39" i="1"/>
  <c r="MJ39" i="1"/>
  <c r="MJ40" i="1"/>
  <c r="MJ41" i="1"/>
  <c r="MJ42" i="1"/>
  <c r="NM34" i="1"/>
  <c r="NM33" i="1"/>
  <c r="NO34" i="1"/>
  <c r="NO33" i="1"/>
  <c r="MI39" i="1"/>
  <c r="MI40" i="1"/>
  <c r="MI41" i="1"/>
  <c r="MI42" i="1"/>
  <c r="NP33" i="1"/>
  <c r="NP34" i="1"/>
  <c r="NS34" i="1"/>
  <c r="NS33" i="1"/>
  <c r="NQ34" i="1"/>
  <c r="NQ33" i="1"/>
  <c r="NN34" i="1"/>
  <c r="NN33" i="1"/>
  <c r="NR34" i="1"/>
  <c r="NR33" i="1"/>
  <c r="NT33" i="1"/>
  <c r="NT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A39" i="1"/>
  <c r="OA40" i="1"/>
  <c r="OA41" i="1"/>
  <c r="OA42" i="1"/>
  <c r="PA39" i="1"/>
  <c r="PA40" i="1"/>
  <c r="PA41" i="1"/>
  <c r="PA42" i="1"/>
  <c r="PB39" i="1"/>
  <c r="PB40" i="1"/>
  <c r="PB41" i="1"/>
  <c r="PB42" i="1"/>
  <c r="PC39" i="1"/>
  <c r="PC40" i="1"/>
  <c r="PC41" i="1"/>
  <c r="PC42" i="1"/>
  <c r="PD39" i="1"/>
  <c r="PD40" i="1"/>
  <c r="PD41" i="1"/>
  <c r="PD42" i="1"/>
  <c r="PE39" i="1"/>
  <c r="PE40" i="1"/>
  <c r="PE41" i="1"/>
  <c r="PE42" i="1"/>
  <c r="RL39" i="1"/>
  <c r="RL40" i="1"/>
  <c r="RL41" i="1"/>
  <c r="RL42" i="1"/>
  <c r="RM39" i="1"/>
  <c r="RM40" i="1"/>
  <c r="RM41" i="1"/>
  <c r="RM42" i="1"/>
  <c r="RO39" i="1"/>
  <c r="RO40" i="1"/>
  <c r="RO41" i="1"/>
  <c r="RO42" i="1"/>
  <c r="RN39" i="1"/>
  <c r="RN40" i="1"/>
  <c r="RN41" i="1"/>
  <c r="RN42" i="1"/>
  <c r="RJ39" i="1"/>
  <c r="RJ40" i="1"/>
  <c r="RJ41" i="1"/>
  <c r="RJ42" i="1"/>
  <c r="RK39" i="1"/>
  <c r="RK40" i="1"/>
  <c r="RK41" i="1"/>
  <c r="RK42" i="1"/>
  <c r="TT39" i="1"/>
  <c r="TT40" i="1"/>
  <c r="TT41" i="1"/>
  <c r="TT42" i="1"/>
  <c r="TU39" i="1"/>
  <c r="TU40" i="1"/>
  <c r="TU41" i="1"/>
  <c r="TU42" i="1"/>
  <c r="TV39" i="1"/>
  <c r="TV40" i="1"/>
  <c r="TV41" i="1"/>
  <c r="TV42" i="1"/>
  <c r="TW39" i="1"/>
  <c r="TW40" i="1"/>
  <c r="TW41" i="1"/>
  <c r="TW42" i="1"/>
  <c r="TX39" i="1"/>
  <c r="TX40" i="1"/>
  <c r="TX41" i="1"/>
  <c r="TX42" i="1"/>
  <c r="TY39" i="1"/>
  <c r="TY40" i="1"/>
  <c r="TY41" i="1"/>
  <c r="TY42" i="1"/>
  <c r="OW39" i="1"/>
  <c r="OW40" i="1"/>
  <c r="OW41" i="1"/>
  <c r="OW42" i="1"/>
  <c r="OX39" i="1"/>
  <c r="OX40" i="1"/>
  <c r="OX41" i="1"/>
  <c r="OX42" i="1"/>
  <c r="OY39" i="1"/>
  <c r="OY40" i="1"/>
  <c r="OY41" i="1"/>
  <c r="OY42" i="1"/>
  <c r="QO39" i="1"/>
  <c r="QO40" i="1"/>
  <c r="QO41" i="1"/>
  <c r="QO42" i="1"/>
  <c r="QJ39" i="1"/>
  <c r="QJ40" i="1"/>
  <c r="QJ41" i="1"/>
  <c r="QJ42" i="1"/>
  <c r="QK39" i="1"/>
  <c r="QK40" i="1"/>
  <c r="QK41" i="1"/>
  <c r="QK42" i="1"/>
  <c r="QL39" i="1"/>
  <c r="QL40" i="1"/>
  <c r="QL41" i="1"/>
  <c r="QL42" i="1"/>
  <c r="QM39" i="1"/>
  <c r="QM40" i="1"/>
  <c r="QM41" i="1"/>
  <c r="QM42" i="1"/>
  <c r="QN39" i="1"/>
  <c r="QN40" i="1"/>
  <c r="QN41" i="1"/>
  <c r="QN42" i="1"/>
  <c r="ST39" i="1"/>
  <c r="ST40" i="1"/>
  <c r="ST41" i="1"/>
  <c r="ST42" i="1"/>
  <c r="SU39" i="1"/>
  <c r="SU40" i="1"/>
  <c r="SU41" i="1"/>
  <c r="SU42" i="1"/>
  <c r="SV39" i="1"/>
  <c r="SV40" i="1"/>
  <c r="SV41" i="1"/>
  <c r="SV42" i="1"/>
  <c r="SW39" i="1"/>
  <c r="SW40" i="1"/>
  <c r="SW41" i="1"/>
  <c r="SW42" i="1"/>
  <c r="SX39" i="1"/>
  <c r="SX40" i="1"/>
  <c r="SX41" i="1"/>
  <c r="SX42" i="1"/>
  <c r="SY39" i="1"/>
  <c r="SY40" i="1"/>
  <c r="SY41" i="1"/>
  <c r="SY42" i="1"/>
  <c r="NY39" i="1"/>
  <c r="NY40" i="1"/>
  <c r="NY41" i="1"/>
  <c r="NY42" i="1"/>
  <c r="OZ39" i="1"/>
  <c r="OZ40" i="1"/>
  <c r="OZ41" i="1"/>
  <c r="OZ42" i="1"/>
  <c r="OV39" i="1"/>
  <c r="OV40" i="1"/>
  <c r="OV41" i="1"/>
  <c r="OV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W39" i="1"/>
  <c r="NW40" i="1"/>
  <c r="NW41" i="1"/>
  <c r="NW42" i="1"/>
  <c r="OB39" i="1"/>
  <c r="OB40" i="1"/>
  <c r="OB41" i="1"/>
  <c r="OB42" i="1"/>
  <c r="SC39" i="1"/>
  <c r="SC40" i="1"/>
  <c r="SC41" i="1"/>
  <c r="SC42" i="1"/>
  <c r="PV39" i="1"/>
  <c r="PV40" i="1"/>
  <c r="PV41" i="1"/>
  <c r="PV42" i="1"/>
  <c r="PZ39" i="1"/>
  <c r="PZ40" i="1"/>
  <c r="PZ41" i="1"/>
  <c r="PZ42" i="1"/>
  <c r="PG39" i="1"/>
  <c r="PG40" i="1"/>
  <c r="PG41" i="1"/>
  <c r="PG42" i="1"/>
  <c r="RD39" i="1"/>
  <c r="RD40" i="1"/>
  <c r="RD41" i="1"/>
  <c r="RD42" i="1"/>
  <c r="PT39" i="1"/>
  <c r="PT40" i="1"/>
  <c r="PT41" i="1"/>
  <c r="PT42" i="1"/>
  <c r="SO39" i="1"/>
  <c r="SO40" i="1"/>
  <c r="SO41" i="1"/>
  <c r="SO42" i="1"/>
  <c r="OF39" i="1"/>
  <c r="OF40" i="1"/>
  <c r="OF41" i="1"/>
  <c r="OF42" i="1"/>
  <c r="PS39" i="1"/>
  <c r="PS40" i="1"/>
  <c r="PS41" i="1"/>
  <c r="PS42" i="1"/>
  <c r="RF39" i="1"/>
  <c r="RF40" i="1"/>
  <c r="RF41" i="1"/>
  <c r="RF42" i="1"/>
  <c r="OP39" i="1"/>
  <c r="OP40" i="1"/>
  <c r="OP41" i="1"/>
  <c r="OP42" i="1"/>
  <c r="OO39" i="1"/>
  <c r="OO40" i="1"/>
  <c r="OO41" i="1"/>
  <c r="OO42" i="1"/>
  <c r="PW39" i="1"/>
  <c r="PW40" i="1"/>
  <c r="PW41" i="1"/>
  <c r="PW42" i="1"/>
  <c r="SA39" i="1"/>
  <c r="SA40" i="1"/>
  <c r="SA41" i="1"/>
  <c r="SA42" i="1"/>
  <c r="QB39" i="1"/>
  <c r="QB40" i="1"/>
  <c r="QB41" i="1"/>
  <c r="QB42" i="1"/>
  <c r="PQ39" i="1"/>
  <c r="PQ40" i="1"/>
  <c r="PQ41" i="1"/>
  <c r="PQ42" i="1"/>
  <c r="RU39" i="1"/>
  <c r="RU40" i="1"/>
  <c r="RU41" i="1"/>
  <c r="RU42" i="1"/>
  <c r="QT39" i="1"/>
  <c r="QT40" i="1"/>
  <c r="QT41" i="1"/>
  <c r="QT42" i="1"/>
  <c r="SE39" i="1"/>
  <c r="SE40" i="1"/>
  <c r="SE41" i="1"/>
  <c r="SE42" i="1"/>
  <c r="PL39" i="1"/>
  <c r="PL40" i="1"/>
  <c r="PL41" i="1"/>
  <c r="PL42" i="1"/>
  <c r="OH39" i="1"/>
  <c r="OH40" i="1"/>
  <c r="OH41" i="1"/>
  <c r="OH42" i="1"/>
  <c r="SB39" i="1"/>
  <c r="SB40" i="1"/>
  <c r="SB41" i="1"/>
  <c r="SB42" i="1"/>
  <c r="PH39" i="1"/>
  <c r="PH40" i="1"/>
  <c r="PH41" i="1"/>
  <c r="PH42" i="1"/>
  <c r="RI39" i="1"/>
  <c r="RI40" i="1"/>
  <c r="RI41" i="1"/>
  <c r="RI42" i="1"/>
  <c r="QZ39" i="1"/>
  <c r="QZ40" i="1"/>
  <c r="QZ41" i="1"/>
  <c r="QZ42" i="1"/>
  <c r="QW39" i="1"/>
  <c r="QW40" i="1"/>
  <c r="QW41" i="1"/>
  <c r="QW42" i="1"/>
  <c r="SN39" i="1"/>
  <c r="SN40" i="1"/>
  <c r="SN41" i="1"/>
  <c r="SN42" i="1"/>
  <c r="SI39" i="1"/>
  <c r="SI40" i="1"/>
  <c r="SI41" i="1"/>
  <c r="SI42" i="1"/>
  <c r="RV39" i="1"/>
  <c r="RV40" i="1"/>
  <c r="RV41" i="1"/>
  <c r="RV42" i="1"/>
  <c r="RE39" i="1"/>
  <c r="RE40" i="1"/>
  <c r="RE41" i="1"/>
  <c r="RE42" i="1"/>
  <c r="OU39" i="1"/>
  <c r="OU40" i="1"/>
  <c r="OU41" i="1"/>
  <c r="OU42" i="1"/>
  <c r="QY39" i="1"/>
  <c r="QY40" i="1"/>
  <c r="QY41" i="1"/>
  <c r="QY42" i="1"/>
  <c r="OK39" i="1"/>
  <c r="OK40" i="1"/>
  <c r="OK41" i="1"/>
  <c r="OK42" i="1"/>
  <c r="PY39" i="1"/>
  <c r="PY40" i="1"/>
  <c r="PY41" i="1"/>
  <c r="PY42" i="1"/>
  <c r="RG39" i="1"/>
  <c r="RG40" i="1"/>
  <c r="RG41" i="1"/>
  <c r="RG42" i="1"/>
  <c r="QU39" i="1"/>
  <c r="QU40" i="1"/>
  <c r="QU41" i="1"/>
  <c r="QU42" i="1"/>
  <c r="SK39" i="1"/>
  <c r="SK40" i="1"/>
  <c r="SK41" i="1"/>
  <c r="SK42" i="1"/>
  <c r="OM39" i="1"/>
  <c r="OM40" i="1"/>
  <c r="OM41" i="1"/>
  <c r="OM42" i="1"/>
  <c r="ON39" i="1"/>
  <c r="ON40" i="1"/>
  <c r="ON41" i="1"/>
  <c r="ON42" i="1"/>
  <c r="QA39" i="1"/>
  <c r="QA40" i="1"/>
  <c r="QA41" i="1"/>
  <c r="QA42" i="1"/>
  <c r="SM39" i="1"/>
  <c r="SM40" i="1"/>
  <c r="SM41" i="1"/>
  <c r="SM42" i="1"/>
  <c r="PO39" i="1"/>
  <c r="PO40" i="1"/>
  <c r="PO41" i="1"/>
  <c r="PO42" i="1"/>
  <c r="SG39" i="1"/>
  <c r="SG40" i="1"/>
  <c r="SG41" i="1"/>
  <c r="SG42" i="1"/>
  <c r="QH39" i="1"/>
  <c r="QH40" i="1"/>
  <c r="QH41" i="1"/>
  <c r="QH42" i="1"/>
  <c r="RW39" i="1"/>
  <c r="RW40" i="1"/>
  <c r="RW41" i="1"/>
  <c r="RW42" i="1"/>
  <c r="OR39" i="1"/>
  <c r="OR40" i="1"/>
  <c r="OR41" i="1"/>
  <c r="OR42" i="1"/>
  <c r="PR39" i="1"/>
  <c r="PR40" i="1"/>
  <c r="PR41" i="1"/>
  <c r="PR42" i="1"/>
  <c r="QR39" i="1"/>
  <c r="QR40" i="1"/>
  <c r="QR41" i="1"/>
  <c r="QR42" i="1"/>
  <c r="QV39" i="1"/>
  <c r="QV40" i="1"/>
  <c r="QV41" i="1"/>
  <c r="QV42" i="1"/>
  <c r="PK39" i="1"/>
  <c r="PK40" i="1"/>
  <c r="PK41" i="1"/>
  <c r="PK42" i="1"/>
  <c r="RA39" i="1"/>
  <c r="RA40" i="1"/>
  <c r="RA41" i="1"/>
  <c r="RA42" i="1"/>
  <c r="PM39" i="1"/>
  <c r="PM40" i="1"/>
  <c r="PM41" i="1"/>
  <c r="PM42" i="1"/>
  <c r="PI39" i="1"/>
  <c r="PI40" i="1"/>
  <c r="PI41" i="1"/>
  <c r="PI42" i="1"/>
  <c r="RS39" i="1"/>
  <c r="RS40" i="1"/>
  <c r="RS41" i="1"/>
  <c r="RS42" i="1"/>
  <c r="PP39" i="1"/>
  <c r="PP40" i="1"/>
  <c r="PP41" i="1"/>
  <c r="PP42" i="1"/>
  <c r="OE39" i="1"/>
  <c r="OE40" i="1"/>
  <c r="OE41" i="1"/>
  <c r="OE42" i="1"/>
  <c r="RQ39" i="1"/>
  <c r="RQ40" i="1"/>
  <c r="RQ41" i="1"/>
  <c r="RQ42" i="1"/>
  <c r="QC39" i="1"/>
  <c r="QC40" i="1"/>
  <c r="QC41" i="1"/>
  <c r="QC42" i="1"/>
  <c r="PN39" i="1"/>
  <c r="PN40" i="1"/>
  <c r="PN41" i="1"/>
  <c r="PN42" i="1"/>
  <c r="RY39" i="1"/>
  <c r="RY40" i="1"/>
  <c r="RY41" i="1"/>
  <c r="RY42" i="1"/>
  <c r="NX39" i="1"/>
  <c r="NX40" i="1"/>
  <c r="NX41" i="1"/>
  <c r="NX42" i="1"/>
  <c r="NZ39" i="1"/>
  <c r="NZ40" i="1"/>
  <c r="NZ41" i="1"/>
  <c r="NZ42" i="1"/>
  <c r="OL39" i="1"/>
  <c r="OL40" i="1"/>
  <c r="OL41" i="1"/>
  <c r="OL42" i="1"/>
  <c r="OT39" i="1"/>
  <c r="OT40" i="1"/>
  <c r="OT41" i="1"/>
  <c r="OT42" i="1"/>
  <c r="OJ39" i="1"/>
  <c r="OJ40" i="1"/>
  <c r="OJ41" i="1"/>
  <c r="OJ42" i="1"/>
  <c r="RT39" i="1"/>
  <c r="RT40" i="1"/>
  <c r="RT41" i="1"/>
  <c r="RT42" i="1"/>
  <c r="RZ39" i="1"/>
  <c r="RZ40" i="1"/>
  <c r="RZ41" i="1"/>
  <c r="RZ42" i="1"/>
  <c r="OC39" i="1"/>
  <c r="OC40" i="1"/>
  <c r="OC41" i="1"/>
  <c r="OC42" i="1"/>
  <c r="QP39" i="1"/>
  <c r="QP40" i="1"/>
  <c r="QP41" i="1"/>
  <c r="QP42" i="1"/>
  <c r="PJ39" i="1"/>
  <c r="PJ40" i="1"/>
  <c r="PJ41" i="1"/>
  <c r="PJ42" i="1"/>
  <c r="OI39" i="1"/>
  <c r="OI40" i="1"/>
  <c r="OI41" i="1"/>
  <c r="OI42" i="1"/>
  <c r="RR39" i="1"/>
  <c r="RR40" i="1"/>
  <c r="RR41" i="1"/>
  <c r="RR42" i="1"/>
  <c r="RX39" i="1"/>
  <c r="RX40" i="1"/>
  <c r="RX41" i="1"/>
  <c r="RX42" i="1"/>
  <c r="RB39" i="1"/>
  <c r="RB40" i="1"/>
  <c r="RB41" i="1"/>
  <c r="RB42" i="1"/>
  <c r="OG39" i="1"/>
  <c r="OG40" i="1"/>
  <c r="OG41" i="1"/>
  <c r="OG42" i="1"/>
  <c r="QS39" i="1"/>
  <c r="QS40" i="1"/>
  <c r="QS41" i="1"/>
  <c r="QS42" i="1"/>
  <c r="OD39" i="1"/>
  <c r="OD40" i="1"/>
  <c r="OD41" i="1"/>
  <c r="OD42" i="1"/>
  <c r="QG39" i="1"/>
  <c r="QG40" i="1"/>
  <c r="QG41" i="1"/>
  <c r="QG42" i="1"/>
  <c r="RH39" i="1"/>
  <c r="RH40" i="1"/>
  <c r="RH41" i="1"/>
  <c r="RH42" i="1"/>
  <c r="OS39" i="1"/>
  <c r="OS40" i="1"/>
  <c r="OS41" i="1"/>
  <c r="OS42" i="1"/>
  <c r="PU39" i="1"/>
  <c r="PU40" i="1"/>
  <c r="PU41" i="1"/>
  <c r="PU42" i="1"/>
  <c r="OQ39" i="1"/>
  <c r="OQ40" i="1"/>
  <c r="OQ41" i="1"/>
  <c r="OQ42" i="1"/>
  <c r="PX39" i="1"/>
  <c r="PX40" i="1"/>
  <c r="PX41" i="1"/>
  <c r="PX42" i="1"/>
  <c r="RP39" i="1"/>
  <c r="RP40" i="1"/>
  <c r="RP41" i="1"/>
  <c r="RP42" i="1"/>
  <c r="QD39" i="1"/>
  <c r="QD40" i="1"/>
  <c r="QD41" i="1"/>
  <c r="QD42" i="1"/>
  <c r="SH39" i="1"/>
  <c r="SH40" i="1"/>
  <c r="SH41" i="1"/>
  <c r="SH42" i="1"/>
  <c r="QQ39" i="1"/>
  <c r="QQ40" i="1"/>
  <c r="QQ41" i="1"/>
  <c r="QQ42" i="1"/>
  <c r="SL39" i="1"/>
  <c r="SL40" i="1"/>
  <c r="SL41" i="1"/>
  <c r="SL42" i="1"/>
  <c r="RC39" i="1"/>
  <c r="RC40" i="1"/>
  <c r="RC41" i="1"/>
  <c r="RC42" i="1"/>
  <c r="PF39" i="1"/>
  <c r="PF40" i="1"/>
  <c r="PF41" i="1"/>
  <c r="PF42" i="1"/>
  <c r="QI39" i="1"/>
  <c r="QI40" i="1"/>
  <c r="QI41" i="1"/>
  <c r="QI42" i="1"/>
  <c r="SF39" i="1"/>
  <c r="SF40" i="1"/>
  <c r="SF41" i="1"/>
  <c r="SF42" i="1"/>
  <c r="QX39" i="1"/>
  <c r="QX40" i="1"/>
  <c r="QX41" i="1"/>
  <c r="QX42" i="1"/>
  <c r="SJ39" i="1"/>
  <c r="SJ40" i="1"/>
  <c r="SJ41" i="1"/>
  <c r="SJ42" i="1"/>
  <c r="QE39" i="1"/>
  <c r="QE40" i="1"/>
  <c r="QE41" i="1"/>
  <c r="QE42" i="1"/>
  <c r="SD39" i="1"/>
  <c r="SD40" i="1"/>
  <c r="SD41" i="1"/>
  <c r="SD42" i="1"/>
  <c r="UX39" i="1"/>
  <c r="UX40" i="1"/>
  <c r="UX41" i="1"/>
  <c r="UX42" i="1"/>
  <c r="UY39" i="1"/>
  <c r="UY40" i="1"/>
  <c r="UY41" i="1"/>
  <c r="UY42" i="1"/>
  <c r="UW39" i="1"/>
  <c r="UW40" i="1"/>
  <c r="UW41" i="1"/>
  <c r="UW42" i="1"/>
  <c r="UT39" i="1"/>
  <c r="UT40" i="1"/>
  <c r="UT41" i="1"/>
  <c r="UT42" i="1"/>
  <c r="UU39" i="1"/>
  <c r="UU40" i="1"/>
  <c r="UU41" i="1"/>
  <c r="UU42" i="1"/>
  <c r="UV39" i="1"/>
  <c r="UV40" i="1"/>
  <c r="UV41" i="1"/>
  <c r="UV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I39" i="1"/>
  <c r="UI40" i="1"/>
  <c r="UI41" i="1"/>
  <c r="UI42" i="1"/>
  <c r="TA39" i="1"/>
  <c r="TA40" i="1"/>
  <c r="TA41" i="1"/>
  <c r="TA42" i="1"/>
  <c r="TG39" i="1"/>
  <c r="TG40" i="1"/>
  <c r="TG41" i="1"/>
  <c r="TG42" i="1"/>
  <c r="US39" i="1"/>
  <c r="US40" i="1"/>
  <c r="US41" i="1"/>
  <c r="US42" i="1"/>
  <c r="TK39" i="1"/>
  <c r="TK40" i="1"/>
  <c r="TK41" i="1"/>
  <c r="TK42" i="1"/>
  <c r="TO39" i="1"/>
  <c r="TO40" i="1"/>
  <c r="TO41" i="1"/>
  <c r="TO42" i="1"/>
  <c r="TZ39" i="1"/>
  <c r="TZ40" i="1"/>
  <c r="TZ41" i="1"/>
  <c r="TZ42" i="1"/>
  <c r="UP39" i="1"/>
  <c r="UP40" i="1"/>
  <c r="UP41" i="1"/>
  <c r="UP42" i="1"/>
  <c r="TJ39" i="1"/>
  <c r="TJ40" i="1"/>
  <c r="TJ41" i="1"/>
  <c r="TJ42" i="1"/>
  <c r="SS39" i="1"/>
  <c r="SS40" i="1"/>
  <c r="SS41" i="1"/>
  <c r="SS42" i="1"/>
  <c r="TC39" i="1"/>
  <c r="TC40" i="1"/>
  <c r="TC41" i="1"/>
  <c r="TC42" i="1"/>
  <c r="UA39" i="1"/>
  <c r="UA40" i="1"/>
  <c r="UA41" i="1"/>
  <c r="UA42" i="1"/>
  <c r="SQ39" i="1"/>
  <c r="SQ40" i="1"/>
  <c r="SQ41" i="1"/>
  <c r="SQ42" i="1"/>
  <c r="UR39" i="1"/>
  <c r="UR40" i="1"/>
  <c r="UR41" i="1"/>
  <c r="UR42" i="1"/>
  <c r="TI39" i="1"/>
  <c r="TI40" i="1"/>
  <c r="TI41" i="1"/>
  <c r="TI42" i="1"/>
  <c r="UO39" i="1"/>
  <c r="UO40" i="1"/>
  <c r="UO41" i="1"/>
  <c r="UO42" i="1"/>
  <c r="SZ39" i="1"/>
  <c r="SZ40" i="1"/>
  <c r="SZ41" i="1"/>
  <c r="SZ42" i="1"/>
  <c r="UQ39" i="1"/>
  <c r="UQ40" i="1"/>
  <c r="UQ41" i="1"/>
  <c r="UQ42" i="1"/>
  <c r="TD39" i="1"/>
  <c r="TD40" i="1"/>
  <c r="TD41" i="1"/>
  <c r="TD42" i="1"/>
  <c r="TR39" i="1"/>
  <c r="TR40" i="1"/>
  <c r="TR41" i="1"/>
  <c r="TR42" i="1"/>
  <c r="KE33" i="1"/>
  <c r="UB39" i="1"/>
  <c r="UB40" i="1"/>
  <c r="UB41" i="1"/>
  <c r="UB42" i="1"/>
  <c r="TP39" i="1"/>
  <c r="TP40" i="1"/>
  <c r="TP41" i="1"/>
  <c r="TP42" i="1"/>
  <c r="UL39" i="1"/>
  <c r="UL40" i="1"/>
  <c r="UL41" i="1"/>
  <c r="UL42" i="1"/>
  <c r="TM39" i="1"/>
  <c r="TM40" i="1"/>
  <c r="TM41" i="1"/>
  <c r="TM42" i="1"/>
  <c r="UM39" i="1"/>
  <c r="UM40" i="1"/>
  <c r="UM41" i="1"/>
  <c r="UM42" i="1"/>
  <c r="SR39" i="1"/>
  <c r="SR40" i="1"/>
  <c r="SR41" i="1"/>
  <c r="SR42" i="1"/>
  <c r="TB39" i="1"/>
  <c r="TB40" i="1"/>
  <c r="TB41" i="1"/>
  <c r="TB42" i="1"/>
  <c r="TL39" i="1"/>
  <c r="TL40" i="1"/>
  <c r="TL41" i="1"/>
  <c r="TL42" i="1"/>
  <c r="UK39" i="1"/>
  <c r="UK40" i="1"/>
  <c r="UK41" i="1"/>
  <c r="UK42" i="1"/>
  <c r="UH39" i="1"/>
  <c r="UH40" i="1"/>
  <c r="UH41" i="1"/>
  <c r="UH42" i="1"/>
  <c r="TH39" i="1"/>
  <c r="TH40" i="1"/>
  <c r="TH41" i="1"/>
  <c r="TH42" i="1"/>
  <c r="UC39" i="1"/>
  <c r="UC40" i="1"/>
  <c r="UC41" i="1"/>
  <c r="UC42" i="1"/>
  <c r="TS39" i="1"/>
  <c r="TS40" i="1"/>
  <c r="TS41" i="1"/>
  <c r="TS42" i="1"/>
  <c r="TN39" i="1"/>
  <c r="TN40" i="1"/>
  <c r="TN41" i="1"/>
  <c r="TN42" i="1"/>
  <c r="TQ39" i="1"/>
  <c r="TQ40" i="1"/>
  <c r="TQ41" i="1"/>
  <c r="TQ42" i="1"/>
  <c r="UN39" i="1"/>
  <c r="UN40" i="1"/>
  <c r="UN41" i="1"/>
  <c r="UN42" i="1"/>
  <c r="UG39" i="1"/>
  <c r="UG40" i="1"/>
  <c r="UG41" i="1"/>
  <c r="UG42" i="1"/>
  <c r="UJ39" i="1"/>
  <c r="UJ40" i="1"/>
  <c r="UJ41" i="1"/>
  <c r="UJ42" i="1"/>
  <c r="UF39" i="1"/>
  <c r="UF40" i="1"/>
  <c r="UF41" i="1"/>
  <c r="UF42" i="1"/>
  <c r="UD39" i="1"/>
  <c r="UD40" i="1"/>
  <c r="UD41" i="1"/>
  <c r="UD42" i="1"/>
  <c r="TE39" i="1"/>
  <c r="TE40" i="1"/>
  <c r="TE41" i="1"/>
  <c r="TE42" i="1"/>
  <c r="UE39" i="1"/>
  <c r="UE40" i="1"/>
  <c r="UE41" i="1"/>
  <c r="UE42" i="1"/>
  <c r="TF39" i="1"/>
  <c r="TF40" i="1"/>
  <c r="TF41" i="1"/>
  <c r="TF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J33" i="1"/>
  <c r="MJ34" i="1"/>
  <c r="LZ33" i="1"/>
  <c r="LZ34" i="1"/>
  <c r="MI33" i="1"/>
  <c r="MI34" i="1"/>
  <c r="LG33" i="1"/>
  <c r="LG34" i="1"/>
  <c r="LH33" i="1"/>
  <c r="LH34" i="1"/>
  <c r="LI33" i="1"/>
  <c r="LI34" i="1"/>
  <c r="LJ33" i="1"/>
  <c r="LJ34" i="1"/>
  <c r="KR34" i="1"/>
  <c r="LN32" i="1" a="1"/>
  <c r="LN32" i="1" s="1"/>
  <c r="KR33" i="1"/>
  <c r="LU34" i="1"/>
  <c r="LU33" i="1"/>
  <c r="LT34" i="1"/>
  <c r="LT33" i="1"/>
  <c r="KR42" i="1"/>
  <c r="KR40" i="1"/>
  <c r="KR39" i="1"/>
  <c r="LP34" i="1"/>
  <c r="LP33" i="1"/>
  <c r="LQ34" i="1"/>
  <c r="LQ33" i="1"/>
  <c r="LR34" i="1"/>
  <c r="LR33" i="1"/>
  <c r="LS34" i="1"/>
  <c r="LS33" i="1"/>
  <c r="KR41" i="1"/>
  <c r="BR27" i="1"/>
  <c r="BT27" i="1"/>
  <c r="BT29" i="1"/>
  <c r="BV29" i="1"/>
  <c r="BV27" i="1"/>
  <c r="BR29" i="1"/>
  <c r="BR26" i="1"/>
  <c r="BT26" i="1"/>
  <c r="BV26" i="1"/>
  <c r="BN34" i="1"/>
  <c r="BN33" i="1"/>
  <c r="C463" i="4"/>
  <c r="P463" i="4" s="1"/>
  <c r="CK34" i="1"/>
  <c r="MV42" i="1"/>
  <c r="MT42" i="1"/>
  <c r="B462" i="4"/>
  <c r="NB42" i="1"/>
  <c r="NC42" i="1"/>
  <c r="MU42" i="1"/>
  <c r="MW42" i="1"/>
  <c r="NL42" i="1"/>
  <c r="DQ42" i="1"/>
  <c r="DP42" i="1"/>
  <c r="CJ33" i="1"/>
  <c r="CJ34" i="1"/>
  <c r="CK33" i="1"/>
  <c r="ME34" i="1"/>
  <c r="NC41" i="1"/>
  <c r="MV41" i="1"/>
  <c r="DQ41" i="1"/>
  <c r="NL41" i="1"/>
  <c r="MT41" i="1"/>
  <c r="NB41" i="1"/>
  <c r="MU41" i="1"/>
  <c r="DP41" i="1"/>
  <c r="MW41" i="1"/>
  <c r="MG28" i="1"/>
  <c r="MG29" i="1"/>
  <c r="DB29" i="1"/>
  <c r="DB28" i="1"/>
  <c r="DA29" i="1"/>
  <c r="DA28" i="1"/>
  <c r="LC29" i="1"/>
  <c r="LC28" i="1"/>
  <c r="H526" i="4"/>
  <c r="I527" i="4"/>
  <c r="G477" i="4"/>
  <c r="MF29" i="1"/>
  <c r="ME33" i="1"/>
  <c r="ME29" i="1"/>
  <c r="ME28" i="1"/>
  <c r="NB39" i="1"/>
  <c r="NB40" i="1"/>
  <c r="NC39" i="1"/>
  <c r="NC40" i="1"/>
  <c r="NB34" i="1"/>
  <c r="NB33" i="1"/>
  <c r="NC34" i="1"/>
  <c r="NC33" i="1"/>
  <c r="CJ28" i="1"/>
  <c r="MR29" i="1"/>
  <c r="MR28" i="1"/>
  <c r="BN27" i="1"/>
  <c r="CZ29" i="1"/>
  <c r="CZ28" i="1"/>
  <c r="DO29" i="1"/>
  <c r="DO28" i="1"/>
  <c r="BC28" i="1"/>
  <c r="BC29" i="1"/>
  <c r="ML28" i="1"/>
  <c r="ML29" i="1"/>
  <c r="AV29" i="1"/>
  <c r="MA28" i="1"/>
  <c r="MA29" i="1"/>
  <c r="JC28" i="1"/>
  <c r="JC29" i="1"/>
  <c r="LY28" i="1"/>
  <c r="LY29" i="1"/>
  <c r="DE28" i="1"/>
  <c r="DE29" i="1"/>
  <c r="CP29" i="1"/>
  <c r="CP28" i="1"/>
  <c r="AW29" i="1"/>
  <c r="LW28" i="1"/>
  <c r="LW29" i="1"/>
  <c r="DD28" i="1"/>
  <c r="DD29" i="1"/>
  <c r="CM29" i="1"/>
  <c r="CM28" i="1"/>
  <c r="MM28" i="1"/>
  <c r="MM29" i="1"/>
  <c r="LV28" i="1"/>
  <c r="LV29" i="1"/>
  <c r="LA28" i="1"/>
  <c r="LA29" i="1"/>
  <c r="CN29" i="1"/>
  <c r="CN28" i="1"/>
  <c r="NL29" i="1"/>
  <c r="NL28" i="1"/>
  <c r="MK28" i="1"/>
  <c r="MK29" i="1"/>
  <c r="LB28" i="1"/>
  <c r="LB29" i="1"/>
  <c r="KY28" i="1"/>
  <c r="KY29" i="1"/>
  <c r="MN28" i="1"/>
  <c r="MN29" i="1"/>
  <c r="MB28" i="1"/>
  <c r="MB29" i="1"/>
  <c r="JK28" i="1"/>
  <c r="JK29" i="1"/>
  <c r="CO29" i="1"/>
  <c r="CO28" i="1"/>
  <c r="AX28" i="1"/>
  <c r="AX29" i="1"/>
  <c r="MC28" i="1"/>
  <c r="MC29" i="1"/>
  <c r="LE28" i="1"/>
  <c r="LE29" i="1"/>
  <c r="MZ29" i="1"/>
  <c r="MZ28" i="1"/>
  <c r="MD28" i="1"/>
  <c r="MD29" i="1"/>
  <c r="BI28" i="1"/>
  <c r="BI29" i="1"/>
  <c r="BA28" i="1"/>
  <c r="BA29" i="1"/>
  <c r="MX29" i="1"/>
  <c r="MX28" i="1"/>
  <c r="EF28" i="1"/>
  <c r="EF29" i="1"/>
  <c r="MY29" i="1"/>
  <c r="MY28" i="1"/>
  <c r="BB28" i="1"/>
  <c r="BB29" i="1"/>
  <c r="CL29" i="1"/>
  <c r="CL28" i="1"/>
  <c r="LO28" i="1"/>
  <c r="LO29" i="1"/>
  <c r="IZ29" i="1"/>
  <c r="IZ28" i="1"/>
  <c r="BJ28" i="1"/>
  <c r="BJ29" i="1"/>
  <c r="EE28" i="1"/>
  <c r="EE29" i="1"/>
  <c r="UZ29" i="1"/>
  <c r="UZ28" i="1"/>
  <c r="LF29" i="1"/>
  <c r="LF28" i="1"/>
  <c r="MQ28" i="1"/>
  <c r="MQ29" i="1"/>
  <c r="P448" i="4"/>
  <c r="C449" i="4"/>
  <c r="F529" i="4"/>
  <c r="E529" i="4"/>
  <c r="D529" i="4"/>
  <c r="Q529" i="4" s="1"/>
  <c r="V465" i="4"/>
  <c r="U464" i="4"/>
  <c r="S448" i="4"/>
  <c r="B448" i="4"/>
  <c r="MW39" i="1"/>
  <c r="MW40" i="1"/>
  <c r="MV40" i="1"/>
  <c r="LO34" i="1"/>
  <c r="LO39" i="1"/>
  <c r="LN39" i="1" s="1" a="1"/>
  <c r="LN39" i="1" s="1"/>
  <c r="LO40" i="1"/>
  <c r="LN40" i="1" s="1" a="1"/>
  <c r="LN40" i="1" s="1"/>
  <c r="MU39" i="1"/>
  <c r="MU40" i="1"/>
  <c r="MV39" i="1"/>
  <c r="MT39" i="1"/>
  <c r="MT40" i="1"/>
  <c r="LO33" i="1"/>
  <c r="R501" i="4"/>
  <c r="R498" i="4"/>
  <c r="R507" i="4"/>
  <c r="A530" i="4"/>
  <c r="R504" i="4"/>
  <c r="DD33" i="1"/>
  <c r="DD34" i="1"/>
  <c r="DE33" i="1"/>
  <c r="DE34" i="1"/>
  <c r="DL33" i="1"/>
  <c r="DL34" i="1"/>
  <c r="JO22" i="1"/>
  <c r="JN22" i="1"/>
  <c r="DP22" i="1"/>
  <c r="DQ22" i="1"/>
  <c r="DK22" i="1"/>
  <c r="DK25" i="1" s="1"/>
  <c r="LN33" i="1" l="1" a="1"/>
  <c r="LN33" i="1" s="1"/>
  <c r="LN34" i="1" a="1"/>
  <c r="LN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W5" i="1"/>
  <c r="MW54" i="1" s="1"/>
  <c r="B466" i="4" l="1"/>
  <c r="P466" i="4"/>
  <c r="C468" i="4"/>
  <c r="P468" i="4" s="1"/>
  <c r="H530" i="4"/>
  <c r="I531" i="4"/>
  <c r="G481" i="4"/>
  <c r="P452" i="4"/>
  <c r="C453" i="4"/>
  <c r="F533" i="4"/>
  <c r="E533" i="4"/>
  <c r="D533" i="4"/>
  <c r="Q533" i="4" s="1"/>
  <c r="B467" i="4"/>
  <c r="V469" i="4"/>
  <c r="U468" i="4"/>
  <c r="S452" i="4"/>
  <c r="B452" i="4"/>
  <c r="A534" i="4"/>
  <c r="R514" i="4"/>
  <c r="R523" i="4"/>
  <c r="R517" i="4"/>
  <c r="R520" i="4"/>
  <c r="MW22" i="1"/>
  <c r="LN5" i="1"/>
  <c r="LN54" i="1" s="1"/>
  <c r="C469" i="4" l="1"/>
  <c r="P469" i="4" s="1"/>
  <c r="G482" i="4"/>
  <c r="H531" i="4"/>
  <c r="I532" i="4"/>
  <c r="P453" i="4"/>
  <c r="C454" i="4"/>
  <c r="P454" i="4" s="1"/>
  <c r="F534" i="4"/>
  <c r="E534" i="4"/>
  <c r="D534" i="4"/>
  <c r="Q534" i="4" s="1"/>
  <c r="U472" i="4"/>
  <c r="U469" i="4"/>
  <c r="V470" i="4"/>
  <c r="B468" i="4"/>
  <c r="S453" i="4"/>
  <c r="B453" i="4"/>
  <c r="R521" i="4"/>
  <c r="R527" i="4"/>
  <c r="R518" i="4"/>
  <c r="R524" i="4"/>
  <c r="A535" i="4"/>
  <c r="MW25" i="1"/>
  <c r="LD5" i="1"/>
  <c r="LD54" i="1" s="1"/>
  <c r="C470" i="4" l="1"/>
  <c r="P470" i="4" s="1"/>
  <c r="H532" i="4"/>
  <c r="I533" i="4"/>
  <c r="G483" i="4"/>
  <c r="MW26" i="1"/>
  <c r="MW27" i="1"/>
  <c r="D535" i="4"/>
  <c r="Q535" i="4" s="1"/>
  <c r="F535" i="4"/>
  <c r="E535" i="4"/>
  <c r="B469" i="4"/>
  <c r="V471" i="4"/>
  <c r="U473" i="4"/>
  <c r="U470" i="4"/>
  <c r="U476" i="4"/>
  <c r="S454" i="4"/>
  <c r="B454" i="4"/>
  <c r="R531" i="4"/>
  <c r="A536" i="4"/>
  <c r="R528" i="4"/>
  <c r="R525" i="4"/>
  <c r="R522" i="4"/>
  <c r="LN25" i="1"/>
  <c r="LD22" i="1"/>
  <c r="C471" i="4" l="1"/>
  <c r="C472" i="4" s="1"/>
  <c r="B472" i="4" s="1"/>
  <c r="G484" i="4"/>
  <c r="H533" i="4"/>
  <c r="I534" i="4"/>
  <c r="LN26" i="1"/>
  <c r="LN27" i="1"/>
  <c r="MW28" i="1"/>
  <c r="MW29" i="1"/>
  <c r="F536" i="4"/>
  <c r="E536" i="4"/>
  <c r="D536" i="4"/>
  <c r="Q536" i="4" s="1"/>
  <c r="U480" i="4"/>
  <c r="U474" i="4"/>
  <c r="U471" i="4"/>
  <c r="U477" i="4"/>
  <c r="V472" i="4"/>
  <c r="B470" i="4"/>
  <c r="R535" i="4"/>
  <c r="R526" i="4"/>
  <c r="R532" i="4"/>
  <c r="A537" i="4"/>
  <c r="R529" i="4"/>
  <c r="LD25" i="1"/>
  <c r="P471" i="4" l="1"/>
  <c r="H534" i="4"/>
  <c r="I535" i="4"/>
  <c r="G485" i="4"/>
  <c r="LD26" i="1"/>
  <c r="LD27" i="1"/>
  <c r="LN28" i="1"/>
  <c r="LN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54" i="1" s="1"/>
  <c r="JR5" i="1"/>
  <c r="JR54"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M5" i="1"/>
  <c r="MM54" i="1" s="1"/>
  <c r="H538" i="4" l="1"/>
  <c r="I539" i="4"/>
  <c r="G489" i="4"/>
  <c r="JR27" i="1"/>
  <c r="JR26" i="1"/>
  <c r="P476" i="4"/>
  <c r="C477" i="4"/>
  <c r="B477" i="4" s="1"/>
  <c r="F541" i="4"/>
  <c r="E541" i="4"/>
  <c r="R541" i="4" s="1"/>
  <c r="D541" i="4"/>
  <c r="Q541" i="4" s="1"/>
  <c r="V477" i="4"/>
  <c r="U497" i="4"/>
  <c r="U491" i="4"/>
  <c r="U494" i="4"/>
  <c r="U500" i="4"/>
  <c r="S460" i="4"/>
  <c r="A542" i="4"/>
  <c r="DE5" i="1"/>
  <c r="DE54" i="1" s="1"/>
  <c r="DD5" i="1"/>
  <c r="DD54"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54"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N5" i="1"/>
  <c r="MN54" i="1" s="1"/>
  <c r="H544" i="4" l="1"/>
  <c r="I545" i="4"/>
  <c r="G495" i="4"/>
  <c r="P482" i="4"/>
  <c r="C483" i="4"/>
  <c r="B483" i="4" s="1"/>
  <c r="F547" i="4"/>
  <c r="E547" i="4"/>
  <c r="R547" i="4" s="1"/>
  <c r="D547" i="4"/>
  <c r="Q547" i="4" s="1"/>
  <c r="V483" i="4"/>
  <c r="U521" i="4"/>
  <c r="U515" i="4"/>
  <c r="U518" i="4"/>
  <c r="U524" i="4"/>
  <c r="S466" i="4"/>
  <c r="A548" i="4"/>
  <c r="MO5" i="1"/>
  <c r="MO54" i="1" s="1"/>
  <c r="MP5" i="1"/>
  <c r="MP54" i="1" s="1"/>
  <c r="G496" i="4" l="1"/>
  <c r="H545" i="4"/>
  <c r="I546" i="4"/>
  <c r="P483" i="4"/>
  <c r="C484" i="4"/>
  <c r="B484" i="4" s="1"/>
  <c r="F548" i="4"/>
  <c r="E548" i="4"/>
  <c r="R548" i="4" s="1"/>
  <c r="D548" i="4"/>
  <c r="Q548" i="4" s="1"/>
  <c r="U528" i="4"/>
  <c r="U522" i="4"/>
  <c r="U519" i="4"/>
  <c r="U525" i="4"/>
  <c r="V484" i="4"/>
  <c r="S467" i="4"/>
  <c r="A549" i="4"/>
  <c r="MO22" i="1"/>
  <c r="MP22" i="1"/>
  <c r="H546" i="4" l="1"/>
  <c r="I547" i="4"/>
  <c r="G497" i="4"/>
  <c r="P484" i="4"/>
  <c r="C485" i="4"/>
  <c r="B485" i="4" s="1"/>
  <c r="F549" i="4"/>
  <c r="E549" i="4"/>
  <c r="R549" i="4" s="1"/>
  <c r="D549" i="4"/>
  <c r="Q549" i="4" s="1"/>
  <c r="V485" i="4"/>
  <c r="U529" i="4"/>
  <c r="U523" i="4"/>
  <c r="U526" i="4"/>
  <c r="U532" i="4"/>
  <c r="S468" i="4"/>
  <c r="A550" i="4"/>
  <c r="MP25" i="1"/>
  <c r="MO25" i="1"/>
  <c r="F58" i="3"/>
  <c r="F57" i="3"/>
  <c r="F56" i="3"/>
  <c r="F41" i="3"/>
  <c r="F38" i="3"/>
  <c r="F36" i="3"/>
  <c r="F33" i="3"/>
  <c r="E58" i="3"/>
  <c r="E57" i="3"/>
  <c r="E56" i="3"/>
  <c r="E41" i="3"/>
  <c r="E38" i="3"/>
  <c r="E36" i="3"/>
  <c r="E33" i="3"/>
  <c r="G498" i="4" l="1"/>
  <c r="H547" i="4"/>
  <c r="I548" i="4"/>
  <c r="MO26" i="1"/>
  <c r="MO27" i="1"/>
  <c r="MP26" i="1"/>
  <c r="MP27" i="1"/>
  <c r="P485" i="4"/>
  <c r="C486" i="4"/>
  <c r="B486" i="4" s="1"/>
  <c r="F550" i="4"/>
  <c r="E550" i="4"/>
  <c r="R550" i="4" s="1"/>
  <c r="D550" i="4"/>
  <c r="Q550" i="4" s="1"/>
  <c r="U536" i="4"/>
  <c r="U530" i="4"/>
  <c r="U527" i="4"/>
  <c r="U533" i="4"/>
  <c r="V486" i="4"/>
  <c r="S469" i="4"/>
  <c r="A551" i="4"/>
  <c r="KM23" i="1"/>
  <c r="KM46" i="1" s="1"/>
  <c r="A5" i="1"/>
  <c r="B25" i="1" s="1"/>
  <c r="D25" i="1" s="1"/>
  <c r="D28" i="1" l="1"/>
  <c r="D27" i="1"/>
  <c r="D29" i="1"/>
  <c r="D26" i="1"/>
  <c r="CT25" i="1"/>
  <c r="CS25" i="1"/>
  <c r="CR25" i="1"/>
  <c r="BK25" i="1"/>
  <c r="CV25" i="1"/>
  <c r="CW25" i="1"/>
  <c r="CU25" i="1"/>
  <c r="CX25" i="1"/>
  <c r="KM38" i="1"/>
  <c r="KM32" i="1"/>
  <c r="EG23" i="1"/>
  <c r="CH23" i="1"/>
  <c r="CH46" i="1" s="1"/>
  <c r="CG23" i="1"/>
  <c r="CG46" i="1" s="1"/>
  <c r="CF23" i="1"/>
  <c r="CF46" i="1" s="1"/>
  <c r="CE23" i="1"/>
  <c r="CE46" i="1" s="1"/>
  <c r="CD23" i="1"/>
  <c r="CD46" i="1" s="1"/>
  <c r="CC23" i="1"/>
  <c r="CC46" i="1" s="1"/>
  <c r="CB23" i="1"/>
  <c r="CB46" i="1" s="1"/>
  <c r="CA23" i="1"/>
  <c r="CA46" i="1" s="1"/>
  <c r="BZ23" i="1"/>
  <c r="BZ46" i="1" s="1"/>
  <c r="BY23" i="1"/>
  <c r="LX23" i="1"/>
  <c r="LX46" i="1" s="1"/>
  <c r="KK23" i="1"/>
  <c r="KK46" i="1" s="1"/>
  <c r="BO23" i="1"/>
  <c r="BO46" i="1" s="1"/>
  <c r="MH23" i="1"/>
  <c r="MH46" i="1" s="1"/>
  <c r="CT23" i="1"/>
  <c r="CS23" i="1"/>
  <c r="CR23" i="1"/>
  <c r="DB23" i="1"/>
  <c r="DB46" i="1" s="1"/>
  <c r="DA23" i="1"/>
  <c r="DA46" i="1" s="1"/>
  <c r="CW23" i="1"/>
  <c r="CV23" i="1"/>
  <c r="CU23" i="1"/>
  <c r="CX23" i="1"/>
  <c r="CX46" i="1" s="1"/>
  <c r="LC23" i="1"/>
  <c r="H548" i="4"/>
  <c r="I549" i="4"/>
  <c r="G499" i="4"/>
  <c r="MG32" i="1"/>
  <c r="MR23" i="1"/>
  <c r="MP28" i="1"/>
  <c r="MP29" i="1"/>
  <c r="MO28" i="1"/>
  <c r="MO29" i="1"/>
  <c r="DO23" i="1"/>
  <c r="DO46" i="1" s="1"/>
  <c r="P486" i="4"/>
  <c r="C487" i="4"/>
  <c r="B487" i="4" s="1"/>
  <c r="D551" i="4"/>
  <c r="Q551" i="4" s="1"/>
  <c r="F551" i="4"/>
  <c r="E551" i="4"/>
  <c r="R551" i="4" s="1"/>
  <c r="V487" i="4"/>
  <c r="U537" i="4"/>
  <c r="U531" i="4"/>
  <c r="U534" i="4"/>
  <c r="U540" i="4"/>
  <c r="S470" i="4"/>
  <c r="EF23" i="1"/>
  <c r="A552" i="4"/>
  <c r="MQ23" i="1"/>
  <c r="CQ23" i="1"/>
  <c r="CQ46" i="1" s="1"/>
  <c r="MD23" i="1"/>
  <c r="MC23" i="1"/>
  <c r="MB23" i="1"/>
  <c r="IZ23" i="1"/>
  <c r="KY23" i="1"/>
  <c r="LA23" i="1"/>
  <c r="LB23" i="1"/>
  <c r="MZ23" i="1"/>
  <c r="MY23" i="1"/>
  <c r="MX23" i="1"/>
  <c r="MA23" i="1"/>
  <c r="LW23" i="1"/>
  <c r="LW46" i="1" s="1"/>
  <c r="LY23" i="1"/>
  <c r="LY46" i="1" s="1"/>
  <c r="LV23" i="1"/>
  <c r="LV46" i="1" s="1"/>
  <c r="LF23" i="1"/>
  <c r="LF46" i="1" s="1"/>
  <c r="LE46" i="1" s="1" a="1"/>
  <c r="LE46" i="1" s="1"/>
  <c r="CP23" i="1"/>
  <c r="CP46" i="1" s="1"/>
  <c r="JK23" i="1"/>
  <c r="JK46" i="1" s="1"/>
  <c r="BS23" i="1"/>
  <c r="BS46" i="1" s="1"/>
  <c r="BW23" i="1"/>
  <c r="BW46" i="1" s="1"/>
  <c r="BM23" i="1"/>
  <c r="BM46" i="1" s="1"/>
  <c r="BQ23" i="1"/>
  <c r="BQ46" i="1" s="1"/>
  <c r="MK23" i="1"/>
  <c r="MK46" i="1" s="1"/>
  <c r="LE23" i="1"/>
  <c r="UZ23" i="1"/>
  <c r="UZ46" i="1" s="1"/>
  <c r="CZ23" i="1"/>
  <c r="CZ46" i="1" s="1"/>
  <c r="DK23" i="1"/>
  <c r="DK46" i="1" s="1"/>
  <c r="EE23" i="1"/>
  <c r="EE46" i="1" s="1"/>
  <c r="BT23" i="1"/>
  <c r="BT46" i="1" s="1"/>
  <c r="BR23" i="1"/>
  <c r="BR46" i="1" s="1"/>
  <c r="BV23" i="1"/>
  <c r="BV46" i="1" s="1"/>
  <c r="LD23" i="1"/>
  <c r="JR23" i="1"/>
  <c r="JR46" i="1" s="1"/>
  <c r="JO23" i="1"/>
  <c r="JO46" i="1" s="1"/>
  <c r="JB23" i="1"/>
  <c r="MN23" i="1"/>
  <c r="KU23" i="1"/>
  <c r="MM23" i="1"/>
  <c r="JN23" i="1"/>
  <c r="JN46" i="1" s="1"/>
  <c r="MW32" i="1"/>
  <c r="LN23" i="1"/>
  <c r="MO23" i="1"/>
  <c r="KS23" i="1"/>
  <c r="KT23" i="1"/>
  <c r="JS23" i="1"/>
  <c r="JS46" i="1" s="1"/>
  <c r="MP23" i="1"/>
  <c r="DK38" i="1" l="1"/>
  <c r="BZ33" i="1"/>
  <c r="BZ34" i="1"/>
  <c r="CH33" i="1"/>
  <c r="CH34" i="1"/>
  <c r="CA33" i="1"/>
  <c r="CA34" i="1"/>
  <c r="CB33" i="1"/>
  <c r="CB34" i="1"/>
  <c r="CC33" i="1"/>
  <c r="CC34" i="1"/>
  <c r="CD33" i="1"/>
  <c r="CD34" i="1"/>
  <c r="CE33" i="1"/>
  <c r="CE34" i="1"/>
  <c r="CF33" i="1"/>
  <c r="CF34" i="1"/>
  <c r="CG33" i="1"/>
  <c r="CG34" i="1"/>
  <c r="MZ38" i="1"/>
  <c r="MX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X32" i="1"/>
  <c r="BO32" i="1"/>
  <c r="MH32" i="1"/>
  <c r="BO38" i="1"/>
  <c r="JN38" i="1"/>
  <c r="JN32" i="1"/>
  <c r="JO38" i="1"/>
  <c r="JO32" i="1"/>
  <c r="DA38" i="1"/>
  <c r="DA32" i="1"/>
  <c r="DB38" i="1"/>
  <c r="DB32" i="1"/>
  <c r="CX32" i="1"/>
  <c r="CX38" i="1"/>
  <c r="DO38" i="1"/>
  <c r="G500" i="4"/>
  <c r="H549" i="4"/>
  <c r="I550" i="4"/>
  <c r="MG33" i="1"/>
  <c r="MG34" i="1"/>
  <c r="MF32" i="1"/>
  <c r="BK38"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T38" i="1"/>
  <c r="CZ38" i="1"/>
  <c r="UZ38" i="1"/>
  <c r="JK38" i="1"/>
  <c r="JR38" i="1"/>
  <c r="BN38" i="1"/>
  <c r="BR38" i="1"/>
  <c r="BT38" i="1"/>
  <c r="BV38" i="1"/>
  <c r="UZ32" i="1"/>
  <c r="CZ32" i="1"/>
  <c r="CP32" i="1"/>
  <c r="JR32" i="1"/>
  <c r="LW32" i="1"/>
  <c r="DK32" i="1"/>
  <c r="BV32" i="1"/>
  <c r="BR32" i="1"/>
  <c r="BT32" i="1"/>
  <c r="DQ32" i="1"/>
  <c r="DP32" i="1"/>
  <c r="MK32" i="1"/>
  <c r="LV32" i="1"/>
  <c r="LY32" i="1"/>
  <c r="EE32" i="1"/>
  <c r="JS32" i="1"/>
  <c r="JK32" i="1"/>
  <c r="NL32" i="1"/>
  <c r="MW34" i="1"/>
  <c r="MW33" i="1"/>
  <c r="B33" i="3"/>
  <c r="DB39" i="1" l="1"/>
  <c r="DB40" i="1"/>
  <c r="CZ39" i="1"/>
  <c r="CZ40" i="1"/>
  <c r="DA39" i="1"/>
  <c r="DA40" i="1"/>
  <c r="LE32" i="1" a="1"/>
  <c r="LE32" i="1" s="1"/>
  <c r="MZ40" i="1"/>
  <c r="MX42" i="1"/>
  <c r="MX40" i="1"/>
  <c r="MX41" i="1"/>
  <c r="MX39" i="1"/>
  <c r="MZ42" i="1"/>
  <c r="MZ41" i="1"/>
  <c r="MZ39" i="1"/>
  <c r="NM38" i="1"/>
  <c r="NN38" i="1"/>
  <c r="NO38" i="1"/>
  <c r="NP38" i="1"/>
  <c r="NQ38" i="1"/>
  <c r="NR38" i="1"/>
  <c r="NS38" i="1"/>
  <c r="KK34" i="1"/>
  <c r="KK33" i="1"/>
  <c r="KK39" i="1"/>
  <c r="KK40" i="1"/>
  <c r="KK41" i="1"/>
  <c r="KK42" i="1"/>
  <c r="EG39" i="1"/>
  <c r="EG40" i="1"/>
  <c r="EG41" i="1"/>
  <c r="EG42" i="1"/>
  <c r="LX33" i="1"/>
  <c r="LX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H33" i="1"/>
  <c r="MH34" i="1"/>
  <c r="JK42" i="1"/>
  <c r="UZ42" i="1"/>
  <c r="BT42" i="1"/>
  <c r="BR42" i="1"/>
  <c r="EF42" i="1"/>
  <c r="BK42" i="1"/>
  <c r="BV42" i="1"/>
  <c r="JS42" i="1"/>
  <c r="EE42" i="1"/>
  <c r="DO42" i="1"/>
  <c r="NT42" i="1"/>
  <c r="BN42" i="1"/>
  <c r="CX42" i="1"/>
  <c r="JR42" i="1"/>
  <c r="DK42" i="1"/>
  <c r="JN39" i="1"/>
  <c r="JN40" i="1"/>
  <c r="JN41" i="1"/>
  <c r="JN42" i="1"/>
  <c r="JO39" i="1"/>
  <c r="JO40" i="1"/>
  <c r="JO41" i="1"/>
  <c r="JO42" i="1"/>
  <c r="JN34" i="1"/>
  <c r="JN33" i="1"/>
  <c r="JO34" i="1"/>
  <c r="JO33" i="1"/>
  <c r="EF41" i="1"/>
  <c r="BT41" i="1"/>
  <c r="BR41" i="1"/>
  <c r="DO41" i="1"/>
  <c r="CX41" i="1"/>
  <c r="BN41" i="1"/>
  <c r="JS41" i="1"/>
  <c r="JK41" i="1"/>
  <c r="UZ41" i="1"/>
  <c r="JR41" i="1"/>
  <c r="DK41" i="1"/>
  <c r="BK41" i="1"/>
  <c r="EE41" i="1"/>
  <c r="MF41" i="1"/>
  <c r="NT41" i="1"/>
  <c r="BV41" i="1"/>
  <c r="AQ38" i="1"/>
  <c r="DB34" i="1"/>
  <c r="DB33" i="1"/>
  <c r="DA34" i="1"/>
  <c r="DA33" i="1"/>
  <c r="CX39" i="1"/>
  <c r="CX40" i="1"/>
  <c r="CX33" i="1"/>
  <c r="CX34" i="1"/>
  <c r="DO39" i="1"/>
  <c r="DO40" i="1"/>
  <c r="H550" i="4"/>
  <c r="I551" i="4"/>
  <c r="G501" i="4"/>
  <c r="MF33" i="1"/>
  <c r="MF34" i="1"/>
  <c r="MF39" i="1"/>
  <c r="MF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Y39" i="1"/>
  <c r="LY40" i="1"/>
  <c r="JR40" i="1"/>
  <c r="JR39" i="1"/>
  <c r="JS40" i="1"/>
  <c r="JS39" i="1"/>
  <c r="DK40" i="1"/>
  <c r="DK39" i="1"/>
  <c r="BN40" i="1"/>
  <c r="BN39" i="1"/>
  <c r="NT40" i="1"/>
  <c r="NT39" i="1"/>
  <c r="EE40" i="1"/>
  <c r="EE39" i="1"/>
  <c r="JK39" i="1"/>
  <c r="JK40" i="1"/>
  <c r="BV40" i="1"/>
  <c r="BV39" i="1"/>
  <c r="UZ39" i="1"/>
  <c r="UZ40" i="1"/>
  <c r="NL39" i="1"/>
  <c r="NL40" i="1"/>
  <c r="LV39" i="1"/>
  <c r="LV40" i="1"/>
  <c r="DQ40" i="1"/>
  <c r="DQ39" i="1"/>
  <c r="JR33" i="1"/>
  <c r="DQ33" i="1"/>
  <c r="DP34" i="1"/>
  <c r="DQ34" i="1"/>
  <c r="CP34" i="1"/>
  <c r="UZ33" i="1"/>
  <c r="LW34" i="1"/>
  <c r="MK34" i="1"/>
  <c r="JR34" i="1"/>
  <c r="JK33" i="1"/>
  <c r="LW33" i="1"/>
  <c r="UZ34" i="1"/>
  <c r="DP33" i="1"/>
  <c r="CP33" i="1"/>
  <c r="BR33" i="1"/>
  <c r="DK33" i="1"/>
  <c r="CL34" i="1"/>
  <c r="BV33" i="1"/>
  <c r="EE34" i="1"/>
  <c r="BR34" i="1"/>
  <c r="BV34" i="1"/>
  <c r="DK34" i="1"/>
  <c r="LY34" i="1"/>
  <c r="LY33" i="1"/>
  <c r="MK33" i="1"/>
  <c r="EE33" i="1"/>
  <c r="LV33" i="1"/>
  <c r="BT34" i="1"/>
  <c r="JS33" i="1"/>
  <c r="CZ34" i="1"/>
  <c r="LV34" i="1"/>
  <c r="CL33" i="1"/>
  <c r="CZ33" i="1"/>
  <c r="NL34" i="1"/>
  <c r="BT33" i="1"/>
  <c r="JS34" i="1"/>
  <c r="JK34" i="1"/>
  <c r="NL33" i="1"/>
  <c r="NS39" i="1" l="1"/>
  <c r="NS40" i="1"/>
  <c r="NS41" i="1"/>
  <c r="NS42" i="1"/>
  <c r="NR39" i="1"/>
  <c r="NR40" i="1"/>
  <c r="NR41" i="1"/>
  <c r="NR42" i="1"/>
  <c r="NQ39" i="1"/>
  <c r="NQ40" i="1"/>
  <c r="NQ41" i="1"/>
  <c r="NQ42" i="1"/>
  <c r="NP39" i="1"/>
  <c r="NP40" i="1"/>
  <c r="NP41" i="1"/>
  <c r="NP42" i="1"/>
  <c r="NO39" i="1"/>
  <c r="NO40" i="1"/>
  <c r="NO41" i="1"/>
  <c r="NO42" i="1"/>
  <c r="NN39" i="1"/>
  <c r="NN40" i="1"/>
  <c r="NN41" i="1"/>
  <c r="NN42" i="1"/>
  <c r="NM39" i="1"/>
  <c r="NM40" i="1"/>
  <c r="NM41" i="1"/>
  <c r="NM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V5" i="1"/>
  <c r="MV54" i="1" s="1"/>
  <c r="MU5" i="1"/>
  <c r="MU54" i="1" s="1"/>
  <c r="MT5" i="1"/>
  <c r="MT54" i="1" s="1"/>
  <c r="JQ5" i="1"/>
  <c r="JQ54" i="1" s="1"/>
  <c r="JP5" i="1"/>
  <c r="JP54" i="1" s="1"/>
  <c r="JM5" i="1"/>
  <c r="JM54" i="1" s="1"/>
  <c r="JL5" i="1"/>
  <c r="JL54" i="1" s="1"/>
  <c r="JI5" i="1"/>
  <c r="JI54" i="1" s="1"/>
  <c r="KZ5" i="1"/>
  <c r="KZ54" i="1" s="1"/>
  <c r="KX5" i="1"/>
  <c r="KX54" i="1" s="1"/>
  <c r="DN5" i="1"/>
  <c r="DN54" i="1" s="1"/>
  <c r="DM5" i="1"/>
  <c r="DM54" i="1" s="1"/>
  <c r="DL5" i="1"/>
  <c r="DL54" i="1" s="1"/>
  <c r="DJ5" i="1"/>
  <c r="DJ54" i="1" s="1"/>
  <c r="DI5" i="1"/>
  <c r="DI54" i="1" s="1"/>
  <c r="DH5" i="1"/>
  <c r="DH54" i="1" s="1"/>
  <c r="DG5" i="1"/>
  <c r="DG54" i="1" s="1"/>
  <c r="DF5" i="1"/>
  <c r="DF54" i="1" s="1"/>
  <c r="BB5" i="1"/>
  <c r="BB54" i="1" s="1"/>
  <c r="BA5" i="1"/>
  <c r="BA54" i="1" s="1"/>
  <c r="AX5" i="1"/>
  <c r="AX54" i="1" s="1"/>
  <c r="AW5" i="1"/>
  <c r="AW54" i="1" s="1"/>
  <c r="AV5" i="1"/>
  <c r="BU5" i="1"/>
  <c r="BU54" i="1" s="1"/>
  <c r="BP5" i="1"/>
  <c r="BP54" i="1" s="1"/>
  <c r="KW5" i="1"/>
  <c r="KW54" i="1" s="1"/>
  <c r="JC5" i="1"/>
  <c r="JC54" i="1" s="1"/>
  <c r="JB5" i="1"/>
  <c r="JB54" i="1" s="1"/>
  <c r="CY5" i="1"/>
  <c r="CY54" i="1" s="1"/>
  <c r="DE22" i="1"/>
  <c r="DD22" i="1"/>
  <c r="KU5" i="1"/>
  <c r="KU54" i="1" s="1"/>
  <c r="KS5" i="1"/>
  <c r="KS54" i="1" s="1"/>
  <c r="BE5" i="1"/>
  <c r="BE54"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46" i="1" s="1"/>
  <c r="AS46" i="1" s="1"/>
  <c r="G508" i="4" l="1"/>
  <c r="H557" i="4"/>
  <c r="U557" i="4" s="1"/>
  <c r="I558" i="4"/>
  <c r="CY27" i="1"/>
  <c r="CY26" i="1"/>
  <c r="P495" i="4"/>
  <c r="C496" i="4"/>
  <c r="B496" i="4" s="1"/>
  <c r="F560" i="4"/>
  <c r="E560" i="4"/>
  <c r="R560" i="4" s="1"/>
  <c r="D560" i="4"/>
  <c r="Q560" i="4" s="1"/>
  <c r="V496" i="4"/>
  <c r="S479" i="4"/>
  <c r="CY38" i="1"/>
  <c r="A561" i="4"/>
  <c r="CY32" i="1"/>
  <c r="AS38" i="1" l="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39" i="1" l="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H560" i="4" l="1"/>
  <c r="U560" i="4" s="1"/>
  <c r="I561" i="4"/>
  <c r="G511" i="4"/>
  <c r="P498" i="4"/>
  <c r="C499" i="4"/>
  <c r="B499" i="4" s="1"/>
  <c r="F563" i="4"/>
  <c r="E563" i="4"/>
  <c r="R563" i="4" s="1"/>
  <c r="D563" i="4"/>
  <c r="Q563" i="4" s="1"/>
  <c r="V499" i="4"/>
  <c r="S482" i="4"/>
  <c r="A564" i="4"/>
  <c r="JQ25" i="1"/>
  <c r="JQ23" i="1"/>
  <c r="JQ46" i="1" s="1"/>
  <c r="BB22" i="1"/>
  <c r="G512" i="4" l="1"/>
  <c r="H561" i="4"/>
  <c r="U561" i="4" s="1"/>
  <c r="I562" i="4"/>
  <c r="JQ27" i="1"/>
  <c r="JQ26" i="1"/>
  <c r="P499" i="4"/>
  <c r="C500" i="4"/>
  <c r="B500" i="4" s="1"/>
  <c r="F564" i="4"/>
  <c r="E564" i="4"/>
  <c r="R564" i="4" s="1"/>
  <c r="D564" i="4"/>
  <c r="Q564" i="4" s="1"/>
  <c r="V500" i="4"/>
  <c r="S483" i="4"/>
  <c r="JQ38" i="1"/>
  <c r="A565" i="4"/>
  <c r="JQ32" i="1"/>
  <c r="BB23" i="1"/>
  <c r="BB46" i="1" s="1"/>
  <c r="BB39" i="1" l="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G514" i="4" l="1"/>
  <c r="H563" i="4"/>
  <c r="U563" i="4" s="1"/>
  <c r="I564" i="4"/>
  <c r="P501" i="4"/>
  <c r="C502" i="4"/>
  <c r="B502" i="4" s="1"/>
  <c r="F566" i="4"/>
  <c r="E566" i="4"/>
  <c r="R566" i="4" s="1"/>
  <c r="D566" i="4"/>
  <c r="Q566" i="4" s="1"/>
  <c r="V502" i="4"/>
  <c r="S485" i="4"/>
  <c r="A567" i="4"/>
  <c r="BB33" i="1"/>
  <c r="BB34" i="1"/>
  <c r="DI22" i="1"/>
  <c r="DI25" i="1" s="1"/>
  <c r="DJ22" i="1"/>
  <c r="DJ25" i="1" s="1"/>
  <c r="KX22" i="1"/>
  <c r="KZ22" i="1"/>
  <c r="H564" i="4" l="1"/>
  <c r="U564" i="4" s="1"/>
  <c r="I565" i="4"/>
  <c r="G515" i="4"/>
  <c r="DJ26" i="1"/>
  <c r="DJ27" i="1"/>
  <c r="DI26" i="1"/>
  <c r="DI27" i="1"/>
  <c r="P502" i="4"/>
  <c r="C503" i="4"/>
  <c r="D567" i="4"/>
  <c r="Q567" i="4" s="1"/>
  <c r="F567" i="4"/>
  <c r="E567" i="4"/>
  <c r="R567" i="4" s="1"/>
  <c r="V503" i="4"/>
  <c r="S486" i="4"/>
  <c r="A568" i="4"/>
  <c r="KZ25" i="1"/>
  <c r="DJ23" i="1"/>
  <c r="DJ46" i="1" s="1"/>
  <c r="DI23" i="1"/>
  <c r="DI46" i="1" s="1"/>
  <c r="KX25" i="1"/>
  <c r="KX23" i="1"/>
  <c r="KZ23" i="1"/>
  <c r="DI38" i="1" l="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DJ39" i="1" l="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G518" i="4" l="1"/>
  <c r="H567" i="4"/>
  <c r="U567" i="4" s="1"/>
  <c r="I568" i="4"/>
  <c r="P505" i="4"/>
  <c r="C506" i="4"/>
  <c r="B506" i="4" s="1"/>
  <c r="F570" i="4"/>
  <c r="E570" i="4"/>
  <c r="R570" i="4" s="1"/>
  <c r="D570" i="4"/>
  <c r="Q570" i="4" s="1"/>
  <c r="V506" i="4"/>
  <c r="S489" i="4"/>
  <c r="A571" i="4"/>
  <c r="BA22" i="1"/>
  <c r="H568" i="4" l="1"/>
  <c r="U568" i="4" s="1"/>
  <c r="I569" i="4"/>
  <c r="G519" i="4"/>
  <c r="P506" i="4"/>
  <c r="C507" i="4"/>
  <c r="B507" i="4" s="1"/>
  <c r="F571" i="4"/>
  <c r="E571" i="4"/>
  <c r="R571" i="4" s="1"/>
  <c r="D571" i="4"/>
  <c r="Q571" i="4" s="1"/>
  <c r="V507" i="4"/>
  <c r="S490" i="4"/>
  <c r="A572" i="4"/>
  <c r="BA23" i="1"/>
  <c r="BA46" i="1" s="1"/>
  <c r="MU22" i="1"/>
  <c r="BP22" i="1"/>
  <c r="BA39" i="1" l="1"/>
  <c r="BA40" i="1"/>
  <c r="BA41" i="1"/>
  <c r="BA42" i="1"/>
  <c r="G520" i="4"/>
  <c r="H569" i="4"/>
  <c r="U569" i="4" s="1"/>
  <c r="I570" i="4"/>
  <c r="P507" i="4"/>
  <c r="C508" i="4"/>
  <c r="B508" i="4" s="1"/>
  <c r="E572" i="4"/>
  <c r="R572" i="4" s="1"/>
  <c r="D572" i="4"/>
  <c r="Q572" i="4" s="1"/>
  <c r="F572" i="4"/>
  <c r="V508" i="4"/>
  <c r="S491" i="4"/>
  <c r="A573" i="4"/>
  <c r="BA32" i="1"/>
  <c r="MU25" i="1"/>
  <c r="BP25" i="1"/>
  <c r="BP23" i="1"/>
  <c r="BP46" i="1" s="1"/>
  <c r="MV22" i="1"/>
  <c r="MT22" i="1"/>
  <c r="AV54" i="1"/>
  <c r="BU22" i="1"/>
  <c r="BU23" i="1" s="1"/>
  <c r="BU46" i="1" s="1"/>
  <c r="BP28" i="1" l="1"/>
  <c r="BP26" i="1"/>
  <c r="BP29" i="1"/>
  <c r="BP27" i="1"/>
  <c r="H570" i="4"/>
  <c r="U570" i="4" s="1"/>
  <c r="I571" i="4"/>
  <c r="G521" i="4"/>
  <c r="MU27" i="1"/>
  <c r="MU26" i="1"/>
  <c r="P508" i="4"/>
  <c r="C509" i="4"/>
  <c r="B509" i="4" s="1"/>
  <c r="F573" i="4"/>
  <c r="E573" i="4"/>
  <c r="R573" i="4" s="1"/>
  <c r="D573" i="4"/>
  <c r="Q573" i="4" s="1"/>
  <c r="V509" i="4"/>
  <c r="S492" i="4"/>
  <c r="BP38" i="1"/>
  <c r="A574" i="4"/>
  <c r="BA33" i="1"/>
  <c r="BA34" i="1"/>
  <c r="BP32" i="1"/>
  <c r="MU32" i="1"/>
  <c r="MT25" i="1"/>
  <c r="MV25" i="1"/>
  <c r="BU25" i="1"/>
  <c r="JB25" i="1"/>
  <c r="BU28" i="1" l="1"/>
  <c r="BU26" i="1"/>
  <c r="BU29" i="1"/>
  <c r="BU27" i="1"/>
  <c r="BP42" i="1"/>
  <c r="JB28" i="1"/>
  <c r="JB29" i="1"/>
  <c r="BP41" i="1"/>
  <c r="G522" i="4"/>
  <c r="H571" i="4"/>
  <c r="U571" i="4" s="1"/>
  <c r="I572" i="4"/>
  <c r="JB26" i="1"/>
  <c r="JB27" i="1"/>
  <c r="MV26" i="1"/>
  <c r="MV27" i="1"/>
  <c r="MT27" i="1"/>
  <c r="MT26" i="1"/>
  <c r="MU28" i="1"/>
  <c r="MU29" i="1"/>
  <c r="P509" i="4"/>
  <c r="C510" i="4"/>
  <c r="B510" i="4" s="1"/>
  <c r="F574" i="4"/>
  <c r="E574" i="4"/>
  <c r="R574" i="4" s="1"/>
  <c r="D574" i="4"/>
  <c r="Q574" i="4" s="1"/>
  <c r="V510" i="4"/>
  <c r="S493" i="4"/>
  <c r="BP39" i="1"/>
  <c r="BP40" i="1"/>
  <c r="BU38" i="1"/>
  <c r="A575" i="4"/>
  <c r="MU34" i="1"/>
  <c r="BP34" i="1"/>
  <c r="MU33" i="1"/>
  <c r="BP33" i="1"/>
  <c r="BU32" i="1"/>
  <c r="MT32" i="1"/>
  <c r="MV32" i="1"/>
  <c r="BU42" i="1" l="1"/>
  <c r="BU41" i="1"/>
  <c r="H572" i="4"/>
  <c r="U572" i="4" s="1"/>
  <c r="I573" i="4"/>
  <c r="G523" i="4"/>
  <c r="MV28" i="1"/>
  <c r="MV29" i="1"/>
  <c r="MT28" i="1"/>
  <c r="MT29" i="1"/>
  <c r="P510" i="4"/>
  <c r="C511" i="4"/>
  <c r="B511" i="4" s="1"/>
  <c r="F575" i="4"/>
  <c r="E575" i="4"/>
  <c r="R575" i="4" s="1"/>
  <c r="D575" i="4"/>
  <c r="Q575" i="4" s="1"/>
  <c r="V511" i="4"/>
  <c r="S494" i="4"/>
  <c r="BU40" i="1"/>
  <c r="BU39" i="1"/>
  <c r="A576" i="4"/>
  <c r="BU34" i="1"/>
  <c r="MV34" i="1"/>
  <c r="MT34" i="1"/>
  <c r="BU33" i="1"/>
  <c r="MT33" i="1"/>
  <c r="MV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N46" i="1" s="1"/>
  <c r="DM25" i="1"/>
  <c r="DM23" i="1"/>
  <c r="DM46" i="1" s="1"/>
  <c r="H574" i="4" l="1"/>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38" i="1" l="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M46" i="1" s="1"/>
  <c r="JP25" i="1"/>
  <c r="JP23" i="1"/>
  <c r="JP46" i="1" s="1"/>
  <c r="JI25" i="1"/>
  <c r="JI23" i="1"/>
  <c r="JL25" i="1"/>
  <c r="JL23" i="1"/>
  <c r="JL46" i="1" s="1"/>
  <c r="DL42" i="1" l="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W46" i="1" s="1"/>
  <c r="AX23" i="1"/>
  <c r="AX46" i="1" s="1"/>
  <c r="AW39" i="1" l="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46" i="1" s="1"/>
  <c r="AV39" i="1" l="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Y34" i="1" l="1"/>
  <c r="MZ34" i="1" l="1"/>
  <c r="MZ33" i="1"/>
  <c r="JE32" i="1" l="1"/>
  <c r="AL32" i="1"/>
  <c r="MM32" i="1"/>
  <c r="ML32" i="1"/>
  <c r="MN32" i="1"/>
  <c r="MC32" i="1"/>
  <c r="AN32" i="1"/>
  <c r="AO32" i="1"/>
  <c r="JE33" i="1"/>
  <c r="MA32" i="1"/>
  <c r="MB32" i="1"/>
  <c r="BM32" i="1"/>
  <c r="MO32" i="1"/>
  <c r="MP32" i="1"/>
  <c r="JB32" i="1"/>
  <c r="MQ32" i="1"/>
  <c r="JI32" i="1"/>
  <c r="JC32" i="1"/>
  <c r="BW32" i="1"/>
  <c r="AP32" i="1"/>
  <c r="BQ32" i="1"/>
  <c r="AM32" i="1"/>
  <c r="C32" i="1"/>
  <c r="BS32" i="1"/>
  <c r="MD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A34" i="1"/>
  <c r="JI33" i="1"/>
  <c r="JB33" i="1"/>
  <c r="AO33" i="1"/>
  <c r="MM33" i="1"/>
  <c r="MD33" i="1"/>
  <c r="JE34" i="1"/>
  <c r="MA33" i="1"/>
  <c r="KI32" i="1"/>
  <c r="KH32" i="1"/>
  <c r="KG32" i="1"/>
  <c r="KF32" i="1"/>
  <c r="AL33" i="1"/>
  <c r="LD32" i="1"/>
  <c r="LC32" i="1"/>
  <c r="LB32" i="1"/>
  <c r="LA32" i="1"/>
  <c r="KZ32" i="1"/>
  <c r="KY32" i="1"/>
  <c r="KX32" i="1"/>
  <c r="MN33" i="1"/>
  <c r="BQ33" i="1"/>
  <c r="BW33" i="1"/>
  <c r="TY32" i="1"/>
  <c r="TX32" i="1"/>
  <c r="TW32" i="1"/>
  <c r="TV32" i="1"/>
  <c r="TU32" i="1"/>
  <c r="TT32" i="1"/>
  <c r="RO32" i="1"/>
  <c r="RN32" i="1"/>
  <c r="RM32" i="1"/>
  <c r="RL32" i="1"/>
  <c r="RK32" i="1"/>
  <c r="RJ32" i="1"/>
  <c r="PE32" i="1"/>
  <c r="PD32" i="1"/>
  <c r="PC32" i="1"/>
  <c r="PB32" i="1"/>
  <c r="PA32" i="1"/>
  <c r="OA32" i="1"/>
  <c r="SY32" i="1"/>
  <c r="QO32" i="1"/>
  <c r="QN32" i="1"/>
  <c r="QM32" i="1"/>
  <c r="QL32" i="1"/>
  <c r="QK32" i="1"/>
  <c r="QJ32" i="1"/>
  <c r="OY32" i="1"/>
  <c r="OX32" i="1"/>
  <c r="OW32" i="1"/>
  <c r="OZ32" i="1"/>
  <c r="OV32" i="1"/>
  <c r="NY32" i="1"/>
  <c r="SW32" i="1"/>
  <c r="SX32" i="1"/>
  <c r="SV32" i="1"/>
  <c r="ST32" i="1"/>
  <c r="SU32" i="1"/>
  <c r="MP33" i="1"/>
  <c r="AM33" i="1"/>
  <c r="MC33" i="1"/>
  <c r="C33" i="1"/>
  <c r="MB33" i="1"/>
  <c r="AN33" i="1"/>
  <c r="MQ33" i="1"/>
  <c r="ML33" i="1"/>
  <c r="AP33" i="1"/>
  <c r="BM33" i="1"/>
  <c r="JC33" i="1"/>
  <c r="G33" i="1" s="1"/>
  <c r="MO33" i="1"/>
  <c r="RH32" i="1"/>
  <c r="TS32" i="1"/>
  <c r="RB32" i="1"/>
  <c r="OF32" i="1"/>
  <c r="RD32" i="1"/>
  <c r="QY32" i="1"/>
  <c r="TJ32" i="1"/>
  <c r="NV32" i="1"/>
  <c r="TK32" i="1"/>
  <c r="SZ32" i="1"/>
  <c r="RA32" i="1"/>
  <c r="OE32" i="1"/>
  <c r="RE32" i="1"/>
  <c r="OM32" i="1"/>
  <c r="OQ32" i="1"/>
  <c r="SQ32" i="1"/>
  <c r="QH32" i="1"/>
  <c r="ON32" i="1"/>
  <c r="OO32" i="1"/>
  <c r="OP32" i="1"/>
  <c r="TP32" i="1"/>
  <c r="QX32" i="1"/>
  <c r="QG32" i="1"/>
  <c r="OU32" i="1"/>
  <c r="TB32" i="1"/>
  <c r="TO32" i="1"/>
  <c r="QR32" i="1"/>
  <c r="NW32" i="1"/>
  <c r="OH32" i="1"/>
  <c r="RI32" i="1"/>
  <c r="OT32" i="1"/>
  <c r="QU32" i="1"/>
  <c r="QS32" i="1"/>
  <c r="OK32" i="1"/>
  <c r="QZ32" i="1"/>
  <c r="TM32" i="1"/>
  <c r="TD32" i="1"/>
  <c r="QQ32" i="1"/>
  <c r="CU32" i="1"/>
  <c r="QT32" i="1"/>
  <c r="SS32" i="1"/>
  <c r="EF32" i="1"/>
  <c r="QF32" i="1"/>
  <c r="EG32" i="1"/>
  <c r="TE32" i="1"/>
  <c r="OG32" i="1"/>
  <c r="CR32" i="1"/>
  <c r="OR32" i="1"/>
  <c r="OL32" i="1"/>
  <c r="CS32" i="1"/>
  <c r="CV32" i="1"/>
  <c r="QW32" i="1"/>
  <c r="TG32" i="1"/>
  <c r="NZ32" i="1"/>
  <c r="RF32" i="1"/>
  <c r="OC32" i="1"/>
  <c r="QP32" i="1"/>
  <c r="NX32" i="1"/>
  <c r="OI32" i="1"/>
  <c r="QI32" i="1"/>
  <c r="OJ32" i="1"/>
  <c r="OD32" i="1"/>
  <c r="TF32" i="1"/>
  <c r="TH32" i="1"/>
  <c r="TQ32" i="1"/>
  <c r="CW32" i="1"/>
  <c r="RC32" i="1"/>
  <c r="TA32" i="1"/>
  <c r="CT32" i="1"/>
  <c r="TC32" i="1"/>
  <c r="SR32" i="1"/>
  <c r="TI32" i="1"/>
  <c r="SP32" i="1"/>
  <c r="OB32" i="1"/>
  <c r="RG32" i="1"/>
  <c r="OS32" i="1"/>
  <c r="QV32" i="1"/>
  <c r="TL32" i="1"/>
  <c r="TN32" i="1"/>
  <c r="TR32" i="1"/>
  <c r="BS33" i="1"/>
  <c r="MO34" i="1"/>
  <c r="MQ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N34" i="1"/>
  <c r="AO34" i="1"/>
  <c r="AM34" i="1"/>
  <c r="BQ34" i="1"/>
  <c r="JB34" i="1"/>
  <c r="BW34" i="1"/>
  <c r="JC34" i="1"/>
  <c r="AN34" i="1"/>
  <c r="ML34" i="1"/>
  <c r="AP34" i="1"/>
  <c r="OE34" i="1" s="1"/>
  <c r="AL34" i="1"/>
  <c r="MB34" i="1"/>
  <c r="MP34" i="1"/>
  <c r="MD34" i="1"/>
  <c r="MC34" i="1"/>
  <c r="C34" i="1"/>
  <c r="BS34" i="1"/>
  <c r="MM34" i="1"/>
  <c r="JF33" i="1"/>
  <c r="KG33" i="1"/>
  <c r="KI33" i="1"/>
  <c r="KH33" i="1"/>
  <c r="KF33" i="1"/>
  <c r="LD33" i="1"/>
  <c r="LC33" i="1"/>
  <c r="LB33" i="1"/>
  <c r="LA33" i="1"/>
  <c r="KZ33" i="1"/>
  <c r="KY33" i="1"/>
  <c r="KX33" i="1"/>
  <c r="RO33" i="1"/>
  <c r="RN33" i="1"/>
  <c r="PE33" i="1"/>
  <c r="PD33" i="1"/>
  <c r="PC33" i="1"/>
  <c r="PB33" i="1"/>
  <c r="PA33" i="1"/>
  <c r="OA33" i="1"/>
  <c r="TY33" i="1"/>
  <c r="TX33" i="1"/>
  <c r="TW33" i="1"/>
  <c r="TV33" i="1"/>
  <c r="TU33" i="1"/>
  <c r="TT33" i="1"/>
  <c r="RM33" i="1"/>
  <c r="RL33" i="1"/>
  <c r="RK33" i="1"/>
  <c r="RJ33" i="1"/>
  <c r="SY33" i="1"/>
  <c r="SX33" i="1"/>
  <c r="SW33" i="1"/>
  <c r="SV33" i="1"/>
  <c r="SU33" i="1"/>
  <c r="ST33" i="1"/>
  <c r="QO33" i="1"/>
  <c r="QN33" i="1"/>
  <c r="QM33" i="1"/>
  <c r="QL33" i="1"/>
  <c r="QK33" i="1"/>
  <c r="QJ33" i="1"/>
  <c r="OZ33" i="1"/>
  <c r="OY33" i="1"/>
  <c r="OX33" i="1"/>
  <c r="OW33" i="1"/>
  <c r="OV33" i="1"/>
  <c r="NY33" i="1"/>
  <c r="QW33" i="1"/>
  <c r="OG33" i="1"/>
  <c r="OM33" i="1"/>
  <c r="TS33" i="1"/>
  <c r="OD33" i="1"/>
  <c r="CW33" i="1"/>
  <c r="NZ33" i="1"/>
  <c r="TQ33" i="1"/>
  <c r="OT33" i="1"/>
  <c r="OF33" i="1"/>
  <c r="EG33" i="1"/>
  <c r="RE33" i="1"/>
  <c r="OQ33" i="1"/>
  <c r="RA33" i="1"/>
  <c r="RI33" i="1"/>
  <c r="QH33" i="1"/>
  <c r="QV33" i="1"/>
  <c r="QU33" i="1"/>
  <c r="TM33" i="1"/>
  <c r="OK33" i="1"/>
  <c r="OC33" i="1"/>
  <c r="EF33" i="1"/>
  <c r="QZ33" i="1"/>
  <c r="OP33" i="1"/>
  <c r="TA33" i="1"/>
  <c r="OI33" i="1"/>
  <c r="TB33" i="1"/>
  <c r="CU33" i="1"/>
  <c r="SS33" i="1"/>
  <c r="OH33" i="1"/>
  <c r="OS33" i="1"/>
  <c r="RB33" i="1"/>
  <c r="OE33" i="1"/>
  <c r="TO33" i="1"/>
  <c r="SR33" i="1"/>
  <c r="QT33" i="1"/>
  <c r="QF33" i="1"/>
  <c r="TD33" i="1"/>
  <c r="OB33" i="1"/>
  <c r="TN33" i="1"/>
  <c r="SP33" i="1"/>
  <c r="NV33" i="1"/>
  <c r="TK33" i="1"/>
  <c r="TG33" i="1"/>
  <c r="TF33" i="1"/>
  <c r="CV33" i="1"/>
  <c r="CR33" i="1"/>
  <c r="QP33" i="1"/>
  <c r="TI33" i="1"/>
  <c r="NW33" i="1"/>
  <c r="QG33" i="1"/>
  <c r="QQ33" i="1"/>
  <c r="QR33" i="1"/>
  <c r="CS33" i="1"/>
  <c r="OU33" i="1"/>
  <c r="SZ33" i="1"/>
  <c r="ON33" i="1"/>
  <c r="RG33" i="1"/>
  <c r="TC33" i="1"/>
  <c r="OJ33" i="1"/>
  <c r="TP33" i="1"/>
  <c r="RC33" i="1"/>
  <c r="NX33" i="1"/>
  <c r="SQ33" i="1"/>
  <c r="TJ33" i="1"/>
  <c r="TR33" i="1"/>
  <c r="RH33" i="1"/>
  <c r="OR33" i="1"/>
  <c r="QX33" i="1"/>
  <c r="QY33" i="1"/>
  <c r="RD33" i="1"/>
  <c r="OO33" i="1"/>
  <c r="TE33" i="1"/>
  <c r="CT33" i="1"/>
  <c r="TL33" i="1"/>
  <c r="TH33" i="1"/>
  <c r="QI33" i="1"/>
  <c r="RF33" i="1"/>
  <c r="OL33" i="1"/>
  <c r="QS33" i="1"/>
  <c r="G32" i="1"/>
  <c r="KH34" i="1" l="1"/>
  <c r="RC34" i="1"/>
  <c r="JF34" i="1"/>
  <c r="CW34" i="1"/>
  <c r="NZ34" i="1"/>
  <c r="OJ34" i="1"/>
  <c r="RD34" i="1"/>
  <c r="SS34" i="1"/>
  <c r="TJ34" i="1"/>
  <c r="OC34" i="1"/>
  <c r="TD34" i="1"/>
  <c r="SP34" i="1"/>
  <c r="QW34" i="1"/>
  <c r="QT34" i="1"/>
  <c r="TR34" i="1"/>
  <c r="OB34" i="1"/>
  <c r="RA34" i="1"/>
  <c r="OL34" i="1"/>
  <c r="KF34" i="1"/>
  <c r="QY34" i="1"/>
  <c r="QZ34" i="1"/>
  <c r="OH34" i="1"/>
  <c r="NW34" i="1"/>
  <c r="CT34" i="1"/>
  <c r="TE34" i="1"/>
  <c r="TK34" i="1"/>
  <c r="OM34" i="1"/>
  <c r="CU34" i="1"/>
  <c r="TH34" i="1"/>
  <c r="OS34" i="1"/>
  <c r="QQ34" i="1"/>
  <c r="SZ34" i="1"/>
  <c r="CR34" i="1"/>
  <c r="OP34" i="1"/>
  <c r="EG34" i="1"/>
  <c r="TA34" i="1"/>
  <c r="TP34" i="1"/>
  <c r="QF34" i="1"/>
  <c r="OR34" i="1"/>
  <c r="OO34" i="1"/>
  <c r="CV34" i="1"/>
  <c r="TU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E34" i="1"/>
  <c r="OG34" i="1"/>
  <c r="QU34" i="1"/>
  <c r="TM34" i="1"/>
  <c r="OT34" i="1"/>
  <c r="TL34" i="1"/>
  <c r="RH34" i="1"/>
  <c r="OI34" i="1"/>
  <c r="QS34" i="1"/>
  <c r="TI34" i="1"/>
  <c r="QG34" i="1"/>
  <c r="RI34" i="1"/>
  <c r="TQ34" i="1"/>
  <c r="TB34" i="1"/>
  <c r="QI34" i="1"/>
  <c r="TF34" i="1"/>
  <c r="EF34" i="1"/>
  <c r="QV34" i="1"/>
  <c r="LD34" i="1"/>
  <c r="TC34" i="1"/>
  <c r="QP34" i="1"/>
  <c r="NV34" i="1"/>
  <c r="NX34" i="1"/>
  <c r="TS34" i="1"/>
  <c r="QH34" i="1"/>
  <c r="OU34" i="1"/>
  <c r="QR34" i="1"/>
  <c r="KG34" i="1"/>
  <c r="TO34" i="1"/>
  <c r="RB34" i="1"/>
  <c r="OQ34" i="1"/>
  <c r="OD34" i="1"/>
  <c r="QX34" i="1"/>
  <c r="KI34" i="1"/>
  <c r="SQ34" i="1"/>
  <c r="ON34" i="1"/>
  <c r="OK34" i="1"/>
  <c r="CS34" i="1"/>
  <c r="TG34" i="1"/>
  <c r="SR34" i="1"/>
  <c r="OF34" i="1"/>
  <c r="RG34" i="1"/>
  <c r="TN34" i="1"/>
  <c r="RF34" i="1"/>
  <c r="KZ34" i="1"/>
  <c r="OA34" i="1"/>
  <c r="PA34" i="1"/>
  <c r="PB34" i="1"/>
  <c r="PD34" i="1"/>
  <c r="PE34" i="1"/>
  <c r="PC34" i="1"/>
  <c r="RK34" i="1"/>
  <c r="SU34" i="1"/>
  <c r="SY34" i="1"/>
  <c r="SX34" i="1"/>
  <c r="NY34" i="1"/>
  <c r="OV34" i="1"/>
  <c r="OW34" i="1"/>
  <c r="SW34" i="1"/>
  <c r="RL34" i="1"/>
  <c r="SV34" i="1"/>
  <c r="OX34" i="1"/>
  <c r="RJ34" i="1"/>
  <c r="OY34" i="1"/>
  <c r="OZ34" i="1"/>
  <c r="QK34" i="1"/>
  <c r="RM34" i="1"/>
  <c r="QL34" i="1"/>
  <c r="QM34" i="1"/>
  <c r="QN34" i="1"/>
  <c r="RN34" i="1"/>
  <c r="QJ34" i="1"/>
  <c r="ST34" i="1"/>
  <c r="QO34" i="1"/>
  <c r="RO34" i="1"/>
  <c r="TV34" i="1"/>
  <c r="TW34" i="1"/>
  <c r="TX34" i="1"/>
  <c r="TY34" i="1"/>
  <c r="TT34" i="1"/>
  <c r="LC34" i="1"/>
  <c r="LB34" i="1"/>
  <c r="KY34" i="1"/>
  <c r="LA34" i="1"/>
  <c r="KX34" i="1"/>
  <c r="F4" i="1" l="1"/>
  <c r="E4" i="1"/>
  <c r="G4" i="1" l="1"/>
  <c r="KU26" i="1" l="1"/>
  <c r="CQ26" i="1"/>
  <c r="KT26" i="1"/>
  <c r="SP26" i="1"/>
  <c r="QF26" i="1"/>
  <c r="KS26" i="1"/>
  <c r="NV26" i="1"/>
  <c r="QF27" i="1"/>
  <c r="KU27" i="1"/>
  <c r="NV27" i="1"/>
  <c r="CQ27" i="1"/>
  <c r="KT27" i="1"/>
  <c r="KS27" i="1"/>
  <c r="SP27" i="1"/>
  <c r="NV29" i="1"/>
  <c r="QF29" i="1"/>
  <c r="SP29" i="1"/>
  <c r="KT29" i="1"/>
  <c r="KS29" i="1"/>
  <c r="KU29" i="1"/>
  <c r="NV28" i="1"/>
  <c r="QF28" i="1"/>
  <c r="SP28" i="1"/>
  <c r="KT28" i="1"/>
  <c r="KS28" i="1"/>
  <c r="KU28" i="1"/>
  <c r="CQ25" i="1"/>
  <c r="CQ28" i="1" s="1"/>
  <c r="NV25" i="1"/>
  <c r="QF25" i="1"/>
  <c r="SP25" i="1"/>
  <c r="KT25" i="1"/>
  <c r="KS25" i="1"/>
  <c r="KU25" i="1"/>
  <c r="CQ29" i="1" l="1"/>
  <c r="AT30" i="1" l="1"/>
  <c r="AT31" i="1" l="1"/>
  <c r="AS32" i="1"/>
  <c r="AT32" i="1" l="1"/>
  <c r="AS33" i="1"/>
  <c r="AS34" i="1" l="1"/>
  <c r="AT44" i="1" s="1"/>
  <c r="AT33" i="1"/>
  <c r="AT47" i="1" l="1"/>
  <c r="AT45" i="1"/>
  <c r="AT46" i="1"/>
  <c r="AT34" i="1"/>
  <c r="AT36" i="1" l="1"/>
  <c r="AT39" i="1"/>
  <c r="AT41" i="1"/>
  <c r="AT40" i="1"/>
  <c r="AT37" i="1"/>
  <c r="AT42" i="1"/>
  <c r="AT43" i="1"/>
  <c r="AT38" i="1"/>
  <c r="AT35" i="1"/>
  <c r="B3" i="1" l="1"/>
  <c r="AT52" i="1" l="1"/>
  <c r="AT53" i="1"/>
  <c r="AT50" i="1"/>
  <c r="AT49" i="1"/>
  <c r="AT51" i="1"/>
  <c r="AT54" i="1"/>
  <c r="AT48"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W2" authorId="0" shapeId="0" xr:uid="{CBD300F2-C140-49FF-A3D1-19531521668F}">
      <text>
        <r>
          <rPr>
            <b/>
            <sz val="9"/>
            <color indexed="81"/>
            <rFont val="Tahoma"/>
            <family val="2"/>
          </rPr>
          <t>Michael Young:</t>
        </r>
        <r>
          <rPr>
            <sz val="9"/>
            <color indexed="81"/>
            <rFont val="Tahoma"/>
            <family val="2"/>
          </rPr>
          <t xml:space="preserve">
min dams</t>
        </r>
      </text>
    </comment>
    <comment ref="L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E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H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L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M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N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O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P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Q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R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X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Y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MZ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B2" authorId="2" shapeId="0" xr:uid="{F1302F12-E598-4879-9F1B-3E0A35F98861}">
      <text>
        <r>
          <rPr>
            <b/>
            <sz val="9"/>
            <color indexed="81"/>
            <rFont val="Tahoma"/>
            <family val="2"/>
          </rPr>
          <t>John:</t>
        </r>
        <r>
          <rPr>
            <sz val="9"/>
            <color indexed="81"/>
            <rFont val="Tahoma"/>
            <family val="2"/>
          </rPr>
          <t xml:space="preserve">
Include pasture. Default is True</t>
        </r>
      </text>
    </comment>
    <comment ref="NC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L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M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N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O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P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Q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R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S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T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V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W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X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Y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R3" authorId="2" shapeId="0" xr:uid="{A4EAEBB0-C590-44CA-87C6-FCF02042830F}">
      <text>
        <r>
          <rPr>
            <b/>
            <sz val="9"/>
            <color indexed="81"/>
            <rFont val="Tahoma"/>
            <family val="2"/>
          </rPr>
          <t>John:</t>
        </r>
        <r>
          <rPr>
            <sz val="9"/>
            <color indexed="81"/>
            <rFont val="Tahoma"/>
            <family val="2"/>
          </rPr>
          <t xml:space="preserve">
Pasture type</t>
        </r>
      </text>
    </comment>
    <comment ref="NL3" authorId="2" shapeId="0" xr:uid="{B954CDF6-1ABF-48D4-9FEA-F3C077148276}">
      <text>
        <r>
          <rPr>
            <b/>
            <sz val="9"/>
            <color indexed="81"/>
            <rFont val="Tahoma"/>
            <family val="2"/>
          </rPr>
          <t>John:</t>
        </r>
        <r>
          <rPr>
            <sz val="9"/>
            <color indexed="81"/>
            <rFont val="Tahoma"/>
            <family val="2"/>
          </rPr>
          <t xml:space="preserve">
Pasture type</t>
        </r>
      </text>
    </comment>
    <comment ref="NM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U4" authorId="2" shapeId="0" xr:uid="{EF8C679F-64A5-44F9-8A53-B94816DFEEA4}">
      <text>
        <r>
          <rPr>
            <b/>
            <sz val="9"/>
            <color indexed="81"/>
            <rFont val="Tahoma"/>
            <family val="2"/>
          </rPr>
          <t>John:</t>
        </r>
        <r>
          <rPr>
            <sz val="9"/>
            <color indexed="81"/>
            <rFont val="Tahoma"/>
            <family val="2"/>
          </rPr>
          <t xml:space="preserve">
Sale of ewes at5yo to 5.5yo.</t>
        </r>
      </text>
    </comment>
    <comment ref="LW4" authorId="2" shapeId="0" xr:uid="{FF11C513-C8F8-4A4C-A686-435B5D3AE751}">
      <text>
        <r>
          <rPr>
            <b/>
            <sz val="9"/>
            <color indexed="81"/>
            <rFont val="Tahoma"/>
            <family val="2"/>
          </rPr>
          <t>John:</t>
        </r>
        <r>
          <rPr>
            <sz val="9"/>
            <color indexed="81"/>
            <rFont val="Tahoma"/>
            <family val="2"/>
          </rPr>
          <t xml:space="preserve">
Offspring from ewe lambs</t>
        </r>
      </text>
    </comment>
    <comment ref="LX4" authorId="2" shapeId="0" xr:uid="{799208A9-2EFF-4842-AFD0-BCFD340EF355}">
      <text>
        <r>
          <rPr>
            <b/>
            <sz val="9"/>
            <color indexed="81"/>
            <rFont val="Tahoma"/>
            <family val="2"/>
          </rPr>
          <t>John:</t>
        </r>
        <r>
          <rPr>
            <sz val="9"/>
            <color indexed="81"/>
            <rFont val="Tahoma"/>
            <family val="2"/>
          </rPr>
          <t xml:space="preserve">
Offspring from 2 tooth and adults.</t>
        </r>
      </text>
    </comment>
    <comment ref="L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I4" authorId="0" shapeId="0" xr:uid="{A2DAE735-7374-4EA5-9E7B-D2C986AC4139}">
      <text>
        <r>
          <rPr>
            <b/>
            <sz val="9"/>
            <color indexed="81"/>
            <rFont val="Tahoma"/>
            <family val="2"/>
          </rPr>
          <t>John:
0</t>
        </r>
        <r>
          <rPr>
            <sz val="9"/>
            <color indexed="81"/>
            <rFont val="Tahoma"/>
            <family val="2"/>
          </rPr>
          <t>:1, : is yearlings of all genotypes</t>
        </r>
      </text>
    </comment>
    <comment ref="MJ4" authorId="0" shapeId="0" xr:uid="{238F5B35-0757-4AEB-9958-2508BF4C33C1}">
      <text>
        <r>
          <rPr>
            <b/>
            <sz val="9"/>
            <color indexed="81"/>
            <rFont val="Tahoma"/>
            <family val="2"/>
          </rPr>
          <t>John:
0</t>
        </r>
        <r>
          <rPr>
            <sz val="9"/>
            <color indexed="81"/>
            <rFont val="Tahoma"/>
            <family val="2"/>
          </rPr>
          <t>:1, : is yearlings of all genotypes</t>
        </r>
      </text>
    </comment>
    <comment ref="MK4" authorId="0" shapeId="0" xr:uid="{45011FBE-C7D8-4383-8F68-AFF71A3E23F7}">
      <text>
        <r>
          <rPr>
            <b/>
            <sz val="9"/>
            <color indexed="81"/>
            <rFont val="Tahoma"/>
            <family val="2"/>
          </rPr>
          <t xml:space="preserve">John:
</t>
        </r>
        <r>
          <rPr>
            <sz val="9"/>
            <color indexed="81"/>
            <rFont val="Tahoma"/>
            <family val="2"/>
          </rPr>
          <t>1:2, : is maidens of all genotypes</t>
        </r>
      </text>
    </comment>
    <comment ref="MM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N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O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P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Q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2" shapeId="0" xr:uid="{173ACA8E-5989-49CA-B024-5CE0C71659AC}">
      <text>
        <r>
          <rPr>
            <b/>
            <sz val="9"/>
            <color indexed="81"/>
            <rFont val="Tahoma"/>
            <family val="2"/>
          </rPr>
          <t>John:</t>
        </r>
        <r>
          <rPr>
            <sz val="9"/>
            <color indexed="81"/>
            <rFont val="Tahoma"/>
            <family val="2"/>
          </rPr>
          <t xml:space="preserve">
All feed periods</t>
        </r>
      </text>
    </comment>
    <comment ref="NB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V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V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F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P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O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Q23" authorId="2" shapeId="0" xr:uid="{A91B1DF3-5B7E-47D5-B080-1CFEC3880464}">
      <text>
        <r>
          <rPr>
            <b/>
            <sz val="9"/>
            <color indexed="81"/>
            <rFont val="Tahoma"/>
            <family val="2"/>
          </rPr>
          <t>John:</t>
        </r>
        <r>
          <rPr>
            <sz val="9"/>
            <color indexed="81"/>
            <rFont val="Tahoma"/>
            <family val="2"/>
          </rPr>
          <t xml:space="preserve">
Allow sales in these slices</t>
        </r>
      </text>
    </comment>
    <comment ref="LU23" authorId="2" shapeId="0" xr:uid="{42A02B94-9ECA-43CB-AA24-7DC32F2CA076}">
      <text>
        <r>
          <rPr>
            <b/>
            <sz val="9"/>
            <color indexed="81"/>
            <rFont val="Tahoma"/>
            <family val="2"/>
          </rPr>
          <t>John:</t>
        </r>
        <r>
          <rPr>
            <sz val="9"/>
            <color indexed="81"/>
            <rFont val="Tahoma"/>
            <family val="2"/>
          </rPr>
          <t xml:space="preserve">
Allow sale of 5 &amp; 5.5yo
</t>
        </r>
      </text>
    </comment>
    <comment ref="MF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G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V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Q25" authorId="2" shapeId="0" xr:uid="{E144E6AB-5233-45D6-8073-DDE7731BBA87}">
      <text>
        <r>
          <rPr>
            <b/>
            <sz val="9"/>
            <color indexed="81"/>
            <rFont val="Tahoma"/>
            <family val="2"/>
          </rPr>
          <t>John:</t>
        </r>
        <r>
          <rPr>
            <sz val="9"/>
            <color indexed="81"/>
            <rFont val="Tahoma"/>
            <family val="2"/>
          </rPr>
          <t xml:space="preserve">
Allow sales in these slices</t>
        </r>
      </text>
    </comment>
    <comment ref="NV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F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P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O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5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<sst xmlns="http://schemas.openxmlformats.org/spreadsheetml/2006/main" count="11742" uniqueCount="1888">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</sst>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6">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A55"/>
  <sheetViews>
    <sheetView tabSelected="1" zoomScale="80" zoomScaleNormal="80" workbookViewId="0">
      <pane xSplit="8" ySplit="21" topLeftCell="HO31" activePane="bottomRight" state="frozen"/>
      <selection pane="topRight" activeCell="I1" sqref="I1"/>
      <selection pane="bottomLeft" activeCell="A14" sqref="A14"/>
      <selection pane="bottomRight" activeCell="KR47" sqref="KR47"/>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0" width="3.85546875" customWidth="1" outlineLevel="1"/>
    <col min="11" max="12" width="3.85546875" customWidth="1" outlineLevel="2"/>
    <col min="13" max="16" width="3.85546875" customWidth="1" outlineLevel="1"/>
    <col min="17" max="20" width="4" customWidth="1" outlineLevel="1"/>
    <col min="21" max="24" width="3.85546875" customWidth="1" outlineLevel="1"/>
    <col min="25" max="30" width="3.85546875" customWidth="1" outlineLevel="2"/>
    <col min="31" max="37" width="4.5703125" customWidth="1" outlineLevel="2"/>
    <col min="38" max="42" width="3.85546875" customWidth="1" outlineLevel="2"/>
    <col min="43" max="43" width="4.140625" customWidth="1" outlineLevel="2"/>
    <col min="44" max="44" width="6" customWidth="1" outlineLevel="1"/>
    <col min="45" max="45" width="130.28515625" style="3" customWidth="1" collapsed="1"/>
    <col min="46" max="47" width="4.7109375" customWidth="1"/>
    <col min="48" max="55" width="6.28515625" customWidth="1" outlineLevel="1"/>
    <col min="56" max="56" width="4.7109375" customWidth="1"/>
    <col min="57" max="63" width="6.28515625" customWidth="1" outlineLevel="1"/>
    <col min="64" max="64" width="4.7109375" customWidth="1" collapsed="1"/>
    <col min="65" max="75" width="6.28515625" hidden="1" customWidth="1" outlineLevel="1"/>
    <col min="76" max="76" width="4.7109375" customWidth="1" collapsed="1"/>
    <col min="77" max="86" width="6.28515625" hidden="1" customWidth="1" outlineLevel="1"/>
    <col min="87" max="87" width="4.7109375" customWidth="1"/>
    <col min="88" max="90" width="6.28515625" customWidth="1" outlineLevel="1"/>
    <col min="91" max="91" width="15.42578125" customWidth="1" outlineLevel="1"/>
    <col min="92" max="94" width="6.28515625" customWidth="1" outlineLevel="1"/>
    <col min="95" max="95" width="15.42578125" customWidth="1" outlineLevel="1"/>
    <col min="96" max="118" width="6.28515625" customWidth="1" outlineLevel="1"/>
    <col min="119" max="119" width="6.85546875" customWidth="1" outlineLevel="1"/>
    <col min="120" max="121" width="6.28515625" customWidth="1" outlineLevel="1"/>
    <col min="122" max="122" width="4.7109375" customWidth="1"/>
    <col min="123" max="137" width="6.28515625" customWidth="1" outlineLevel="1"/>
    <col min="138" max="138" width="6.28515625" customWidth="1" outlineLevel="1" collapsed="1"/>
    <col min="139" max="197" width="6.28515625" hidden="1" customWidth="1" outlineLevel="2"/>
    <col min="198" max="198" width="6.28515625" customWidth="1" outlineLevel="1"/>
    <col min="199" max="199" width="6.28515625" customWidth="1" outlineLevel="1" collapsed="1"/>
    <col min="200" max="258" width="6.28515625" hidden="1" customWidth="1" outlineLevel="2"/>
    <col min="259" max="260" width="6.28515625" customWidth="1" outlineLevel="1"/>
    <col min="261" max="261" width="4.7109375" customWidth="1"/>
    <col min="262" max="302" width="6.28515625" customWidth="1" outlineLevel="1"/>
    <col min="303" max="303" width="4.7109375" customWidth="1"/>
    <col min="304" max="316" width="6.28515625" customWidth="1" outlineLevel="1"/>
    <col min="317" max="317" width="5.7109375" customWidth="1" outlineLevel="1"/>
    <col min="318" max="356" width="6.28515625" customWidth="1" outlineLevel="1"/>
    <col min="357" max="357" width="4.7109375" customWidth="1" collapsed="1"/>
    <col min="358" max="364" width="6.28515625" hidden="1" customWidth="1" outlineLevel="1"/>
    <col min="365" max="365" width="4.7109375" customWidth="1"/>
    <col min="366" max="384" width="6.28515625" customWidth="1" outlineLevel="1"/>
    <col min="385" max="385" width="4.7109375" customWidth="1" collapsed="1"/>
    <col min="386" max="571" width="6.28515625" hidden="1" customWidth="1" outlineLevel="1"/>
    <col min="572" max="572" width="6.28515625" customWidth="1"/>
    <col min="573" max="573" width="2.85546875" customWidth="1"/>
  </cols>
  <sheetData>
    <row r="1" spans="1:573" s="1" customFormat="1" ht="27.75">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0</v>
      </c>
      <c r="MS1" s="7" t="s">
        <v>18</v>
      </c>
      <c r="MT1" s="4" t="s">
        <v>10</v>
      </c>
      <c r="MU1" s="4" t="s">
        <v>10</v>
      </c>
      <c r="MV1" s="4" t="s">
        <v>10</v>
      </c>
      <c r="MW1" s="4" t="s">
        <v>10</v>
      </c>
      <c r="MX1" s="4" t="s">
        <v>0</v>
      </c>
      <c r="MY1" s="4" t="s">
        <v>0</v>
      </c>
      <c r="MZ1" s="4" t="s">
        <v>0</v>
      </c>
      <c r="NA1" s="7" t="s">
        <v>18</v>
      </c>
      <c r="NB1" s="4" t="s">
        <v>10</v>
      </c>
      <c r="NC1" s="4" t="s">
        <v>10</v>
      </c>
      <c r="ND1" s="4" t="s">
        <v>10</v>
      </c>
      <c r="NE1" s="4" t="s">
        <v>10</v>
      </c>
      <c r="NF1" s="4" t="s">
        <v>10</v>
      </c>
      <c r="NG1" s="4" t="s">
        <v>10</v>
      </c>
      <c r="NH1" s="4" t="s">
        <v>10</v>
      </c>
      <c r="NI1" s="4" t="s">
        <v>10</v>
      </c>
      <c r="NJ1" s="4" t="s">
        <v>10</v>
      </c>
      <c r="NK1" s="4" t="s">
        <v>10</v>
      </c>
      <c r="NL1" s="1" t="s">
        <v>0</v>
      </c>
      <c r="NM1" s="1" t="s">
        <v>0</v>
      </c>
      <c r="NN1" s="1" t="s">
        <v>0</v>
      </c>
      <c r="NO1" s="1" t="s">
        <v>0</v>
      </c>
      <c r="NP1" s="1" t="s">
        <v>0</v>
      </c>
      <c r="NQ1" s="1" t="s">
        <v>0</v>
      </c>
      <c r="NR1" s="1" t="s">
        <v>0</v>
      </c>
      <c r="NS1" s="1" t="s">
        <v>0</v>
      </c>
      <c r="NT1" s="4" t="s">
        <v>0</v>
      </c>
      <c r="NU1" s="125" t="s">
        <v>18</v>
      </c>
      <c r="NV1" s="21" t="s">
        <v>10</v>
      </c>
      <c r="NW1" s="21" t="s">
        <v>10</v>
      </c>
      <c r="NX1" s="21" t="s">
        <v>10</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4" t="s">
        <v>0</v>
      </c>
      <c r="VA1" s="7" t="s">
        <v>18</v>
      </c>
    </row>
    <row r="2" spans="1:573" s="2" customFormat="1" ht="90" customHeight="1">
      <c r="A2" s="91"/>
      <c r="B2" s="91"/>
      <c r="C2" s="92" t="s">
        <v>67</v>
      </c>
      <c r="D2" s="92" t="s">
        <v>67</v>
      </c>
      <c r="E2" s="91"/>
      <c r="F2" s="91"/>
      <c r="G2" s="91"/>
      <c r="H2" s="28" t="s">
        <v>1754</v>
      </c>
      <c r="I2" s="217" t="s">
        <v>1429</v>
      </c>
      <c r="J2" s="217" t="s">
        <v>1430</v>
      </c>
      <c r="K2" s="217" t="s">
        <v>1431</v>
      </c>
      <c r="L2" s="217" t="s">
        <v>1433</v>
      </c>
      <c r="M2" s="217" t="s">
        <v>1477</v>
      </c>
      <c r="N2" s="217" t="s">
        <v>1703</v>
      </c>
      <c r="O2" s="217" t="s">
        <v>575</v>
      </c>
      <c r="P2" s="217" t="s">
        <v>1432</v>
      </c>
      <c r="Q2" s="217" t="s">
        <v>1808</v>
      </c>
      <c r="R2" s="217" t="s">
        <v>1809</v>
      </c>
      <c r="S2" s="217" t="s">
        <v>1810</v>
      </c>
      <c r="T2" s="217" t="s">
        <v>1811</v>
      </c>
      <c r="U2" s="217" t="s">
        <v>1704</v>
      </c>
      <c r="V2" s="217" t="s">
        <v>859</v>
      </c>
      <c r="W2" s="217" t="s">
        <v>857</v>
      </c>
      <c r="X2" s="217" t="s">
        <v>858</v>
      </c>
      <c r="Y2" s="28" t="s">
        <v>1880</v>
      </c>
      <c r="Z2" s="28" t="s">
        <v>1536</v>
      </c>
      <c r="AA2" s="28" t="s">
        <v>1610</v>
      </c>
      <c r="AB2" s="28" t="s">
        <v>1491</v>
      </c>
      <c r="AC2" s="28" t="s">
        <v>1615</v>
      </c>
      <c r="AD2" s="28" t="s">
        <v>1715</v>
      </c>
      <c r="AE2" s="218" t="s">
        <v>1108</v>
      </c>
      <c r="AF2" s="218" t="s">
        <v>1426</v>
      </c>
      <c r="AG2" s="218" t="s">
        <v>1109</v>
      </c>
      <c r="AH2" s="218" t="s">
        <v>1699</v>
      </c>
      <c r="AI2" s="218" t="s">
        <v>1696</v>
      </c>
      <c r="AJ2" s="218" t="s">
        <v>1697</v>
      </c>
      <c r="AK2" s="218" t="s">
        <v>1698</v>
      </c>
      <c r="AL2" s="218" t="s">
        <v>1794</v>
      </c>
      <c r="AM2" s="218" t="s">
        <v>970</v>
      </c>
      <c r="AN2" s="218" t="s">
        <v>836</v>
      </c>
      <c r="AO2" s="218" t="s">
        <v>837</v>
      </c>
      <c r="AP2" s="218" t="s">
        <v>1652</v>
      </c>
      <c r="AQ2" s="28" t="s">
        <v>1473</v>
      </c>
      <c r="AR2" s="28" t="s">
        <v>1472</v>
      </c>
      <c r="AS2" s="223" t="s">
        <v>2</v>
      </c>
      <c r="AT2" s="31"/>
      <c r="AU2" s="329" t="s">
        <v>1198</v>
      </c>
      <c r="AV2" s="119" t="s">
        <v>664</v>
      </c>
      <c r="AW2" s="119" t="s">
        <v>24</v>
      </c>
      <c r="AX2" s="119" t="s">
        <v>25</v>
      </c>
      <c r="AY2" s="119" t="s">
        <v>1797</v>
      </c>
      <c r="AZ2" s="119" t="s">
        <v>1798</v>
      </c>
      <c r="BA2" s="119" t="s">
        <v>488</v>
      </c>
      <c r="BB2" s="119" t="s">
        <v>194</v>
      </c>
      <c r="BC2" s="119" t="s">
        <v>1186</v>
      </c>
      <c r="BD2" s="329" t="s">
        <v>1199</v>
      </c>
      <c r="BE2" s="119" t="s">
        <v>23</v>
      </c>
      <c r="BF2" s="119" t="s">
        <v>1196</v>
      </c>
      <c r="BG2" s="119" t="s">
        <v>1189</v>
      </c>
      <c r="BH2" s="119" t="s">
        <v>1189</v>
      </c>
      <c r="BI2" s="119" t="s">
        <v>701</v>
      </c>
      <c r="BJ2" s="119" t="s">
        <v>804</v>
      </c>
      <c r="BK2" s="119" t="s">
        <v>1212</v>
      </c>
      <c r="BL2" s="329" t="s">
        <v>1640</v>
      </c>
      <c r="BM2" s="119" t="s">
        <v>761</v>
      </c>
      <c r="BN2" s="119" t="s">
        <v>22</v>
      </c>
      <c r="BO2" s="119" t="s">
        <v>22</v>
      </c>
      <c r="BP2" s="119" t="s">
        <v>22</v>
      </c>
      <c r="BQ2" s="119" t="s">
        <v>22</v>
      </c>
      <c r="BR2" s="119" t="s">
        <v>21</v>
      </c>
      <c r="BS2" s="119" t="s">
        <v>21</v>
      </c>
      <c r="BT2" s="119" t="s">
        <v>21</v>
      </c>
      <c r="BU2" s="119" t="s">
        <v>21</v>
      </c>
      <c r="BV2" s="119" t="s">
        <v>20</v>
      </c>
      <c r="BW2" s="119" t="s">
        <v>20</v>
      </c>
      <c r="BX2" s="329" t="s">
        <v>1639</v>
      </c>
      <c r="BY2" s="119" t="s">
        <v>235</v>
      </c>
      <c r="BZ2" s="119" t="s">
        <v>236</v>
      </c>
      <c r="CA2" s="119" t="s">
        <v>237</v>
      </c>
      <c r="CB2" s="119" t="s">
        <v>237</v>
      </c>
      <c r="CC2" s="119" t="s">
        <v>237</v>
      </c>
      <c r="CD2" s="119" t="s">
        <v>237</v>
      </c>
      <c r="CE2" s="119" t="s">
        <v>237</v>
      </c>
      <c r="CF2" s="119" t="s">
        <v>237</v>
      </c>
      <c r="CG2" s="119" t="s">
        <v>237</v>
      </c>
      <c r="CH2" s="119" t="s">
        <v>237</v>
      </c>
      <c r="CI2" s="329" t="s">
        <v>1721</v>
      </c>
      <c r="CJ2" s="119" t="s">
        <v>823</v>
      </c>
      <c r="CK2" s="119" t="s">
        <v>1465</v>
      </c>
      <c r="CL2" s="119" t="s">
        <v>822</v>
      </c>
      <c r="CM2" s="119" t="s">
        <v>1064</v>
      </c>
      <c r="CN2" s="119" t="s">
        <v>1081</v>
      </c>
      <c r="CO2" s="119" t="s">
        <v>539</v>
      </c>
      <c r="CP2" s="119" t="s">
        <v>1066</v>
      </c>
      <c r="CQ2" s="119" t="s">
        <v>1065</v>
      </c>
      <c r="CR2" s="119" t="s">
        <v>1345</v>
      </c>
      <c r="CS2" s="119" t="s">
        <v>1345</v>
      </c>
      <c r="CT2" s="119" t="s">
        <v>1345</v>
      </c>
      <c r="CU2" s="119" t="s">
        <v>1345</v>
      </c>
      <c r="CV2" s="119" t="s">
        <v>1345</v>
      </c>
      <c r="CW2" s="119" t="s">
        <v>1345</v>
      </c>
      <c r="CX2" s="119" t="s">
        <v>1346</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1193</v>
      </c>
      <c r="DP2" s="119" t="s">
        <v>371</v>
      </c>
      <c r="DQ2" s="119" t="s">
        <v>372</v>
      </c>
      <c r="DR2" s="329" t="s">
        <v>1201</v>
      </c>
      <c r="DS2" s="119" t="s">
        <v>1293</v>
      </c>
      <c r="DT2" s="119" t="s">
        <v>1293</v>
      </c>
      <c r="DU2" s="119" t="s">
        <v>1293</v>
      </c>
      <c r="DV2" s="119" t="s">
        <v>1294</v>
      </c>
      <c r="DW2" s="119" t="s">
        <v>1294</v>
      </c>
      <c r="DX2" s="119" t="s">
        <v>1294</v>
      </c>
      <c r="DY2" s="119" t="s">
        <v>1295</v>
      </c>
      <c r="DZ2" s="119" t="s">
        <v>1295</v>
      </c>
      <c r="EA2" s="119" t="s">
        <v>1295</v>
      </c>
      <c r="EB2" s="119" t="s">
        <v>1296</v>
      </c>
      <c r="EC2" s="119" t="s">
        <v>1296</v>
      </c>
      <c r="ED2" s="119" t="s">
        <v>1296</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870</v>
      </c>
      <c r="JA2" s="329" t="s">
        <v>1202</v>
      </c>
      <c r="JB2" s="119" t="s">
        <v>32</v>
      </c>
      <c r="JC2" s="119" t="s">
        <v>15</v>
      </c>
      <c r="JD2" s="119" t="s">
        <v>209</v>
      </c>
      <c r="JE2" s="119" t="s">
        <v>379</v>
      </c>
      <c r="JF2" s="119" t="s">
        <v>379</v>
      </c>
      <c r="JG2" s="119" t="s">
        <v>28</v>
      </c>
      <c r="JH2" s="119" t="s">
        <v>28</v>
      </c>
      <c r="JI2" s="119" t="s">
        <v>27</v>
      </c>
      <c r="JJ2" s="119" t="s">
        <v>1595</v>
      </c>
      <c r="JK2" s="119" t="s">
        <v>1491</v>
      </c>
      <c r="JL2" s="119" t="s">
        <v>1491</v>
      </c>
      <c r="JM2" s="119" t="s">
        <v>1491</v>
      </c>
      <c r="JN2" s="119" t="s">
        <v>1491</v>
      </c>
      <c r="JO2" s="119" t="s">
        <v>1491</v>
      </c>
      <c r="JP2" s="119" t="s">
        <v>1491</v>
      </c>
      <c r="JQ2" s="119" t="s">
        <v>1491</v>
      </c>
      <c r="JR2" s="119" t="s">
        <v>1491</v>
      </c>
      <c r="JS2" s="119" t="s">
        <v>1491</v>
      </c>
      <c r="JT2" s="119" t="s">
        <v>1610</v>
      </c>
      <c r="JU2" s="119" t="s">
        <v>1610</v>
      </c>
      <c r="JV2" s="119" t="s">
        <v>1610</v>
      </c>
      <c r="JW2" s="119" t="s">
        <v>1610</v>
      </c>
      <c r="JX2" s="119" t="s">
        <v>1610</v>
      </c>
      <c r="JY2" s="119" t="s">
        <v>1610</v>
      </c>
      <c r="JZ2" s="119" t="s">
        <v>1610</v>
      </c>
      <c r="KA2" s="119" t="s">
        <v>1610</v>
      </c>
      <c r="KB2" s="119" t="s">
        <v>1610</v>
      </c>
      <c r="KC2" s="119" t="s">
        <v>408</v>
      </c>
      <c r="KD2" s="119" t="s">
        <v>408</v>
      </c>
      <c r="KE2" s="119" t="s">
        <v>408</v>
      </c>
      <c r="KF2" s="119" t="s">
        <v>408</v>
      </c>
      <c r="KG2" s="119" t="s">
        <v>408</v>
      </c>
      <c r="KH2" s="119" t="s">
        <v>408</v>
      </c>
      <c r="KI2" s="119" t="s">
        <v>408</v>
      </c>
      <c r="KJ2" s="119" t="s">
        <v>1591</v>
      </c>
      <c r="KK2" s="119" t="s">
        <v>1592</v>
      </c>
      <c r="KL2" s="119" t="s">
        <v>1491</v>
      </c>
      <c r="KM2" s="119" t="s">
        <v>1661</v>
      </c>
      <c r="KN2" s="119" t="s">
        <v>1536</v>
      </c>
      <c r="KO2" s="119" t="s">
        <v>1710</v>
      </c>
      <c r="KP2" s="119" t="s">
        <v>1711</v>
      </c>
      <c r="KQ2" s="329" t="s">
        <v>1219</v>
      </c>
      <c r="KR2" s="119" t="s">
        <v>1231</v>
      </c>
      <c r="KS2" s="119" t="s">
        <v>14</v>
      </c>
      <c r="KT2" s="119" t="s">
        <v>14</v>
      </c>
      <c r="KU2" s="119" t="s">
        <v>14</v>
      </c>
      <c r="KV2" s="119" t="s">
        <v>19</v>
      </c>
      <c r="KW2" s="119" t="s">
        <v>19</v>
      </c>
      <c r="KX2" s="119" t="s">
        <v>719</v>
      </c>
      <c r="KY2" s="119" t="s">
        <v>719</v>
      </c>
      <c r="KZ2" s="119" t="s">
        <v>826</v>
      </c>
      <c r="LA2" s="119" t="s">
        <v>826</v>
      </c>
      <c r="LB2" s="119" t="s">
        <v>942</v>
      </c>
      <c r="LC2" s="119" t="s">
        <v>942</v>
      </c>
      <c r="LD2" s="119" t="s">
        <v>363</v>
      </c>
      <c r="LE2" s="119" t="s">
        <v>824</v>
      </c>
      <c r="LF2" s="119" t="s">
        <v>881</v>
      </c>
      <c r="LG2" s="119" t="s">
        <v>881</v>
      </c>
      <c r="LH2" s="119" t="s">
        <v>881</v>
      </c>
      <c r="LI2" s="119" t="s">
        <v>881</v>
      </c>
      <c r="LJ2" s="119" t="s">
        <v>881</v>
      </c>
      <c r="LK2" s="119" t="s">
        <v>881</v>
      </c>
      <c r="LL2" s="119" t="s">
        <v>881</v>
      </c>
      <c r="LM2" s="119" t="s">
        <v>881</v>
      </c>
      <c r="LN2" s="119" t="s">
        <v>825</v>
      </c>
      <c r="LO2" s="119" t="s">
        <v>882</v>
      </c>
      <c r="LP2" s="119" t="s">
        <v>882</v>
      </c>
      <c r="LQ2" s="119" t="s">
        <v>882</v>
      </c>
      <c r="LR2" s="119" t="s">
        <v>882</v>
      </c>
      <c r="LS2" s="119" t="s">
        <v>882</v>
      </c>
      <c r="LT2" s="119" t="s">
        <v>882</v>
      </c>
      <c r="LU2" s="119" t="s">
        <v>882</v>
      </c>
      <c r="LV2" s="119" t="s">
        <v>827</v>
      </c>
      <c r="LW2" s="119" t="s">
        <v>831</v>
      </c>
      <c r="LX2" s="119" t="s">
        <v>831</v>
      </c>
      <c r="LY2" s="119" t="s">
        <v>828</v>
      </c>
      <c r="LZ2" s="119" t="s">
        <v>830</v>
      </c>
      <c r="MA2" s="119" t="s">
        <v>830</v>
      </c>
      <c r="MB2" s="119" t="s">
        <v>830</v>
      </c>
      <c r="MC2" s="119" t="s">
        <v>830</v>
      </c>
      <c r="MD2" s="119" t="s">
        <v>830</v>
      </c>
      <c r="ME2" s="119" t="s">
        <v>1339</v>
      </c>
      <c r="MF2" s="119" t="s">
        <v>1299</v>
      </c>
      <c r="MG2" s="119" t="s">
        <v>1299</v>
      </c>
      <c r="MH2" s="119" t="s">
        <v>1500</v>
      </c>
      <c r="MI2" s="119" t="s">
        <v>312</v>
      </c>
      <c r="MJ2" s="119" t="s">
        <v>941</v>
      </c>
      <c r="MK2" s="119" t="s">
        <v>312</v>
      </c>
      <c r="ML2" s="119" t="s">
        <v>397</v>
      </c>
      <c r="MM2" s="119" t="s">
        <v>354</v>
      </c>
      <c r="MN2" s="119" t="s">
        <v>833</v>
      </c>
      <c r="MO2" s="119" t="s">
        <v>1058</v>
      </c>
      <c r="MP2" s="119" t="s">
        <v>289</v>
      </c>
      <c r="MQ2" s="119" t="s">
        <v>290</v>
      </c>
      <c r="MR2" s="119" t="s">
        <v>1241</v>
      </c>
      <c r="MS2" s="329" t="s">
        <v>1204</v>
      </c>
      <c r="MT2" s="119" t="s">
        <v>76</v>
      </c>
      <c r="MU2" s="119" t="s">
        <v>115</v>
      </c>
      <c r="MV2" s="119" t="s">
        <v>77</v>
      </c>
      <c r="MW2" s="119" t="s">
        <v>368</v>
      </c>
      <c r="MX2" s="119" t="s">
        <v>840</v>
      </c>
      <c r="MY2" s="119" t="s">
        <v>1707</v>
      </c>
      <c r="MZ2" s="119" t="s">
        <v>1467</v>
      </c>
      <c r="NA2" s="329" t="s">
        <v>1205</v>
      </c>
      <c r="NB2" s="119" t="s">
        <v>1298</v>
      </c>
      <c r="NC2" s="119" t="s">
        <v>1289</v>
      </c>
      <c r="ND2" s="119" t="s">
        <v>1524</v>
      </c>
      <c r="NE2" s="119" t="s">
        <v>1885</v>
      </c>
      <c r="NF2" s="119" t="s">
        <v>1887</v>
      </c>
      <c r="NG2" s="119" t="s">
        <v>1886</v>
      </c>
      <c r="NH2" s="119" t="s">
        <v>1444</v>
      </c>
      <c r="NI2" s="119" t="s">
        <v>17</v>
      </c>
      <c r="NJ2" s="119" t="s">
        <v>16</v>
      </c>
      <c r="NK2" s="119" t="s">
        <v>1445</v>
      </c>
      <c r="NL2" s="119" t="s">
        <v>1470</v>
      </c>
      <c r="NM2" s="119" t="s">
        <v>1573</v>
      </c>
      <c r="NN2" s="119" t="s">
        <v>1573</v>
      </c>
      <c r="NO2" s="119" t="s">
        <v>1573</v>
      </c>
      <c r="NP2" s="119" t="s">
        <v>1573</v>
      </c>
      <c r="NQ2" s="119" t="s">
        <v>1573</v>
      </c>
      <c r="NR2" s="119" t="s">
        <v>1573</v>
      </c>
      <c r="NS2" s="119" t="s">
        <v>1573</v>
      </c>
      <c r="NT2" s="119" t="s">
        <v>790</v>
      </c>
      <c r="NU2" s="329" t="s">
        <v>1722</v>
      </c>
      <c r="NV2" s="119" t="s">
        <v>1035</v>
      </c>
      <c r="NW2" s="119" t="s">
        <v>1035</v>
      </c>
      <c r="NX2" s="119" t="s">
        <v>1035</v>
      </c>
      <c r="NY2" s="119" t="s">
        <v>1035</v>
      </c>
      <c r="NZ2" s="119" t="s">
        <v>1035</v>
      </c>
      <c r="OA2" s="119" t="s">
        <v>1035</v>
      </c>
      <c r="OB2" s="119" t="s">
        <v>1035</v>
      </c>
      <c r="OC2" s="119" t="s">
        <v>1035</v>
      </c>
      <c r="OD2" s="119" t="s">
        <v>1035</v>
      </c>
      <c r="OE2" s="119" t="s">
        <v>1035</v>
      </c>
      <c r="OF2" s="119" t="s">
        <v>1035</v>
      </c>
      <c r="OG2" s="119" t="s">
        <v>1035</v>
      </c>
      <c r="OH2" s="119" t="s">
        <v>1035</v>
      </c>
      <c r="OI2" s="119" t="s">
        <v>1035</v>
      </c>
      <c r="OJ2" s="119" t="s">
        <v>1035</v>
      </c>
      <c r="OK2" s="119" t="s">
        <v>1035</v>
      </c>
      <c r="OL2" s="119" t="s">
        <v>1035</v>
      </c>
      <c r="OM2" s="119" t="s">
        <v>1035</v>
      </c>
      <c r="ON2" s="119" t="s">
        <v>1035</v>
      </c>
      <c r="OO2" s="119" t="s">
        <v>1035</v>
      </c>
      <c r="OP2" s="119" t="s">
        <v>1035</v>
      </c>
      <c r="OQ2" s="119" t="s">
        <v>1035</v>
      </c>
      <c r="OR2" s="119" t="s">
        <v>1035</v>
      </c>
      <c r="OS2" s="119" t="s">
        <v>1035</v>
      </c>
      <c r="OT2" s="119" t="s">
        <v>1035</v>
      </c>
      <c r="OU2" s="119" t="s">
        <v>1035</v>
      </c>
      <c r="OV2" s="119" t="s">
        <v>1035</v>
      </c>
      <c r="OW2" s="119" t="s">
        <v>1035</v>
      </c>
      <c r="OX2" s="119" t="s">
        <v>1035</v>
      </c>
      <c r="OY2" s="119" t="s">
        <v>1035</v>
      </c>
      <c r="OZ2" s="119" t="s">
        <v>1035</v>
      </c>
      <c r="PA2" s="119" t="s">
        <v>1035</v>
      </c>
      <c r="PB2" s="119" t="s">
        <v>1035</v>
      </c>
      <c r="PC2" s="119" t="s">
        <v>1035</v>
      </c>
      <c r="PD2" s="119" t="s">
        <v>1035</v>
      </c>
      <c r="PE2" s="119" t="s">
        <v>1035</v>
      </c>
      <c r="PF2" s="119" t="s">
        <v>1035</v>
      </c>
      <c r="PG2" s="119" t="s">
        <v>1035</v>
      </c>
      <c r="PH2" s="119" t="s">
        <v>1035</v>
      </c>
      <c r="PI2" s="119" t="s">
        <v>1035</v>
      </c>
      <c r="PJ2" s="119" t="s">
        <v>1035</v>
      </c>
      <c r="PK2" s="119" t="s">
        <v>1035</v>
      </c>
      <c r="PL2" s="119" t="s">
        <v>1035</v>
      </c>
      <c r="PM2" s="119" t="s">
        <v>1035</v>
      </c>
      <c r="PN2" s="119" t="s">
        <v>1035</v>
      </c>
      <c r="PO2" s="119" t="s">
        <v>1035</v>
      </c>
      <c r="PP2" s="119" t="s">
        <v>1035</v>
      </c>
      <c r="PQ2" s="119" t="s">
        <v>1035</v>
      </c>
      <c r="PR2" s="119" t="s">
        <v>1035</v>
      </c>
      <c r="PS2" s="119" t="s">
        <v>1035</v>
      </c>
      <c r="PT2" s="119" t="s">
        <v>1035</v>
      </c>
      <c r="PU2" s="119" t="s">
        <v>1035</v>
      </c>
      <c r="PV2" s="119" t="s">
        <v>1035</v>
      </c>
      <c r="PW2" s="119" t="s">
        <v>1035</v>
      </c>
      <c r="PX2" s="119" t="s">
        <v>1035</v>
      </c>
      <c r="PY2" s="119" t="s">
        <v>1035</v>
      </c>
      <c r="PZ2" s="119" t="s">
        <v>1035</v>
      </c>
      <c r="QA2" s="119" t="s">
        <v>1035</v>
      </c>
      <c r="QB2" s="119" t="s">
        <v>1035</v>
      </c>
      <c r="QC2" s="119" t="s">
        <v>1035</v>
      </c>
      <c r="QD2" s="119" t="s">
        <v>1035</v>
      </c>
      <c r="QE2" s="119" t="s">
        <v>1035</v>
      </c>
      <c r="QF2" s="119" t="s">
        <v>1035</v>
      </c>
      <c r="QG2" s="119" t="s">
        <v>1035</v>
      </c>
      <c r="QH2" s="119" t="s">
        <v>1035</v>
      </c>
      <c r="QI2" s="119" t="s">
        <v>1035</v>
      </c>
      <c r="QJ2" s="119" t="s">
        <v>1035</v>
      </c>
      <c r="QK2" s="119" t="s">
        <v>1035</v>
      </c>
      <c r="QL2" s="119" t="s">
        <v>1035</v>
      </c>
      <c r="QM2" s="119" t="s">
        <v>1035</v>
      </c>
      <c r="QN2" s="119" t="s">
        <v>1035</v>
      </c>
      <c r="QO2" s="119" t="s">
        <v>1035</v>
      </c>
      <c r="QP2" s="119" t="s">
        <v>1035</v>
      </c>
      <c r="QQ2" s="119" t="s">
        <v>1035</v>
      </c>
      <c r="QR2" s="119" t="s">
        <v>1035</v>
      </c>
      <c r="QS2" s="119" t="s">
        <v>1035</v>
      </c>
      <c r="QT2" s="119" t="s">
        <v>1035</v>
      </c>
      <c r="QU2" s="119" t="s">
        <v>1035</v>
      </c>
      <c r="QV2" s="119" t="s">
        <v>1035</v>
      </c>
      <c r="QW2" s="119" t="s">
        <v>1035</v>
      </c>
      <c r="QX2" s="119" t="s">
        <v>1035</v>
      </c>
      <c r="QY2" s="119" t="s">
        <v>1035</v>
      </c>
      <c r="QZ2" s="119" t="s">
        <v>1035</v>
      </c>
      <c r="RA2" s="119" t="s">
        <v>1035</v>
      </c>
      <c r="RB2" s="119" t="s">
        <v>1035</v>
      </c>
      <c r="RC2" s="119" t="s">
        <v>1035</v>
      </c>
      <c r="RD2" s="119" t="s">
        <v>1035</v>
      </c>
      <c r="RE2" s="119" t="s">
        <v>1035</v>
      </c>
      <c r="RF2" s="119" t="s">
        <v>1035</v>
      </c>
      <c r="RG2" s="119" t="s">
        <v>1035</v>
      </c>
      <c r="RH2" s="119" t="s">
        <v>1035</v>
      </c>
      <c r="RI2" s="119" t="s">
        <v>1035</v>
      </c>
      <c r="RJ2" s="119" t="s">
        <v>1035</v>
      </c>
      <c r="RK2" s="119" t="s">
        <v>1035</v>
      </c>
      <c r="RL2" s="119" t="s">
        <v>1035</v>
      </c>
      <c r="RM2" s="119" t="s">
        <v>1035</v>
      </c>
      <c r="RN2" s="119" t="s">
        <v>1035</v>
      </c>
      <c r="RO2" s="119" t="s">
        <v>1035</v>
      </c>
      <c r="RP2" s="119" t="s">
        <v>1035</v>
      </c>
      <c r="RQ2" s="119" t="s">
        <v>1035</v>
      </c>
      <c r="RR2" s="119" t="s">
        <v>1035</v>
      </c>
      <c r="RS2" s="119" t="s">
        <v>1035</v>
      </c>
      <c r="RT2" s="119" t="s">
        <v>1035</v>
      </c>
      <c r="RU2" s="119" t="s">
        <v>1035</v>
      </c>
      <c r="RV2" s="119" t="s">
        <v>1035</v>
      </c>
      <c r="RW2" s="119" t="s">
        <v>1035</v>
      </c>
      <c r="RX2" s="119" t="s">
        <v>1035</v>
      </c>
      <c r="RY2" s="119" t="s">
        <v>1035</v>
      </c>
      <c r="RZ2" s="119" t="s">
        <v>1035</v>
      </c>
      <c r="SA2" s="119" t="s">
        <v>1035</v>
      </c>
      <c r="SB2" s="119" t="s">
        <v>1035</v>
      </c>
      <c r="SC2" s="119" t="s">
        <v>1035</v>
      </c>
      <c r="SD2" s="119" t="s">
        <v>1035</v>
      </c>
      <c r="SE2" s="119" t="s">
        <v>1035</v>
      </c>
      <c r="SF2" s="119" t="s">
        <v>1035</v>
      </c>
      <c r="SG2" s="119" t="s">
        <v>1035</v>
      </c>
      <c r="SH2" s="119" t="s">
        <v>1035</v>
      </c>
      <c r="SI2" s="119" t="s">
        <v>1035</v>
      </c>
      <c r="SJ2" s="119" t="s">
        <v>1035</v>
      </c>
      <c r="SK2" s="119" t="s">
        <v>1035</v>
      </c>
      <c r="SL2" s="119" t="s">
        <v>1035</v>
      </c>
      <c r="SM2" s="119" t="s">
        <v>1035</v>
      </c>
      <c r="SN2" s="119" t="s">
        <v>1035</v>
      </c>
      <c r="SO2" s="119" t="s">
        <v>1035</v>
      </c>
      <c r="SP2" s="119" t="s">
        <v>1035</v>
      </c>
      <c r="SQ2" s="119" t="s">
        <v>1035</v>
      </c>
      <c r="SR2" s="119" t="s">
        <v>1035</v>
      </c>
      <c r="SS2" s="119" t="s">
        <v>1035</v>
      </c>
      <c r="ST2" s="119" t="s">
        <v>1035</v>
      </c>
      <c r="SU2" s="119" t="s">
        <v>1035</v>
      </c>
      <c r="SV2" s="119" t="s">
        <v>1035</v>
      </c>
      <c r="SW2" s="119" t="s">
        <v>1035</v>
      </c>
      <c r="SX2" s="119" t="s">
        <v>1035</v>
      </c>
      <c r="SY2" s="119" t="s">
        <v>1035</v>
      </c>
      <c r="SZ2" s="119" t="s">
        <v>1035</v>
      </c>
      <c r="TA2" s="119" t="s">
        <v>1035</v>
      </c>
      <c r="TB2" s="119" t="s">
        <v>1035</v>
      </c>
      <c r="TC2" s="119" t="s">
        <v>1035</v>
      </c>
      <c r="TD2" s="119" t="s">
        <v>1035</v>
      </c>
      <c r="TE2" s="119" t="s">
        <v>1035</v>
      </c>
      <c r="TF2" s="119" t="s">
        <v>1035</v>
      </c>
      <c r="TG2" s="119" t="s">
        <v>1035</v>
      </c>
      <c r="TH2" s="119" t="s">
        <v>1035</v>
      </c>
      <c r="TI2" s="119" t="s">
        <v>1035</v>
      </c>
      <c r="TJ2" s="119" t="s">
        <v>1035</v>
      </c>
      <c r="TK2" s="119" t="s">
        <v>1035</v>
      </c>
      <c r="TL2" s="119" t="s">
        <v>1035</v>
      </c>
      <c r="TM2" s="119" t="s">
        <v>1035</v>
      </c>
      <c r="TN2" s="119" t="s">
        <v>1035</v>
      </c>
      <c r="TO2" s="119" t="s">
        <v>1035</v>
      </c>
      <c r="TP2" s="119" t="s">
        <v>1035</v>
      </c>
      <c r="TQ2" s="119" t="s">
        <v>1035</v>
      </c>
      <c r="TR2" s="119" t="s">
        <v>1035</v>
      </c>
      <c r="TS2" s="119" t="s">
        <v>1035</v>
      </c>
      <c r="TT2" s="119" t="s">
        <v>1035</v>
      </c>
      <c r="TU2" s="119" t="s">
        <v>1035</v>
      </c>
      <c r="TV2" s="119" t="s">
        <v>1035</v>
      </c>
      <c r="TW2" s="119" t="s">
        <v>1035</v>
      </c>
      <c r="TX2" s="119" t="s">
        <v>1035</v>
      </c>
      <c r="TY2" s="119" t="s">
        <v>1035</v>
      </c>
      <c r="TZ2" s="119" t="s">
        <v>1035</v>
      </c>
      <c r="UA2" s="119" t="s">
        <v>1035</v>
      </c>
      <c r="UB2" s="119" t="s">
        <v>1035</v>
      </c>
      <c r="UC2" s="119" t="s">
        <v>1035</v>
      </c>
      <c r="UD2" s="119" t="s">
        <v>1035</v>
      </c>
      <c r="UE2" s="119" t="s">
        <v>1035</v>
      </c>
      <c r="UF2" s="119" t="s">
        <v>1035</v>
      </c>
      <c r="UG2" s="119" t="s">
        <v>1035</v>
      </c>
      <c r="UH2" s="119" t="s">
        <v>1035</v>
      </c>
      <c r="UI2" s="119" t="s">
        <v>1035</v>
      </c>
      <c r="UJ2" s="119" t="s">
        <v>1035</v>
      </c>
      <c r="UK2" s="119" t="s">
        <v>1035</v>
      </c>
      <c r="UL2" s="119" t="s">
        <v>1035</v>
      </c>
      <c r="UM2" s="119" t="s">
        <v>1035</v>
      </c>
      <c r="UN2" s="119" t="s">
        <v>1035</v>
      </c>
      <c r="UO2" s="119" t="s">
        <v>1035</v>
      </c>
      <c r="UP2" s="119" t="s">
        <v>1035</v>
      </c>
      <c r="UQ2" s="119" t="s">
        <v>1035</v>
      </c>
      <c r="UR2" s="119" t="s">
        <v>1035</v>
      </c>
      <c r="US2" s="119" t="s">
        <v>1035</v>
      </c>
      <c r="UT2" s="119" t="s">
        <v>1035</v>
      </c>
      <c r="UU2" s="119" t="s">
        <v>1035</v>
      </c>
      <c r="UV2" s="119" t="s">
        <v>1035</v>
      </c>
      <c r="UW2" s="119" t="s">
        <v>1035</v>
      </c>
      <c r="UX2" s="119" t="s">
        <v>1035</v>
      </c>
      <c r="UY2" s="119" t="s">
        <v>1035</v>
      </c>
      <c r="UZ2" s="119" t="s">
        <v>497</v>
      </c>
      <c r="VA2" s="120" t="s">
        <v>190</v>
      </c>
    </row>
    <row r="3" spans="1:573" s="2" customFormat="1" ht="42" customHeight="1">
      <c r="A3" s="71">
        <v>8220</v>
      </c>
      <c r="B3" s="70">
        <f ca="1">COUNTIFS($C$4:$C$54,$A$3,$E$4:$E$54,TRUE)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94"/>
      <c r="MM3" s="94"/>
      <c r="MN3" s="94"/>
      <c r="MO3" s="94"/>
      <c r="MP3" s="94"/>
      <c r="MQ3" s="94"/>
      <c r="MR3" s="94" t="s">
        <v>267</v>
      </c>
      <c r="MS3" s="28"/>
      <c r="MT3" s="28"/>
      <c r="MU3" s="28"/>
      <c r="MV3" s="28"/>
      <c r="MW3" s="28"/>
      <c r="MX3" s="28"/>
      <c r="MY3" s="94"/>
      <c r="MZ3" s="94"/>
      <c r="NA3" s="28"/>
      <c r="NB3" s="28"/>
      <c r="NC3" s="28"/>
      <c r="ND3" s="28"/>
      <c r="NE3" s="28"/>
      <c r="NF3" s="28"/>
      <c r="NG3" s="28"/>
      <c r="NH3" s="28"/>
      <c r="NI3" s="28"/>
      <c r="NJ3" s="28"/>
      <c r="NK3" s="28"/>
      <c r="NL3" s="94" t="s">
        <v>267</v>
      </c>
      <c r="NM3" s="94" t="s">
        <v>267</v>
      </c>
      <c r="NN3" s="94" t="s">
        <v>267</v>
      </c>
      <c r="NO3" s="94" t="s">
        <v>267</v>
      </c>
      <c r="NP3" s="94" t="s">
        <v>267</v>
      </c>
      <c r="NQ3" s="94" t="s">
        <v>267</v>
      </c>
      <c r="NR3" s="94" t="s">
        <v>267</v>
      </c>
      <c r="NS3" s="94" t="s">
        <v>267</v>
      </c>
      <c r="NT3" s="94" t="s">
        <v>267</v>
      </c>
      <c r="NU3" s="28"/>
      <c r="NV3" s="94"/>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3" t="s">
        <v>190</v>
      </c>
    </row>
    <row r="4" spans="1:573" s="2" customFormat="1" ht="79.5" customHeight="1">
      <c r="A4" s="98" t="str">
        <f>"Trial Number
("&amp;COUNT(A$5:A$54)-1&amp;")"</f>
        <v>Trial Number
(32)</v>
      </c>
      <c r="B4" s="98" t="s">
        <v>70</v>
      </c>
      <c r="C4" s="98" t="s">
        <v>66</v>
      </c>
      <c r="D4" s="98" t="s">
        <v>1355</v>
      </c>
      <c r="E4" s="98" t="str">
        <f>"Run Trials
("&amp;COUNTIFS(E$5:E$54,TRUE)&amp;")
("&amp;TEXT(COUNTIFS(E$5:E$54,TRUE)/(COUNTA($A$5:$A$54)-1),"0.0%)")</f>
        <v>Run Trials
(11)
(34.4%)</v>
      </c>
      <c r="F4" s="99" t="str">
        <f>"Full output
("&amp;TEXT(COUNTIFS($E$5:$E$54,TRUE,F$5:F$54,TRUE)/COUNTIFS($E$5:$E$54,TRUE),"0%)")</f>
        <v>Full output
(18%)</v>
      </c>
      <c r="G4" s="98" t="str">
        <f ca="1">"Report
("&amp;TEXT(COUNTIFS(G$5:G$54,TRUE)/(COUNTA(G$5:G$54)-1),"0.0%)")&amp;"
("&amp;TEXT(COUNTIFS(G$5:G$54,TRUE,$E$5:$E$54,TRUE)/COUNTIFS($E$5:$E$54,TRUE),"0%)")</f>
        <v>Report
(18.4%)
(55%)</v>
      </c>
      <c r="H4" s="100"/>
      <c r="I4" s="100"/>
      <c r="J4" s="100"/>
      <c r="K4" s="100"/>
      <c r="L4" s="100"/>
      <c r="M4" s="100"/>
      <c r="N4" s="100"/>
      <c r="O4" s="100" t="s">
        <v>838</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IF(COUNTIFS(AT$5:AT$54,"Dup")&gt;0,"Dup","")</f>
        <v/>
      </c>
      <c r="AU4" s="95"/>
      <c r="AV4" s="96"/>
      <c r="AW4" s="96"/>
      <c r="AX4" s="96"/>
      <c r="AY4" s="96"/>
      <c r="AZ4" s="96"/>
      <c r="BA4" s="96"/>
      <c r="BB4" s="96"/>
      <c r="BC4" s="96"/>
      <c r="BD4" s="95"/>
      <c r="BE4" s="96"/>
      <c r="BF4" s="96"/>
      <c r="BG4" s="96" t="s">
        <v>1190</v>
      </c>
      <c r="BH4" s="96" t="s">
        <v>1883</v>
      </c>
      <c r="BI4" s="96"/>
      <c r="BJ4" s="96"/>
      <c r="BK4" s="96"/>
      <c r="BL4" s="95"/>
      <c r="BM4" s="96" t="s">
        <v>763</v>
      </c>
      <c r="BN4" s="96" t="s">
        <v>839</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1082</v>
      </c>
      <c r="CP4" s="96"/>
      <c r="CQ4" s="96"/>
      <c r="CR4" s="96" t="s">
        <v>1518</v>
      </c>
      <c r="CS4" s="96" t="s">
        <v>1519</v>
      </c>
      <c r="CT4" s="96" t="s">
        <v>1520</v>
      </c>
      <c r="CU4" s="96" t="s">
        <v>1348</v>
      </c>
      <c r="CV4" s="96" t="s">
        <v>1349</v>
      </c>
      <c r="CW4" s="96" t="s">
        <v>1350</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871</v>
      </c>
      <c r="JA4" s="95"/>
      <c r="JB4" s="96" t="s">
        <v>6</v>
      </c>
      <c r="JC4" s="96" t="s">
        <v>8</v>
      </c>
      <c r="JD4" s="96"/>
      <c r="JE4" s="96"/>
      <c r="JF4" s="96"/>
      <c r="JG4" s="96" t="s">
        <v>1718</v>
      </c>
      <c r="JH4" s="96" t="s">
        <v>1816</v>
      </c>
      <c r="JI4" s="96"/>
      <c r="JJ4" s="96"/>
      <c r="JK4" s="96" t="s">
        <v>1492</v>
      </c>
      <c r="JL4" s="96" t="s">
        <v>1493</v>
      </c>
      <c r="JM4" s="96" t="s">
        <v>1224</v>
      </c>
      <c r="JN4" s="96" t="s">
        <v>1489</v>
      </c>
      <c r="JO4" s="96" t="s">
        <v>1225</v>
      </c>
      <c r="JP4" s="96" t="s">
        <v>1494</v>
      </c>
      <c r="JQ4" s="96" t="s">
        <v>1495</v>
      </c>
      <c r="JR4" s="96" t="s">
        <v>1496</v>
      </c>
      <c r="JS4" s="96" t="s">
        <v>1497</v>
      </c>
      <c r="JT4" s="96" t="s">
        <v>1492</v>
      </c>
      <c r="JU4" s="96" t="s">
        <v>1493</v>
      </c>
      <c r="JV4" s="96" t="s">
        <v>1224</v>
      </c>
      <c r="JW4" s="96" t="s">
        <v>1489</v>
      </c>
      <c r="JX4" s="96" t="s">
        <v>1225</v>
      </c>
      <c r="JY4" s="96" t="s">
        <v>1494</v>
      </c>
      <c r="JZ4" s="96" t="s">
        <v>1495</v>
      </c>
      <c r="KA4" s="96" t="s">
        <v>1496</v>
      </c>
      <c r="KB4" s="96" t="s">
        <v>1497</v>
      </c>
      <c r="KC4" s="96" t="s">
        <v>839</v>
      </c>
      <c r="KD4" s="96" t="s">
        <v>1796</v>
      </c>
      <c r="KE4" s="96" t="s">
        <v>1019</v>
      </c>
      <c r="KF4" s="96" t="s">
        <v>387</v>
      </c>
      <c r="KG4" s="96" t="s">
        <v>385</v>
      </c>
      <c r="KH4" s="96" t="s">
        <v>614</v>
      </c>
      <c r="KI4" s="96" t="s">
        <v>409</v>
      </c>
      <c r="KJ4" s="96" t="s">
        <v>1082</v>
      </c>
      <c r="KK4" s="96" t="s">
        <v>1082</v>
      </c>
      <c r="KL4" s="96" t="s">
        <v>1082</v>
      </c>
      <c r="KM4" s="96" t="s">
        <v>1660</v>
      </c>
      <c r="KN4" s="96" t="s">
        <v>1082</v>
      </c>
      <c r="KO4" s="96" t="s">
        <v>1660</v>
      </c>
      <c r="KP4" s="96" t="s">
        <v>1660</v>
      </c>
      <c r="KQ4" s="95"/>
      <c r="KR4" s="96"/>
      <c r="KS4" s="96" t="s">
        <v>6</v>
      </c>
      <c r="KT4" s="96" t="s">
        <v>7</v>
      </c>
      <c r="KU4" s="96" t="s">
        <v>8</v>
      </c>
      <c r="KV4" s="96" t="s">
        <v>839</v>
      </c>
      <c r="KW4" s="96" t="s">
        <v>589</v>
      </c>
      <c r="KX4" s="96" t="s">
        <v>6</v>
      </c>
      <c r="KY4" s="96" t="s">
        <v>720</v>
      </c>
      <c r="KZ4" s="96" t="s">
        <v>6</v>
      </c>
      <c r="LA4" s="96" t="s">
        <v>720</v>
      </c>
      <c r="LB4" s="96" t="s">
        <v>6</v>
      </c>
      <c r="LC4" s="96" t="s">
        <v>720</v>
      </c>
      <c r="LD4" s="96"/>
      <c r="LE4" s="96"/>
      <c r="LF4" s="132" t="s">
        <v>1220</v>
      </c>
      <c r="LG4" s="132" t="s">
        <v>1223</v>
      </c>
      <c r="LH4" s="132" t="s">
        <v>1224</v>
      </c>
      <c r="LI4" s="132" t="s">
        <v>1676</v>
      </c>
      <c r="LJ4" s="132" t="s">
        <v>1677</v>
      </c>
      <c r="LK4" s="132" t="s">
        <v>1678</v>
      </c>
      <c r="LL4" s="132" t="s">
        <v>1679</v>
      </c>
      <c r="LM4" s="132" t="s">
        <v>1680</v>
      </c>
      <c r="LN4" s="96"/>
      <c r="LO4" s="96" t="s">
        <v>1308</v>
      </c>
      <c r="LP4" s="96" t="s">
        <v>1310</v>
      </c>
      <c r="LQ4" s="96" t="s">
        <v>1226</v>
      </c>
      <c r="LR4" s="96" t="s">
        <v>1670</v>
      </c>
      <c r="LS4" s="96" t="s">
        <v>1671</v>
      </c>
      <c r="LT4" s="96" t="s">
        <v>1672</v>
      </c>
      <c r="LU4" s="96" t="s">
        <v>1309</v>
      </c>
      <c r="LV4" s="96"/>
      <c r="LW4" s="96" t="s">
        <v>1548</v>
      </c>
      <c r="LX4" s="96" t="s">
        <v>1549</v>
      </c>
      <c r="LY4" s="96"/>
      <c r="LZ4" s="96" t="s">
        <v>900</v>
      </c>
      <c r="MA4" s="96" t="s">
        <v>994</v>
      </c>
      <c r="MB4" s="96" t="s">
        <v>995</v>
      </c>
      <c r="MC4" s="96" t="s">
        <v>996</v>
      </c>
      <c r="MD4" s="96" t="s">
        <v>993</v>
      </c>
      <c r="ME4" s="96"/>
      <c r="MF4" s="96" t="s">
        <v>1301</v>
      </c>
      <c r="MG4" s="96" t="s">
        <v>1302</v>
      </c>
      <c r="MH4" s="96"/>
      <c r="MI4" s="96" t="s">
        <v>839</v>
      </c>
      <c r="MJ4" s="96" t="s">
        <v>839</v>
      </c>
      <c r="MK4" s="96" t="s">
        <v>387</v>
      </c>
      <c r="ML4" s="96"/>
      <c r="MM4" s="96" t="s">
        <v>355</v>
      </c>
      <c r="MN4" s="96" t="s">
        <v>834</v>
      </c>
      <c r="MO4" s="96" t="s">
        <v>6</v>
      </c>
      <c r="MP4" s="96" t="s">
        <v>6</v>
      </c>
      <c r="MQ4" s="96" t="s">
        <v>6</v>
      </c>
      <c r="MR4" s="96"/>
      <c r="MS4" s="95"/>
      <c r="MT4" s="96"/>
      <c r="MU4" s="96"/>
      <c r="MV4" s="96"/>
      <c r="MW4" s="96"/>
      <c r="MX4" s="96"/>
      <c r="MY4" s="96" t="s">
        <v>1190</v>
      </c>
      <c r="MZ4" s="96" t="s">
        <v>1190</v>
      </c>
      <c r="NA4" s="95"/>
      <c r="NB4" s="96" t="s">
        <v>168</v>
      </c>
      <c r="NC4" s="96"/>
      <c r="ND4" s="96"/>
      <c r="NE4" s="96"/>
      <c r="NF4" s="96"/>
      <c r="NG4" s="96"/>
      <c r="NH4" s="96"/>
      <c r="NI4" s="96"/>
      <c r="NJ4" s="96"/>
      <c r="NK4" s="96"/>
      <c r="NL4" s="96"/>
      <c r="NM4" s="96" t="s">
        <v>1486</v>
      </c>
      <c r="NN4" s="96" t="s">
        <v>1574</v>
      </c>
      <c r="NO4" s="96" t="s">
        <v>1575</v>
      </c>
      <c r="NP4" s="96" t="s">
        <v>1576</v>
      </c>
      <c r="NQ4" s="96" t="s">
        <v>1577</v>
      </c>
      <c r="NR4" s="96" t="s">
        <v>1578</v>
      </c>
      <c r="NS4" s="96" t="s">
        <v>1579</v>
      </c>
      <c r="NT4" s="96"/>
      <c r="NU4" s="95"/>
      <c r="NV4" s="132" t="str">
        <f t="shared" ref="NV4:OA4" si="0">INDEX(i.slices_ffcfw,NV$15,NV$19+(NV$21-1)*3)</f>
        <v>33:34</v>
      </c>
      <c r="NW4" s="132" t="str">
        <f t="shared" si="0"/>
        <v>49:50</v>
      </c>
      <c r="NX4" s="132" t="str">
        <f t="shared" si="0"/>
        <v>62:63</v>
      </c>
      <c r="NY4" s="132" t="str">
        <f t="shared" si="0"/>
        <v>69:70</v>
      </c>
      <c r="NZ4" s="132" t="str">
        <f t="shared" si="0"/>
        <v>76:77</v>
      </c>
      <c r="OA4" s="132" t="str">
        <f t="shared" si="0"/>
        <v>84:85</v>
      </c>
      <c r="OB4" s="132" t="str">
        <f t="shared" ref="OB4:PM4" ca="1" si="1">INDEX(i.slices_ffcfw,OB$15,OB$19+(OB$21-1)*3)</f>
        <v>33:34</v>
      </c>
      <c r="OC4" s="132" t="str">
        <f t="shared" ca="1" si="1"/>
        <v>51:52</v>
      </c>
      <c r="OD4" s="132" t="str">
        <f t="shared" ca="1" si="1"/>
        <v>64:65</v>
      </c>
      <c r="OE4" s="132" t="str">
        <f t="shared" ca="1" si="1"/>
        <v>71:72</v>
      </c>
      <c r="OF4" s="132" t="str">
        <f t="shared" ca="1" si="1"/>
        <v>78:79</v>
      </c>
      <c r="OG4" s="132" t="str">
        <f t="shared" ca="1" si="1"/>
        <v>86:87</v>
      </c>
      <c r="OH4" s="132" t="str">
        <f t="shared" ca="1" si="1"/>
        <v>33:34</v>
      </c>
      <c r="OI4" s="132" t="str">
        <f t="shared" ca="1" si="1"/>
        <v>54:55</v>
      </c>
      <c r="OJ4" s="132" t="str">
        <f t="shared" ca="1" si="1"/>
        <v>67:68</v>
      </c>
      <c r="OK4" s="132" t="str">
        <f t="shared" ca="1" si="1"/>
        <v>74:75</v>
      </c>
      <c r="OL4" s="132" t="str">
        <f t="shared" ca="1" si="1"/>
        <v>81:82</v>
      </c>
      <c r="OM4" s="132" t="str">
        <f t="shared" ca="1" si="1"/>
        <v>89:90</v>
      </c>
      <c r="ON4" s="132" t="str">
        <f t="shared" ca="1" si="1"/>
        <v>33:34</v>
      </c>
      <c r="OO4" s="132" t="str">
        <f t="shared" ca="1" si="1"/>
        <v>56:57</v>
      </c>
      <c r="OP4" s="132" t="str">
        <f t="shared" ca="1" si="1"/>
        <v>69:70</v>
      </c>
      <c r="OQ4" s="132" t="str">
        <f t="shared" ca="1" si="1"/>
        <v>76:77</v>
      </c>
      <c r="OR4" s="132" t="str">
        <f t="shared" ca="1" si="1"/>
        <v>83:84</v>
      </c>
      <c r="OS4" s="132" t="str">
        <f t="shared" ca="1" si="1"/>
        <v>91:92</v>
      </c>
      <c r="OT4" s="132" t="str">
        <f t="shared" ca="1" si="1"/>
        <v>33:34</v>
      </c>
      <c r="OU4" s="132" t="str">
        <f t="shared" ca="1" si="1"/>
        <v>58:59</v>
      </c>
      <c r="OV4" s="132" t="str">
        <f t="shared" ca="1" si="1"/>
        <v>71:72</v>
      </c>
      <c r="OW4" s="132" t="str">
        <f t="shared" ca="1" si="1"/>
        <v>78:79</v>
      </c>
      <c r="OX4" s="132" t="str">
        <f t="shared" ca="1" si="1"/>
        <v>85:86</v>
      </c>
      <c r="OY4" s="132" t="str">
        <f t="shared" ca="1" si="1"/>
        <v>93:94</v>
      </c>
      <c r="OZ4" s="132" t="str">
        <f t="shared" ca="1" si="1"/>
        <v>33:34</v>
      </c>
      <c r="PA4" s="132" t="str">
        <f t="shared" ca="1" si="1"/>
        <v>49:50</v>
      </c>
      <c r="PB4" s="132" t="str">
        <f t="shared" ca="1" si="1"/>
        <v>62:63</v>
      </c>
      <c r="PC4" s="132" t="str">
        <f t="shared" ca="1" si="1"/>
        <v>69:70</v>
      </c>
      <c r="PD4" s="132" t="str">
        <f t="shared" ca="1" si="1"/>
        <v>76:77</v>
      </c>
      <c r="PE4" s="132" t="str">
        <f t="shared" ca="1" si="1"/>
        <v>84:85</v>
      </c>
      <c r="PF4" s="132" t="str">
        <f>INDEX(i.slices_ffcfw,PF$15,PF$19+(PF$21-1)*3)</f>
        <v>102:103</v>
      </c>
      <c r="PG4" s="132" t="str">
        <f>INDEX(i.slices_ffcfw,PG$15,PG$19+(PG$21-1)*3)</f>
        <v>114:115</v>
      </c>
      <c r="PH4" s="132" t="str">
        <f>INDEX(i.slices_ffcfw,PH$15,PH$19+(PH$21-1)*3)</f>
        <v>121:122</v>
      </c>
      <c r="PI4" s="132" t="str">
        <f t="shared" si="1"/>
        <v>129:130</v>
      </c>
      <c r="PJ4" s="132" t="str">
        <f t="shared" si="1"/>
        <v>137:138</v>
      </c>
      <c r="PK4" s="132" t="str">
        <f t="shared" si="1"/>
        <v>154:155</v>
      </c>
      <c r="PL4" s="132" t="str">
        <f t="shared" si="1"/>
        <v>167:168</v>
      </c>
      <c r="PM4" s="132" t="str">
        <f t="shared" si="1"/>
        <v>173:174</v>
      </c>
      <c r="PN4" s="132" t="str">
        <f t="shared" ref="PN4:RE4" si="2">INDEX(i.slices_ffcfw,PN$15,PN$19+(PN$21-1)*3)</f>
        <v>181:182</v>
      </c>
      <c r="PO4" s="132" t="str">
        <f t="shared" si="2"/>
        <v>189:190</v>
      </c>
      <c r="PP4" s="132" t="str">
        <f t="shared" si="2"/>
        <v>206:207</v>
      </c>
      <c r="PQ4" s="132" t="str">
        <f t="shared" si="2"/>
        <v>219:220</v>
      </c>
      <c r="PR4" s="132" t="str">
        <f t="shared" si="2"/>
        <v>225:226</v>
      </c>
      <c r="PS4" s="132" t="str">
        <f t="shared" si="2"/>
        <v>233:234</v>
      </c>
      <c r="PT4" s="132" t="str">
        <f t="shared" si="2"/>
        <v>241:242</v>
      </c>
      <c r="PU4" s="132" t="str">
        <f t="shared" si="2"/>
        <v>258:259</v>
      </c>
      <c r="PV4" s="132" t="str">
        <f t="shared" si="2"/>
        <v>271:272</v>
      </c>
      <c r="PW4" s="132" t="str">
        <f t="shared" si="2"/>
        <v>277:278</v>
      </c>
      <c r="PX4" s="132" t="str">
        <f t="shared" si="2"/>
        <v>285:286</v>
      </c>
      <c r="PY4" s="132" t="str">
        <f t="shared" si="2"/>
        <v>293:294</v>
      </c>
      <c r="PZ4" s="132" t="str">
        <f t="shared" si="2"/>
        <v>310:311</v>
      </c>
      <c r="QA4" s="132" t="str">
        <f t="shared" si="2"/>
        <v>323:324</v>
      </c>
      <c r="QB4" s="132" t="str">
        <f t="shared" si="2"/>
        <v>329:330</v>
      </c>
      <c r="QC4" s="132" t="str">
        <f t="shared" si="2"/>
        <v>337:338</v>
      </c>
      <c r="QD4" s="132" t="str">
        <f t="shared" si="2"/>
        <v>345:346</v>
      </c>
      <c r="QE4" s="132" t="str">
        <f t="shared" si="2"/>
        <v>362:363</v>
      </c>
      <c r="QF4" s="132" t="str">
        <f t="shared" si="2"/>
        <v>38:39</v>
      </c>
      <c r="QG4" s="132" t="str">
        <f t="shared" si="2"/>
        <v>54:55</v>
      </c>
      <c r="QH4" s="132" t="str">
        <f t="shared" si="2"/>
        <v>67:68</v>
      </c>
      <c r="QI4" s="132" t="str">
        <f t="shared" si="2"/>
        <v>74:75</v>
      </c>
      <c r="QJ4" s="132" t="str">
        <f t="shared" si="2"/>
        <v>81:82</v>
      </c>
      <c r="QK4" s="132" t="str">
        <f t="shared" si="2"/>
        <v>89:90</v>
      </c>
      <c r="QL4" s="132" t="str">
        <f t="shared" ca="1" si="2"/>
        <v>38:39</v>
      </c>
      <c r="QM4" s="132" t="str">
        <f t="shared" ca="1" si="2"/>
        <v>56:57</v>
      </c>
      <c r="QN4" s="132" t="str">
        <f t="shared" ca="1" si="2"/>
        <v>69:70</v>
      </c>
      <c r="QO4" s="132" t="str">
        <f t="shared" ca="1" si="2"/>
        <v>76:77</v>
      </c>
      <c r="QP4" s="132" t="str">
        <f t="shared" ca="1" si="2"/>
        <v>83:84</v>
      </c>
      <c r="QQ4" s="132" t="str">
        <f t="shared" ca="1" si="2"/>
        <v>91:92</v>
      </c>
      <c r="QR4" s="132" t="str">
        <f t="shared" ca="1" si="2"/>
        <v>38:39</v>
      </c>
      <c r="QS4" s="132" t="str">
        <f t="shared" ca="1" si="2"/>
        <v>59:60</v>
      </c>
      <c r="QT4" s="132" t="str">
        <f t="shared" ca="1" si="2"/>
        <v>72:73</v>
      </c>
      <c r="QU4" s="132" t="str">
        <f t="shared" ca="1" si="2"/>
        <v>79:80</v>
      </c>
      <c r="QV4" s="132" t="str">
        <f t="shared" ca="1" si="2"/>
        <v>86:87</v>
      </c>
      <c r="QW4" s="132" t="str">
        <f t="shared" ca="1" si="2"/>
        <v>94:95</v>
      </c>
      <c r="QX4" s="132" t="str">
        <f t="shared" ca="1" si="2"/>
        <v>38:39</v>
      </c>
      <c r="QY4" s="132" t="str">
        <f t="shared" ca="1" si="2"/>
        <v>61:62</v>
      </c>
      <c r="QZ4" s="132" t="str">
        <f t="shared" ca="1" si="2"/>
        <v>74:75</v>
      </c>
      <c r="RA4" s="132" t="str">
        <f t="shared" ca="1" si="2"/>
        <v>81:82</v>
      </c>
      <c r="RB4" s="132" t="str">
        <f t="shared" ca="1" si="2"/>
        <v>88:89</v>
      </c>
      <c r="RC4" s="132" t="str">
        <f t="shared" ca="1" si="2"/>
        <v>96:97</v>
      </c>
      <c r="RD4" s="132" t="str">
        <f t="shared" ca="1" si="2"/>
        <v>38:39</v>
      </c>
      <c r="RE4" s="132" t="str">
        <f t="shared" ca="1" si="2"/>
        <v>63:64</v>
      </c>
      <c r="RF4" s="132" t="str">
        <f t="shared" ref="RF4:TC4" ca="1" si="3">INDEX(i.slices_ffcfw,RF$15,RF$19+(RF$21-1)*3)</f>
        <v>76:77</v>
      </c>
      <c r="RG4" s="132" t="str">
        <f t="shared" ca="1" si="3"/>
        <v>83:84</v>
      </c>
      <c r="RH4" s="132" t="str">
        <f t="shared" ca="1" si="3"/>
        <v>90:91</v>
      </c>
      <c r="RI4" s="132" t="str">
        <f t="shared" ca="1" si="3"/>
        <v>98:99</v>
      </c>
      <c r="RJ4" s="132" t="str">
        <f t="shared" ca="1" si="3"/>
        <v>38:39</v>
      </c>
      <c r="RK4" s="132" t="str">
        <f t="shared" ca="1" si="3"/>
        <v>54:55</v>
      </c>
      <c r="RL4" s="132" t="str">
        <f t="shared" ca="1" si="3"/>
        <v>67:68</v>
      </c>
      <c r="RM4" s="132" t="str">
        <f t="shared" ca="1" si="3"/>
        <v>74:75</v>
      </c>
      <c r="RN4" s="132" t="str">
        <f t="shared" ca="1" si="3"/>
        <v>81:82</v>
      </c>
      <c r="RO4" s="132" t="str">
        <f t="shared" ca="1" si="3"/>
        <v>89:90</v>
      </c>
      <c r="RP4" s="132" t="str">
        <f>INDEX(i.slices_ffcfw,RP$15,RP$19+(RP$21-1)*3)</f>
        <v>106:107</v>
      </c>
      <c r="RQ4" s="132" t="str">
        <f>INDEX(i.slices_ffcfw,RQ$15,RQ$19+(RQ$21-1)*3)</f>
        <v>119:120</v>
      </c>
      <c r="RR4" s="132" t="str">
        <f t="shared" si="3"/>
        <v>126:127</v>
      </c>
      <c r="RS4" s="132" t="str">
        <f t="shared" si="3"/>
        <v>133:134</v>
      </c>
      <c r="RT4" s="132" t="str">
        <f t="shared" si="3"/>
        <v>141:142</v>
      </c>
      <c r="RU4" s="132" t="str">
        <f t="shared" si="3"/>
        <v>159:160</v>
      </c>
      <c r="RV4" s="132" t="str">
        <f t="shared" si="3"/>
        <v>171:172</v>
      </c>
      <c r="RW4" s="132" t="str">
        <f t="shared" si="3"/>
        <v>178:179</v>
      </c>
      <c r="RX4" s="132" t="str">
        <f t="shared" si="3"/>
        <v>186:187</v>
      </c>
      <c r="RY4" s="132" t="str">
        <f t="shared" si="3"/>
        <v>194:195</v>
      </c>
      <c r="RZ4" s="132" t="str">
        <f t="shared" si="3"/>
        <v>211:212</v>
      </c>
      <c r="SA4" s="132" t="str">
        <f t="shared" si="3"/>
        <v>224:225</v>
      </c>
      <c r="SB4" s="132" t="str">
        <f t="shared" si="3"/>
        <v>230:231</v>
      </c>
      <c r="SC4" s="132" t="str">
        <f t="shared" si="3"/>
        <v>238:239</v>
      </c>
      <c r="SD4" s="132" t="str">
        <f t="shared" si="3"/>
        <v>246:247</v>
      </c>
      <c r="SE4" s="132" t="str">
        <f t="shared" si="3"/>
        <v>263:264</v>
      </c>
      <c r="SF4" s="132" t="str">
        <f t="shared" si="3"/>
        <v>276:277</v>
      </c>
      <c r="SG4" s="132" t="str">
        <f t="shared" si="3"/>
        <v>282:283</v>
      </c>
      <c r="SH4" s="132" t="str">
        <f t="shared" si="3"/>
        <v>290:291</v>
      </c>
      <c r="SI4" s="132" t="str">
        <f t="shared" si="3"/>
        <v>298:299</v>
      </c>
      <c r="SJ4" s="132" t="str">
        <f t="shared" si="3"/>
        <v>315:316</v>
      </c>
      <c r="SK4" s="132" t="str">
        <f t="shared" si="3"/>
        <v>328:329</v>
      </c>
      <c r="SL4" s="132" t="str">
        <f t="shared" si="3"/>
        <v>334:335</v>
      </c>
      <c r="SM4" s="132" t="str">
        <f t="shared" si="3"/>
        <v>342:343</v>
      </c>
      <c r="SN4" s="132" t="str">
        <f t="shared" si="3"/>
        <v>350:351</v>
      </c>
      <c r="SO4" s="132" t="str">
        <f t="shared" si="3"/>
        <v>367:368</v>
      </c>
      <c r="SP4" s="132" t="str">
        <f t="shared" si="3"/>
        <v>43:44</v>
      </c>
      <c r="SQ4" s="132" t="str">
        <f t="shared" si="3"/>
        <v>59:60</v>
      </c>
      <c r="SR4" s="132" t="str">
        <f t="shared" si="3"/>
        <v>72:73</v>
      </c>
      <c r="SS4" s="132" t="str">
        <f t="shared" si="3"/>
        <v>79:80</v>
      </c>
      <c r="ST4" s="132" t="str">
        <f t="shared" si="3"/>
        <v>86:87</v>
      </c>
      <c r="SU4" s="132" t="str">
        <f t="shared" si="3"/>
        <v>94:95</v>
      </c>
      <c r="SV4" s="132" t="str">
        <f t="shared" ca="1" si="3"/>
        <v>43:44</v>
      </c>
      <c r="SW4" s="132" t="str">
        <f t="shared" ca="1" si="3"/>
        <v>61:62</v>
      </c>
      <c r="SX4" s="132" t="str">
        <f t="shared" ca="1" si="3"/>
        <v>74:75</v>
      </c>
      <c r="SY4" s="132" t="str">
        <f t="shared" ca="1" si="3"/>
        <v>81:82</v>
      </c>
      <c r="SZ4" s="132" t="str">
        <f t="shared" ca="1" si="3"/>
        <v>88:89</v>
      </c>
      <c r="TA4" s="132" t="str">
        <f t="shared" ca="1" si="3"/>
        <v>96:97</v>
      </c>
      <c r="TB4" s="132" t="str">
        <f t="shared" ca="1" si="3"/>
        <v>43:44</v>
      </c>
      <c r="TC4" s="132" t="str">
        <f t="shared" ca="1" si="3"/>
        <v>64:65</v>
      </c>
      <c r="TD4" s="132" t="str">
        <f t="shared" ref="TD4:UY4" ca="1" si="4">INDEX(i.slices_ffcfw,TD$15,TD$19+(TD$21-1)*3)</f>
        <v>77:78</v>
      </c>
      <c r="TE4" s="132" t="str">
        <f t="shared" ca="1" si="4"/>
        <v>84:85</v>
      </c>
      <c r="TF4" s="132" t="str">
        <f t="shared" ca="1" si="4"/>
        <v>91:92</v>
      </c>
      <c r="TG4" s="132" t="str">
        <f t="shared" ca="1" si="4"/>
        <v>99:100</v>
      </c>
      <c r="TH4" s="132" t="str">
        <f t="shared" ca="1" si="4"/>
        <v>43:44</v>
      </c>
      <c r="TI4" s="132" t="str">
        <f t="shared" ca="1" si="4"/>
        <v>66:67</v>
      </c>
      <c r="TJ4" s="132" t="str">
        <f t="shared" ca="1" si="4"/>
        <v>79:80</v>
      </c>
      <c r="TK4" s="132" t="str">
        <f t="shared" ca="1" si="4"/>
        <v>86:87</v>
      </c>
      <c r="TL4" s="132" t="str">
        <f t="shared" ca="1" si="4"/>
        <v>93:94</v>
      </c>
      <c r="TM4" s="132" t="str">
        <f t="shared" ca="1" si="4"/>
        <v>101:102</v>
      </c>
      <c r="TN4" s="132" t="str">
        <f t="shared" ca="1" si="4"/>
        <v>43:44</v>
      </c>
      <c r="TO4" s="132" t="str">
        <f t="shared" ca="1" si="4"/>
        <v>68:69</v>
      </c>
      <c r="TP4" s="132" t="str">
        <f t="shared" ca="1" si="4"/>
        <v>81:82</v>
      </c>
      <c r="TQ4" s="132" t="str">
        <f t="shared" ca="1" si="4"/>
        <v>88:89</v>
      </c>
      <c r="TR4" s="132" t="str">
        <f t="shared" ca="1" si="4"/>
        <v>95:96</v>
      </c>
      <c r="TS4" s="132" t="str">
        <f t="shared" ca="1" si="4"/>
        <v>103:104</v>
      </c>
      <c r="TT4" s="132" t="str">
        <f t="shared" ca="1" si="4"/>
        <v>43:44</v>
      </c>
      <c r="TU4" s="132" t="str">
        <f t="shared" ca="1" si="4"/>
        <v>59:60</v>
      </c>
      <c r="TV4" s="132" t="str">
        <f t="shared" ca="1" si="4"/>
        <v>72:73</v>
      </c>
      <c r="TW4" s="132" t="str">
        <f t="shared" ca="1" si="4"/>
        <v>79:80</v>
      </c>
      <c r="TX4" s="132" t="str">
        <f t="shared" ca="1" si="4"/>
        <v>86:87</v>
      </c>
      <c r="TY4" s="132" t="str">
        <f t="shared" ca="1" si="4"/>
        <v>94:95</v>
      </c>
      <c r="TZ4" s="132" t="str">
        <f t="shared" si="4"/>
        <v>111:112</v>
      </c>
      <c r="UA4" s="132" t="str">
        <f t="shared" si="4"/>
        <v>124:125</v>
      </c>
      <c r="UB4" s="132" t="str">
        <f t="shared" si="4"/>
        <v>131:132</v>
      </c>
      <c r="UC4" s="132" t="str">
        <f t="shared" si="4"/>
        <v>138:139</v>
      </c>
      <c r="UD4" s="132" t="str">
        <f t="shared" si="4"/>
        <v>146:147</v>
      </c>
      <c r="UE4" s="132" t="str">
        <f t="shared" si="4"/>
        <v>164:165</v>
      </c>
      <c r="UF4" s="132" t="str">
        <f t="shared" si="4"/>
        <v>176:177</v>
      </c>
      <c r="UG4" s="132" t="str">
        <f t="shared" si="4"/>
        <v>183:184</v>
      </c>
      <c r="UH4" s="132" t="str">
        <f t="shared" si="4"/>
        <v>191:192</v>
      </c>
      <c r="UI4" s="132" t="str">
        <f t="shared" si="4"/>
        <v>199:200</v>
      </c>
      <c r="UJ4" s="132" t="str">
        <f t="shared" si="4"/>
        <v>216:217</v>
      </c>
      <c r="UK4" s="132" t="str">
        <f t="shared" si="4"/>
        <v>229:230</v>
      </c>
      <c r="UL4" s="132" t="str">
        <f t="shared" si="4"/>
        <v>235:236</v>
      </c>
      <c r="UM4" s="132" t="str">
        <f t="shared" si="4"/>
        <v>243:244</v>
      </c>
      <c r="UN4" s="132" t="str">
        <f t="shared" si="4"/>
        <v>251:252</v>
      </c>
      <c r="UO4" s="132" t="str">
        <f t="shared" si="4"/>
        <v>268:269</v>
      </c>
      <c r="UP4" s="132" t="str">
        <f t="shared" si="4"/>
        <v>281:282</v>
      </c>
      <c r="UQ4" s="132" t="str">
        <f t="shared" si="4"/>
        <v>287:288</v>
      </c>
      <c r="UR4" s="132" t="str">
        <f t="shared" si="4"/>
        <v>295:296</v>
      </c>
      <c r="US4" s="132" t="str">
        <f t="shared" si="4"/>
        <v>303:304</v>
      </c>
      <c r="UT4" s="132" t="str">
        <f t="shared" si="4"/>
        <v>320:321</v>
      </c>
      <c r="UU4" s="132" t="str">
        <f t="shared" si="4"/>
        <v>333:334</v>
      </c>
      <c r="UV4" s="132" t="str">
        <f t="shared" si="4"/>
        <v>339:340</v>
      </c>
      <c r="UW4" s="132" t="str">
        <f t="shared" si="4"/>
        <v>347:348</v>
      </c>
      <c r="UX4" s="132" t="str">
        <f t="shared" si="4"/>
        <v>355:356</v>
      </c>
      <c r="UY4" s="132" t="str">
        <f t="shared" si="4"/>
        <v>372:373</v>
      </c>
      <c r="UZ4" s="96"/>
      <c r="VA4" s="97" t="s">
        <v>190</v>
      </c>
    </row>
    <row r="5" spans="1:573">
      <c r="A5" s="506">
        <f>ROW(A5)-5</f>
        <v>0</v>
      </c>
      <c r="B5" s="506"/>
      <c r="C5" s="102">
        <v>0</v>
      </c>
      <c r="D5" s="529" t="s">
        <v>1881</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1283</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UZ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ref="LV5:MA5" si="14">_xlfn.IFS(OR(LV$1="sam",LV$1="sai"),1,LV$1="sav","-",OR(LV$1="sap",LV$1="saa",LV$1="sar",LV$1="sat"),0)</f>
        <v>-</v>
      </c>
      <c r="LW5" s="532" t="str">
        <f t="shared" si="14"/>
        <v>-</v>
      </c>
      <c r="LX5" s="532" t="str">
        <f t="shared" si="14"/>
        <v>-</v>
      </c>
      <c r="LY5" s="532" t="str">
        <f t="shared" si="14"/>
        <v>-</v>
      </c>
      <c r="LZ5" s="532" t="str">
        <f t="shared" si="14"/>
        <v>-</v>
      </c>
      <c r="MA5" s="532" t="str">
        <f t="shared" si="14"/>
        <v>-</v>
      </c>
      <c r="MB5" s="532" t="str">
        <f t="shared" ref="MB5:MD5" si="15">_xlfn.IFS(OR(MB$1="sam",MB$1="sai"),1,MB$1="sav","-",OR(MB$1="sap",MB$1="saa",MB$1="sar",MB$1="sat"),0)</f>
        <v>-</v>
      </c>
      <c r="MC5" s="532" t="str">
        <f t="shared" si="15"/>
        <v>-</v>
      </c>
      <c r="MD5" s="532" t="str">
        <f t="shared" si="15"/>
        <v>-</v>
      </c>
      <c r="ME5" s="532" t="str">
        <f>_xlfn.IFS(OR(ME$1="sam",ME$1="sai"),1,ME$1="sav","-",OR(ME$1="sap",ME$1="saa",ME$1="sar",ME$1="sat"),0)</f>
        <v>-</v>
      </c>
      <c r="MF5" s="532" t="str">
        <f>_xlfn.IFS(OR(MF$1="sam",MF$1="sai"),1,MF$1="sav","-",OR(MF$1="sap",MF$1="saa",MF$1="sar",MF$1="sat"),0)</f>
        <v>-</v>
      </c>
      <c r="MG5" s="532" t="str">
        <f>_xlfn.IFS(OR(MG$1="sam",MG$1="sai"),1,MG$1="sav","-",OR(MG$1="sap",MG$1="saa",MG$1="sar",MG$1="sat"),0)</f>
        <v>-</v>
      </c>
      <c r="MH5" s="532" t="str">
        <f t="shared" si="13"/>
        <v>-</v>
      </c>
      <c r="MI5" s="532" t="str">
        <f t="shared" si="13"/>
        <v>-</v>
      </c>
      <c r="MJ5" s="532" t="str">
        <f t="shared" si="13"/>
        <v>-</v>
      </c>
      <c r="MK5" s="532" t="str">
        <f t="shared" si="13"/>
        <v>-</v>
      </c>
      <c r="ML5" s="532" t="str">
        <f t="shared" si="13"/>
        <v>-</v>
      </c>
      <c r="MM5" s="532" t="str">
        <f t="shared" si="13"/>
        <v>-</v>
      </c>
      <c r="MN5" s="532" t="str">
        <f t="shared" si="13"/>
        <v>-</v>
      </c>
      <c r="MO5" s="532" t="str">
        <f t="shared" ref="MO5:MQ5" si="16">_xlfn.IFS(OR(MO$1="sam",MO$1="sai"),1,MO$1="sav","-",OR(MO$1="sap",MO$1="saa",MO$1="sar",MO$1="sat"),0)</f>
        <v>-</v>
      </c>
      <c r="MP5" s="532" t="str">
        <f t="shared" si="16"/>
        <v>-</v>
      </c>
      <c r="MQ5" s="532" t="str">
        <f t="shared" si="16"/>
        <v>-</v>
      </c>
      <c r="MR5" s="532">
        <f t="shared" si="13"/>
        <v>1</v>
      </c>
      <c r="MS5" s="102"/>
      <c r="MT5" s="532" t="str">
        <f t="shared" si="13"/>
        <v>-</v>
      </c>
      <c r="MU5" s="532" t="str">
        <f t="shared" si="13"/>
        <v>-</v>
      </c>
      <c r="MV5" s="532" t="str">
        <f t="shared" si="13"/>
        <v>-</v>
      </c>
      <c r="MW5" s="532" t="str">
        <f t="shared" si="13"/>
        <v>-</v>
      </c>
      <c r="MX5" s="532">
        <f t="shared" si="13"/>
        <v>1</v>
      </c>
      <c r="MY5" s="532">
        <f t="shared" si="13"/>
        <v>1</v>
      </c>
      <c r="MZ5" s="532">
        <f t="shared" si="13"/>
        <v>1</v>
      </c>
      <c r="NA5" s="102"/>
      <c r="NB5" s="532" t="str">
        <f t="shared" si="13"/>
        <v>-</v>
      </c>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f t="shared" si="13"/>
        <v>1</v>
      </c>
      <c r="NM5" s="532">
        <f t="shared" si="13"/>
        <v>1</v>
      </c>
      <c r="NN5" s="532">
        <f t="shared" si="13"/>
        <v>1</v>
      </c>
      <c r="NO5" s="532">
        <f t="shared" si="13"/>
        <v>1</v>
      </c>
      <c r="NP5" s="532">
        <f t="shared" si="13"/>
        <v>1</v>
      </c>
      <c r="NQ5" s="532">
        <f t="shared" si="13"/>
        <v>1</v>
      </c>
      <c r="NR5" s="532">
        <f t="shared" si="13"/>
        <v>1</v>
      </c>
      <c r="NS5" s="532">
        <f t="shared" si="13"/>
        <v>1</v>
      </c>
      <c r="NT5" s="532">
        <f t="shared" si="13"/>
        <v>1</v>
      </c>
      <c r="NU5" s="102"/>
      <c r="NV5" s="532" t="str">
        <f t="shared" si="13"/>
        <v>-</v>
      </c>
      <c r="NW5" s="532" t="str">
        <f t="shared" si="13"/>
        <v>-</v>
      </c>
      <c r="NX5" s="532" t="str">
        <f t="shared" si="13"/>
        <v>-</v>
      </c>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f t="shared" si="13"/>
        <v>1</v>
      </c>
      <c r="VA5" s="509">
        <v>0</v>
      </c>
    </row>
    <row r="6" spans="1:573" ht="17.25" collapsed="1">
      <c r="A6" s="506"/>
      <c r="B6" s="506"/>
      <c r="C6" s="14"/>
      <c r="D6" s="14"/>
      <c r="E6" s="102" t="b">
        <v>0</v>
      </c>
      <c r="F6" s="102"/>
      <c r="G6" s="507" t="s">
        <v>1008</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1100</v>
      </c>
      <c r="AT6" s="508" t="str">
        <f>IF(COUNTIF(AS$5:AS29,AS6)=1,"-","Dup")</f>
        <v>-</v>
      </c>
      <c r="AU6" s="508"/>
      <c r="AV6" s="518"/>
      <c r="AW6" s="518"/>
      <c r="AX6" s="518"/>
      <c r="AY6" s="518"/>
      <c r="AZ6" s="518"/>
      <c r="BA6" s="518"/>
      <c r="BB6" s="518"/>
      <c r="BC6" s="518"/>
      <c r="BD6" s="508"/>
      <c r="BE6" s="520" t="s">
        <v>1429</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1158</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1233</v>
      </c>
      <c r="JC6" s="523"/>
      <c r="JD6" s="520"/>
      <c r="JE6" s="523" t="s">
        <v>1812</v>
      </c>
      <c r="JF6" s="523" t="s">
        <v>1813</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1795</v>
      </c>
      <c r="KD6" s="520"/>
      <c r="KE6" s="520"/>
      <c r="KF6" s="520" t="s">
        <v>1791</v>
      </c>
      <c r="KG6" s="520"/>
      <c r="KH6" s="520"/>
      <c r="KI6" s="520"/>
      <c r="KJ6" s="525"/>
      <c r="KK6" s="525"/>
      <c r="KL6" s="525"/>
      <c r="KM6" s="520"/>
      <c r="KN6" s="520"/>
      <c r="KO6" s="520"/>
      <c r="KP6" s="520"/>
      <c r="KQ6" s="508"/>
      <c r="KR6" s="518"/>
      <c r="KS6" s="520" t="s">
        <v>575</v>
      </c>
      <c r="KT6" s="520"/>
      <c r="KU6" s="520"/>
      <c r="KV6" s="524"/>
      <c r="KW6" s="521"/>
      <c r="KX6" s="520" t="s">
        <v>1095</v>
      </c>
      <c r="KY6" s="520" t="s">
        <v>1096</v>
      </c>
      <c r="KZ6" s="520"/>
      <c r="LA6" s="520"/>
      <c r="LB6" s="520" t="s">
        <v>1097</v>
      </c>
      <c r="LC6" s="520" t="s">
        <v>1096</v>
      </c>
      <c r="LD6" s="525"/>
      <c r="LE6" s="518"/>
      <c r="LF6" s="520" t="s">
        <v>1681</v>
      </c>
      <c r="LG6" s="520"/>
      <c r="LH6" s="520"/>
      <c r="LI6" s="520"/>
      <c r="LJ6" s="520"/>
      <c r="LK6" s="520"/>
      <c r="LL6" s="520"/>
      <c r="LM6" s="520"/>
      <c r="LN6" s="525"/>
      <c r="LO6" s="518"/>
      <c r="LP6" s="518"/>
      <c r="LQ6" s="518"/>
      <c r="LR6" s="518"/>
      <c r="LS6" s="518"/>
      <c r="LT6" s="518"/>
      <c r="LU6" s="518"/>
      <c r="LV6" s="520"/>
      <c r="LW6" s="520" t="s">
        <v>1098</v>
      </c>
      <c r="LX6" s="520"/>
      <c r="LY6" s="518"/>
      <c r="LZ6" s="520"/>
      <c r="MA6" s="520" t="s">
        <v>1099</v>
      </c>
      <c r="MB6" s="520"/>
      <c r="MC6" s="520"/>
      <c r="MD6" s="520"/>
      <c r="ME6" s="518"/>
      <c r="MF6" s="524"/>
      <c r="MG6" s="524"/>
      <c r="MH6" s="518"/>
      <c r="MI6" s="518"/>
      <c r="MJ6" s="518"/>
      <c r="MK6" s="518"/>
      <c r="ML6" s="520" t="s">
        <v>1099</v>
      </c>
      <c r="MM6" s="520"/>
      <c r="MN6" s="520"/>
      <c r="MO6" s="520"/>
      <c r="MP6" s="520"/>
      <c r="MQ6" s="520"/>
      <c r="MR6" s="520"/>
      <c r="MS6" s="508"/>
      <c r="MT6" s="521"/>
      <c r="MU6" s="520"/>
      <c r="MV6" s="520"/>
      <c r="MW6" s="520"/>
      <c r="MX6" s="520" t="s">
        <v>1101</v>
      </c>
      <c r="MY6" s="520"/>
      <c r="MZ6" s="520"/>
      <c r="NA6" s="508"/>
      <c r="NB6" s="520"/>
      <c r="NC6" s="520"/>
      <c r="ND6" s="520"/>
      <c r="NE6" s="520"/>
      <c r="NF6" s="520"/>
      <c r="NG6" s="520"/>
      <c r="NH6" s="520"/>
      <c r="NI6" s="520"/>
      <c r="NJ6" s="520"/>
      <c r="NK6" s="520"/>
      <c r="NL6" s="521"/>
      <c r="NM6" s="521"/>
      <c r="NN6" s="521"/>
      <c r="NO6" s="521"/>
      <c r="NP6" s="521"/>
      <c r="NQ6" s="521"/>
      <c r="NR6" s="521"/>
      <c r="NS6" s="521"/>
      <c r="NT6" s="518"/>
      <c r="NU6" s="508"/>
      <c r="NV6" s="518"/>
      <c r="NW6" s="518"/>
      <c r="NX6" s="51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09">
        <v>0</v>
      </c>
    </row>
    <row r="7" spans="1:573" hidden="1" outlineLevel="1">
      <c r="A7" s="21"/>
      <c r="B7" s="21"/>
      <c r="C7" s="14"/>
      <c r="D7" s="14"/>
      <c r="E7" t="b">
        <v>0</v>
      </c>
      <c r="G7" s="29" t="s">
        <v>1877</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8"/>
      <c r="LO7" s="568"/>
      <c r="LP7" s="568"/>
      <c r="LQ7" s="568"/>
      <c r="LR7" s="568"/>
      <c r="LS7" s="568"/>
      <c r="LT7" s="568"/>
      <c r="LU7" s="568"/>
      <c r="LV7" s="565"/>
      <c r="LW7" s="565"/>
      <c r="LX7" s="565"/>
      <c r="LY7" s="568"/>
      <c r="LZ7" s="568"/>
      <c r="MA7" s="565"/>
      <c r="MB7" s="565"/>
      <c r="MC7" s="565"/>
      <c r="MD7" s="565"/>
      <c r="ME7" s="565"/>
      <c r="MF7" s="565"/>
      <c r="MG7" s="565"/>
      <c r="MH7" s="565"/>
      <c r="MI7" s="565"/>
      <c r="MJ7" s="565"/>
      <c r="MK7" s="565"/>
      <c r="ML7" s="565"/>
      <c r="MM7" s="568"/>
      <c r="MN7" s="568"/>
      <c r="MO7" s="565"/>
      <c r="MP7" s="565"/>
      <c r="MQ7" s="565"/>
      <c r="MR7" s="565"/>
      <c r="MS7" s="9"/>
      <c r="MT7" s="565"/>
      <c r="MU7" s="565"/>
      <c r="MV7" s="565"/>
      <c r="MW7" s="565"/>
      <c r="MX7" s="565"/>
      <c r="MY7" s="565"/>
      <c r="MZ7" s="565"/>
      <c r="NA7" s="9"/>
      <c r="NB7" s="565"/>
      <c r="NC7" s="565"/>
      <c r="ND7" s="565"/>
      <c r="NE7" s="565"/>
      <c r="NF7" s="565"/>
      <c r="NG7" s="565"/>
      <c r="NH7" s="565"/>
      <c r="NI7" s="565"/>
      <c r="NJ7" s="565"/>
      <c r="NK7" s="565"/>
      <c r="NL7" s="565"/>
      <c r="NM7" s="565"/>
      <c r="NN7" s="565"/>
      <c r="NO7" s="565"/>
      <c r="NP7" s="565"/>
      <c r="NQ7" s="565"/>
      <c r="NR7" s="565"/>
      <c r="NS7" s="565"/>
      <c r="NT7" s="565"/>
      <c r="NU7" s="9"/>
      <c r="NV7" s="12"/>
      <c r="NW7" s="12"/>
      <c r="NX7" s="12"/>
      <c r="NY7" s="12"/>
      <c r="NZ7" s="12"/>
      <c r="OA7" s="12"/>
      <c r="OB7" s="136"/>
      <c r="OC7" s="136"/>
      <c r="OD7" s="136"/>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2"/>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569"/>
      <c r="QG7" s="569"/>
      <c r="QH7" s="569"/>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8"/>
      <c r="VA7" s="23"/>
    </row>
    <row r="8" spans="1:573"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8"/>
      <c r="LO8" s="568"/>
      <c r="LP8" s="568"/>
      <c r="LQ8" s="568"/>
      <c r="LR8" s="568"/>
      <c r="LS8" s="568"/>
      <c r="LT8" s="568"/>
      <c r="LU8" s="568"/>
      <c r="LV8" s="565"/>
      <c r="LW8" s="565"/>
      <c r="LX8" s="565"/>
      <c r="LY8" s="568"/>
      <c r="LZ8" s="568"/>
      <c r="MA8" s="565"/>
      <c r="MB8" s="565"/>
      <c r="MC8" s="565"/>
      <c r="MD8" s="565"/>
      <c r="ME8" s="565"/>
      <c r="MF8" s="565"/>
      <c r="MG8" s="565"/>
      <c r="MH8" s="565"/>
      <c r="MI8" s="565"/>
      <c r="MJ8" s="565"/>
      <c r="MK8" s="565"/>
      <c r="ML8" s="565"/>
      <c r="MM8" s="568"/>
      <c r="MN8" s="568"/>
      <c r="MO8" s="565"/>
      <c r="MP8" s="565"/>
      <c r="MQ8" s="565"/>
      <c r="MR8" s="565"/>
      <c r="MS8" s="9"/>
      <c r="MT8" s="565"/>
      <c r="MU8" s="565"/>
      <c r="MV8" s="565"/>
      <c r="MW8" s="565"/>
      <c r="MX8" s="565"/>
      <c r="MY8" s="565"/>
      <c r="MZ8" s="565"/>
      <c r="NA8" s="9"/>
      <c r="NB8" s="565"/>
      <c r="NC8" s="565"/>
      <c r="ND8" s="565"/>
      <c r="NE8" s="565"/>
      <c r="NF8" s="565"/>
      <c r="NG8" s="565"/>
      <c r="NH8" s="565"/>
      <c r="NI8" s="565"/>
      <c r="NJ8" s="565"/>
      <c r="NK8" s="565"/>
      <c r="NL8" s="565"/>
      <c r="NM8" s="565"/>
      <c r="NN8" s="565"/>
      <c r="NO8" s="565"/>
      <c r="NP8" s="565"/>
      <c r="NQ8" s="565"/>
      <c r="NR8" s="565"/>
      <c r="NS8" s="565"/>
      <c r="NT8" s="565"/>
      <c r="NU8" s="9"/>
      <c r="NV8" s="12"/>
      <c r="NW8" s="12"/>
      <c r="NX8" s="12"/>
      <c r="NY8" s="12"/>
      <c r="NZ8" s="12"/>
      <c r="OA8" s="12"/>
      <c r="OB8" s="136"/>
      <c r="OC8" s="136"/>
      <c r="OD8" s="136"/>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569"/>
      <c r="QG8" s="569"/>
      <c r="QH8" s="569"/>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8"/>
      <c r="VA8" s="23"/>
    </row>
    <row r="9" spans="1:573"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8"/>
      <c r="LO9" s="568"/>
      <c r="LP9" s="568"/>
      <c r="LQ9" s="568"/>
      <c r="LR9" s="568"/>
      <c r="LS9" s="568"/>
      <c r="LT9" s="568"/>
      <c r="LU9" s="568"/>
      <c r="LV9" s="565"/>
      <c r="LW9" s="565"/>
      <c r="LX9" s="565"/>
      <c r="LY9" s="568"/>
      <c r="LZ9" s="568"/>
      <c r="MA9" s="565"/>
      <c r="MB9" s="565"/>
      <c r="MC9" s="565"/>
      <c r="MD9" s="565"/>
      <c r="ME9" s="565"/>
      <c r="MF9" s="565"/>
      <c r="MG9" s="565"/>
      <c r="MH9" s="565"/>
      <c r="MI9" s="565"/>
      <c r="MJ9" s="565"/>
      <c r="MK9" s="565"/>
      <c r="ML9" s="565"/>
      <c r="MM9" s="568"/>
      <c r="MN9" s="568"/>
      <c r="MO9" s="565"/>
      <c r="MP9" s="565"/>
      <c r="MQ9" s="565"/>
      <c r="MR9" s="565"/>
      <c r="MS9" s="9"/>
      <c r="MT9" s="565"/>
      <c r="MU9" s="565"/>
      <c r="MV9" s="565"/>
      <c r="MW9" s="565"/>
      <c r="MX9" s="565"/>
      <c r="MY9" s="565"/>
      <c r="MZ9" s="565"/>
      <c r="NA9" s="9"/>
      <c r="NB9" s="565"/>
      <c r="NC9" s="565"/>
      <c r="ND9" s="565"/>
      <c r="NE9" s="565"/>
      <c r="NF9" s="565"/>
      <c r="NG9" s="565"/>
      <c r="NH9" s="565"/>
      <c r="NI9" s="565"/>
      <c r="NJ9" s="565"/>
      <c r="NK9" s="565"/>
      <c r="NL9" s="565"/>
      <c r="NM9" s="565"/>
      <c r="NN9" s="565"/>
      <c r="NO9" s="565"/>
      <c r="NP9" s="565"/>
      <c r="NQ9" s="565"/>
      <c r="NR9" s="565"/>
      <c r="NS9" s="565"/>
      <c r="NT9" s="565"/>
      <c r="NU9" s="9"/>
      <c r="NV9" s="12"/>
      <c r="NW9" s="12"/>
      <c r="NX9" s="12"/>
      <c r="NY9" s="12"/>
      <c r="NZ9" s="12"/>
      <c r="OA9" s="12"/>
      <c r="OB9" s="136"/>
      <c r="OC9" s="136"/>
      <c r="OD9" s="136"/>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569"/>
      <c r="QG9" s="569"/>
      <c r="QH9" s="569"/>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8"/>
      <c r="VA9" s="23"/>
    </row>
    <row r="10" spans="1:573"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8"/>
      <c r="LO10" s="568"/>
      <c r="LP10" s="568"/>
      <c r="LQ10" s="568"/>
      <c r="LR10" s="568"/>
      <c r="LS10" s="568"/>
      <c r="LT10" s="568"/>
      <c r="LU10" s="568"/>
      <c r="LV10" s="565"/>
      <c r="LW10" s="565"/>
      <c r="LX10" s="565"/>
      <c r="LY10" s="568"/>
      <c r="LZ10" s="568"/>
      <c r="MA10" s="565"/>
      <c r="MB10" s="565"/>
      <c r="MC10" s="565"/>
      <c r="MD10" s="565"/>
      <c r="ME10" s="565"/>
      <c r="MF10" s="565"/>
      <c r="MG10" s="565"/>
      <c r="MH10" s="565"/>
      <c r="MI10" s="565"/>
      <c r="MJ10" s="565"/>
      <c r="MK10" s="565"/>
      <c r="ML10" s="565"/>
      <c r="MM10" s="568"/>
      <c r="MN10" s="568"/>
      <c r="MO10" s="565"/>
      <c r="MP10" s="565"/>
      <c r="MQ10" s="565"/>
      <c r="MR10" s="565"/>
      <c r="MS10" s="9"/>
      <c r="MT10" s="565"/>
      <c r="MU10" s="565"/>
      <c r="MV10" s="565"/>
      <c r="MW10" s="565"/>
      <c r="MX10" s="565"/>
      <c r="MY10" s="565"/>
      <c r="MZ10" s="565"/>
      <c r="NA10" s="9"/>
      <c r="NB10" s="565"/>
      <c r="NC10" s="565"/>
      <c r="ND10" s="565"/>
      <c r="NE10" s="565"/>
      <c r="NF10" s="565"/>
      <c r="NG10" s="565"/>
      <c r="NH10" s="565"/>
      <c r="NI10" s="565"/>
      <c r="NJ10" s="565"/>
      <c r="NK10" s="565"/>
      <c r="NL10" s="565"/>
      <c r="NM10" s="565"/>
      <c r="NN10" s="565"/>
      <c r="NO10" s="565"/>
      <c r="NP10" s="565"/>
      <c r="NQ10" s="565"/>
      <c r="NR10" s="565"/>
      <c r="NS10" s="565"/>
      <c r="NT10" s="565"/>
      <c r="NU10" s="9"/>
      <c r="NV10" s="12"/>
      <c r="NW10" s="12"/>
      <c r="NX10" s="12"/>
      <c r="NY10" s="12"/>
      <c r="NZ10" s="12"/>
      <c r="OA10" s="12"/>
      <c r="OB10" s="136"/>
      <c r="OC10" s="136"/>
      <c r="OD10" s="136"/>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569"/>
      <c r="QG10" s="569"/>
      <c r="QH10" s="569"/>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8"/>
      <c r="VA10" s="23"/>
    </row>
    <row r="11" spans="1:573"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8"/>
      <c r="LO11" s="568"/>
      <c r="LP11" s="568"/>
      <c r="LQ11" s="568"/>
      <c r="LR11" s="568"/>
      <c r="LS11" s="568"/>
      <c r="LT11" s="568"/>
      <c r="LU11" s="568"/>
      <c r="LV11" s="565"/>
      <c r="LW11" s="565"/>
      <c r="LX11" s="565"/>
      <c r="LY11" s="568"/>
      <c r="LZ11" s="568"/>
      <c r="MA11" s="565"/>
      <c r="MB11" s="565"/>
      <c r="MC11" s="565"/>
      <c r="MD11" s="565"/>
      <c r="ME11" s="565"/>
      <c r="MF11" s="565"/>
      <c r="MG11" s="565"/>
      <c r="MH11" s="565"/>
      <c r="MI11" s="565"/>
      <c r="MJ11" s="565"/>
      <c r="MK11" s="565"/>
      <c r="ML11" s="565"/>
      <c r="MM11" s="568"/>
      <c r="MN11" s="568"/>
      <c r="MO11" s="565"/>
      <c r="MP11" s="565"/>
      <c r="MQ11" s="565"/>
      <c r="MR11" s="565"/>
      <c r="MS11" s="9"/>
      <c r="MT11" s="565"/>
      <c r="MU11" s="565"/>
      <c r="MV11" s="565"/>
      <c r="MW11" s="565"/>
      <c r="MX11" s="565"/>
      <c r="MY11" s="565"/>
      <c r="MZ11" s="565"/>
      <c r="NA11" s="9"/>
      <c r="NB11" s="565"/>
      <c r="NC11" s="565"/>
      <c r="ND11" s="565"/>
      <c r="NE11" s="565"/>
      <c r="NF11" s="565"/>
      <c r="NG11" s="565"/>
      <c r="NH11" s="565"/>
      <c r="NI11" s="565"/>
      <c r="NJ11" s="565"/>
      <c r="NK11" s="565"/>
      <c r="NL11" s="565"/>
      <c r="NM11" s="565"/>
      <c r="NN11" s="565"/>
      <c r="NO11" s="565"/>
      <c r="NP11" s="565"/>
      <c r="NQ11" s="565"/>
      <c r="NR11" s="565"/>
      <c r="NS11" s="565"/>
      <c r="NT11" s="565"/>
      <c r="NU11" s="9"/>
      <c r="NV11" s="12"/>
      <c r="NW11" s="12"/>
      <c r="NX11" s="12"/>
      <c r="NY11" s="12"/>
      <c r="NZ11" s="12"/>
      <c r="OA11" s="12"/>
      <c r="OB11" s="136"/>
      <c r="OC11" s="136"/>
      <c r="OD11" s="136"/>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569"/>
      <c r="QG11" s="569"/>
      <c r="QH11" s="569"/>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8"/>
      <c r="VA11" s="23"/>
    </row>
    <row r="12" spans="1:573"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8"/>
      <c r="LO12" s="568"/>
      <c r="LP12" s="568"/>
      <c r="LQ12" s="568"/>
      <c r="LR12" s="568"/>
      <c r="LS12" s="568"/>
      <c r="LT12" s="568"/>
      <c r="LU12" s="568"/>
      <c r="LV12" s="565"/>
      <c r="LW12" s="565"/>
      <c r="LX12" s="565"/>
      <c r="LY12" s="568"/>
      <c r="LZ12" s="568"/>
      <c r="MA12" s="565"/>
      <c r="MB12" s="565"/>
      <c r="MC12" s="565"/>
      <c r="MD12" s="565"/>
      <c r="ME12" s="565"/>
      <c r="MF12" s="565"/>
      <c r="MG12" s="565"/>
      <c r="MH12" s="565"/>
      <c r="MI12" s="565"/>
      <c r="MJ12" s="565"/>
      <c r="MK12" s="565"/>
      <c r="ML12" s="565"/>
      <c r="MM12" s="568"/>
      <c r="MN12" s="568"/>
      <c r="MO12" s="565"/>
      <c r="MP12" s="565"/>
      <c r="MQ12" s="565"/>
      <c r="MR12" s="565"/>
      <c r="MS12" s="9"/>
      <c r="MT12" s="565"/>
      <c r="MU12" s="565"/>
      <c r="MV12" s="565"/>
      <c r="MW12" s="565"/>
      <c r="MX12" s="565"/>
      <c r="MY12" s="565"/>
      <c r="MZ12" s="565"/>
      <c r="NA12" s="9"/>
      <c r="NB12" s="565"/>
      <c r="NC12" s="565"/>
      <c r="ND12" s="565"/>
      <c r="NE12" s="565"/>
      <c r="NF12" s="565"/>
      <c r="NG12" s="565"/>
      <c r="NH12" s="565"/>
      <c r="NI12" s="565"/>
      <c r="NJ12" s="565"/>
      <c r="NK12" s="565"/>
      <c r="NL12" s="565"/>
      <c r="NM12" s="565"/>
      <c r="NN12" s="565"/>
      <c r="NO12" s="565"/>
      <c r="NP12" s="565"/>
      <c r="NQ12" s="565"/>
      <c r="NR12" s="565"/>
      <c r="NS12" s="565"/>
      <c r="NT12" s="565"/>
      <c r="NU12" s="9"/>
      <c r="NV12" s="12"/>
      <c r="NW12" s="12"/>
      <c r="NX12" s="12"/>
      <c r="NY12" s="12"/>
      <c r="NZ12" s="12"/>
      <c r="OA12" s="12"/>
      <c r="OB12" s="136"/>
      <c r="OC12" s="136"/>
      <c r="OD12" s="136"/>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569"/>
      <c r="QG12" s="569"/>
      <c r="QH12" s="569"/>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8"/>
      <c r="VA12" s="23"/>
    </row>
    <row r="13" spans="1:573"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8"/>
      <c r="LO13" s="568"/>
      <c r="LP13" s="568"/>
      <c r="LQ13" s="568"/>
      <c r="LR13" s="568"/>
      <c r="LS13" s="568"/>
      <c r="LT13" s="568"/>
      <c r="LU13" s="568"/>
      <c r="LV13" s="565"/>
      <c r="LW13" s="565"/>
      <c r="LX13" s="565"/>
      <c r="LY13" s="568"/>
      <c r="LZ13" s="568"/>
      <c r="MA13" s="565"/>
      <c r="MB13" s="565"/>
      <c r="MC13" s="565"/>
      <c r="MD13" s="565"/>
      <c r="ME13" s="565"/>
      <c r="MF13" s="565"/>
      <c r="MG13" s="565"/>
      <c r="MH13" s="565"/>
      <c r="MI13" s="565"/>
      <c r="MJ13" s="565"/>
      <c r="MK13" s="565"/>
      <c r="ML13" s="565"/>
      <c r="MM13" s="568"/>
      <c r="MN13" s="568"/>
      <c r="MO13" s="565"/>
      <c r="MP13" s="565"/>
      <c r="MQ13" s="565"/>
      <c r="MR13" s="565"/>
      <c r="MS13" s="9"/>
      <c r="MT13" s="565"/>
      <c r="MU13" s="565"/>
      <c r="MV13" s="565"/>
      <c r="MW13" s="565"/>
      <c r="MX13" s="565"/>
      <c r="MY13" s="565"/>
      <c r="MZ13" s="565"/>
      <c r="NA13" s="9"/>
      <c r="NB13" s="565"/>
      <c r="NC13" s="565"/>
      <c r="ND13" s="565"/>
      <c r="NE13" s="565"/>
      <c r="NF13" s="565"/>
      <c r="NG13" s="565"/>
      <c r="NH13" s="565"/>
      <c r="NI13" s="565"/>
      <c r="NJ13" s="565"/>
      <c r="NK13" s="565"/>
      <c r="NL13" s="565"/>
      <c r="NM13" s="565"/>
      <c r="NN13" s="565"/>
      <c r="NO13" s="565"/>
      <c r="NP13" s="565"/>
      <c r="NQ13" s="565"/>
      <c r="NR13" s="565"/>
      <c r="NS13" s="565"/>
      <c r="NT13" s="565"/>
      <c r="NU13" s="9"/>
      <c r="NV13" s="12"/>
      <c r="NW13" s="12"/>
      <c r="NX13" s="12"/>
      <c r="NY13" s="12"/>
      <c r="NZ13" s="12"/>
      <c r="OA13" s="12"/>
      <c r="OB13" s="136"/>
      <c r="OC13" s="136"/>
      <c r="OD13" s="136"/>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569"/>
      <c r="QG13" s="569"/>
      <c r="QH13" s="569"/>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8"/>
      <c r="VA13" s="23"/>
    </row>
    <row r="14" spans="1:573"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8"/>
      <c r="LO14" s="568"/>
      <c r="LP14" s="568"/>
      <c r="LQ14" s="568"/>
      <c r="LR14" s="568"/>
      <c r="LS14" s="568"/>
      <c r="LT14" s="568"/>
      <c r="LU14" s="568"/>
      <c r="LV14" s="565"/>
      <c r="LW14" s="565"/>
      <c r="LX14" s="565"/>
      <c r="LY14" s="568"/>
      <c r="LZ14" s="568"/>
      <c r="MA14" s="565"/>
      <c r="MB14" s="565"/>
      <c r="MC14" s="565"/>
      <c r="MD14" s="565"/>
      <c r="ME14" s="565"/>
      <c r="MF14" s="565"/>
      <c r="MG14" s="565"/>
      <c r="MH14" s="565"/>
      <c r="MI14" s="565"/>
      <c r="MJ14" s="565"/>
      <c r="MK14" s="565"/>
      <c r="ML14" s="565"/>
      <c r="MM14" s="568"/>
      <c r="MN14" s="568"/>
      <c r="MO14" s="565"/>
      <c r="MP14" s="565"/>
      <c r="MQ14" s="565"/>
      <c r="MR14" s="565"/>
      <c r="MS14" s="9"/>
      <c r="MT14" s="565"/>
      <c r="MU14" s="565"/>
      <c r="MV14" s="565"/>
      <c r="MW14" s="565"/>
      <c r="MX14" s="565"/>
      <c r="MY14" s="565"/>
      <c r="MZ14" s="565"/>
      <c r="NA14" s="9"/>
      <c r="NB14" s="565"/>
      <c r="NC14" s="565"/>
      <c r="ND14" s="565"/>
      <c r="NE14" s="565"/>
      <c r="NF14" s="565"/>
      <c r="NG14" s="565"/>
      <c r="NH14" s="565"/>
      <c r="NI14" s="565"/>
      <c r="NJ14" s="565"/>
      <c r="NK14" s="565"/>
      <c r="NL14" s="565"/>
      <c r="NM14" s="565"/>
      <c r="NN14" s="565"/>
      <c r="NO14" s="565"/>
      <c r="NP14" s="565"/>
      <c r="NQ14" s="565"/>
      <c r="NR14" s="565"/>
      <c r="NS14" s="565"/>
      <c r="NT14" s="565"/>
      <c r="NU14" s="9"/>
      <c r="NV14" s="12"/>
      <c r="NW14" s="12"/>
      <c r="NX14" s="12"/>
      <c r="NY14" s="12"/>
      <c r="NZ14" s="12"/>
      <c r="OA14" s="12"/>
      <c r="OB14" s="136"/>
      <c r="OC14" s="136"/>
      <c r="OD14" s="136"/>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569"/>
      <c r="QG14" s="569"/>
      <c r="QH14" s="569"/>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8"/>
      <c r="VA14" s="23"/>
    </row>
    <row r="15" spans="1:573" collapsed="1">
      <c r="A15" s="21"/>
      <c r="B15" s="21"/>
      <c r="C15" s="526">
        <v>2</v>
      </c>
      <c r="D15" s="14"/>
      <c r="E15" t="b">
        <v>0</v>
      </c>
      <c r="G15" s="29" t="s">
        <v>1658</v>
      </c>
      <c r="N15">
        <v>2</v>
      </c>
      <c r="O15">
        <v>3</v>
      </c>
      <c r="U15">
        <v>4</v>
      </c>
      <c r="X15">
        <v>5</v>
      </c>
      <c r="AE15">
        <v>1</v>
      </c>
      <c r="AF15">
        <v>2</v>
      </c>
      <c r="AG15">
        <v>3</v>
      </c>
      <c r="AN15">
        <v>13</v>
      </c>
      <c r="AO15">
        <v>14</v>
      </c>
      <c r="AP15">
        <v>7</v>
      </c>
      <c r="AS15" s="553" t="s">
        <v>1658</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2">
        <v>6</v>
      </c>
      <c r="MB15" s="12">
        <v>7</v>
      </c>
      <c r="MC15" s="12">
        <v>8</v>
      </c>
      <c r="MD15" s="12">
        <v>9</v>
      </c>
      <c r="ME15" s="14"/>
      <c r="MF15" s="14"/>
      <c r="MG15" s="14"/>
      <c r="MH15" s="14"/>
      <c r="MI15" s="14"/>
      <c r="MJ15" s="14"/>
      <c r="MK15" s="14"/>
      <c r="ML15" s="12">
        <v>12</v>
      </c>
      <c r="MM15" s="12">
        <v>10</v>
      </c>
      <c r="MN15" s="12">
        <v>10</v>
      </c>
      <c r="MO15" s="12">
        <v>11</v>
      </c>
      <c r="MP15" s="12">
        <v>4</v>
      </c>
      <c r="MQ15" s="12">
        <v>5</v>
      </c>
      <c r="MR15" s="26" t="s">
        <v>1197</v>
      </c>
      <c r="MS15" s="14"/>
      <c r="MT15" s="12">
        <v>1</v>
      </c>
      <c r="MU15" s="12">
        <v>2</v>
      </c>
      <c r="MV15" s="12">
        <v>3</v>
      </c>
      <c r="MW15" s="12">
        <v>4</v>
      </c>
      <c r="MX15" s="12">
        <v>1</v>
      </c>
      <c r="MY15" s="12">
        <v>1</v>
      </c>
      <c r="MZ15" s="12">
        <v>1</v>
      </c>
      <c r="NA15" s="14"/>
      <c r="NB15" s="14"/>
      <c r="NC15" s="14"/>
      <c r="ND15" s="14"/>
      <c r="NE15" s="14"/>
      <c r="NF15" s="14"/>
      <c r="NG15" s="14"/>
      <c r="NH15" s="14"/>
      <c r="NI15" s="14"/>
      <c r="NJ15" s="14"/>
      <c r="NK15" s="14"/>
      <c r="NL15" s="14"/>
      <c r="NM15" s="12">
        <v>1</v>
      </c>
      <c r="NN15" s="12">
        <v>2</v>
      </c>
      <c r="NO15" s="12">
        <v>3</v>
      </c>
      <c r="NP15" s="12">
        <v>4</v>
      </c>
      <c r="NQ15" s="12">
        <v>5</v>
      </c>
      <c r="NR15" s="12">
        <v>6</v>
      </c>
      <c r="NS15" s="12">
        <v>7</v>
      </c>
      <c r="NT15" s="12">
        <v>8</v>
      </c>
      <c r="NU15" s="14"/>
      <c r="NV15" s="12">
        <v>1</v>
      </c>
      <c r="NW15" s="12">
        <v>2</v>
      </c>
      <c r="NX15" s="12">
        <v>4</v>
      </c>
      <c r="NY15" s="12">
        <v>5</v>
      </c>
      <c r="NZ15" s="12">
        <v>6</v>
      </c>
      <c r="OA15" s="12">
        <v>7</v>
      </c>
      <c r="OB15" s="136">
        <f ca="1">OFFSET(OB15,0,-6)</f>
        <v>1</v>
      </c>
      <c r="OC15" s="136">
        <f t="shared" ref="OC15:PE15" ca="1" si="25">OFFSET(OC15,0,-6)</f>
        <v>2</v>
      </c>
      <c r="OD15" s="136">
        <f t="shared" ca="1" si="25"/>
        <v>4</v>
      </c>
      <c r="OE15" s="136">
        <f t="shared" ca="1" si="25"/>
        <v>5</v>
      </c>
      <c r="OF15" s="136">
        <f t="shared" ca="1" si="25"/>
        <v>6</v>
      </c>
      <c r="OG15" s="136">
        <f t="shared" ca="1" si="25"/>
        <v>7</v>
      </c>
      <c r="OH15" s="136">
        <f t="shared" ca="1" si="25"/>
        <v>1</v>
      </c>
      <c r="OI15" s="136">
        <f t="shared" ca="1" si="25"/>
        <v>2</v>
      </c>
      <c r="OJ15" s="136">
        <f t="shared" ca="1" si="25"/>
        <v>4</v>
      </c>
      <c r="OK15" s="136">
        <f t="shared" ca="1" si="25"/>
        <v>5</v>
      </c>
      <c r="OL15" s="136">
        <f t="shared" ca="1" si="25"/>
        <v>6</v>
      </c>
      <c r="OM15" s="136">
        <f t="shared" ca="1" si="25"/>
        <v>7</v>
      </c>
      <c r="ON15" s="136">
        <f t="shared" ca="1" si="25"/>
        <v>1</v>
      </c>
      <c r="OO15" s="136">
        <f t="shared" ca="1" si="25"/>
        <v>2</v>
      </c>
      <c r="OP15" s="136">
        <f t="shared" ca="1" si="25"/>
        <v>4</v>
      </c>
      <c r="OQ15" s="136">
        <f t="shared" ca="1" si="25"/>
        <v>5</v>
      </c>
      <c r="OR15" s="136">
        <f t="shared" ca="1" si="25"/>
        <v>6</v>
      </c>
      <c r="OS15" s="136">
        <f t="shared" ca="1" si="25"/>
        <v>7</v>
      </c>
      <c r="OT15" s="136">
        <f t="shared" ca="1" si="25"/>
        <v>1</v>
      </c>
      <c r="OU15" s="136">
        <f t="shared" ca="1" si="25"/>
        <v>2</v>
      </c>
      <c r="OV15" s="136">
        <f t="shared" ca="1" si="25"/>
        <v>4</v>
      </c>
      <c r="OW15" s="136">
        <f t="shared" ca="1" si="25"/>
        <v>5</v>
      </c>
      <c r="OX15" s="136">
        <f t="shared" ca="1" si="25"/>
        <v>6</v>
      </c>
      <c r="OY15" s="136">
        <f t="shared" ca="1" si="25"/>
        <v>7</v>
      </c>
      <c r="OZ15" s="136">
        <f t="shared" ca="1" si="25"/>
        <v>1</v>
      </c>
      <c r="PA15" s="136">
        <f t="shared" ca="1" si="25"/>
        <v>2</v>
      </c>
      <c r="PB15" s="136">
        <f t="shared" ca="1" si="25"/>
        <v>4</v>
      </c>
      <c r="PC15" s="136">
        <f t="shared" ca="1" si="25"/>
        <v>5</v>
      </c>
      <c r="PD15" s="136">
        <f t="shared" ca="1" si="25"/>
        <v>6</v>
      </c>
      <c r="PE15" s="136">
        <f t="shared" ca="1" si="25"/>
        <v>7</v>
      </c>
      <c r="PF15" s="12">
        <v>8</v>
      </c>
      <c r="PG15" s="12">
        <f t="shared" ref="PG15:PP15" si="26">PF15+1</f>
        <v>9</v>
      </c>
      <c r="PH15" s="12">
        <f t="shared" si="26"/>
        <v>10</v>
      </c>
      <c r="PI15" s="12">
        <f t="shared" si="26"/>
        <v>11</v>
      </c>
      <c r="PJ15" s="12">
        <f t="shared" si="26"/>
        <v>12</v>
      </c>
      <c r="PK15" s="12">
        <f t="shared" si="26"/>
        <v>13</v>
      </c>
      <c r="PL15" s="12">
        <f t="shared" si="26"/>
        <v>14</v>
      </c>
      <c r="PM15" s="12">
        <f t="shared" si="26"/>
        <v>15</v>
      </c>
      <c r="PN15" s="12">
        <f t="shared" si="26"/>
        <v>16</v>
      </c>
      <c r="PO15" s="12">
        <f t="shared" si="26"/>
        <v>17</v>
      </c>
      <c r="PP15" s="12">
        <f t="shared" si="26"/>
        <v>18</v>
      </c>
      <c r="PQ15" s="12">
        <f t="shared" ref="PQ15:PY15" si="27">PP15+1</f>
        <v>19</v>
      </c>
      <c r="PR15" s="12">
        <f t="shared" si="27"/>
        <v>20</v>
      </c>
      <c r="PS15" s="12">
        <f t="shared" si="27"/>
        <v>21</v>
      </c>
      <c r="PT15" s="12">
        <f t="shared" si="27"/>
        <v>22</v>
      </c>
      <c r="PU15" s="12">
        <f t="shared" si="27"/>
        <v>23</v>
      </c>
      <c r="PV15" s="12">
        <f t="shared" si="27"/>
        <v>24</v>
      </c>
      <c r="PW15" s="12">
        <f t="shared" si="27"/>
        <v>25</v>
      </c>
      <c r="PX15" s="12">
        <f t="shared" si="27"/>
        <v>26</v>
      </c>
      <c r="PY15" s="12">
        <f t="shared" si="27"/>
        <v>27</v>
      </c>
      <c r="PZ15" s="12">
        <f t="shared" ref="PZ15" si="28">PY15+1</f>
        <v>28</v>
      </c>
      <c r="QA15" s="12">
        <f t="shared" ref="QA15" si="29">PZ15+1</f>
        <v>29</v>
      </c>
      <c r="QB15" s="12">
        <f t="shared" ref="QB15" si="30">QA15+1</f>
        <v>30</v>
      </c>
      <c r="QC15" s="12">
        <f t="shared" ref="QC15:QE15" si="31">QB15+1</f>
        <v>31</v>
      </c>
      <c r="QD15" s="12">
        <f t="shared" si="31"/>
        <v>32</v>
      </c>
      <c r="QE15" s="12">
        <f t="shared" si="31"/>
        <v>33</v>
      </c>
      <c r="QF15" s="145">
        <f>NV15</f>
        <v>1</v>
      </c>
      <c r="QG15" s="145">
        <f t="shared" ref="QG15:SR15" si="32">NW15</f>
        <v>2</v>
      </c>
      <c r="QH15" s="145">
        <f t="shared" si="32"/>
        <v>4</v>
      </c>
      <c r="QI15" s="145">
        <f t="shared" si="32"/>
        <v>5</v>
      </c>
      <c r="QJ15" s="145">
        <f t="shared" si="32"/>
        <v>6</v>
      </c>
      <c r="QK15" s="145">
        <f t="shared" si="32"/>
        <v>7</v>
      </c>
      <c r="QL15" s="145">
        <f t="shared" ca="1" si="32"/>
        <v>1</v>
      </c>
      <c r="QM15" s="145">
        <f t="shared" ca="1" si="32"/>
        <v>2</v>
      </c>
      <c r="QN15" s="145">
        <f t="shared" ca="1" si="32"/>
        <v>4</v>
      </c>
      <c r="QO15" s="145">
        <f t="shared" ca="1" si="32"/>
        <v>5</v>
      </c>
      <c r="QP15" s="145">
        <f t="shared" ca="1" si="32"/>
        <v>6</v>
      </c>
      <c r="QQ15" s="145">
        <f t="shared" ca="1" si="32"/>
        <v>7</v>
      </c>
      <c r="QR15" s="145">
        <f t="shared" ca="1" si="32"/>
        <v>1</v>
      </c>
      <c r="QS15" s="145">
        <f t="shared" ca="1" si="32"/>
        <v>2</v>
      </c>
      <c r="QT15" s="145">
        <f t="shared" ca="1" si="32"/>
        <v>4</v>
      </c>
      <c r="QU15" s="145">
        <f t="shared" ca="1" si="32"/>
        <v>5</v>
      </c>
      <c r="QV15" s="145">
        <f t="shared" ca="1" si="32"/>
        <v>6</v>
      </c>
      <c r="QW15" s="145">
        <f t="shared" ca="1" si="32"/>
        <v>7</v>
      </c>
      <c r="QX15" s="145">
        <f t="shared" ca="1" si="32"/>
        <v>1</v>
      </c>
      <c r="QY15" s="145">
        <f t="shared" ca="1" si="32"/>
        <v>2</v>
      </c>
      <c r="QZ15" s="145">
        <f t="shared" ca="1" si="32"/>
        <v>4</v>
      </c>
      <c r="RA15" s="145">
        <f t="shared" ca="1" si="32"/>
        <v>5</v>
      </c>
      <c r="RB15" s="145">
        <f t="shared" ca="1" si="32"/>
        <v>6</v>
      </c>
      <c r="RC15" s="145">
        <f t="shared" ca="1" si="32"/>
        <v>7</v>
      </c>
      <c r="RD15" s="145">
        <f t="shared" ca="1" si="32"/>
        <v>1</v>
      </c>
      <c r="RE15" s="145">
        <f t="shared" ca="1" si="32"/>
        <v>2</v>
      </c>
      <c r="RF15" s="145">
        <f t="shared" ca="1" si="32"/>
        <v>4</v>
      </c>
      <c r="RG15" s="145">
        <f t="shared" ca="1" si="32"/>
        <v>5</v>
      </c>
      <c r="RH15" s="145">
        <f t="shared" ca="1" si="32"/>
        <v>6</v>
      </c>
      <c r="RI15" s="145">
        <f t="shared" ca="1" si="32"/>
        <v>7</v>
      </c>
      <c r="RJ15" s="145">
        <f t="shared" ca="1" si="32"/>
        <v>1</v>
      </c>
      <c r="RK15" s="145">
        <f t="shared" ca="1" si="32"/>
        <v>2</v>
      </c>
      <c r="RL15" s="145">
        <f t="shared" ca="1" si="32"/>
        <v>4</v>
      </c>
      <c r="RM15" s="145">
        <f t="shared" ca="1" si="32"/>
        <v>5</v>
      </c>
      <c r="RN15" s="145">
        <f t="shared" ca="1" si="32"/>
        <v>6</v>
      </c>
      <c r="RO15" s="145">
        <f t="shared" ca="1" si="32"/>
        <v>7</v>
      </c>
      <c r="RP15" s="145">
        <f t="shared" si="32"/>
        <v>8</v>
      </c>
      <c r="RQ15" s="145">
        <f t="shared" si="32"/>
        <v>9</v>
      </c>
      <c r="RR15" s="145">
        <f t="shared" si="32"/>
        <v>10</v>
      </c>
      <c r="RS15" s="145">
        <f t="shared" si="32"/>
        <v>11</v>
      </c>
      <c r="RT15" s="145">
        <f t="shared" si="32"/>
        <v>12</v>
      </c>
      <c r="RU15" s="145">
        <f t="shared" si="32"/>
        <v>13</v>
      </c>
      <c r="RV15" s="145">
        <f t="shared" si="32"/>
        <v>14</v>
      </c>
      <c r="RW15" s="145">
        <f t="shared" si="32"/>
        <v>15</v>
      </c>
      <c r="RX15" s="145">
        <f t="shared" si="32"/>
        <v>16</v>
      </c>
      <c r="RY15" s="145">
        <f t="shared" si="32"/>
        <v>17</v>
      </c>
      <c r="RZ15" s="145">
        <f t="shared" si="32"/>
        <v>18</v>
      </c>
      <c r="SA15" s="145">
        <f t="shared" si="32"/>
        <v>19</v>
      </c>
      <c r="SB15" s="145">
        <f t="shared" si="32"/>
        <v>20</v>
      </c>
      <c r="SC15" s="145">
        <f t="shared" si="32"/>
        <v>21</v>
      </c>
      <c r="SD15" s="145">
        <f t="shared" si="32"/>
        <v>22</v>
      </c>
      <c r="SE15" s="145">
        <f t="shared" si="32"/>
        <v>23</v>
      </c>
      <c r="SF15" s="145">
        <f t="shared" si="32"/>
        <v>24</v>
      </c>
      <c r="SG15" s="145">
        <f t="shared" si="32"/>
        <v>25</v>
      </c>
      <c r="SH15" s="145">
        <f t="shared" si="32"/>
        <v>26</v>
      </c>
      <c r="SI15" s="145">
        <f t="shared" si="32"/>
        <v>27</v>
      </c>
      <c r="SJ15" s="145">
        <f t="shared" si="32"/>
        <v>28</v>
      </c>
      <c r="SK15" s="145">
        <f t="shared" si="32"/>
        <v>29</v>
      </c>
      <c r="SL15" s="145">
        <f t="shared" si="32"/>
        <v>30</v>
      </c>
      <c r="SM15" s="145">
        <f t="shared" si="32"/>
        <v>31</v>
      </c>
      <c r="SN15" s="145">
        <f t="shared" si="32"/>
        <v>32</v>
      </c>
      <c r="SO15" s="145">
        <f t="shared" si="32"/>
        <v>33</v>
      </c>
      <c r="SP15" s="145">
        <f t="shared" si="32"/>
        <v>1</v>
      </c>
      <c r="SQ15" s="145">
        <f t="shared" si="32"/>
        <v>2</v>
      </c>
      <c r="SR15" s="145">
        <f t="shared" si="32"/>
        <v>4</v>
      </c>
      <c r="SS15" s="145">
        <f t="shared" ref="SS15:UY15" si="33">QI15</f>
        <v>5</v>
      </c>
      <c r="ST15" s="145">
        <f t="shared" si="33"/>
        <v>6</v>
      </c>
      <c r="SU15" s="145">
        <f t="shared" si="33"/>
        <v>7</v>
      </c>
      <c r="SV15" s="145">
        <f t="shared" ca="1" si="33"/>
        <v>1</v>
      </c>
      <c r="SW15" s="145">
        <f t="shared" ca="1" si="33"/>
        <v>2</v>
      </c>
      <c r="SX15" s="145">
        <f t="shared" ca="1" si="33"/>
        <v>4</v>
      </c>
      <c r="SY15" s="145">
        <f t="shared" ca="1" si="33"/>
        <v>5</v>
      </c>
      <c r="SZ15" s="145">
        <f t="shared" ca="1" si="33"/>
        <v>6</v>
      </c>
      <c r="TA15" s="145">
        <f t="shared" ca="1" si="33"/>
        <v>7</v>
      </c>
      <c r="TB15" s="145">
        <f t="shared" ca="1" si="33"/>
        <v>1</v>
      </c>
      <c r="TC15" s="145">
        <f t="shared" ca="1" si="33"/>
        <v>2</v>
      </c>
      <c r="TD15" s="145">
        <f t="shared" ca="1" si="33"/>
        <v>4</v>
      </c>
      <c r="TE15" s="145">
        <f t="shared" ca="1" si="33"/>
        <v>5</v>
      </c>
      <c r="TF15" s="145">
        <f t="shared" ca="1" si="33"/>
        <v>6</v>
      </c>
      <c r="TG15" s="145">
        <f t="shared" ca="1" si="33"/>
        <v>7</v>
      </c>
      <c r="TH15" s="145">
        <f t="shared" ca="1" si="33"/>
        <v>1</v>
      </c>
      <c r="TI15" s="145">
        <f t="shared" ca="1" si="33"/>
        <v>2</v>
      </c>
      <c r="TJ15" s="145">
        <f t="shared" ca="1" si="33"/>
        <v>4</v>
      </c>
      <c r="TK15" s="145">
        <f t="shared" ca="1" si="33"/>
        <v>5</v>
      </c>
      <c r="TL15" s="145">
        <f t="shared" ca="1" si="33"/>
        <v>6</v>
      </c>
      <c r="TM15" s="145">
        <f t="shared" ca="1" si="33"/>
        <v>7</v>
      </c>
      <c r="TN15" s="145">
        <f t="shared" ca="1" si="33"/>
        <v>1</v>
      </c>
      <c r="TO15" s="145">
        <f t="shared" ca="1" si="33"/>
        <v>2</v>
      </c>
      <c r="TP15" s="145">
        <f t="shared" ca="1" si="33"/>
        <v>4</v>
      </c>
      <c r="TQ15" s="145">
        <f t="shared" ca="1" si="33"/>
        <v>5</v>
      </c>
      <c r="TR15" s="145">
        <f t="shared" ca="1" si="33"/>
        <v>6</v>
      </c>
      <c r="TS15" s="145">
        <f t="shared" ca="1" si="33"/>
        <v>7</v>
      </c>
      <c r="TT15" s="145">
        <f t="shared" ca="1" si="33"/>
        <v>1</v>
      </c>
      <c r="TU15" s="145">
        <f t="shared" ca="1" si="33"/>
        <v>2</v>
      </c>
      <c r="TV15" s="145">
        <f t="shared" ca="1" si="33"/>
        <v>4</v>
      </c>
      <c r="TW15" s="145">
        <f t="shared" ca="1" si="33"/>
        <v>5</v>
      </c>
      <c r="TX15" s="145">
        <f t="shared" ca="1" si="33"/>
        <v>6</v>
      </c>
      <c r="TY15" s="145">
        <f t="shared" ca="1" si="33"/>
        <v>7</v>
      </c>
      <c r="TZ15" s="145">
        <f t="shared" si="33"/>
        <v>8</v>
      </c>
      <c r="UA15" s="145">
        <f t="shared" si="33"/>
        <v>9</v>
      </c>
      <c r="UB15" s="145">
        <f t="shared" si="33"/>
        <v>10</v>
      </c>
      <c r="UC15" s="145">
        <f t="shared" si="33"/>
        <v>11</v>
      </c>
      <c r="UD15" s="145">
        <f t="shared" si="33"/>
        <v>12</v>
      </c>
      <c r="UE15" s="145">
        <f t="shared" si="33"/>
        <v>13</v>
      </c>
      <c r="UF15" s="145">
        <f t="shared" si="33"/>
        <v>14</v>
      </c>
      <c r="UG15" s="145">
        <f t="shared" si="33"/>
        <v>15</v>
      </c>
      <c r="UH15" s="145">
        <f t="shared" si="33"/>
        <v>16</v>
      </c>
      <c r="UI15" s="145">
        <f t="shared" si="33"/>
        <v>17</v>
      </c>
      <c r="UJ15" s="145">
        <f t="shared" si="33"/>
        <v>18</v>
      </c>
      <c r="UK15" s="145">
        <f t="shared" si="33"/>
        <v>19</v>
      </c>
      <c r="UL15" s="145">
        <f t="shared" si="33"/>
        <v>20</v>
      </c>
      <c r="UM15" s="145">
        <f t="shared" si="33"/>
        <v>21</v>
      </c>
      <c r="UN15" s="145">
        <f t="shared" si="33"/>
        <v>22</v>
      </c>
      <c r="UO15" s="145">
        <f t="shared" si="33"/>
        <v>23</v>
      </c>
      <c r="UP15" s="145">
        <f t="shared" si="33"/>
        <v>24</v>
      </c>
      <c r="UQ15" s="145">
        <f t="shared" si="33"/>
        <v>25</v>
      </c>
      <c r="UR15" s="145">
        <f t="shared" si="33"/>
        <v>26</v>
      </c>
      <c r="US15" s="145">
        <f t="shared" si="33"/>
        <v>27</v>
      </c>
      <c r="UT15" s="145">
        <f t="shared" si="33"/>
        <v>28</v>
      </c>
      <c r="UU15" s="145">
        <f t="shared" si="33"/>
        <v>29</v>
      </c>
      <c r="UV15" s="145">
        <f t="shared" si="33"/>
        <v>30</v>
      </c>
      <c r="UW15" s="145">
        <f t="shared" si="33"/>
        <v>31</v>
      </c>
      <c r="UX15" s="145">
        <f t="shared" si="33"/>
        <v>32</v>
      </c>
      <c r="UY15" s="145">
        <f t="shared" si="33"/>
        <v>33</v>
      </c>
      <c r="UZ15" s="14"/>
      <c r="VA15" s="23">
        <v>0</v>
      </c>
    </row>
    <row r="16" spans="1:573" hidden="1" outlineLevel="1">
      <c r="A16" s="21"/>
      <c r="B16" s="21"/>
      <c r="C16" s="14"/>
      <c r="D16" s="14"/>
      <c r="E16" t="b">
        <v>0</v>
      </c>
      <c r="G16" s="29" t="s">
        <v>1659</v>
      </c>
      <c r="AL16">
        <v>12</v>
      </c>
      <c r="AS16" s="553" t="s">
        <v>1659</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9"/>
      <c r="MT16" s="14"/>
      <c r="MU16" s="14"/>
      <c r="MV16" s="14"/>
      <c r="MW16" s="14"/>
      <c r="MX16" s="14"/>
      <c r="MY16" s="14"/>
      <c r="MZ16" s="14"/>
      <c r="NA16" s="9"/>
      <c r="NB16" s="14"/>
      <c r="NC16" s="14"/>
      <c r="ND16" s="14"/>
      <c r="NE16" s="14"/>
      <c r="NF16" s="14"/>
      <c r="NG16" s="14"/>
      <c r="NH16" s="14"/>
      <c r="NI16" s="14"/>
      <c r="NJ16" s="14"/>
      <c r="NK16" s="14"/>
      <c r="NL16" s="14"/>
      <c r="NM16" s="14"/>
      <c r="NN16" s="14"/>
      <c r="NO16" s="14"/>
      <c r="NP16" s="14"/>
      <c r="NQ16" s="14"/>
      <c r="NR16" s="14"/>
      <c r="NS16" s="14"/>
      <c r="NT16" s="14"/>
      <c r="NU16" s="9"/>
      <c r="NV16" s="14"/>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23">
        <v>0</v>
      </c>
    </row>
    <row r="17" spans="1:573" hidden="1" outlineLevel="1">
      <c r="A17" s="21"/>
      <c r="B17" s="21"/>
      <c r="C17" s="14"/>
      <c r="D17" s="14"/>
      <c r="E17" t="b">
        <v>0</v>
      </c>
      <c r="G17" s="29" t="s">
        <v>1649</v>
      </c>
      <c r="AS17" s="553" t="s">
        <v>1649</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9"/>
      <c r="MT17" s="14"/>
      <c r="MU17" s="14"/>
      <c r="MV17" s="14"/>
      <c r="MW17" s="14"/>
      <c r="MX17" s="14"/>
      <c r="MY17" s="14"/>
      <c r="MZ17" s="14"/>
      <c r="NA17" s="9"/>
      <c r="NB17" s="14"/>
      <c r="NC17" s="14"/>
      <c r="ND17" s="14"/>
      <c r="NE17" s="14"/>
      <c r="NF17" s="14"/>
      <c r="NG17" s="14"/>
      <c r="NH17" s="14"/>
      <c r="NI17" s="14"/>
      <c r="NJ17" s="14"/>
      <c r="NK17" s="14"/>
      <c r="NL17" s="14"/>
      <c r="NM17" s="14"/>
      <c r="NN17" s="14"/>
      <c r="NO17" s="14"/>
      <c r="NP17" s="14"/>
      <c r="NQ17" s="14"/>
      <c r="NR17" s="14"/>
      <c r="NS17" s="14"/>
      <c r="NT17" s="14"/>
      <c r="NU17" s="9"/>
      <c r="NV17" s="14"/>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23">
        <v>0</v>
      </c>
    </row>
    <row r="18" spans="1:573" hidden="1" outlineLevel="1">
      <c r="A18" s="21"/>
      <c r="B18" s="21"/>
      <c r="C18" s="14"/>
      <c r="D18" s="14"/>
      <c r="E18" t="b">
        <v>0</v>
      </c>
      <c r="G18" s="29" t="s">
        <v>1650</v>
      </c>
      <c r="AS18" s="553" t="s">
        <v>1650</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9"/>
      <c r="MT18" s="14"/>
      <c r="MU18" s="14"/>
      <c r="MV18" s="14"/>
      <c r="MW18" s="14"/>
      <c r="MX18" s="14"/>
      <c r="MY18" s="14"/>
      <c r="MZ18" s="14"/>
      <c r="NA18" s="9"/>
      <c r="NB18" s="14"/>
      <c r="NC18" s="14"/>
      <c r="ND18" s="14"/>
      <c r="NE18" s="14"/>
      <c r="NF18" s="14"/>
      <c r="NG18" s="14"/>
      <c r="NH18" s="14"/>
      <c r="NI18" s="14"/>
      <c r="NJ18" s="14"/>
      <c r="NK18" s="14"/>
      <c r="NL18" s="14"/>
      <c r="NM18" s="14"/>
      <c r="NN18" s="14"/>
      <c r="NO18" s="14"/>
      <c r="NP18" s="14"/>
      <c r="NQ18" s="14"/>
      <c r="NR18" s="14"/>
      <c r="NS18" s="14"/>
      <c r="NT18" s="14"/>
      <c r="NU18" s="9"/>
      <c r="NV18" s="14"/>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23">
        <v>0</v>
      </c>
    </row>
    <row r="19" spans="1:573" hidden="1" outlineLevel="1">
      <c r="A19" s="21"/>
      <c r="B19" s="21"/>
      <c r="C19" s="14"/>
      <c r="D19" s="14"/>
      <c r="E19" t="b">
        <v>0</v>
      </c>
      <c r="G19" s="29" t="s">
        <v>1655</v>
      </c>
      <c r="AS19" s="553" t="s">
        <v>1655</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9"/>
      <c r="MT19" s="14"/>
      <c r="MU19" s="14"/>
      <c r="MV19" s="14"/>
      <c r="MW19" s="14"/>
      <c r="MX19" s="14"/>
      <c r="MY19" s="14"/>
      <c r="MZ19" s="14"/>
      <c r="NA19" s="9"/>
      <c r="NB19" s="14"/>
      <c r="NC19" s="14"/>
      <c r="ND19" s="14"/>
      <c r="NE19" s="14"/>
      <c r="NF19" s="14"/>
      <c r="NG19" s="14"/>
      <c r="NH19" s="14"/>
      <c r="NI19" s="14"/>
      <c r="NJ19" s="14"/>
      <c r="NK19" s="14"/>
      <c r="NL19" s="14"/>
      <c r="NM19" s="14"/>
      <c r="NN19" s="14"/>
      <c r="NO19" s="14"/>
      <c r="NP19" s="14"/>
      <c r="NQ19" s="14"/>
      <c r="NR19" s="14"/>
      <c r="NS19" s="14"/>
      <c r="NT19" s="14"/>
      <c r="NU19" s="9"/>
      <c r="NV19" s="12">
        <v>1</v>
      </c>
      <c r="NW19" s="12">
        <v>1</v>
      </c>
      <c r="NX19" s="12">
        <v>1</v>
      </c>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44">
        <f>NV19+1</f>
        <v>2</v>
      </c>
      <c r="QG19" s="144">
        <f t="shared" ref="QG19:SR19" si="43">NW19+1</f>
        <v>2</v>
      </c>
      <c r="QH19" s="144">
        <f t="shared" si="43"/>
        <v>2</v>
      </c>
      <c r="QI19" s="144">
        <f t="shared" si="43"/>
        <v>2</v>
      </c>
      <c r="QJ19" s="144">
        <f t="shared" si="43"/>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3</v>
      </c>
      <c r="SQ19" s="144">
        <f t="shared" si="43"/>
        <v>3</v>
      </c>
      <c r="SR19" s="144">
        <f t="shared" si="43"/>
        <v>3</v>
      </c>
      <c r="SS19" s="144">
        <f t="shared" ref="SS19:UY19" si="44">QI19+1</f>
        <v>3</v>
      </c>
      <c r="ST19" s="144">
        <f t="shared" si="44"/>
        <v>3</v>
      </c>
      <c r="SU19" s="144">
        <f t="shared" si="44"/>
        <v>3</v>
      </c>
      <c r="SV19" s="144">
        <f t="shared" si="44"/>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
      <c r="VA19" s="23">
        <v>0</v>
      </c>
    </row>
    <row r="20" spans="1:573" hidden="1" outlineLevel="1">
      <c r="A20" s="21"/>
      <c r="B20" s="21"/>
      <c r="C20" s="14"/>
      <c r="D20" s="14"/>
      <c r="E20" t="b">
        <v>0</v>
      </c>
      <c r="G20" s="29" t="s">
        <v>1751</v>
      </c>
      <c r="AS20" s="553" t="s">
        <v>1751</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9"/>
      <c r="MT20" s="14"/>
      <c r="MU20" s="14"/>
      <c r="MV20" s="14"/>
      <c r="MW20" s="14"/>
      <c r="MX20" s="14"/>
      <c r="MY20" s="14"/>
      <c r="MZ20" s="14"/>
      <c r="NA20" s="9"/>
      <c r="NB20" s="14"/>
      <c r="NC20" s="14"/>
      <c r="ND20" s="14"/>
      <c r="NE20" s="14"/>
      <c r="NF20" s="14"/>
      <c r="NG20" s="14"/>
      <c r="NH20" s="14"/>
      <c r="NI20" s="14"/>
      <c r="NJ20" s="14"/>
      <c r="NK20" s="14"/>
      <c r="NL20" s="14"/>
      <c r="NM20" s="14"/>
      <c r="NN20" s="14"/>
      <c r="NO20" s="14"/>
      <c r="NP20" s="14"/>
      <c r="NQ20" s="14"/>
      <c r="NR20" s="14"/>
      <c r="NS20" s="14"/>
      <c r="NT20" s="14"/>
      <c r="NU20" s="9"/>
      <c r="NV20" s="12"/>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44"/>
      <c r="QG20" s="144"/>
      <c r="QH20" s="144"/>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
      <c r="VA20" s="23">
        <v>0</v>
      </c>
    </row>
    <row r="21" spans="1:573" hidden="1" outlineLevel="1">
      <c r="A21" s="510"/>
      <c r="B21" s="510"/>
      <c r="C21" s="511"/>
      <c r="D21" s="511"/>
      <c r="E21" t="b">
        <v>0</v>
      </c>
      <c r="F21" s="105"/>
      <c r="G21" s="512" t="s">
        <v>1657</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1657</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3"/>
      <c r="MT21" s="511"/>
      <c r="MU21" s="511"/>
      <c r="MV21" s="511"/>
      <c r="MW21" s="511"/>
      <c r="MX21" s="511"/>
      <c r="MY21" s="511"/>
      <c r="MZ21" s="511"/>
      <c r="NA21" s="513"/>
      <c r="NB21" s="511"/>
      <c r="NC21" s="511"/>
      <c r="ND21" s="511"/>
      <c r="NE21" s="511"/>
      <c r="NF21" s="511"/>
      <c r="NG21" s="511"/>
      <c r="NH21" s="511"/>
      <c r="NI21" s="511"/>
      <c r="NJ21" s="511"/>
      <c r="NK21" s="511"/>
      <c r="NL21" s="511"/>
      <c r="NM21" s="511"/>
      <c r="NN21" s="511"/>
      <c r="NO21" s="511"/>
      <c r="NP21" s="511"/>
      <c r="NQ21" s="511"/>
      <c r="NR21" s="511"/>
      <c r="NS21" s="511"/>
      <c r="NT21" s="511"/>
      <c r="NU21" s="513"/>
      <c r="NV21" s="12">
        <v>1</v>
      </c>
      <c r="NW21" s="12">
        <v>1</v>
      </c>
      <c r="NX21" s="12">
        <v>1</v>
      </c>
      <c r="NY21" s="12">
        <v>1</v>
      </c>
      <c r="NZ21" s="12">
        <v>1</v>
      </c>
      <c r="OA21" s="12">
        <v>1</v>
      </c>
      <c r="OB21" s="136">
        <f ca="1">OFFSET(OB21,0,-6)+1</f>
        <v>2</v>
      </c>
      <c r="OC21" s="136">
        <f t="shared" ref="OC21:PE21" ca="1" si="51">OFFSET(OC21,0,-6)+1</f>
        <v>2</v>
      </c>
      <c r="OD21" s="136">
        <f t="shared" ca="1" si="51"/>
        <v>2</v>
      </c>
      <c r="OE21" s="136">
        <f t="shared" ca="1" si="51"/>
        <v>2</v>
      </c>
      <c r="OF21" s="136">
        <f t="shared" ca="1" si="51"/>
        <v>2</v>
      </c>
      <c r="OG21" s="136">
        <f t="shared" ca="1" si="51"/>
        <v>2</v>
      </c>
      <c r="OH21" s="136">
        <f t="shared" ca="1" si="51"/>
        <v>3</v>
      </c>
      <c r="OI21" s="136">
        <f t="shared" ca="1" si="51"/>
        <v>3</v>
      </c>
      <c r="OJ21" s="136">
        <f t="shared" ca="1" si="51"/>
        <v>3</v>
      </c>
      <c r="OK21" s="136">
        <f t="shared" ca="1" si="51"/>
        <v>3</v>
      </c>
      <c r="OL21" s="136">
        <f t="shared" ca="1" si="51"/>
        <v>3</v>
      </c>
      <c r="OM21" s="136">
        <f t="shared" ca="1" si="51"/>
        <v>3</v>
      </c>
      <c r="ON21" s="136">
        <f t="shared" ca="1" si="51"/>
        <v>4</v>
      </c>
      <c r="OO21" s="136">
        <f t="shared" ca="1" si="51"/>
        <v>4</v>
      </c>
      <c r="OP21" s="136">
        <f t="shared" ca="1" si="51"/>
        <v>4</v>
      </c>
      <c r="OQ21" s="136">
        <f t="shared" ca="1" si="51"/>
        <v>4</v>
      </c>
      <c r="OR21" s="136">
        <f t="shared" ca="1" si="51"/>
        <v>4</v>
      </c>
      <c r="OS21" s="136">
        <f t="shared" ca="1" si="51"/>
        <v>4</v>
      </c>
      <c r="OT21" s="136">
        <f t="shared" ca="1" si="51"/>
        <v>5</v>
      </c>
      <c r="OU21" s="136">
        <f t="shared" ca="1" si="51"/>
        <v>5</v>
      </c>
      <c r="OV21" s="136">
        <f t="shared" ca="1" si="51"/>
        <v>5</v>
      </c>
      <c r="OW21" s="136">
        <f t="shared" ca="1" si="51"/>
        <v>5</v>
      </c>
      <c r="OX21" s="136">
        <f t="shared" ca="1" si="51"/>
        <v>5</v>
      </c>
      <c r="OY21" s="136">
        <f t="shared" ca="1" si="51"/>
        <v>5</v>
      </c>
      <c r="OZ21" s="136">
        <f t="shared" ca="1" si="51"/>
        <v>6</v>
      </c>
      <c r="PA21" s="136">
        <f t="shared" ca="1" si="51"/>
        <v>6</v>
      </c>
      <c r="PB21" s="136">
        <f t="shared" ca="1" si="51"/>
        <v>6</v>
      </c>
      <c r="PC21" s="136">
        <f t="shared" ca="1" si="51"/>
        <v>6</v>
      </c>
      <c r="PD21" s="136">
        <f t="shared" ca="1" si="51"/>
        <v>6</v>
      </c>
      <c r="PE21" s="136">
        <f t="shared" ca="1" si="51"/>
        <v>6</v>
      </c>
      <c r="PF21" s="12">
        <v>1</v>
      </c>
      <c r="PG21" s="12">
        <v>1</v>
      </c>
      <c r="PH21" s="12">
        <v>1</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45">
        <f>NV21</f>
        <v>1</v>
      </c>
      <c r="QG21" s="145">
        <f t="shared" ref="QG21:SR21" si="52">NW21</f>
        <v>1</v>
      </c>
      <c r="QH21" s="145">
        <f t="shared" si="52"/>
        <v>1</v>
      </c>
      <c r="QI21" s="145">
        <f t="shared" si="52"/>
        <v>1</v>
      </c>
      <c r="QJ21" s="145">
        <f t="shared" si="52"/>
        <v>1</v>
      </c>
      <c r="QK21" s="145">
        <f t="shared" si="52"/>
        <v>1</v>
      </c>
      <c r="QL21" s="145">
        <f t="shared" ca="1" si="52"/>
        <v>2</v>
      </c>
      <c r="QM21" s="145">
        <f t="shared" ca="1" si="52"/>
        <v>2</v>
      </c>
      <c r="QN21" s="145">
        <f t="shared" ca="1" si="52"/>
        <v>2</v>
      </c>
      <c r="QO21" s="145">
        <f t="shared" ca="1" si="52"/>
        <v>2</v>
      </c>
      <c r="QP21" s="145">
        <f t="shared" ca="1" si="52"/>
        <v>2</v>
      </c>
      <c r="QQ21" s="145">
        <f t="shared" ca="1" si="52"/>
        <v>2</v>
      </c>
      <c r="QR21" s="145">
        <f t="shared" ca="1" si="52"/>
        <v>3</v>
      </c>
      <c r="QS21" s="145">
        <f t="shared" ca="1" si="52"/>
        <v>3</v>
      </c>
      <c r="QT21" s="145">
        <f t="shared" ca="1" si="52"/>
        <v>3</v>
      </c>
      <c r="QU21" s="145">
        <f t="shared" ca="1" si="52"/>
        <v>3</v>
      </c>
      <c r="QV21" s="145">
        <f t="shared" ca="1" si="52"/>
        <v>3</v>
      </c>
      <c r="QW21" s="145">
        <f t="shared" ca="1" si="52"/>
        <v>3</v>
      </c>
      <c r="QX21" s="145">
        <f t="shared" ca="1" si="52"/>
        <v>4</v>
      </c>
      <c r="QY21" s="145">
        <f t="shared" ca="1" si="52"/>
        <v>4</v>
      </c>
      <c r="QZ21" s="145">
        <f t="shared" ca="1" si="52"/>
        <v>4</v>
      </c>
      <c r="RA21" s="145">
        <f t="shared" ca="1" si="52"/>
        <v>4</v>
      </c>
      <c r="RB21" s="145">
        <f t="shared" ca="1" si="52"/>
        <v>4</v>
      </c>
      <c r="RC21" s="145">
        <f t="shared" ca="1" si="52"/>
        <v>4</v>
      </c>
      <c r="RD21" s="145">
        <f t="shared" ca="1" si="52"/>
        <v>5</v>
      </c>
      <c r="RE21" s="145">
        <f t="shared" ca="1" si="52"/>
        <v>5</v>
      </c>
      <c r="RF21" s="145">
        <f t="shared" ca="1" si="52"/>
        <v>5</v>
      </c>
      <c r="RG21" s="145">
        <f t="shared" ca="1" si="52"/>
        <v>5</v>
      </c>
      <c r="RH21" s="145">
        <f t="shared" ca="1" si="52"/>
        <v>5</v>
      </c>
      <c r="RI21" s="145">
        <f t="shared" ca="1" si="52"/>
        <v>5</v>
      </c>
      <c r="RJ21" s="145">
        <f t="shared" ca="1" si="52"/>
        <v>6</v>
      </c>
      <c r="RK21" s="145">
        <f t="shared" ca="1" si="52"/>
        <v>6</v>
      </c>
      <c r="RL21" s="145">
        <f t="shared" ca="1" si="52"/>
        <v>6</v>
      </c>
      <c r="RM21" s="145">
        <f t="shared" ca="1" si="52"/>
        <v>6</v>
      </c>
      <c r="RN21" s="145">
        <f t="shared" ca="1" si="52"/>
        <v>6</v>
      </c>
      <c r="RO21" s="145">
        <f t="shared" ca="1" si="52"/>
        <v>6</v>
      </c>
      <c r="RP21" s="145">
        <f t="shared" si="52"/>
        <v>1</v>
      </c>
      <c r="RQ21" s="145">
        <f t="shared" si="52"/>
        <v>1</v>
      </c>
      <c r="RR21" s="145">
        <f t="shared" si="52"/>
        <v>1</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ref="SS21:UY21" si="53">QI21</f>
        <v>1</v>
      </c>
      <c r="ST21" s="145">
        <f t="shared" si="53"/>
        <v>1</v>
      </c>
      <c r="SU21" s="145">
        <f t="shared" si="53"/>
        <v>1</v>
      </c>
      <c r="SV21" s="145">
        <f t="shared" ca="1" si="53"/>
        <v>2</v>
      </c>
      <c r="SW21" s="145">
        <f t="shared" ca="1" si="53"/>
        <v>2</v>
      </c>
      <c r="SX21" s="145">
        <f t="shared" ca="1" si="53"/>
        <v>2</v>
      </c>
      <c r="SY21" s="145">
        <f t="shared" ca="1" si="53"/>
        <v>2</v>
      </c>
      <c r="SZ21" s="145">
        <f t="shared" ca="1" si="53"/>
        <v>2</v>
      </c>
      <c r="TA21" s="145">
        <f t="shared" ca="1" si="53"/>
        <v>2</v>
      </c>
      <c r="TB21" s="145">
        <f t="shared" ca="1" si="53"/>
        <v>3</v>
      </c>
      <c r="TC21" s="145">
        <f t="shared" ca="1" si="53"/>
        <v>3</v>
      </c>
      <c r="TD21" s="145">
        <f t="shared" ca="1" si="53"/>
        <v>3</v>
      </c>
      <c r="TE21" s="145">
        <f t="shared" ca="1" si="53"/>
        <v>3</v>
      </c>
      <c r="TF21" s="145">
        <f t="shared" ca="1" si="53"/>
        <v>3</v>
      </c>
      <c r="TG21" s="145">
        <f t="shared" ca="1" si="53"/>
        <v>3</v>
      </c>
      <c r="TH21" s="145">
        <f t="shared" ca="1" si="53"/>
        <v>4</v>
      </c>
      <c r="TI21" s="145">
        <f t="shared" ca="1" si="53"/>
        <v>4</v>
      </c>
      <c r="TJ21" s="145">
        <f t="shared" ca="1" si="53"/>
        <v>4</v>
      </c>
      <c r="TK21" s="145">
        <f t="shared" ca="1" si="53"/>
        <v>4</v>
      </c>
      <c r="TL21" s="145">
        <f t="shared" ca="1" si="53"/>
        <v>4</v>
      </c>
      <c r="TM21" s="145">
        <f t="shared" ca="1" si="53"/>
        <v>4</v>
      </c>
      <c r="TN21" s="145">
        <f t="shared" ca="1" si="53"/>
        <v>5</v>
      </c>
      <c r="TO21" s="145">
        <f t="shared" ca="1" si="53"/>
        <v>5</v>
      </c>
      <c r="TP21" s="145">
        <f t="shared" ca="1" si="53"/>
        <v>5</v>
      </c>
      <c r="TQ21" s="145">
        <f t="shared" ca="1" si="53"/>
        <v>5</v>
      </c>
      <c r="TR21" s="145">
        <f t="shared" ca="1" si="53"/>
        <v>5</v>
      </c>
      <c r="TS21" s="145">
        <f t="shared" ca="1" si="53"/>
        <v>5</v>
      </c>
      <c r="TT21" s="145">
        <f t="shared" ca="1" si="53"/>
        <v>6</v>
      </c>
      <c r="TU21" s="145">
        <f t="shared" ca="1" si="53"/>
        <v>6</v>
      </c>
      <c r="TV21" s="145">
        <f t="shared" ca="1" si="53"/>
        <v>6</v>
      </c>
      <c r="TW21" s="145">
        <f t="shared" ca="1" si="53"/>
        <v>6</v>
      </c>
      <c r="TX21" s="145">
        <f t="shared" ca="1" si="53"/>
        <v>6</v>
      </c>
      <c r="TY21" s="145">
        <f t="shared" ca="1" si="53"/>
        <v>6</v>
      </c>
      <c r="TZ21" s="145">
        <f t="shared" si="53"/>
        <v>1</v>
      </c>
      <c r="UA21" s="145">
        <f t="shared" si="53"/>
        <v>1</v>
      </c>
      <c r="UB21" s="145">
        <f t="shared" si="53"/>
        <v>1</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511"/>
      <c r="VA21" s="515">
        <v>0</v>
      </c>
    </row>
    <row r="22" spans="1:573">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U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2" t="b">
        <v>1</v>
      </c>
      <c r="LO22" s="12" t="str">
        <f t="shared" si="64"/>
        <v>-</v>
      </c>
      <c r="LP22" s="12" t="str">
        <f t="shared" si="64"/>
        <v>-</v>
      </c>
      <c r="LQ22" s="12" t="str">
        <f t="shared" si="64"/>
        <v>-</v>
      </c>
      <c r="LR22" s="12" t="str">
        <f t="shared" si="64"/>
        <v>-</v>
      </c>
      <c r="LS22" s="12" t="str">
        <f t="shared" si="64"/>
        <v>-</v>
      </c>
      <c r="LT22" s="12" t="str">
        <f t="shared" si="64"/>
        <v>-</v>
      </c>
      <c r="LU22" s="12" t="str">
        <f t="shared" si="64"/>
        <v>-</v>
      </c>
      <c r="LV22" s="11" t="str">
        <f>LV$5</f>
        <v>-</v>
      </c>
      <c r="LW22" s="11" t="str">
        <f>LW$5</f>
        <v>-</v>
      </c>
      <c r="LX22" s="11" t="str">
        <f>LX$5</f>
        <v>-</v>
      </c>
      <c r="LY22" s="12" t="b">
        <v>1</v>
      </c>
      <c r="LZ22" s="12">
        <v>0</v>
      </c>
      <c r="MA22" s="11" t="str">
        <f t="shared" ref="MA22:MD22" si="65">MA$5</f>
        <v>-</v>
      </c>
      <c r="MB22" s="11" t="str">
        <f t="shared" si="65"/>
        <v>-</v>
      </c>
      <c r="MC22" s="11" t="str">
        <f t="shared" si="65"/>
        <v>-</v>
      </c>
      <c r="MD22" s="11" t="str">
        <f t="shared" si="65"/>
        <v>-</v>
      </c>
      <c r="ME22" s="11" t="str">
        <f t="shared" ref="ME22:ML22" si="66">ME$5</f>
        <v>-</v>
      </c>
      <c r="MF22" s="11" t="str">
        <f t="shared" si="66"/>
        <v>-</v>
      </c>
      <c r="MG22" s="11" t="str">
        <f t="shared" si="66"/>
        <v>-</v>
      </c>
      <c r="MH22" s="11" t="str">
        <f t="shared" si="66"/>
        <v>-</v>
      </c>
      <c r="MI22" s="11" t="str">
        <f t="shared" si="66"/>
        <v>-</v>
      </c>
      <c r="MJ22" s="11" t="str">
        <f t="shared" si="66"/>
        <v>-</v>
      </c>
      <c r="MK22" s="11" t="str">
        <f t="shared" si="66"/>
        <v>-</v>
      </c>
      <c r="ML22" s="11" t="str">
        <f t="shared" si="66"/>
        <v>-</v>
      </c>
      <c r="MM22" s="12">
        <v>500</v>
      </c>
      <c r="MN22" s="12">
        <v>500</v>
      </c>
      <c r="MO22" s="11" t="str">
        <f t="shared" ref="MO22:MQ22" si="67">MO$5</f>
        <v>-</v>
      </c>
      <c r="MP22" s="11" t="str">
        <f t="shared" si="67"/>
        <v>-</v>
      </c>
      <c r="MQ22" s="11" t="str">
        <f t="shared" si="67"/>
        <v>-</v>
      </c>
      <c r="MR22" s="11">
        <f t="shared" ref="MR22" si="68">MR$5</f>
        <v>1</v>
      </c>
      <c r="MS22" s="9"/>
      <c r="MT22" s="11" t="str">
        <f t="shared" ref="MT22:NT22" si="69">MT$5</f>
        <v>-</v>
      </c>
      <c r="MU22" s="11" t="str">
        <f t="shared" si="69"/>
        <v>-</v>
      </c>
      <c r="MV22" s="11" t="str">
        <f t="shared" si="69"/>
        <v>-</v>
      </c>
      <c r="MW22" s="11" t="str">
        <f t="shared" si="69"/>
        <v>-</v>
      </c>
      <c r="MX22" s="11">
        <f t="shared" si="69"/>
        <v>1</v>
      </c>
      <c r="MY22" s="11">
        <f t="shared" si="69"/>
        <v>1</v>
      </c>
      <c r="MZ22" s="11">
        <f t="shared" si="69"/>
        <v>1</v>
      </c>
      <c r="NA22" s="9"/>
      <c r="NB22" s="11" t="str">
        <f t="shared" si="69"/>
        <v>-</v>
      </c>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f t="shared" si="69"/>
        <v>1</v>
      </c>
      <c r="NM22" s="11">
        <f t="shared" si="69"/>
        <v>1</v>
      </c>
      <c r="NN22" s="11">
        <f t="shared" si="69"/>
        <v>1</v>
      </c>
      <c r="NO22" s="11">
        <f t="shared" si="69"/>
        <v>1</v>
      </c>
      <c r="NP22" s="11">
        <f t="shared" si="69"/>
        <v>1</v>
      </c>
      <c r="NQ22" s="11">
        <f t="shared" si="69"/>
        <v>1</v>
      </c>
      <c r="NR22" s="11">
        <f t="shared" si="69"/>
        <v>1</v>
      </c>
      <c r="NS22" s="11">
        <f t="shared" si="69"/>
        <v>1</v>
      </c>
      <c r="NT22" s="11">
        <f t="shared" si="69"/>
        <v>1</v>
      </c>
      <c r="NU22" s="9"/>
      <c r="NV22" s="12" t="str">
        <f>IF($O22=NV$19,TRUE,"-")</f>
        <v>-</v>
      </c>
      <c r="NW22" s="11" t="str">
        <f t="shared" ref="NW22:RE22" si="70">NW$5</f>
        <v>-</v>
      </c>
      <c r="NX22" s="11" t="str">
        <f t="shared" si="70"/>
        <v>-</v>
      </c>
      <c r="NY22" s="11" t="str">
        <f t="shared" si="70"/>
        <v>-</v>
      </c>
      <c r="NZ22" s="11" t="str">
        <f t="shared" si="70"/>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2" t="str">
        <f>IF($O22=QF$19,TRUE,"-")</f>
        <v>-</v>
      </c>
      <c r="QG22" s="11" t="str">
        <f t="shared" si="70"/>
        <v>-</v>
      </c>
      <c r="QH22" s="11" t="str">
        <f t="shared" si="70"/>
        <v>-</v>
      </c>
      <c r="QI22" s="11" t="str">
        <f t="shared" si="70"/>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ref="RF22:UO22" si="71">RF$5</f>
        <v>-</v>
      </c>
      <c r="RG22" s="11" t="str">
        <f t="shared" si="71"/>
        <v>-</v>
      </c>
      <c r="RH22" s="11" t="str">
        <f t="shared" si="71"/>
        <v>-</v>
      </c>
      <c r="RI22" s="11" t="str">
        <f t="shared" si="71"/>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2" t="b">
        <f>IF($O22=SP$19,TRUE,"-")</f>
        <v>1</v>
      </c>
      <c r="SQ22" s="11" t="str">
        <f t="shared" si="71"/>
        <v>-</v>
      </c>
      <c r="SR22" s="11" t="str">
        <f t="shared" si="71"/>
        <v>-</v>
      </c>
      <c r="SS22" s="11" t="str">
        <f t="shared" si="71"/>
        <v>-</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ref="UP22:UY22" si="72">UP$5</f>
        <v>-</v>
      </c>
      <c r="UQ22" s="11" t="str">
        <f t="shared" si="72"/>
        <v>-</v>
      </c>
      <c r="UR22" s="11" t="str">
        <f t="shared" si="72"/>
        <v>-</v>
      </c>
      <c r="US22" s="11" t="str">
        <f t="shared" si="72"/>
        <v>-</v>
      </c>
      <c r="UT22" s="11" t="str">
        <f t="shared" si="72"/>
        <v>-</v>
      </c>
      <c r="UU22" s="11" t="str">
        <f t="shared" si="72"/>
        <v>-</v>
      </c>
      <c r="UV22" s="11" t="str">
        <f t="shared" si="72"/>
        <v>-</v>
      </c>
      <c r="UW22" s="11" t="str">
        <f t="shared" si="72"/>
        <v>-</v>
      </c>
      <c r="UX22" s="11" t="str">
        <f t="shared" si="72"/>
        <v>-</v>
      </c>
      <c r="UY22" s="11" t="str">
        <f t="shared" si="72"/>
        <v>-</v>
      </c>
      <c r="UZ22" s="12">
        <v>0</v>
      </c>
      <c r="VA22" s="23">
        <v>0</v>
      </c>
    </row>
    <row r="23" spans="1:573">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1297</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R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b">
        <f t="shared" ca="1" si="82"/>
        <v>1</v>
      </c>
      <c r="LO23" s="268">
        <v>0</v>
      </c>
      <c r="LP23" s="268" t="s">
        <v>34</v>
      </c>
      <c r="LQ23" s="268">
        <v>999999</v>
      </c>
      <c r="LR23" s="268">
        <v>999999</v>
      </c>
      <c r="LS23" s="268">
        <v>999999</v>
      </c>
      <c r="LT23" s="268">
        <v>999999</v>
      </c>
      <c r="LU23" s="268">
        <v>999999</v>
      </c>
      <c r="LV23" s="19" t="str">
        <f t="shared" ref="LV23:MA23" ca="1" si="83">OFFSET(LV$5,$B23,0)</f>
        <v>-</v>
      </c>
      <c r="LW23" s="19" t="str">
        <f t="shared" ca="1" si="83"/>
        <v>-</v>
      </c>
      <c r="LX23" s="19" t="str">
        <f t="shared" ca="1" si="83"/>
        <v>-</v>
      </c>
      <c r="LY23" s="19" t="b">
        <f t="shared" ca="1" si="83"/>
        <v>1</v>
      </c>
      <c r="LZ23" s="19">
        <f t="shared" ca="1" si="83"/>
        <v>0</v>
      </c>
      <c r="MA23" s="19" t="str">
        <f t="shared" ca="1" si="83"/>
        <v>-</v>
      </c>
      <c r="MB23" s="19" t="str">
        <f t="shared" ref="MB23:ME23" ca="1" si="84">OFFSET(MB$5,$B23,0)</f>
        <v>-</v>
      </c>
      <c r="MC23" s="19" t="str">
        <f t="shared" ca="1" si="84"/>
        <v>-</v>
      </c>
      <c r="MD23" s="19" t="str">
        <f t="shared" ca="1" si="84"/>
        <v>-</v>
      </c>
      <c r="ME23" s="19" t="str">
        <f t="shared" ca="1" si="84"/>
        <v>-</v>
      </c>
      <c r="MF23" s="19" t="str">
        <f t="shared" ca="1" si="82"/>
        <v>-</v>
      </c>
      <c r="MG23" s="19" t="str">
        <f t="shared" ca="1" si="82"/>
        <v>-</v>
      </c>
      <c r="MH23" s="19" t="str">
        <f t="shared" ca="1" si="82"/>
        <v>-</v>
      </c>
      <c r="MI23" s="466">
        <v>0.5</v>
      </c>
      <c r="MJ23" s="466">
        <v>0.5</v>
      </c>
      <c r="MK23" s="19" t="str">
        <f t="shared" ca="1" si="82"/>
        <v>-</v>
      </c>
      <c r="ML23" s="466">
        <v>0</v>
      </c>
      <c r="MM23" s="19">
        <f t="shared" ca="1" si="82"/>
        <v>500</v>
      </c>
      <c r="MN23" s="19">
        <f t="shared" ca="1" si="82"/>
        <v>500</v>
      </c>
      <c r="MO23" s="19" t="str">
        <f t="shared" ref="MO23:MQ23" ca="1" si="85">OFFSET(MO$5,$B23,0)</f>
        <v>-</v>
      </c>
      <c r="MP23" s="19" t="str">
        <f t="shared" ca="1" si="85"/>
        <v>-</v>
      </c>
      <c r="MQ23" s="19" t="str">
        <f t="shared" ca="1" si="85"/>
        <v>-</v>
      </c>
      <c r="MR23" s="19">
        <f t="shared" ca="1" si="82"/>
        <v>1</v>
      </c>
      <c r="MS23" s="9"/>
      <c r="MT23" s="5">
        <f>INDEX(i.std_prices,1,MT$15)</f>
        <v>70</v>
      </c>
      <c r="MU23" s="5">
        <f>INDEX(i.std_prices,1,MU$15)</f>
        <v>50</v>
      </c>
      <c r="MV23" s="5">
        <f>INDEX(i.std_prices,1,MV$15)</f>
        <v>75</v>
      </c>
      <c r="MW23" s="5">
        <f>INDEX(i.std_prices,1,MW$15)</f>
        <v>50</v>
      </c>
      <c r="MX23" s="19">
        <f t="shared" ref="MX23:MZ23" ca="1" si="86">OFFSET(MX$5,$B23,0)</f>
        <v>1</v>
      </c>
      <c r="MY23" s="19">
        <f t="shared" ca="1" si="86"/>
        <v>1</v>
      </c>
      <c r="MZ23" s="19">
        <f t="shared" ca="1" si="86"/>
        <v>1</v>
      </c>
      <c r="NA23" s="9"/>
      <c r="NB23" s="12" t="b">
        <v>0</v>
      </c>
      <c r="NC23" s="12" t="b">
        <v>0</v>
      </c>
      <c r="ND23" s="12">
        <v>2</v>
      </c>
      <c r="NE23" s="12">
        <v>2</v>
      </c>
      <c r="NF23" s="12">
        <v>2</v>
      </c>
      <c r="NG23" s="12">
        <v>2</v>
      </c>
      <c r="NH23" s="12" t="s">
        <v>34</v>
      </c>
      <c r="NI23" s="12" t="b">
        <v>1</v>
      </c>
      <c r="NJ23" s="12">
        <f>0.45*997</f>
        <v>448.65000000000003</v>
      </c>
      <c r="NK23" s="12" t="s">
        <v>34</v>
      </c>
      <c r="NL23" s="19">
        <f t="shared" ref="NL23:QU23" ca="1" si="87">OFFSET(NL$5,$B23,0)</f>
        <v>1</v>
      </c>
      <c r="NM23" s="19">
        <f t="shared" ca="1" si="87"/>
        <v>1</v>
      </c>
      <c r="NN23" s="19">
        <f t="shared" ca="1" si="87"/>
        <v>1</v>
      </c>
      <c r="NO23" s="19">
        <f t="shared" ca="1" si="87"/>
        <v>1</v>
      </c>
      <c r="NP23" s="19">
        <f t="shared" ca="1" si="87"/>
        <v>1</v>
      </c>
      <c r="NQ23" s="19">
        <f t="shared" ca="1" si="87"/>
        <v>1</v>
      </c>
      <c r="NR23" s="19">
        <f t="shared" ca="1" si="87"/>
        <v>1</v>
      </c>
      <c r="NS23" s="19">
        <f t="shared" ca="1" si="87"/>
        <v>1</v>
      </c>
      <c r="NT23" s="19">
        <f t="shared" ca="1" si="87"/>
        <v>1</v>
      </c>
      <c r="NU23" s="9"/>
      <c r="NV23" s="12" t="str">
        <f t="shared" ref="NV23:NV29" si="88">IF($O23=NV$19,TRUE,"-")</f>
        <v>-</v>
      </c>
      <c r="NW23" s="19" t="str">
        <f t="shared" ca="1" si="87"/>
        <v>-</v>
      </c>
      <c r="NX23" s="19" t="str">
        <f t="shared" ca="1" si="87"/>
        <v>-</v>
      </c>
      <c r="NY23" s="19" t="str">
        <f t="shared" ca="1" si="87"/>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2" t="str">
        <f t="shared" ref="QF23:QF29" si="89">IF($O23=QF$19,TRUE,"-")</f>
        <v>-</v>
      </c>
      <c r="QG23" s="19" t="str">
        <f t="shared" ca="1" si="87"/>
        <v>-</v>
      </c>
      <c r="QH23" s="19" t="str">
        <f t="shared" ca="1" si="87"/>
        <v>-</v>
      </c>
      <c r="QI23" s="19" t="str">
        <f t="shared" ca="1" si="87"/>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ref="QV23:UE23" ca="1" si="90">OFFSET(QV$5,$B23,0)</f>
        <v>-</v>
      </c>
      <c r="QW23" s="19" t="str">
        <f t="shared" ca="1" si="90"/>
        <v>-</v>
      </c>
      <c r="QX23" s="19" t="str">
        <f t="shared" ca="1" si="90"/>
        <v>-</v>
      </c>
      <c r="QY23" s="19" t="str">
        <f t="shared" ca="1" si="90"/>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2" t="b">
        <f t="shared" ref="SP23:SP29" si="91">IF($O23=SP$19,TRUE,"-")</f>
        <v>1</v>
      </c>
      <c r="SQ23" s="19" t="str">
        <f t="shared" ca="1" si="90"/>
        <v>-</v>
      </c>
      <c r="SR23" s="19" t="str">
        <f t="shared" ca="1" si="90"/>
        <v>-</v>
      </c>
      <c r="SS23" s="19" t="str">
        <f t="shared" ca="1" si="90"/>
        <v>-</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ref="UF23:UY23" ca="1" si="92">OFFSET(UF$5,$B23,0)</f>
        <v>-</v>
      </c>
      <c r="UG23" s="19" t="str">
        <f t="shared" ca="1" si="92"/>
        <v>-</v>
      </c>
      <c r="UH23" s="19" t="str">
        <f t="shared" ca="1" si="92"/>
        <v>-</v>
      </c>
      <c r="UI23" s="19" t="str">
        <f t="shared" ca="1" si="92"/>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f ca="1">OFFSET(UZ$5,$B23,0)</f>
        <v>0</v>
      </c>
      <c r="VA23" s="23">
        <v>0</v>
      </c>
    </row>
    <row r="24" spans="1:573"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9"/>
      <c r="MT24" s="14"/>
      <c r="MU24" s="14"/>
      <c r="MV24" s="14"/>
      <c r="MW24" s="14"/>
      <c r="MX24" s="14"/>
      <c r="MY24" s="14"/>
      <c r="MZ24" s="14"/>
      <c r="NA24" s="9"/>
      <c r="NB24" s="14"/>
      <c r="NC24" s="14"/>
      <c r="ND24" s="14"/>
      <c r="NE24" s="14"/>
      <c r="NF24" s="14"/>
      <c r="NG24" s="14"/>
      <c r="NH24" s="14"/>
      <c r="NI24" s="14"/>
      <c r="NJ24" s="14"/>
      <c r="NK24" s="14"/>
      <c r="NL24" s="14"/>
      <c r="NM24" s="14"/>
      <c r="NN24" s="14"/>
      <c r="NO24" s="14"/>
      <c r="NP24" s="14"/>
      <c r="NQ24" s="14"/>
      <c r="NR24" s="14"/>
      <c r="NS24" s="14"/>
      <c r="NT24" s="14"/>
      <c r="NU24" s="9"/>
      <c r="NV24" s="14"/>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23">
        <v>0</v>
      </c>
    </row>
    <row r="25" spans="1:573" collapsed="1">
      <c r="A25" s="21">
        <f t="shared" ref="A25:A53"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UZ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b">
        <f t="shared" si="104"/>
        <v>1</v>
      </c>
      <c r="LO25" s="12">
        <v>0</v>
      </c>
      <c r="LP25" s="13" t="str">
        <f t="shared" si="104"/>
        <v>-</v>
      </c>
      <c r="LQ25" s="268">
        <v>999999</v>
      </c>
      <c r="LR25" s="268">
        <v>999999</v>
      </c>
      <c r="LS25" s="268">
        <v>999999</v>
      </c>
      <c r="LT25" s="268">
        <v>999999</v>
      </c>
      <c r="LU25" s="268">
        <v>999999</v>
      </c>
      <c r="LV25" s="13" t="str">
        <f t="shared" ref="LV25:MA25" si="105">LV$22</f>
        <v>-</v>
      </c>
      <c r="LW25" s="13" t="str">
        <f t="shared" si="105"/>
        <v>-</v>
      </c>
      <c r="LX25" s="13" t="str">
        <f t="shared" si="105"/>
        <v>-</v>
      </c>
      <c r="LY25" s="13" t="b">
        <f t="shared" si="105"/>
        <v>1</v>
      </c>
      <c r="LZ25" s="13">
        <f t="shared" si="105"/>
        <v>0</v>
      </c>
      <c r="MA25" s="13" t="str">
        <f t="shared" si="105"/>
        <v>-</v>
      </c>
      <c r="MB25" s="13" t="str">
        <f t="shared" ref="MB25:MD25" si="106">MB$22</f>
        <v>-</v>
      </c>
      <c r="MC25" s="13" t="str">
        <f t="shared" si="106"/>
        <v>-</v>
      </c>
      <c r="MD25" s="13" t="str">
        <f t="shared" si="106"/>
        <v>-</v>
      </c>
      <c r="ME25" s="13" t="str">
        <f>ME$22</f>
        <v>-</v>
      </c>
      <c r="MF25" s="13" t="str">
        <f>MF$22</f>
        <v>-</v>
      </c>
      <c r="MG25" s="13" t="str">
        <f>MG$22</f>
        <v>-</v>
      </c>
      <c r="MH25" s="13" t="str">
        <f t="shared" si="104"/>
        <v>-</v>
      </c>
      <c r="MI25" s="13" t="str">
        <f t="shared" si="104"/>
        <v>-</v>
      </c>
      <c r="MJ25" s="13" t="str">
        <f t="shared" si="104"/>
        <v>-</v>
      </c>
      <c r="MK25" s="13" t="str">
        <f t="shared" si="104"/>
        <v>-</v>
      </c>
      <c r="ML25" s="13" t="str">
        <f t="shared" si="104"/>
        <v>-</v>
      </c>
      <c r="MM25" s="13">
        <f t="shared" si="104"/>
        <v>500</v>
      </c>
      <c r="MN25" s="13">
        <f t="shared" si="104"/>
        <v>500</v>
      </c>
      <c r="MO25" s="13" t="str">
        <f t="shared" ref="MO25:MQ25" si="107">MO$22</f>
        <v>-</v>
      </c>
      <c r="MP25" s="13" t="str">
        <f t="shared" si="107"/>
        <v>-</v>
      </c>
      <c r="MQ25" s="13" t="str">
        <f t="shared" si="107"/>
        <v>-</v>
      </c>
      <c r="MR25" s="13">
        <f t="shared" si="104"/>
        <v>1</v>
      </c>
      <c r="MS25" s="9"/>
      <c r="MT25" s="13" t="str">
        <f t="shared" si="104"/>
        <v>-</v>
      </c>
      <c r="MU25" s="13" t="str">
        <f t="shared" si="104"/>
        <v>-</v>
      </c>
      <c r="MV25" s="13" t="str">
        <f t="shared" si="104"/>
        <v>-</v>
      </c>
      <c r="MW25" s="13" t="str">
        <f t="shared" si="104"/>
        <v>-</v>
      </c>
      <c r="MX25" s="13">
        <f t="shared" si="104"/>
        <v>1</v>
      </c>
      <c r="MY25" s="13">
        <f t="shared" si="104"/>
        <v>1</v>
      </c>
      <c r="MZ25" s="13">
        <f t="shared" si="104"/>
        <v>1</v>
      </c>
      <c r="NA25" s="9"/>
      <c r="NB25" s="13" t="str">
        <f t="shared" si="104"/>
        <v>-</v>
      </c>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f t="shared" si="104"/>
        <v>1</v>
      </c>
      <c r="NM25" s="13">
        <f t="shared" si="104"/>
        <v>1</v>
      </c>
      <c r="NN25" s="13">
        <f t="shared" si="104"/>
        <v>1</v>
      </c>
      <c r="NO25" s="13">
        <f t="shared" si="104"/>
        <v>1</v>
      </c>
      <c r="NP25" s="13">
        <f t="shared" si="104"/>
        <v>1</v>
      </c>
      <c r="NQ25" s="13">
        <f t="shared" si="104"/>
        <v>1</v>
      </c>
      <c r="NR25" s="13">
        <f t="shared" si="104"/>
        <v>1</v>
      </c>
      <c r="NS25" s="13">
        <f t="shared" si="104"/>
        <v>1</v>
      </c>
      <c r="NT25" s="13">
        <f t="shared" si="104"/>
        <v>1</v>
      </c>
      <c r="NU25" s="9"/>
      <c r="NV25" s="12" t="str">
        <f t="shared" si="88"/>
        <v>-</v>
      </c>
      <c r="NW25" s="13" t="str">
        <f t="shared" si="104"/>
        <v>-</v>
      </c>
      <c r="NX25" s="13" t="str">
        <f t="shared" si="104"/>
        <v>-</v>
      </c>
      <c r="NY25" s="13" t="str">
        <f t="shared" si="104"/>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2" t="str">
        <f t="shared" si="89"/>
        <v>-</v>
      </c>
      <c r="QG25" s="13" t="str">
        <f t="shared" si="104"/>
        <v>-</v>
      </c>
      <c r="QH25" s="13" t="str">
        <f t="shared" si="104"/>
        <v>-</v>
      </c>
      <c r="QI25" s="13" t="str">
        <f t="shared" si="104"/>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2" t="b">
        <f t="shared" si="91"/>
        <v>1</v>
      </c>
      <c r="SQ25" s="13" t="str">
        <f t="shared" si="104"/>
        <v>-</v>
      </c>
      <c r="SR25" s="13" t="str">
        <f t="shared" si="104"/>
        <v>-</v>
      </c>
      <c r="SS25" s="13" t="str">
        <f t="shared" si="104"/>
        <v>-</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f t="shared" si="104"/>
        <v>0</v>
      </c>
      <c r="VA25" s="23">
        <v>0</v>
      </c>
    </row>
    <row r="26" spans="1:573"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1264</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X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b">
        <f t="shared" ca="1" si="125"/>
        <v>1</v>
      </c>
      <c r="LO26" s="19">
        <f t="shared" ca="1" si="125"/>
        <v>0</v>
      </c>
      <c r="LP26" s="19" t="str">
        <f t="shared" ca="1" si="125"/>
        <v>-</v>
      </c>
      <c r="LQ26" s="19">
        <f t="shared" ca="1" si="125"/>
        <v>999999</v>
      </c>
      <c r="LR26" s="19">
        <f t="shared" ca="1" si="125"/>
        <v>999999</v>
      </c>
      <c r="LS26" s="19">
        <f t="shared" ca="1" si="125"/>
        <v>999999</v>
      </c>
      <c r="LT26" s="19">
        <f t="shared" ca="1" si="125"/>
        <v>999999</v>
      </c>
      <c r="LU26" s="19">
        <f t="shared" ca="1" si="125"/>
        <v>999999</v>
      </c>
      <c r="LV26" s="19" t="str">
        <f t="shared" ca="1" si="125"/>
        <v>-</v>
      </c>
      <c r="LW26" s="19" t="str">
        <f t="shared" ca="1" si="125"/>
        <v>-</v>
      </c>
      <c r="LX26" s="19" t="str">
        <f t="shared" ca="1" si="125"/>
        <v>-</v>
      </c>
      <c r="LY26" s="19" t="b">
        <f t="shared" ref="LY26:MQ27" ca="1" si="126">OFFSET(LY$5,$B26,0)</f>
        <v>1</v>
      </c>
      <c r="LZ26" s="19">
        <f t="shared" ca="1" si="126"/>
        <v>0</v>
      </c>
      <c r="MA26" s="19" t="str">
        <f t="shared" ca="1" si="126"/>
        <v>-</v>
      </c>
      <c r="MB26" s="19" t="str">
        <f t="shared" ca="1" si="126"/>
        <v>-</v>
      </c>
      <c r="MC26" s="19" t="str">
        <f t="shared" ca="1" si="126"/>
        <v>-</v>
      </c>
      <c r="MD26" s="19" t="str">
        <f t="shared" ca="1" si="126"/>
        <v>-</v>
      </c>
      <c r="ME26" s="19" t="str">
        <f t="shared" ca="1" si="126"/>
        <v>-</v>
      </c>
      <c r="MF26" s="19" t="str">
        <f t="shared" ref="MF26:MG29" ca="1" si="127">OFFSET(MF$5,$B26,0)</f>
        <v>-</v>
      </c>
      <c r="MG26" s="19" t="str">
        <f t="shared" ca="1" si="127"/>
        <v>-</v>
      </c>
      <c r="MH26" s="19" t="str">
        <f t="shared" ca="1" si="126"/>
        <v>-</v>
      </c>
      <c r="MI26" s="19" t="str">
        <f t="shared" ca="1" si="126"/>
        <v>-</v>
      </c>
      <c r="MJ26" s="19" t="str">
        <f t="shared" ca="1" si="126"/>
        <v>-</v>
      </c>
      <c r="MK26" s="19" t="str">
        <f t="shared" ca="1" si="126"/>
        <v>-</v>
      </c>
      <c r="ML26" s="19" t="str">
        <f t="shared" ca="1" si="126"/>
        <v>-</v>
      </c>
      <c r="MM26" s="19">
        <f t="shared" ca="1" si="126"/>
        <v>500</v>
      </c>
      <c r="MN26" s="19">
        <f t="shared" ca="1" si="126"/>
        <v>500</v>
      </c>
      <c r="MO26" s="19" t="str">
        <f t="shared" ca="1" si="126"/>
        <v>-</v>
      </c>
      <c r="MP26" s="19" t="str">
        <f t="shared" ca="1" si="126"/>
        <v>-</v>
      </c>
      <c r="MQ26" s="19" t="str">
        <f t="shared" ca="1" si="126"/>
        <v>-</v>
      </c>
      <c r="MR26" s="19">
        <f t="shared" ref="MR26:MR27" ca="1" si="128">OFFSET(MR$5,$B26,0)</f>
        <v>1</v>
      </c>
      <c r="MS26" s="9"/>
      <c r="MT26" s="19" t="str">
        <f t="shared" ref="MT26:MZ27" ca="1" si="129">OFFSET(MT$5,$B26,0)</f>
        <v>-</v>
      </c>
      <c r="MU26" s="19" t="str">
        <f t="shared" ca="1" si="129"/>
        <v>-</v>
      </c>
      <c r="MV26" s="19" t="str">
        <f t="shared" ca="1" si="129"/>
        <v>-</v>
      </c>
      <c r="MW26" s="19" t="str">
        <f t="shared" ca="1" si="129"/>
        <v>-</v>
      </c>
      <c r="MX26" s="19">
        <f t="shared" ca="1" si="129"/>
        <v>1</v>
      </c>
      <c r="MY26" s="19">
        <f t="shared" ca="1" si="129"/>
        <v>1</v>
      </c>
      <c r="MZ26" s="19">
        <f t="shared" ca="1" si="129"/>
        <v>1</v>
      </c>
      <c r="NA26" s="9"/>
      <c r="NB26" s="19" t="str">
        <f t="shared" ref="NB26:OA29" ca="1" si="130">OFFSET(NB$5,$B26,0)</f>
        <v>-</v>
      </c>
      <c r="NC26" s="19" t="str">
        <f t="shared" ca="1" si="130"/>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f t="shared" ca="1" si="130"/>
        <v>1</v>
      </c>
      <c r="NM26" s="136">
        <f t="shared" ref="NM26:NT29" si="131">INDEX(i.PGRscalar,1,($M26-1)*10+NM$15)</f>
        <v>0.75</v>
      </c>
      <c r="NN26" s="136">
        <f t="shared" si="131"/>
        <v>0.75</v>
      </c>
      <c r="NO26" s="136">
        <f t="shared" si="131"/>
        <v>0.8</v>
      </c>
      <c r="NP26" s="136">
        <f t="shared" si="131"/>
        <v>0.82499999999999996</v>
      </c>
      <c r="NQ26" s="136">
        <f t="shared" si="131"/>
        <v>0.875</v>
      </c>
      <c r="NR26" s="136">
        <f t="shared" si="131"/>
        <v>0.9</v>
      </c>
      <c r="NS26" s="136">
        <f t="shared" si="131"/>
        <v>1</v>
      </c>
      <c r="NT26" s="136">
        <f t="shared" si="131"/>
        <v>0.875</v>
      </c>
      <c r="NU26" s="9"/>
      <c r="NV26" s="12" t="str">
        <f t="shared" si="88"/>
        <v>-</v>
      </c>
      <c r="NW26" s="19" t="str">
        <f t="shared" ca="1" si="130"/>
        <v>-</v>
      </c>
      <c r="NX26" s="19" t="str">
        <f t="shared" ca="1" si="130"/>
        <v>-</v>
      </c>
      <c r="NY26" s="19" t="str">
        <f t="shared" ca="1" si="130"/>
        <v>-</v>
      </c>
      <c r="NZ26" s="19" t="str">
        <f t="shared" ca="1" si="130"/>
        <v>-</v>
      </c>
      <c r="OA26" s="19" t="str">
        <f t="shared" ca="1" si="130"/>
        <v>-</v>
      </c>
      <c r="OB26" s="19" t="str">
        <f t="shared" ref="OB26:RJ29" ca="1" si="132">OFFSET(OB$5,$B26,0)</f>
        <v>-</v>
      </c>
      <c r="OC26" s="19" t="str">
        <f t="shared" ca="1" si="132"/>
        <v>-</v>
      </c>
      <c r="OD26" s="19" t="str">
        <f t="shared" ca="1" si="132"/>
        <v>-</v>
      </c>
      <c r="OE26" s="19" t="str">
        <f t="shared" ca="1" si="132"/>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2" t="b">
        <f t="shared" si="89"/>
        <v>1</v>
      </c>
      <c r="QG26" s="19" t="str">
        <f t="shared" ca="1" si="132"/>
        <v>-</v>
      </c>
      <c r="QH26" s="19" t="str">
        <f t="shared" ca="1" si="132"/>
        <v>-</v>
      </c>
      <c r="QI26" s="19" t="str">
        <f t="shared" ca="1" si="132"/>
        <v>-</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ref="RJ26:RO29" ca="1" si="133">OFFSET(RK$5,$B26,0)</f>
        <v>-</v>
      </c>
      <c r="RL26" s="19" t="str">
        <f t="shared" ca="1" si="133"/>
        <v>-</v>
      </c>
      <c r="RM26" s="19" t="str">
        <f t="shared" ca="1" si="133"/>
        <v>-</v>
      </c>
      <c r="RN26" s="19" t="str">
        <f t="shared" ca="1" si="133"/>
        <v>-</v>
      </c>
      <c r="RO26" s="19" t="str">
        <f t="shared" ca="1" si="133"/>
        <v>-</v>
      </c>
      <c r="RP26" s="19" t="str">
        <f t="shared" ref="RP26:US29" ca="1" si="134">OFFSET(RP$5,$B26,0)</f>
        <v>-</v>
      </c>
      <c r="RQ26" s="19" t="str">
        <f t="shared" ca="1" si="134"/>
        <v>-</v>
      </c>
      <c r="RR26" s="19" t="str">
        <f t="shared" ca="1" si="134"/>
        <v>-</v>
      </c>
      <c r="RS26" s="19" t="str">
        <f t="shared" ca="1" si="134"/>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ref="SJ26:SO29" ca="1" si="135">OFFSET(SJ$5,$B26,0)</f>
        <v>-</v>
      </c>
      <c r="SK26" s="19" t="str">
        <f t="shared" ca="1" si="135"/>
        <v>-</v>
      </c>
      <c r="SL26" s="19" t="str">
        <f t="shared" ca="1" si="135"/>
        <v>-</v>
      </c>
      <c r="SM26" s="19" t="str">
        <f t="shared" ca="1" si="135"/>
        <v>-</v>
      </c>
      <c r="SN26" s="19" t="str">
        <f t="shared" ca="1" si="135"/>
        <v>-</v>
      </c>
      <c r="SO26" s="19" t="str">
        <f t="shared" ca="1" si="135"/>
        <v>-</v>
      </c>
      <c r="SP26" s="12" t="str">
        <f t="shared" si="91"/>
        <v>-</v>
      </c>
      <c r="SQ26" s="19" t="str">
        <f t="shared" ca="1" si="134"/>
        <v>-</v>
      </c>
      <c r="SR26" s="19" t="str">
        <f t="shared" ca="1" si="134"/>
        <v>-</v>
      </c>
      <c r="SS26" s="19" t="str">
        <f t="shared" ca="1" si="134"/>
        <v>-</v>
      </c>
      <c r="ST26" s="19" t="str">
        <f t="shared" ca="1" si="134"/>
        <v>-</v>
      </c>
      <c r="SU26" s="19" t="str">
        <f t="shared" ca="1" si="134"/>
        <v>-</v>
      </c>
      <c r="SV26" s="19" t="str">
        <f t="shared" ca="1" si="134"/>
        <v>-</v>
      </c>
      <c r="SW26" s="19" t="str">
        <f t="shared" ca="1" si="134"/>
        <v>-</v>
      </c>
      <c r="SX26" s="19" t="str">
        <f t="shared" ref="ST26:SY29" ca="1" si="136">OFFSET(SX$5,$B26,0)</f>
        <v>-</v>
      </c>
      <c r="SY26" s="19" t="str">
        <f t="shared" ca="1" si="136"/>
        <v>-</v>
      </c>
      <c r="SZ26" s="19" t="str">
        <f t="shared" ca="1" si="134"/>
        <v>-</v>
      </c>
      <c r="TA26" s="19" t="str">
        <f t="shared" ca="1" si="134"/>
        <v>-</v>
      </c>
      <c r="TB26" s="19" t="str">
        <f t="shared" ca="1" si="134"/>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ref="TT26:TY29" ca="1" si="137">OFFSET(TT$5,$B26,0)</f>
        <v>-</v>
      </c>
      <c r="TU26" s="19" t="str">
        <f t="shared" ca="1" si="137"/>
        <v>-</v>
      </c>
      <c r="TV26" s="19" t="str">
        <f t="shared" ca="1" si="137"/>
        <v>-</v>
      </c>
      <c r="TW26" s="19" t="str">
        <f t="shared" ca="1" si="137"/>
        <v>-</v>
      </c>
      <c r="TX26" s="19" t="str">
        <f t="shared" ca="1" si="137"/>
        <v>-</v>
      </c>
      <c r="TY26" s="19" t="str">
        <f t="shared" ca="1" si="137"/>
        <v>-</v>
      </c>
      <c r="TZ26" s="19" t="str">
        <f t="shared" ca="1" si="134"/>
        <v>-</v>
      </c>
      <c r="UA26" s="19" t="str">
        <f t="shared" ca="1" si="134"/>
        <v>-</v>
      </c>
      <c r="UB26" s="19" t="str">
        <f t="shared" ca="1" si="134"/>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ref="UT26:UY29" ca="1" si="138">OFFSET(UT$5,$B26,0)</f>
        <v>-</v>
      </c>
      <c r="UU26" s="19" t="str">
        <f t="shared" ca="1" si="138"/>
        <v>-</v>
      </c>
      <c r="UV26" s="19" t="str">
        <f t="shared" ca="1" si="138"/>
        <v>-</v>
      </c>
      <c r="UW26" s="19" t="str">
        <f t="shared" ca="1" si="138"/>
        <v>-</v>
      </c>
      <c r="UX26" s="19" t="str">
        <f t="shared" ca="1" si="138"/>
        <v>-</v>
      </c>
      <c r="UY26" s="19" t="str">
        <f t="shared" ca="1" si="138"/>
        <v>-</v>
      </c>
      <c r="UZ26" s="19">
        <f t="shared" ref="UZ26:UZ27" ca="1" si="139">OFFSET(UZ$5,$B26,0)</f>
        <v>0</v>
      </c>
      <c r="VA26" s="23">
        <v>0</v>
      </c>
    </row>
    <row r="27" spans="1:573"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1265</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b">
        <f t="shared" ca="1" si="125"/>
        <v>1</v>
      </c>
      <c r="LO27" s="19">
        <f t="shared" ca="1" si="125"/>
        <v>0</v>
      </c>
      <c r="LP27" s="19" t="str">
        <f t="shared" ca="1" si="125"/>
        <v>-</v>
      </c>
      <c r="LQ27" s="19">
        <f t="shared" ca="1" si="125"/>
        <v>999999</v>
      </c>
      <c r="LR27" s="19">
        <f t="shared" ca="1" si="125"/>
        <v>999999</v>
      </c>
      <c r="LS27" s="19">
        <f t="shared" ca="1" si="125"/>
        <v>999999</v>
      </c>
      <c r="LT27" s="19">
        <f t="shared" ca="1" si="125"/>
        <v>999999</v>
      </c>
      <c r="LU27" s="19">
        <f t="shared" ca="1" si="125"/>
        <v>999999</v>
      </c>
      <c r="LV27" s="19" t="str">
        <f t="shared" ca="1" si="125"/>
        <v>-</v>
      </c>
      <c r="LW27" s="19" t="str">
        <f t="shared" ca="1" si="125"/>
        <v>-</v>
      </c>
      <c r="LX27" s="19" t="str">
        <f t="shared" ca="1" si="125"/>
        <v>-</v>
      </c>
      <c r="LY27" s="19" t="b">
        <f t="shared" ca="1" si="126"/>
        <v>1</v>
      </c>
      <c r="LZ27" s="19">
        <f t="shared" ca="1" si="126"/>
        <v>0</v>
      </c>
      <c r="MA27" s="19" t="str">
        <f t="shared" ca="1" si="126"/>
        <v>-</v>
      </c>
      <c r="MB27" s="19" t="str">
        <f t="shared" ca="1" si="126"/>
        <v>-</v>
      </c>
      <c r="MC27" s="19" t="str">
        <f t="shared" ca="1" si="126"/>
        <v>-</v>
      </c>
      <c r="MD27" s="19" t="str">
        <f t="shared" ca="1" si="126"/>
        <v>-</v>
      </c>
      <c r="ME27" s="19" t="str">
        <f t="shared" ca="1" si="126"/>
        <v>-</v>
      </c>
      <c r="MF27" s="19" t="str">
        <f t="shared" ca="1" si="127"/>
        <v>-</v>
      </c>
      <c r="MG27" s="19" t="str">
        <f t="shared" ca="1" si="127"/>
        <v>-</v>
      </c>
      <c r="MH27" s="19" t="str">
        <f t="shared" ca="1" si="126"/>
        <v>-</v>
      </c>
      <c r="MI27" s="19" t="str">
        <f t="shared" ca="1" si="126"/>
        <v>-</v>
      </c>
      <c r="MJ27" s="19" t="str">
        <f t="shared" ca="1" si="126"/>
        <v>-</v>
      </c>
      <c r="MK27" s="19" t="str">
        <f t="shared" ca="1" si="126"/>
        <v>-</v>
      </c>
      <c r="ML27" s="19" t="str">
        <f t="shared" ca="1" si="126"/>
        <v>-</v>
      </c>
      <c r="MM27" s="19">
        <f t="shared" ca="1" si="126"/>
        <v>500</v>
      </c>
      <c r="MN27" s="19">
        <f t="shared" ca="1" si="126"/>
        <v>500</v>
      </c>
      <c r="MO27" s="19" t="str">
        <f t="shared" ca="1" si="126"/>
        <v>-</v>
      </c>
      <c r="MP27" s="19" t="str">
        <f t="shared" ca="1" si="126"/>
        <v>-</v>
      </c>
      <c r="MQ27" s="19" t="str">
        <f t="shared" ca="1" si="126"/>
        <v>-</v>
      </c>
      <c r="MR27" s="19">
        <f t="shared" ca="1" si="128"/>
        <v>1</v>
      </c>
      <c r="MS27" s="9"/>
      <c r="MT27" s="19" t="str">
        <f t="shared" ca="1" si="129"/>
        <v>-</v>
      </c>
      <c r="MU27" s="19" t="str">
        <f t="shared" ca="1" si="129"/>
        <v>-</v>
      </c>
      <c r="MV27" s="19" t="str">
        <f t="shared" ca="1" si="129"/>
        <v>-</v>
      </c>
      <c r="MW27" s="19" t="str">
        <f t="shared" ca="1" si="129"/>
        <v>-</v>
      </c>
      <c r="MX27" s="19">
        <f t="shared" ca="1" si="129"/>
        <v>1</v>
      </c>
      <c r="MY27" s="19">
        <f t="shared" ca="1" si="129"/>
        <v>1</v>
      </c>
      <c r="MZ27" s="19">
        <f t="shared" ca="1" si="129"/>
        <v>1</v>
      </c>
      <c r="NA27" s="9"/>
      <c r="NB27" s="19" t="str">
        <f t="shared" ca="1" si="130"/>
        <v>-</v>
      </c>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f t="shared" ca="1" si="130"/>
        <v>1</v>
      </c>
      <c r="NM27" s="136">
        <f t="shared" si="131"/>
        <v>0.75</v>
      </c>
      <c r="NN27" s="136">
        <f t="shared" si="131"/>
        <v>0.75</v>
      </c>
      <c r="NO27" s="136">
        <f t="shared" si="131"/>
        <v>0.8</v>
      </c>
      <c r="NP27" s="136">
        <f t="shared" si="131"/>
        <v>0.82499999999999996</v>
      </c>
      <c r="NQ27" s="136">
        <f t="shared" si="131"/>
        <v>0.875</v>
      </c>
      <c r="NR27" s="136">
        <f t="shared" si="131"/>
        <v>0.9</v>
      </c>
      <c r="NS27" s="136">
        <f t="shared" si="131"/>
        <v>1</v>
      </c>
      <c r="NT27" s="136">
        <f t="shared" si="131"/>
        <v>0.875</v>
      </c>
      <c r="NU27" s="9"/>
      <c r="NV27" s="12" t="b">
        <f t="shared" si="88"/>
        <v>1</v>
      </c>
      <c r="NW27" s="19" t="str">
        <f t="shared" ref="NW27:RE29" ca="1" si="141">OFFSET(NW$5,$B27,0)</f>
        <v>-</v>
      </c>
      <c r="NX27" s="19" t="str">
        <f t="shared" ca="1" si="141"/>
        <v>-</v>
      </c>
      <c r="NY27" s="19" t="str">
        <f t="shared" ca="1" si="141"/>
        <v>-</v>
      </c>
      <c r="NZ27" s="19" t="str">
        <f t="shared" ca="1" si="141"/>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2" t="str">
        <f t="shared" si="89"/>
        <v>-</v>
      </c>
      <c r="QG27" s="19" t="str">
        <f t="shared" ca="1" si="141"/>
        <v>-</v>
      </c>
      <c r="QH27" s="19" t="str">
        <f t="shared" ca="1" si="141"/>
        <v>-</v>
      </c>
      <c r="QI27" s="19" t="str">
        <f t="shared" ca="1" si="141"/>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32"/>
        <v>-</v>
      </c>
      <c r="RG27" s="19" t="str">
        <f t="shared" ca="1" si="132"/>
        <v>-</v>
      </c>
      <c r="RH27" s="19" t="str">
        <f t="shared" ca="1" si="132"/>
        <v>-</v>
      </c>
      <c r="RI27" s="19" t="str">
        <f t="shared" ca="1" si="132"/>
        <v>-</v>
      </c>
      <c r="RJ27" s="19" t="str">
        <f t="shared" ca="1" si="133"/>
        <v>-</v>
      </c>
      <c r="RK27" s="19" t="str">
        <f t="shared" ca="1" si="133"/>
        <v>-</v>
      </c>
      <c r="RL27" s="19" t="str">
        <f t="shared" ca="1" si="133"/>
        <v>-</v>
      </c>
      <c r="RM27" s="19" t="str">
        <f t="shared" ca="1" si="133"/>
        <v>-</v>
      </c>
      <c r="RN27" s="19" t="str">
        <f t="shared" ca="1" si="133"/>
        <v>-</v>
      </c>
      <c r="RO27" s="19" t="str">
        <f t="shared" ca="1" si="133"/>
        <v>-</v>
      </c>
      <c r="RP27" s="19" t="str">
        <f t="shared" ca="1" si="134"/>
        <v>-</v>
      </c>
      <c r="RQ27" s="19" t="str">
        <f t="shared" ca="1" si="134"/>
        <v>-</v>
      </c>
      <c r="RR27" s="19" t="str">
        <f t="shared" ca="1" si="134"/>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5"/>
        <v>-</v>
      </c>
      <c r="SK27" s="19" t="str">
        <f t="shared" ca="1" si="135"/>
        <v>-</v>
      </c>
      <c r="SL27" s="19" t="str">
        <f t="shared" ca="1" si="135"/>
        <v>-</v>
      </c>
      <c r="SM27" s="19" t="str">
        <f t="shared" ca="1" si="135"/>
        <v>-</v>
      </c>
      <c r="SN27" s="19" t="str">
        <f t="shared" ca="1" si="135"/>
        <v>-</v>
      </c>
      <c r="SO27" s="19" t="str">
        <f t="shared" ca="1" si="135"/>
        <v>-</v>
      </c>
      <c r="SP27" s="12" t="str">
        <f t="shared" si="91"/>
        <v>-</v>
      </c>
      <c r="SQ27" s="19" t="str">
        <f t="shared" ca="1" si="134"/>
        <v>-</v>
      </c>
      <c r="SR27" s="19" t="str">
        <f t="shared" ca="1" si="134"/>
        <v>-</v>
      </c>
      <c r="SS27" s="19" t="str">
        <f t="shared" ca="1" si="134"/>
        <v>-</v>
      </c>
      <c r="ST27" s="19" t="str">
        <f t="shared" ca="1" si="136"/>
        <v>-</v>
      </c>
      <c r="SU27" s="19" t="str">
        <f t="shared" ca="1" si="136"/>
        <v>-</v>
      </c>
      <c r="SV27" s="19" t="str">
        <f t="shared" ca="1" si="136"/>
        <v>-</v>
      </c>
      <c r="SW27" s="19" t="str">
        <f t="shared" ca="1" si="136"/>
        <v>-</v>
      </c>
      <c r="SX27" s="19" t="str">
        <f t="shared" ca="1" si="136"/>
        <v>-</v>
      </c>
      <c r="SY27" s="19" t="str">
        <f t="shared" ca="1" si="136"/>
        <v>-</v>
      </c>
      <c r="SZ27" s="19" t="str">
        <f t="shared" ca="1" si="134"/>
        <v>-</v>
      </c>
      <c r="TA27" s="19" t="str">
        <f t="shared" ca="1" si="134"/>
        <v>-</v>
      </c>
      <c r="TB27" s="19" t="str">
        <f t="shared" ca="1" si="134"/>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7"/>
        <v>-</v>
      </c>
      <c r="TU27" s="19" t="str">
        <f t="shared" ca="1" si="137"/>
        <v>-</v>
      </c>
      <c r="TV27" s="19" t="str">
        <f t="shared" ca="1" si="137"/>
        <v>-</v>
      </c>
      <c r="TW27" s="19" t="str">
        <f t="shared" ca="1" si="137"/>
        <v>-</v>
      </c>
      <c r="TX27" s="19" t="str">
        <f t="shared" ca="1" si="137"/>
        <v>-</v>
      </c>
      <c r="TY27" s="19" t="str">
        <f t="shared" ca="1" si="137"/>
        <v>-</v>
      </c>
      <c r="TZ27" s="19" t="str">
        <f t="shared" ca="1" si="134"/>
        <v>-</v>
      </c>
      <c r="UA27" s="19" t="str">
        <f t="shared" ca="1" si="134"/>
        <v>-</v>
      </c>
      <c r="UB27" s="19" t="str">
        <f t="shared" ca="1" si="134"/>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8"/>
        <v>-</v>
      </c>
      <c r="UU27" s="19" t="str">
        <f t="shared" ca="1" si="138"/>
        <v>-</v>
      </c>
      <c r="UV27" s="19" t="str">
        <f t="shared" ca="1" si="138"/>
        <v>-</v>
      </c>
      <c r="UW27" s="19" t="str">
        <f t="shared" ca="1" si="138"/>
        <v>-</v>
      </c>
      <c r="UX27" s="19" t="str">
        <f t="shared" ca="1" si="138"/>
        <v>-</v>
      </c>
      <c r="UY27" s="19" t="str">
        <f t="shared" ca="1" si="138"/>
        <v>-</v>
      </c>
      <c r="UZ27" s="19">
        <f t="shared" ca="1" si="139"/>
        <v>0</v>
      </c>
      <c r="VA27" s="23">
        <v>0</v>
      </c>
    </row>
    <row r="28" spans="1:573"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1821</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b">
        <f t="shared" ref="LN28:LU29" ca="1" si="156">OFFSET(LN$5,$B28,0)</f>
        <v>1</v>
      </c>
      <c r="LO28" s="19">
        <f t="shared" ca="1" si="156"/>
        <v>0</v>
      </c>
      <c r="LP28" s="19" t="str">
        <f t="shared" ca="1" si="156"/>
        <v>-</v>
      </c>
      <c r="LQ28" s="19">
        <f t="shared" ca="1" si="156"/>
        <v>999999</v>
      </c>
      <c r="LR28" s="19">
        <f t="shared" ca="1" si="156"/>
        <v>999999</v>
      </c>
      <c r="LS28" s="19">
        <f t="shared" ca="1" si="156"/>
        <v>999999</v>
      </c>
      <c r="LT28" s="19">
        <f t="shared" ca="1" si="156"/>
        <v>999999</v>
      </c>
      <c r="LU28" s="19">
        <f t="shared" ca="1" si="156"/>
        <v>999999</v>
      </c>
      <c r="LV28" s="19" t="str">
        <f t="shared" ref="LV28:ME29" ca="1" si="157">OFFSET(LV$5,$B28,0)</f>
        <v>-</v>
      </c>
      <c r="LW28" s="19" t="str">
        <f t="shared" ca="1" si="157"/>
        <v>-</v>
      </c>
      <c r="LX28" s="19" t="str">
        <f t="shared" ca="1" si="157"/>
        <v>-</v>
      </c>
      <c r="LY28" s="19" t="b">
        <f t="shared" ca="1" si="157"/>
        <v>1</v>
      </c>
      <c r="LZ28" s="19">
        <f t="shared" ca="1" si="157"/>
        <v>0</v>
      </c>
      <c r="MA28" s="19" t="str">
        <f t="shared" ca="1" si="157"/>
        <v>-</v>
      </c>
      <c r="MB28" s="19" t="str">
        <f t="shared" ca="1" si="157"/>
        <v>-</v>
      </c>
      <c r="MC28" s="19" t="str">
        <f t="shared" ca="1" si="157"/>
        <v>-</v>
      </c>
      <c r="MD28" s="19" t="str">
        <f t="shared" ca="1" si="157"/>
        <v>-</v>
      </c>
      <c r="ME28" s="19" t="str">
        <f t="shared" ca="1" si="157"/>
        <v>-</v>
      </c>
      <c r="MF28" s="19" t="str">
        <f t="shared" ca="1" si="127"/>
        <v>-</v>
      </c>
      <c r="MG28" s="19" t="str">
        <f t="shared" ca="1" si="127"/>
        <v>-</v>
      </c>
      <c r="MH28" s="19" t="str">
        <f t="shared" ref="MH28:MN29" ca="1" si="158">OFFSET(MH$5,$B28,0)</f>
        <v>-</v>
      </c>
      <c r="MI28" s="19" t="str">
        <f t="shared" ca="1" si="158"/>
        <v>-</v>
      </c>
      <c r="MJ28" s="19" t="str">
        <f t="shared" ca="1" si="158"/>
        <v>-</v>
      </c>
      <c r="MK28" s="19" t="str">
        <f t="shared" ca="1" si="158"/>
        <v>-</v>
      </c>
      <c r="ML28" s="19" t="str">
        <f t="shared" ca="1" si="158"/>
        <v>-</v>
      </c>
      <c r="MM28" s="19">
        <f t="shared" ca="1" si="158"/>
        <v>500</v>
      </c>
      <c r="MN28" s="19">
        <f t="shared" ca="1" si="158"/>
        <v>500</v>
      </c>
      <c r="MO28" s="19" t="str">
        <f t="shared" ref="MO28:MO29" ca="1" si="159">OFFSET(MO$5,$B28,0)</f>
        <v>-</v>
      </c>
      <c r="MP28" s="19" t="str">
        <f t="shared" ref="MP28:MZ29" ca="1" si="160">OFFSET(MP$5,$B28,0)</f>
        <v>-</v>
      </c>
      <c r="MQ28" s="19" t="str">
        <f t="shared" ca="1" si="160"/>
        <v>-</v>
      </c>
      <c r="MR28" s="19">
        <f t="shared" ref="MR28:MR29" ca="1" si="161">OFFSET(MR$5,$B28,0)</f>
        <v>1</v>
      </c>
      <c r="MS28" s="9"/>
      <c r="MT28" s="19" t="str">
        <f t="shared" ca="1" si="160"/>
        <v>-</v>
      </c>
      <c r="MU28" s="19" t="str">
        <f t="shared" ca="1" si="160"/>
        <v>-</v>
      </c>
      <c r="MV28" s="19" t="str">
        <f t="shared" ca="1" si="160"/>
        <v>-</v>
      </c>
      <c r="MW28" s="19" t="str">
        <f t="shared" ca="1" si="160"/>
        <v>-</v>
      </c>
      <c r="MX28" s="19">
        <f t="shared" ca="1" si="160"/>
        <v>1</v>
      </c>
      <c r="MY28" s="19">
        <f t="shared" ca="1" si="160"/>
        <v>1</v>
      </c>
      <c r="MZ28" s="19">
        <f t="shared" ca="1" si="160"/>
        <v>1</v>
      </c>
      <c r="NA28" s="9"/>
      <c r="NB28" s="19" t="str">
        <f t="shared" ca="1" si="130"/>
        <v>-</v>
      </c>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f t="shared" ref="NL28:NL29" ca="1" si="162">OFFSET(NL$5,$B28,0)</f>
        <v>1</v>
      </c>
      <c r="NM28" s="136">
        <f t="shared" si="131"/>
        <v>1</v>
      </c>
      <c r="NN28" s="136">
        <f t="shared" si="131"/>
        <v>1</v>
      </c>
      <c r="NO28" s="136">
        <f t="shared" si="131"/>
        <v>1</v>
      </c>
      <c r="NP28" s="136">
        <f t="shared" si="131"/>
        <v>1</v>
      </c>
      <c r="NQ28" s="136">
        <f t="shared" si="131"/>
        <v>1</v>
      </c>
      <c r="NR28" s="136">
        <f t="shared" si="131"/>
        <v>1</v>
      </c>
      <c r="NS28" s="136">
        <f t="shared" si="131"/>
        <v>1</v>
      </c>
      <c r="NT28" s="136">
        <f t="shared" si="131"/>
        <v>1</v>
      </c>
      <c r="NU28" s="9"/>
      <c r="NV28" s="12" t="str">
        <f t="shared" si="88"/>
        <v>-</v>
      </c>
      <c r="NW28" s="19" t="str">
        <f t="shared" ca="1" si="141"/>
        <v>-</v>
      </c>
      <c r="NX28" s="19" t="str">
        <f t="shared" ca="1" si="141"/>
        <v>-</v>
      </c>
      <c r="NY28" s="19" t="str">
        <f t="shared" ca="1" si="141"/>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2" t="str">
        <f t="shared" si="89"/>
        <v>-</v>
      </c>
      <c r="QG28" s="19" t="str">
        <f t="shared" ca="1" si="141"/>
        <v>-</v>
      </c>
      <c r="QH28" s="19" t="str">
        <f t="shared" ca="1" si="141"/>
        <v>-</v>
      </c>
      <c r="QI28" s="19" t="str">
        <f t="shared" ca="1" si="141"/>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32"/>
        <v>-</v>
      </c>
      <c r="RG28" s="19" t="str">
        <f t="shared" ca="1" si="132"/>
        <v>-</v>
      </c>
      <c r="RH28" s="19" t="str">
        <f t="shared" ca="1" si="132"/>
        <v>-</v>
      </c>
      <c r="RI28" s="19" t="str">
        <f t="shared" ca="1" si="132"/>
        <v>-</v>
      </c>
      <c r="RJ28" s="19" t="str">
        <f t="shared" ca="1" si="133"/>
        <v>-</v>
      </c>
      <c r="RK28" s="19" t="str">
        <f t="shared" ca="1" si="133"/>
        <v>-</v>
      </c>
      <c r="RL28" s="19" t="str">
        <f t="shared" ca="1" si="133"/>
        <v>-</v>
      </c>
      <c r="RM28" s="19" t="str">
        <f t="shared" ca="1" si="133"/>
        <v>-</v>
      </c>
      <c r="RN28" s="19" t="str">
        <f t="shared" ca="1" si="133"/>
        <v>-</v>
      </c>
      <c r="RO28" s="19" t="str">
        <f t="shared" ca="1" si="133"/>
        <v>-</v>
      </c>
      <c r="RP28" s="19" t="str">
        <f t="shared" ca="1" si="134"/>
        <v>-</v>
      </c>
      <c r="RQ28" s="19" t="str">
        <f t="shared" ca="1" si="134"/>
        <v>-</v>
      </c>
      <c r="RR28" s="19" t="str">
        <f t="shared" ca="1" si="134"/>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5"/>
        <v>-</v>
      </c>
      <c r="SK28" s="19" t="str">
        <f t="shared" ca="1" si="135"/>
        <v>-</v>
      </c>
      <c r="SL28" s="19" t="str">
        <f t="shared" ca="1" si="135"/>
        <v>-</v>
      </c>
      <c r="SM28" s="19" t="str">
        <f t="shared" ca="1" si="135"/>
        <v>-</v>
      </c>
      <c r="SN28" s="19" t="str">
        <f t="shared" ca="1" si="135"/>
        <v>-</v>
      </c>
      <c r="SO28" s="19" t="str">
        <f t="shared" ca="1" si="135"/>
        <v>-</v>
      </c>
      <c r="SP28" s="12" t="b">
        <f t="shared" si="91"/>
        <v>1</v>
      </c>
      <c r="SQ28" s="19" t="str">
        <f t="shared" ca="1" si="134"/>
        <v>-</v>
      </c>
      <c r="SR28" s="19" t="str">
        <f t="shared" ca="1" si="134"/>
        <v>-</v>
      </c>
      <c r="SS28" s="19" t="str">
        <f t="shared" ca="1" si="134"/>
        <v>-</v>
      </c>
      <c r="ST28" s="19" t="str">
        <f t="shared" ca="1" si="136"/>
        <v>-</v>
      </c>
      <c r="SU28" s="19" t="str">
        <f t="shared" ca="1" si="136"/>
        <v>-</v>
      </c>
      <c r="SV28" s="19" t="str">
        <f t="shared" ca="1" si="136"/>
        <v>-</v>
      </c>
      <c r="SW28" s="19" t="str">
        <f t="shared" ca="1" si="136"/>
        <v>-</v>
      </c>
      <c r="SX28" s="19" t="str">
        <f t="shared" ca="1" si="136"/>
        <v>-</v>
      </c>
      <c r="SY28" s="19" t="str">
        <f t="shared" ca="1" si="136"/>
        <v>-</v>
      </c>
      <c r="SZ28" s="19" t="str">
        <f t="shared" ca="1" si="134"/>
        <v>-</v>
      </c>
      <c r="TA28" s="19" t="str">
        <f t="shared" ca="1" si="134"/>
        <v>-</v>
      </c>
      <c r="TB28" s="19" t="str">
        <f t="shared" ca="1" si="134"/>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7"/>
        <v>-</v>
      </c>
      <c r="TU28" s="19" t="str">
        <f t="shared" ca="1" si="137"/>
        <v>-</v>
      </c>
      <c r="TV28" s="19" t="str">
        <f t="shared" ca="1" si="137"/>
        <v>-</v>
      </c>
      <c r="TW28" s="19" t="str">
        <f t="shared" ca="1" si="137"/>
        <v>-</v>
      </c>
      <c r="TX28" s="19" t="str">
        <f t="shared" ca="1" si="137"/>
        <v>-</v>
      </c>
      <c r="TY28" s="19" t="str">
        <f t="shared" ca="1" si="137"/>
        <v>-</v>
      </c>
      <c r="TZ28" s="19" t="str">
        <f t="shared" ca="1" si="134"/>
        <v>-</v>
      </c>
      <c r="UA28" s="19" t="str">
        <f t="shared" ca="1" si="134"/>
        <v>-</v>
      </c>
      <c r="UB28" s="19" t="str">
        <f t="shared" ca="1" si="134"/>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8"/>
        <v>-</v>
      </c>
      <c r="UU28" s="19" t="str">
        <f t="shared" ca="1" si="138"/>
        <v>-</v>
      </c>
      <c r="UV28" s="19" t="str">
        <f t="shared" ca="1" si="138"/>
        <v>-</v>
      </c>
      <c r="UW28" s="19" t="str">
        <f t="shared" ca="1" si="138"/>
        <v>-</v>
      </c>
      <c r="UX28" s="19" t="str">
        <f t="shared" ca="1" si="138"/>
        <v>-</v>
      </c>
      <c r="UY28" s="19" t="str">
        <f t="shared" ca="1" si="138"/>
        <v>-</v>
      </c>
      <c r="UZ28" s="19">
        <f t="shared" ref="UZ28:UZ29" ca="1" si="163">OFFSET(UZ$5,$B28,0)</f>
        <v>0</v>
      </c>
      <c r="VA28" s="23">
        <v>0</v>
      </c>
    </row>
    <row r="29" spans="1:573"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1822</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b">
        <f t="shared" ca="1" si="156"/>
        <v>1</v>
      </c>
      <c r="LO29" s="19">
        <f t="shared" ca="1" si="156"/>
        <v>0</v>
      </c>
      <c r="LP29" s="19" t="str">
        <f t="shared" ca="1" si="156"/>
        <v>-</v>
      </c>
      <c r="LQ29" s="19">
        <f t="shared" ca="1" si="156"/>
        <v>999999</v>
      </c>
      <c r="LR29" s="19">
        <f t="shared" ca="1" si="156"/>
        <v>999999</v>
      </c>
      <c r="LS29" s="19">
        <f t="shared" ca="1" si="156"/>
        <v>999999</v>
      </c>
      <c r="LT29" s="19">
        <f t="shared" ca="1" si="156"/>
        <v>999999</v>
      </c>
      <c r="LU29" s="19">
        <f t="shared" ca="1" si="156"/>
        <v>999999</v>
      </c>
      <c r="LV29" s="19" t="str">
        <f t="shared" ca="1" si="157"/>
        <v>-</v>
      </c>
      <c r="LW29" s="19" t="str">
        <f t="shared" ca="1" si="157"/>
        <v>-</v>
      </c>
      <c r="LX29" s="19" t="str">
        <f t="shared" ca="1" si="157"/>
        <v>-</v>
      </c>
      <c r="LY29" s="19" t="b">
        <f t="shared" ca="1" si="157"/>
        <v>1</v>
      </c>
      <c r="LZ29" s="19">
        <f t="shared" ca="1" si="157"/>
        <v>0</v>
      </c>
      <c r="MA29" s="19" t="str">
        <f t="shared" ca="1" si="157"/>
        <v>-</v>
      </c>
      <c r="MB29" s="19" t="str">
        <f t="shared" ca="1" si="157"/>
        <v>-</v>
      </c>
      <c r="MC29" s="19" t="str">
        <f t="shared" ca="1" si="157"/>
        <v>-</v>
      </c>
      <c r="MD29" s="19" t="str">
        <f t="shared" ca="1" si="157"/>
        <v>-</v>
      </c>
      <c r="ME29" s="19" t="str">
        <f t="shared" ca="1" si="157"/>
        <v>-</v>
      </c>
      <c r="MF29" s="19" t="str">
        <f t="shared" ca="1" si="127"/>
        <v>-</v>
      </c>
      <c r="MG29" s="19" t="str">
        <f t="shared" ca="1" si="127"/>
        <v>-</v>
      </c>
      <c r="MH29" s="19" t="str">
        <f t="shared" ca="1" si="158"/>
        <v>-</v>
      </c>
      <c r="MI29" s="19" t="str">
        <f t="shared" ca="1" si="158"/>
        <v>-</v>
      </c>
      <c r="MJ29" s="19" t="str">
        <f t="shared" ca="1" si="158"/>
        <v>-</v>
      </c>
      <c r="MK29" s="19" t="str">
        <f t="shared" ca="1" si="158"/>
        <v>-</v>
      </c>
      <c r="ML29" s="19" t="str">
        <f t="shared" ca="1" si="158"/>
        <v>-</v>
      </c>
      <c r="MM29" s="19">
        <f t="shared" ca="1" si="158"/>
        <v>500</v>
      </c>
      <c r="MN29" s="19">
        <f t="shared" ca="1" si="158"/>
        <v>500</v>
      </c>
      <c r="MO29" s="19" t="str">
        <f t="shared" ca="1" si="159"/>
        <v>-</v>
      </c>
      <c r="MP29" s="19" t="str">
        <f t="shared" ca="1" si="160"/>
        <v>-</v>
      </c>
      <c r="MQ29" s="19" t="str">
        <f t="shared" ca="1" si="160"/>
        <v>-</v>
      </c>
      <c r="MR29" s="19">
        <f t="shared" ca="1" si="161"/>
        <v>1</v>
      </c>
      <c r="MS29" s="9"/>
      <c r="MT29" s="19" t="str">
        <f t="shared" ca="1" si="160"/>
        <v>-</v>
      </c>
      <c r="MU29" s="19" t="str">
        <f t="shared" ca="1" si="160"/>
        <v>-</v>
      </c>
      <c r="MV29" s="19" t="str">
        <f t="shared" ca="1" si="160"/>
        <v>-</v>
      </c>
      <c r="MW29" s="19" t="str">
        <f t="shared" ca="1" si="160"/>
        <v>-</v>
      </c>
      <c r="MX29" s="19">
        <f t="shared" ca="1" si="160"/>
        <v>1</v>
      </c>
      <c r="MY29" s="19">
        <f t="shared" ca="1" si="160"/>
        <v>1</v>
      </c>
      <c r="MZ29" s="19">
        <f t="shared" ca="1" si="160"/>
        <v>1</v>
      </c>
      <c r="NA29" s="9"/>
      <c r="NB29" s="19" t="str">
        <f t="shared" ca="1" si="130"/>
        <v>-</v>
      </c>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f t="shared" ca="1" si="162"/>
        <v>1</v>
      </c>
      <c r="NM29" s="136">
        <f t="shared" si="131"/>
        <v>0.5</v>
      </c>
      <c r="NN29" s="136">
        <f t="shared" si="131"/>
        <v>0.6</v>
      </c>
      <c r="NO29" s="136">
        <f t="shared" si="131"/>
        <v>0.65</v>
      </c>
      <c r="NP29" s="136">
        <f t="shared" si="131"/>
        <v>0.75</v>
      </c>
      <c r="NQ29" s="136">
        <f t="shared" si="131"/>
        <v>0.8</v>
      </c>
      <c r="NR29" s="136">
        <f t="shared" si="131"/>
        <v>1</v>
      </c>
      <c r="NS29" s="136">
        <f t="shared" si="131"/>
        <v>1</v>
      </c>
      <c r="NT29" s="136">
        <f t="shared" si="131"/>
        <v>0.75</v>
      </c>
      <c r="NU29" s="9"/>
      <c r="NV29" s="12" t="str">
        <f t="shared" si="88"/>
        <v>-</v>
      </c>
      <c r="NW29" s="19" t="str">
        <f t="shared" ca="1" si="141"/>
        <v>-</v>
      </c>
      <c r="NX29" s="19" t="str">
        <f t="shared" ca="1" si="141"/>
        <v>-</v>
      </c>
      <c r="NY29" s="19" t="str">
        <f t="shared" ca="1" si="141"/>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ref="PC29:PE29" ca="1" si="164">OFFSET(PC$5,$B29,0)</f>
        <v>-</v>
      </c>
      <c r="PD29" s="19" t="str">
        <f t="shared" ca="1" si="164"/>
        <v>-</v>
      </c>
      <c r="PE29" s="19" t="str">
        <f t="shared" ca="1" si="164"/>
        <v>-</v>
      </c>
      <c r="PF29" s="19" t="str">
        <f t="shared" ca="1" si="141"/>
        <v>-</v>
      </c>
      <c r="PG29" s="19" t="str">
        <f t="shared" ca="1" si="141"/>
        <v>-</v>
      </c>
      <c r="PH29" s="19" t="str">
        <f t="shared" ca="1" si="141"/>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2" t="str">
        <f t="shared" si="89"/>
        <v>-</v>
      </c>
      <c r="QG29" s="19" t="str">
        <f t="shared" ca="1" si="141"/>
        <v>-</v>
      </c>
      <c r="QH29" s="19" t="str">
        <f t="shared" ca="1" si="141"/>
        <v>-</v>
      </c>
      <c r="QI29" s="19" t="str">
        <f t="shared" ca="1" si="141"/>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32"/>
        <v>-</v>
      </c>
      <c r="RG29" s="19" t="str">
        <f t="shared" ca="1" si="132"/>
        <v>-</v>
      </c>
      <c r="RH29" s="19" t="str">
        <f t="shared" ca="1" si="132"/>
        <v>-</v>
      </c>
      <c r="RI29" s="19" t="str">
        <f t="shared" ca="1" si="132"/>
        <v>-</v>
      </c>
      <c r="RJ29" s="19" t="str">
        <f t="shared" ca="1" si="133"/>
        <v>-</v>
      </c>
      <c r="RK29" s="19" t="str">
        <f t="shared" ca="1" si="133"/>
        <v>-</v>
      </c>
      <c r="RL29" s="19" t="str">
        <f t="shared" ca="1" si="133"/>
        <v>-</v>
      </c>
      <c r="RM29" s="19" t="str">
        <f t="shared" ca="1" si="133"/>
        <v>-</v>
      </c>
      <c r="RN29" s="19" t="str">
        <f t="shared" ca="1" si="133"/>
        <v>-</v>
      </c>
      <c r="RO29" s="19" t="str">
        <f t="shared" ca="1" si="133"/>
        <v>-</v>
      </c>
      <c r="RP29" s="19" t="str">
        <f t="shared" ca="1" si="134"/>
        <v>-</v>
      </c>
      <c r="RQ29" s="19" t="str">
        <f t="shared" ca="1" si="134"/>
        <v>-</v>
      </c>
      <c r="RR29" s="19" t="str">
        <f t="shared" ca="1" si="134"/>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5"/>
        <v>-</v>
      </c>
      <c r="SK29" s="19" t="str">
        <f t="shared" ca="1" si="135"/>
        <v>-</v>
      </c>
      <c r="SL29" s="19" t="str">
        <f t="shared" ca="1" si="135"/>
        <v>-</v>
      </c>
      <c r="SM29" s="19" t="str">
        <f t="shared" ca="1" si="135"/>
        <v>-</v>
      </c>
      <c r="SN29" s="19" t="str">
        <f t="shared" ca="1" si="135"/>
        <v>-</v>
      </c>
      <c r="SO29" s="19" t="str">
        <f t="shared" ca="1" si="135"/>
        <v>-</v>
      </c>
      <c r="SP29" s="12" t="b">
        <f t="shared" si="91"/>
        <v>1</v>
      </c>
      <c r="SQ29" s="19" t="str">
        <f t="shared" ca="1" si="134"/>
        <v>-</v>
      </c>
      <c r="SR29" s="19" t="str">
        <f t="shared" ca="1" si="134"/>
        <v>-</v>
      </c>
      <c r="SS29" s="19" t="str">
        <f t="shared" ca="1" si="134"/>
        <v>-</v>
      </c>
      <c r="ST29" s="19" t="str">
        <f t="shared" ca="1" si="136"/>
        <v>-</v>
      </c>
      <c r="SU29" s="19" t="str">
        <f t="shared" ca="1" si="136"/>
        <v>-</v>
      </c>
      <c r="SV29" s="19" t="str">
        <f t="shared" ca="1" si="136"/>
        <v>-</v>
      </c>
      <c r="SW29" s="19" t="str">
        <f t="shared" ca="1" si="136"/>
        <v>-</v>
      </c>
      <c r="SX29" s="19" t="str">
        <f t="shared" ca="1" si="136"/>
        <v>-</v>
      </c>
      <c r="SY29" s="19" t="str">
        <f t="shared" ca="1" si="136"/>
        <v>-</v>
      </c>
      <c r="SZ29" s="19" t="str">
        <f t="shared" ca="1" si="134"/>
        <v>-</v>
      </c>
      <c r="TA29" s="19" t="str">
        <f t="shared" ca="1" si="134"/>
        <v>-</v>
      </c>
      <c r="TB29" s="19" t="str">
        <f t="shared" ca="1" si="134"/>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7"/>
        <v>-</v>
      </c>
      <c r="TU29" s="19" t="str">
        <f t="shared" ca="1" si="137"/>
        <v>-</v>
      </c>
      <c r="TV29" s="19" t="str">
        <f t="shared" ca="1" si="137"/>
        <v>-</v>
      </c>
      <c r="TW29" s="19" t="str">
        <f t="shared" ca="1" si="137"/>
        <v>-</v>
      </c>
      <c r="TX29" s="19" t="str">
        <f t="shared" ca="1" si="137"/>
        <v>-</v>
      </c>
      <c r="TY29" s="19" t="str">
        <f t="shared" ca="1" si="137"/>
        <v>-</v>
      </c>
      <c r="TZ29" s="19" t="str">
        <f t="shared" ca="1" si="134"/>
        <v>-</v>
      </c>
      <c r="UA29" s="19" t="str">
        <f t="shared" ca="1" si="134"/>
        <v>-</v>
      </c>
      <c r="UB29" s="19" t="str">
        <f t="shared" ca="1" si="134"/>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ref="US29" ca="1" si="165">OFFSET(US$5,$B29,0)</f>
        <v>-</v>
      </c>
      <c r="UT29" s="19" t="str">
        <f t="shared" ca="1" si="138"/>
        <v>-</v>
      </c>
      <c r="UU29" s="19" t="str">
        <f t="shared" ca="1" si="138"/>
        <v>-</v>
      </c>
      <c r="UV29" s="19" t="str">
        <f t="shared" ca="1" si="138"/>
        <v>-</v>
      </c>
      <c r="UW29" s="19" t="str">
        <f t="shared" ca="1" si="138"/>
        <v>-</v>
      </c>
      <c r="UX29" s="19" t="str">
        <f t="shared" ca="1" si="138"/>
        <v>-</v>
      </c>
      <c r="UY29" s="19" t="str">
        <f t="shared" ca="1" si="138"/>
        <v>-</v>
      </c>
      <c r="UZ29" s="19">
        <f t="shared" ca="1" si="163"/>
        <v>0</v>
      </c>
      <c r="VA29" s="23">
        <v>0</v>
      </c>
    </row>
    <row r="30" spans="1:573">
      <c r="A30" s="21">
        <f>ROW(A30)-5</f>
        <v>25</v>
      </c>
      <c r="B30" s="21"/>
      <c r="D30" s="504"/>
      <c r="E30" t="b">
        <v>0</v>
      </c>
      <c r="G30" s="29" t="s">
        <v>1878</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1879</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9"/>
      <c r="MT30" s="504"/>
      <c r="MU30" s="504"/>
      <c r="MV30" s="504"/>
      <c r="MW30" s="504"/>
      <c r="MX30" s="504"/>
      <c r="MY30" s="504"/>
      <c r="MZ30" s="504"/>
      <c r="NA30" s="9"/>
      <c r="NB30" s="504"/>
      <c r="NC30" s="504"/>
      <c r="ND30" s="504"/>
      <c r="NE30" s="504"/>
      <c r="NF30" s="504"/>
      <c r="NG30" s="504"/>
      <c r="NH30" s="504"/>
      <c r="NI30" s="504"/>
      <c r="NJ30" s="504"/>
      <c r="NK30" s="504"/>
      <c r="NL30" s="504"/>
      <c r="NM30" s="504"/>
      <c r="NN30" s="504"/>
      <c r="NO30" s="504"/>
      <c r="NP30" s="504"/>
      <c r="NQ30" s="504"/>
      <c r="NR30" s="504"/>
      <c r="NS30" s="504"/>
      <c r="NT30" s="504"/>
      <c r="NU30" s="9"/>
      <c r="NV30" s="504"/>
      <c r="NW30" s="504"/>
      <c r="NX30" s="504"/>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23">
        <v>0</v>
      </c>
    </row>
    <row r="31" spans="1:573" outlineLevel="2">
      <c r="A31" s="21">
        <f>ROW(A31)-5</f>
        <v>26</v>
      </c>
      <c r="B31" s="21"/>
      <c r="D31" s="504"/>
      <c r="E31" t="b">
        <v>0</v>
      </c>
      <c r="G31" s="29" t="s">
        <v>1760</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9"/>
      <c r="MT31" s="504"/>
      <c r="MU31" s="504"/>
      <c r="MV31" s="504"/>
      <c r="MW31" s="504"/>
      <c r="MX31" s="504"/>
      <c r="MY31" s="504"/>
      <c r="MZ31" s="504"/>
      <c r="NA31" s="9"/>
      <c r="NB31" s="504"/>
      <c r="NC31" s="504"/>
      <c r="ND31" s="504"/>
      <c r="NE31" s="504"/>
      <c r="NF31" s="504"/>
      <c r="NG31" s="504"/>
      <c r="NH31" s="504"/>
      <c r="NI31" s="504"/>
      <c r="NJ31" s="504"/>
      <c r="NK31" s="504"/>
      <c r="NL31" s="504"/>
      <c r="NM31" s="504"/>
      <c r="NN31" s="504"/>
      <c r="NO31" s="504"/>
      <c r="NP31" s="504"/>
      <c r="NQ31" s="504"/>
      <c r="NR31" s="504"/>
      <c r="NS31" s="504"/>
      <c r="NT31" s="504"/>
      <c r="NU31" s="9"/>
      <c r="NV31" s="504"/>
      <c r="NW31" s="504"/>
      <c r="NX31" s="504"/>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23">
        <v>0</v>
      </c>
    </row>
    <row r="32" spans="1:573"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GP"&amp;TEXT($MZ32*100,"000p")        &amp; " WP"&amp;TEXT($MX32*100,"000p")        &amp; " MP"&amp;TEXT($MY32*100,"000p")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M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5" t="b">
        <f t="array" aca="1" ref="LN32" ca="1">IF(OR(LO32:LU32&lt;&gt;"-"),TRUE,"-")</f>
        <v>1</v>
      </c>
      <c r="LO32" s="19">
        <f t="shared" ref="LO32:LS34" ca="1" si="243">OFFSET(LO$5,$B32,0)</f>
        <v>0</v>
      </c>
      <c r="LP32" s="19" t="str">
        <f t="shared" ca="1" si="243"/>
        <v>-</v>
      </c>
      <c r="LQ32" s="19">
        <f t="shared" ca="1" si="243"/>
        <v>999999</v>
      </c>
      <c r="LR32" s="19">
        <f t="shared" ca="1" si="243"/>
        <v>999999</v>
      </c>
      <c r="LS32" s="19">
        <f t="shared" ca="1" si="243"/>
        <v>999999</v>
      </c>
      <c r="LT32" s="19">
        <f t="shared" ref="LT32:LU34" ca="1" si="244">OFFSET(LT$5,$B32,0)</f>
        <v>999999</v>
      </c>
      <c r="LU32" s="19">
        <f t="shared" ca="1" si="244"/>
        <v>999999</v>
      </c>
      <c r="LV32" s="19" t="str">
        <f t="shared" ref="LV32:LX41" ca="1" si="245">OFFSET(LV$5,$B32,0)</f>
        <v>-</v>
      </c>
      <c r="LW32" s="19" t="str">
        <f ca="1">OFFSET(LW$5,$B32,0)</f>
        <v>-</v>
      </c>
      <c r="LX32" s="19" t="str">
        <f ca="1">OFFSET(LX$5,$B32,0)</f>
        <v>-</v>
      </c>
      <c r="LY32" s="19" t="b">
        <f t="shared" ref="LY32:LZ41" ca="1" si="246">OFFSET(LY$5,$B32,0)</f>
        <v>1</v>
      </c>
      <c r="LZ32" s="19">
        <f t="shared" ca="1" si="246"/>
        <v>0</v>
      </c>
      <c r="MA32" s="5" t="str">
        <f t="shared" ref="MA32:MD34" si="247">INDEX(i.FlkStrctr,$N32,MA$15)</f>
        <v>-</v>
      </c>
      <c r="MB32" s="5" t="str">
        <f t="shared" si="247"/>
        <v>-</v>
      </c>
      <c r="MC32" s="5" t="str">
        <f t="shared" si="247"/>
        <v>-</v>
      </c>
      <c r="MD32" s="5" t="str">
        <f t="shared" si="247"/>
        <v>-</v>
      </c>
      <c r="ME32" s="19" t="str">
        <f t="shared" ref="ME32:ME42" ca="1" si="248">OFFSET(ME$5,$B32,0)</f>
        <v>-</v>
      </c>
      <c r="MF32" s="19" t="str">
        <f t="shared" ref="MF32:MK42" ca="1" si="249">OFFSET(MF$5,$B32,0)</f>
        <v>-</v>
      </c>
      <c r="MG32" s="19" t="str">
        <f t="shared" ca="1" si="249"/>
        <v>-</v>
      </c>
      <c r="MH32" s="19" t="str">
        <f t="shared" ref="MH32:UZ42" ca="1" si="250">OFFSET(MH$5,$B32,0)</f>
        <v>-</v>
      </c>
      <c r="MI32" s="19">
        <f t="shared" ca="1" si="250"/>
        <v>0.5</v>
      </c>
      <c r="MJ32" s="19">
        <f t="shared" ca="1" si="250"/>
        <v>0.5</v>
      </c>
      <c r="MK32" s="19" t="str">
        <f t="shared" ca="1" si="250"/>
        <v>-</v>
      </c>
      <c r="ML32" s="5">
        <f t="shared" ref="ML32:MQ34" si="251">INDEX(i.FlkStrctr,$N32,ML$15)</f>
        <v>0</v>
      </c>
      <c r="MM32" s="5">
        <f t="shared" si="251"/>
        <v>500</v>
      </c>
      <c r="MN32" s="5">
        <f t="shared" si="251"/>
        <v>500</v>
      </c>
      <c r="MO32" s="5" t="str">
        <f t="shared" si="251"/>
        <v>-</v>
      </c>
      <c r="MP32" s="5">
        <f t="shared" si="251"/>
        <v>150</v>
      </c>
      <c r="MQ32" s="5">
        <f t="shared" si="251"/>
        <v>364</v>
      </c>
      <c r="MR32" s="5">
        <f t="shared" ref="MR32:MR34" si="252">INDEX(i.conservation,$AC32+1,$O32)</f>
        <v>1</v>
      </c>
      <c r="MS32" s="9"/>
      <c r="MT32" s="19">
        <f t="shared" ca="1" si="250"/>
        <v>70</v>
      </c>
      <c r="MU32" s="19">
        <f t="shared" ca="1" si="250"/>
        <v>50</v>
      </c>
      <c r="MV32" s="19">
        <f t="shared" ca="1" si="250"/>
        <v>75</v>
      </c>
      <c r="MW32" s="19">
        <f t="shared" ca="1" si="250"/>
        <v>50</v>
      </c>
      <c r="MX32" s="5">
        <f t="shared" ref="MX32:MX34" si="253">INDEX(i.WoolPrices,$W32,MX$15)</f>
        <v>1</v>
      </c>
      <c r="MY32" s="5">
        <f t="shared" ref="MY32:MY34" si="254">INDEX(i.MeatPrices,$X32,MY$15)</f>
        <v>1</v>
      </c>
      <c r="MZ32" s="5">
        <f t="shared" ref="MZ32:MZ34" si="255">INDEX(i.GrainPrices,$V32,MZ$15)</f>
        <v>1</v>
      </c>
      <c r="NA32" s="9"/>
      <c r="NB32" s="19" t="b">
        <f t="shared" ref="NB32:NK38" ca="1" si="256">OFFSET(NB$5,$B32,0)</f>
        <v>0</v>
      </c>
      <c r="NC32" s="19" t="b">
        <f t="shared" ca="1" si="256"/>
        <v>0</v>
      </c>
      <c r="ND32" s="19">
        <f t="shared" ca="1" si="256"/>
        <v>2</v>
      </c>
      <c r="NE32" s="19">
        <f t="shared" ca="1" si="256"/>
        <v>2</v>
      </c>
      <c r="NF32" s="19">
        <f t="shared" ca="1" si="256"/>
        <v>2</v>
      </c>
      <c r="NG32" s="19">
        <f t="shared" ca="1" si="256"/>
        <v>2</v>
      </c>
      <c r="NH32" s="19" t="str">
        <f t="shared" ca="1" si="256"/>
        <v>-</v>
      </c>
      <c r="NI32" s="19" t="b">
        <f t="shared" ca="1" si="256"/>
        <v>1</v>
      </c>
      <c r="NJ32" s="19">
        <f t="shared" ca="1" si="256"/>
        <v>448.65000000000003</v>
      </c>
      <c r="NK32" s="19" t="str">
        <f t="shared" ca="1" si="256"/>
        <v>-</v>
      </c>
      <c r="NL32" s="19">
        <f t="shared" ca="1" si="250"/>
        <v>1</v>
      </c>
      <c r="NM32" s="19">
        <f t="shared" ca="1" si="250"/>
        <v>1</v>
      </c>
      <c r="NN32" s="19">
        <f t="shared" ca="1" si="250"/>
        <v>1</v>
      </c>
      <c r="NO32" s="19">
        <f t="shared" ca="1" si="250"/>
        <v>1</v>
      </c>
      <c r="NP32" s="19">
        <f t="shared" ca="1" si="250"/>
        <v>1</v>
      </c>
      <c r="NQ32" s="19">
        <f t="shared" ca="1" si="250"/>
        <v>1</v>
      </c>
      <c r="NR32" s="19">
        <f t="shared" ca="1" si="250"/>
        <v>1</v>
      </c>
      <c r="NS32" s="19">
        <f t="shared" ca="1" si="250"/>
        <v>1</v>
      </c>
      <c r="NT32" s="19">
        <f t="shared" ca="1" si="250"/>
        <v>1</v>
      </c>
      <c r="NU32" s="9"/>
      <c r="NV32" s="539" t="str">
        <f t="shared" ref="NV32:OE34" si="257">IF(AND($O32=NV$19, $AP32=NV$21),TRUE,"-")</f>
        <v>-</v>
      </c>
      <c r="NW32" s="539" t="str">
        <f t="shared" si="257"/>
        <v>-</v>
      </c>
      <c r="NX32" s="539" t="str">
        <f t="shared" si="257"/>
        <v>-</v>
      </c>
      <c r="NY32" s="539" t="str">
        <f t="shared" si="257"/>
        <v>-</v>
      </c>
      <c r="NZ32" s="539" t="str">
        <f t="shared" si="257"/>
        <v>-</v>
      </c>
      <c r="OA32" s="539" t="str">
        <f t="shared" si="257"/>
        <v>-</v>
      </c>
      <c r="OB32" s="539" t="str">
        <f t="shared" ca="1" si="257"/>
        <v>-</v>
      </c>
      <c r="OC32" s="539" t="str">
        <f t="shared" ca="1" si="257"/>
        <v>-</v>
      </c>
      <c r="OD32" s="539" t="str">
        <f t="shared" ca="1" si="257"/>
        <v>-</v>
      </c>
      <c r="OE32" s="539" t="str">
        <f t="shared" ca="1" si="257"/>
        <v>-</v>
      </c>
      <c r="OF32" s="539" t="str">
        <f t="shared" ref="OF32:OO34" ca="1" si="258">IF(AND($O32=OF$19, $AP32=OF$21),TRUE,"-")</f>
        <v>-</v>
      </c>
      <c r="OG32" s="539" t="str">
        <f t="shared" ca="1" si="258"/>
        <v>-</v>
      </c>
      <c r="OH32" s="539" t="str">
        <f t="shared" ca="1" si="258"/>
        <v>-</v>
      </c>
      <c r="OI32" s="539" t="str">
        <f t="shared" ca="1" si="258"/>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ref="OP32:OY34" ca="1" si="259">IF(AND($O32=OP$19, $AP32=OP$21),TRUE,"-")</f>
        <v>-</v>
      </c>
      <c r="OQ32" s="539" t="str">
        <f t="shared" ca="1" si="259"/>
        <v>-</v>
      </c>
      <c r="OR32" s="539" t="str">
        <f t="shared" ca="1" si="259"/>
        <v>-</v>
      </c>
      <c r="OS32" s="539" t="str">
        <f t="shared" ca="1" si="259"/>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ref="OZ32:PE34" ca="1" si="260">IF(AND($O32=OZ$19, $AP32=OZ$21),TRUE,"-")</f>
        <v>-</v>
      </c>
      <c r="PA32" s="539" t="str">
        <f t="shared" ca="1" si="260"/>
        <v>-</v>
      </c>
      <c r="PB32" s="539" t="str">
        <f t="shared" ca="1" si="260"/>
        <v>-</v>
      </c>
      <c r="PC32" s="539" t="str">
        <f t="shared" ca="1" si="260"/>
        <v>-</v>
      </c>
      <c r="PD32" s="539" t="str">
        <f t="shared" ca="1" si="260"/>
        <v>-</v>
      </c>
      <c r="PE32" s="539" t="str">
        <f t="shared" ca="1" si="260"/>
        <v>-</v>
      </c>
      <c r="PF32" s="549" t="str">
        <f t="shared" ref="PF32:PO34" si="261">IF($O32=PF$19,TRUE,"-")</f>
        <v>-</v>
      </c>
      <c r="PG32" s="549" t="str">
        <f t="shared" si="261"/>
        <v>-</v>
      </c>
      <c r="PH32" s="549" t="str">
        <f t="shared" si="261"/>
        <v>-</v>
      </c>
      <c r="PI32" s="549" t="str">
        <f t="shared" si="261"/>
        <v>-</v>
      </c>
      <c r="PJ32" s="549" t="str">
        <f t="shared" si="261"/>
        <v>-</v>
      </c>
      <c r="PK32" s="549" t="str">
        <f t="shared" si="261"/>
        <v>-</v>
      </c>
      <c r="PL32" s="549" t="str">
        <f t="shared" si="261"/>
        <v>-</v>
      </c>
      <c r="PM32" s="549" t="str">
        <f t="shared" si="261"/>
        <v>-</v>
      </c>
      <c r="PN32" s="549" t="str">
        <f t="shared" si="261"/>
        <v>-</v>
      </c>
      <c r="PO32" s="549" t="str">
        <f t="shared" si="261"/>
        <v>-</v>
      </c>
      <c r="PP32" s="549" t="str">
        <f t="shared" ref="PP32:PY34" si="262">IF($O32=PP$19,TRUE,"-")</f>
        <v>-</v>
      </c>
      <c r="PQ32" s="549" t="str">
        <f t="shared" si="262"/>
        <v>-</v>
      </c>
      <c r="PR32" s="549" t="str">
        <f t="shared" si="262"/>
        <v>-</v>
      </c>
      <c r="PS32" s="549" t="str">
        <f t="shared" si="262"/>
        <v>-</v>
      </c>
      <c r="PT32" s="549" t="str">
        <f t="shared" si="262"/>
        <v>-</v>
      </c>
      <c r="PU32" s="549" t="str">
        <f t="shared" si="262"/>
        <v>-</v>
      </c>
      <c r="PV32" s="549" t="str">
        <f t="shared" si="262"/>
        <v>-</v>
      </c>
      <c r="PW32" s="549" t="str">
        <f t="shared" si="262"/>
        <v>-</v>
      </c>
      <c r="PX32" s="549" t="str">
        <f t="shared" si="262"/>
        <v>-</v>
      </c>
      <c r="PY32" s="549" t="str">
        <f t="shared" si="262"/>
        <v>-</v>
      </c>
      <c r="PZ32" s="549" t="str">
        <f t="shared" ref="PZ32:QE34" si="263">IF($O32=PZ$19,TRUE,"-")</f>
        <v>-</v>
      </c>
      <c r="QA32" s="549" t="str">
        <f t="shared" si="263"/>
        <v>-</v>
      </c>
      <c r="QB32" s="549" t="str">
        <f t="shared" si="263"/>
        <v>-</v>
      </c>
      <c r="QC32" s="549" t="str">
        <f t="shared" si="263"/>
        <v>-</v>
      </c>
      <c r="QD32" s="549" t="str">
        <f t="shared" si="263"/>
        <v>-</v>
      </c>
      <c r="QE32" s="549" t="str">
        <f t="shared" si="263"/>
        <v>-</v>
      </c>
      <c r="QF32" s="539" t="str">
        <f t="shared" ref="QF32:QO34" si="264">IF(AND($O32=QF$19, $AP32=QF$21),TRUE,"-")</f>
        <v>-</v>
      </c>
      <c r="QG32" s="539" t="str">
        <f t="shared" si="264"/>
        <v>-</v>
      </c>
      <c r="QH32" s="539" t="str">
        <f t="shared" si="264"/>
        <v>-</v>
      </c>
      <c r="QI32" s="539" t="str">
        <f t="shared" si="264"/>
        <v>-</v>
      </c>
      <c r="QJ32" s="539" t="str">
        <f t="shared" si="264"/>
        <v>-</v>
      </c>
      <c r="QK32" s="539" t="str">
        <f t="shared" si="264"/>
        <v>-</v>
      </c>
      <c r="QL32" s="539" t="str">
        <f t="shared" ca="1" si="264"/>
        <v>-</v>
      </c>
      <c r="QM32" s="539" t="str">
        <f t="shared" ca="1" si="264"/>
        <v>-</v>
      </c>
      <c r="QN32" s="539" t="str">
        <f t="shared" ca="1" si="264"/>
        <v>-</v>
      </c>
      <c r="QO32" s="539" t="str">
        <f t="shared" ca="1" si="264"/>
        <v>-</v>
      </c>
      <c r="QP32" s="539" t="str">
        <f t="shared" ref="QP32:QY34" ca="1" si="265">IF(AND($O32=QP$19, $AP32=QP$21),TRUE,"-")</f>
        <v>-</v>
      </c>
      <c r="QQ32" s="539" t="str">
        <f t="shared" ca="1" si="265"/>
        <v>-</v>
      </c>
      <c r="QR32" s="539" t="str">
        <f t="shared" ca="1" si="265"/>
        <v>-</v>
      </c>
      <c r="QS32" s="539" t="str">
        <f t="shared" ca="1" si="265"/>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ref="QZ32:RI34" ca="1" si="266">IF(AND($O32=QZ$19, $AP32=QZ$21),TRUE,"-")</f>
        <v>-</v>
      </c>
      <c r="RA32" s="539" t="str">
        <f t="shared" ca="1" si="266"/>
        <v>-</v>
      </c>
      <c r="RB32" s="539" t="str">
        <f t="shared" ca="1" si="266"/>
        <v>-</v>
      </c>
      <c r="RC32" s="539" t="str">
        <f t="shared" ca="1" si="266"/>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ref="RJ32:RO34" ca="1" si="267">IF(AND($O32=RJ$19, $AP32=RJ$21),TRUE,"-")</f>
        <v>-</v>
      </c>
      <c r="RK32" s="539" t="str">
        <f t="shared" ca="1" si="267"/>
        <v>-</v>
      </c>
      <c r="RL32" s="539" t="str">
        <f t="shared" ca="1" si="267"/>
        <v>-</v>
      </c>
      <c r="RM32" s="539" t="str">
        <f t="shared" ca="1" si="267"/>
        <v>-</v>
      </c>
      <c r="RN32" s="539" t="str">
        <f t="shared" ca="1" si="267"/>
        <v>-</v>
      </c>
      <c r="RO32" s="539" t="str">
        <f t="shared" ca="1" si="267"/>
        <v>-</v>
      </c>
      <c r="RP32" s="549" t="str">
        <f t="shared" ref="RP32:RY34" si="268">IF($O32=RP$19,TRUE,"-")</f>
        <v>-</v>
      </c>
      <c r="RQ32" s="549" t="str">
        <f t="shared" si="268"/>
        <v>-</v>
      </c>
      <c r="RR32" s="549" t="str">
        <f t="shared" si="268"/>
        <v>-</v>
      </c>
      <c r="RS32" s="549" t="str">
        <f t="shared" si="268"/>
        <v>-</v>
      </c>
      <c r="RT32" s="549" t="str">
        <f t="shared" si="268"/>
        <v>-</v>
      </c>
      <c r="RU32" s="549" t="str">
        <f t="shared" si="268"/>
        <v>-</v>
      </c>
      <c r="RV32" s="549" t="str">
        <f t="shared" si="268"/>
        <v>-</v>
      </c>
      <c r="RW32" s="549" t="str">
        <f t="shared" si="268"/>
        <v>-</v>
      </c>
      <c r="RX32" s="549" t="str">
        <f t="shared" si="268"/>
        <v>-</v>
      </c>
      <c r="RY32" s="549" t="str">
        <f t="shared" si="268"/>
        <v>-</v>
      </c>
      <c r="RZ32" s="549" t="str">
        <f t="shared" ref="RZ32:SI34" si="269">IF($O32=RZ$19,TRUE,"-")</f>
        <v>-</v>
      </c>
      <c r="SA32" s="549" t="str">
        <f t="shared" si="269"/>
        <v>-</v>
      </c>
      <c r="SB32" s="549" t="str">
        <f t="shared" si="269"/>
        <v>-</v>
      </c>
      <c r="SC32" s="549" t="str">
        <f t="shared" si="269"/>
        <v>-</v>
      </c>
      <c r="SD32" s="549" t="str">
        <f t="shared" si="269"/>
        <v>-</v>
      </c>
      <c r="SE32" s="549" t="str">
        <f t="shared" si="269"/>
        <v>-</v>
      </c>
      <c r="SF32" s="549" t="str">
        <f t="shared" si="269"/>
        <v>-</v>
      </c>
      <c r="SG32" s="549" t="str">
        <f t="shared" si="269"/>
        <v>-</v>
      </c>
      <c r="SH32" s="549" t="str">
        <f t="shared" si="269"/>
        <v>-</v>
      </c>
      <c r="SI32" s="549" t="str">
        <f t="shared" si="269"/>
        <v>-</v>
      </c>
      <c r="SJ32" s="549" t="str">
        <f t="shared" ref="SJ32:SO34" si="270">IF($O32=SJ$19,TRUE,"-")</f>
        <v>-</v>
      </c>
      <c r="SK32" s="549" t="str">
        <f t="shared" si="270"/>
        <v>-</v>
      </c>
      <c r="SL32" s="549" t="str">
        <f t="shared" si="270"/>
        <v>-</v>
      </c>
      <c r="SM32" s="549" t="str">
        <f t="shared" si="270"/>
        <v>-</v>
      </c>
      <c r="SN32" s="549" t="str">
        <f t="shared" si="270"/>
        <v>-</v>
      </c>
      <c r="SO32" s="549" t="str">
        <f t="shared" si="270"/>
        <v>-</v>
      </c>
      <c r="SP32" s="539" t="b">
        <f t="shared" ref="SP32:SY34" si="271">IF(AND($O32=SP$19, $AP32=SP$21),TRUE,"-")</f>
        <v>1</v>
      </c>
      <c r="SQ32" s="539" t="b">
        <f t="shared" si="271"/>
        <v>1</v>
      </c>
      <c r="SR32" s="539" t="b">
        <f t="shared" si="271"/>
        <v>1</v>
      </c>
      <c r="SS32" s="539" t="b">
        <f t="shared" si="271"/>
        <v>1</v>
      </c>
      <c r="ST32" s="539" t="b">
        <f t="shared" si="271"/>
        <v>1</v>
      </c>
      <c r="SU32" s="539" t="b">
        <f t="shared" si="271"/>
        <v>1</v>
      </c>
      <c r="SV32" s="539" t="str">
        <f t="shared" ca="1" si="271"/>
        <v>-</v>
      </c>
      <c r="SW32" s="539" t="str">
        <f t="shared" ca="1" si="271"/>
        <v>-</v>
      </c>
      <c r="SX32" s="539" t="str">
        <f t="shared" ca="1" si="271"/>
        <v>-</v>
      </c>
      <c r="SY32" s="539" t="str">
        <f t="shared" ca="1" si="271"/>
        <v>-</v>
      </c>
      <c r="SZ32" s="539" t="str">
        <f t="shared" ref="SZ32:TI34" ca="1" si="272">IF(AND($O32=SZ$19, $AP32=SZ$21),TRUE,"-")</f>
        <v>-</v>
      </c>
      <c r="TA32" s="539" t="str">
        <f t="shared" ca="1" si="272"/>
        <v>-</v>
      </c>
      <c r="TB32" s="539" t="str">
        <f t="shared" ca="1" si="272"/>
        <v>-</v>
      </c>
      <c r="TC32" s="539" t="str">
        <f t="shared" ca="1" si="272"/>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ref="TJ32:TS34" ca="1" si="273">IF(AND($O32=TJ$19, $AP32=TJ$21),TRUE,"-")</f>
        <v>-</v>
      </c>
      <c r="TK32" s="539" t="str">
        <f t="shared" ca="1" si="273"/>
        <v>-</v>
      </c>
      <c r="TL32" s="539" t="str">
        <f t="shared" ca="1" si="273"/>
        <v>-</v>
      </c>
      <c r="TM32" s="539" t="str">
        <f t="shared" ca="1" si="273"/>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ref="TT32:TY34" ca="1" si="274">IF(AND($O32=TT$19, $AP32=TT$21),TRUE,"-")</f>
        <v>-</v>
      </c>
      <c r="TU32" s="539" t="str">
        <f t="shared" ca="1" si="274"/>
        <v>-</v>
      </c>
      <c r="TV32" s="539" t="str">
        <f t="shared" ca="1" si="274"/>
        <v>-</v>
      </c>
      <c r="TW32" s="539" t="str">
        <f t="shared" ca="1" si="274"/>
        <v>-</v>
      </c>
      <c r="TX32" s="539" t="str">
        <f t="shared" ca="1" si="274"/>
        <v>-</v>
      </c>
      <c r="TY32" s="539" t="str">
        <f t="shared" ca="1" si="274"/>
        <v>-</v>
      </c>
      <c r="TZ32" s="549" t="b">
        <f t="shared" ref="TZ32:UI34" si="275">IF($O32=TZ$19,TRUE,"-")</f>
        <v>1</v>
      </c>
      <c r="UA32" s="549" t="b">
        <f t="shared" si="275"/>
        <v>1</v>
      </c>
      <c r="UB32" s="549" t="b">
        <f t="shared" si="275"/>
        <v>1</v>
      </c>
      <c r="UC32" s="549" t="b">
        <f t="shared" si="275"/>
        <v>1</v>
      </c>
      <c r="UD32" s="549" t="b">
        <f t="shared" si="275"/>
        <v>1</v>
      </c>
      <c r="UE32" s="549" t="b">
        <f t="shared" si="275"/>
        <v>1</v>
      </c>
      <c r="UF32" s="549" t="b">
        <f t="shared" si="275"/>
        <v>1</v>
      </c>
      <c r="UG32" s="549" t="b">
        <f t="shared" si="275"/>
        <v>1</v>
      </c>
      <c r="UH32" s="549" t="b">
        <f t="shared" si="275"/>
        <v>1</v>
      </c>
      <c r="UI32" s="549" t="b">
        <f t="shared" si="275"/>
        <v>1</v>
      </c>
      <c r="UJ32" s="549" t="b">
        <f t="shared" ref="UJ32:US34" si="276">IF($O32=UJ$19,TRUE,"-")</f>
        <v>1</v>
      </c>
      <c r="UK32" s="549" t="b">
        <f t="shared" si="276"/>
        <v>1</v>
      </c>
      <c r="UL32" s="549" t="b">
        <f t="shared" si="276"/>
        <v>1</v>
      </c>
      <c r="UM32" s="549" t="b">
        <f t="shared" si="276"/>
        <v>1</v>
      </c>
      <c r="UN32" s="549" t="b">
        <f t="shared" si="276"/>
        <v>1</v>
      </c>
      <c r="UO32" s="549" t="b">
        <f t="shared" si="276"/>
        <v>1</v>
      </c>
      <c r="UP32" s="549" t="b">
        <f t="shared" si="276"/>
        <v>1</v>
      </c>
      <c r="UQ32" s="549" t="b">
        <f t="shared" si="276"/>
        <v>1</v>
      </c>
      <c r="UR32" s="549" t="b">
        <f t="shared" si="276"/>
        <v>1</v>
      </c>
      <c r="US32" s="549" t="b">
        <f t="shared" si="276"/>
        <v>1</v>
      </c>
      <c r="UT32" s="549" t="b">
        <f t="shared" ref="UT32:UY34" si="277">IF($O32=UT$19,TRUE,"-")</f>
        <v>1</v>
      </c>
      <c r="UU32" s="549" t="b">
        <f t="shared" si="277"/>
        <v>1</v>
      </c>
      <c r="UV32" s="549" t="b">
        <f t="shared" si="277"/>
        <v>1</v>
      </c>
      <c r="UW32" s="549" t="b">
        <f t="shared" si="277"/>
        <v>1</v>
      </c>
      <c r="UX32" s="549" t="b">
        <f t="shared" si="277"/>
        <v>1</v>
      </c>
      <c r="UY32" s="549" t="b">
        <f t="shared" si="277"/>
        <v>1</v>
      </c>
      <c r="UZ32" s="19">
        <f t="shared" ca="1" si="250"/>
        <v>0</v>
      </c>
      <c r="VA32" s="23">
        <v>0</v>
      </c>
    </row>
    <row r="33" spans="1:573"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5" t="b">
        <f t="array" aca="1" ref="LN33" ca="1">IF(OR(LO33:LU33&lt;&gt;"-"),TRUE,"-")</f>
        <v>1</v>
      </c>
      <c r="LO33" s="19">
        <f t="shared" ca="1" si="243"/>
        <v>0</v>
      </c>
      <c r="LP33" s="19" t="str">
        <f t="shared" ca="1" si="243"/>
        <v>-</v>
      </c>
      <c r="LQ33" s="19">
        <f t="shared" ca="1" si="243"/>
        <v>999999</v>
      </c>
      <c r="LR33" s="19">
        <f t="shared" ca="1" si="243"/>
        <v>999999</v>
      </c>
      <c r="LS33" s="19">
        <f t="shared" ca="1" si="243"/>
        <v>999999</v>
      </c>
      <c r="LT33" s="19">
        <f t="shared" ca="1" si="244"/>
        <v>999999</v>
      </c>
      <c r="LU33" s="19">
        <f t="shared" ca="1" si="244"/>
        <v>999999</v>
      </c>
      <c r="LV33" s="19" t="str">
        <f t="shared" ca="1" si="245"/>
        <v>-</v>
      </c>
      <c r="LW33" s="19" t="str">
        <f ca="1">OFFSET(LW$5,$B33,0)</f>
        <v>-</v>
      </c>
      <c r="LX33" s="19" t="str">
        <f ca="1">OFFSET(LX$5,$B33,0)</f>
        <v>-</v>
      </c>
      <c r="LY33" s="19" t="b">
        <f t="shared" ca="1" si="246"/>
        <v>1</v>
      </c>
      <c r="LZ33" s="19">
        <f t="shared" ca="1" si="246"/>
        <v>0</v>
      </c>
      <c r="MA33" s="5" t="str">
        <f t="shared" ca="1" si="247"/>
        <v>-</v>
      </c>
      <c r="MB33" s="5" t="str">
        <f t="shared" ca="1" si="247"/>
        <v>-</v>
      </c>
      <c r="MC33" s="5" t="str">
        <f t="shared" ca="1" si="247"/>
        <v>-</v>
      </c>
      <c r="MD33" s="5" t="str">
        <f t="shared" ca="1" si="247"/>
        <v>-</v>
      </c>
      <c r="ME33" s="19" t="str">
        <f t="shared" ca="1" si="248"/>
        <v>-</v>
      </c>
      <c r="MF33" s="19" t="str">
        <f t="shared" ca="1" si="249"/>
        <v>-</v>
      </c>
      <c r="MG33" s="19" t="str">
        <f t="shared" ca="1" si="249"/>
        <v>-</v>
      </c>
      <c r="MH33" s="19" t="str">
        <f t="shared" ca="1" si="250"/>
        <v>-</v>
      </c>
      <c r="MI33" s="19">
        <f t="shared" ca="1" si="250"/>
        <v>0.5</v>
      </c>
      <c r="MJ33" s="19">
        <f t="shared" ca="1" si="250"/>
        <v>0.5</v>
      </c>
      <c r="MK33" s="19" t="str">
        <f t="shared" ca="1" si="250"/>
        <v>-</v>
      </c>
      <c r="ML33" s="5">
        <f t="shared" ca="1" si="251"/>
        <v>0</v>
      </c>
      <c r="MM33" s="5">
        <f t="shared" ca="1" si="251"/>
        <v>500</v>
      </c>
      <c r="MN33" s="5">
        <f t="shared" ca="1" si="251"/>
        <v>500</v>
      </c>
      <c r="MO33" s="5" t="str">
        <f t="shared" ca="1" si="251"/>
        <v>-</v>
      </c>
      <c r="MP33" s="5">
        <f t="shared" ca="1" si="251"/>
        <v>150</v>
      </c>
      <c r="MQ33" s="5">
        <f t="shared" ca="1" si="251"/>
        <v>364</v>
      </c>
      <c r="MR33" s="5">
        <f t="shared" ca="1" si="252"/>
        <v>1</v>
      </c>
      <c r="MS33" s="9"/>
      <c r="MT33" s="19">
        <f t="shared" ca="1" si="250"/>
        <v>70</v>
      </c>
      <c r="MU33" s="19">
        <f t="shared" ca="1" si="250"/>
        <v>50</v>
      </c>
      <c r="MV33" s="19">
        <f t="shared" ca="1" si="250"/>
        <v>75</v>
      </c>
      <c r="MW33" s="19">
        <f t="shared" ca="1" si="250"/>
        <v>50</v>
      </c>
      <c r="MX33" s="5">
        <f t="shared" ca="1" si="253"/>
        <v>1</v>
      </c>
      <c r="MY33" s="5">
        <f t="shared" ca="1" si="254"/>
        <v>0.75</v>
      </c>
      <c r="MZ33" s="5">
        <f t="shared" ca="1" si="255"/>
        <v>1</v>
      </c>
      <c r="NA33" s="9"/>
      <c r="NB33" s="19" t="b">
        <f t="shared" ca="1" si="256"/>
        <v>0</v>
      </c>
      <c r="NC33" s="19" t="b">
        <f t="shared" ca="1" si="256"/>
        <v>0</v>
      </c>
      <c r="ND33" s="19">
        <f t="shared" ca="1" si="256"/>
        <v>2</v>
      </c>
      <c r="NE33" s="19">
        <f t="shared" ca="1" si="256"/>
        <v>2</v>
      </c>
      <c r="NF33" s="19">
        <f t="shared" ca="1" si="256"/>
        <v>2</v>
      </c>
      <c r="NG33" s="19">
        <f t="shared" ca="1" si="256"/>
        <v>2</v>
      </c>
      <c r="NH33" s="19" t="str">
        <f t="shared" ca="1" si="256"/>
        <v>-</v>
      </c>
      <c r="NI33" s="19" t="b">
        <f t="shared" ca="1" si="256"/>
        <v>1</v>
      </c>
      <c r="NJ33" s="19">
        <f t="shared" ca="1" si="256"/>
        <v>448.65000000000003</v>
      </c>
      <c r="NK33" s="19" t="str">
        <f t="shared" ca="1" si="256"/>
        <v>-</v>
      </c>
      <c r="NL33" s="19">
        <f t="shared" ca="1" si="250"/>
        <v>1</v>
      </c>
      <c r="NM33" s="19">
        <f t="shared" ca="1" si="250"/>
        <v>1</v>
      </c>
      <c r="NN33" s="19">
        <f t="shared" ca="1" si="250"/>
        <v>1</v>
      </c>
      <c r="NO33" s="19">
        <f t="shared" ca="1" si="250"/>
        <v>1</v>
      </c>
      <c r="NP33" s="19">
        <f t="shared" ca="1" si="250"/>
        <v>1</v>
      </c>
      <c r="NQ33" s="19">
        <f t="shared" ca="1" si="250"/>
        <v>1</v>
      </c>
      <c r="NR33" s="19">
        <f t="shared" ca="1" si="250"/>
        <v>1</v>
      </c>
      <c r="NS33" s="19">
        <f t="shared" ca="1" si="250"/>
        <v>1</v>
      </c>
      <c r="NT33" s="19">
        <f t="shared" ca="1" si="250"/>
        <v>1</v>
      </c>
      <c r="NU33" s="9"/>
      <c r="NV33" s="539" t="str">
        <f t="shared" ca="1" si="257"/>
        <v>-</v>
      </c>
      <c r="NW33" s="539" t="str">
        <f t="shared" ca="1" si="257"/>
        <v>-</v>
      </c>
      <c r="NX33" s="539" t="str">
        <f t="shared" ca="1" si="257"/>
        <v>-</v>
      </c>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8"/>
        <v>-</v>
      </c>
      <c r="OG33" s="539" t="str">
        <f t="shared" ca="1" si="258"/>
        <v>-</v>
      </c>
      <c r="OH33" s="539" t="str">
        <f t="shared" ca="1" si="258"/>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9"/>
        <v>-</v>
      </c>
      <c r="OQ33" s="539" t="str">
        <f t="shared" ca="1" si="259"/>
        <v>-</v>
      </c>
      <c r="OR33" s="539" t="str">
        <f t="shared" ca="1" si="259"/>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60"/>
        <v>-</v>
      </c>
      <c r="PA33" s="539" t="str">
        <f t="shared" ca="1" si="260"/>
        <v>-</v>
      </c>
      <c r="PB33" s="539" t="str">
        <f t="shared" ca="1" si="260"/>
        <v>-</v>
      </c>
      <c r="PC33" s="539" t="str">
        <f t="shared" ca="1" si="260"/>
        <v>-</v>
      </c>
      <c r="PD33" s="539" t="str">
        <f t="shared" ca="1" si="260"/>
        <v>-</v>
      </c>
      <c r="PE33" s="539" t="str">
        <f t="shared" ca="1" si="260"/>
        <v>-</v>
      </c>
      <c r="PF33" s="549" t="str">
        <f t="shared" ca="1" si="261"/>
        <v>-</v>
      </c>
      <c r="PG33" s="549" t="str">
        <f t="shared" ca="1" si="261"/>
        <v>-</v>
      </c>
      <c r="PH33" s="549" t="str">
        <f t="shared" ca="1" si="261"/>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2"/>
        <v>-</v>
      </c>
      <c r="PQ33" s="549" t="str">
        <f t="shared" ca="1" si="262"/>
        <v>-</v>
      </c>
      <c r="PR33" s="549" t="str">
        <f t="shared" ca="1" si="262"/>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3"/>
        <v>-</v>
      </c>
      <c r="QA33" s="549" t="str">
        <f t="shared" ca="1" si="263"/>
        <v>-</v>
      </c>
      <c r="QB33" s="549" t="str">
        <f t="shared" ca="1" si="263"/>
        <v>-</v>
      </c>
      <c r="QC33" s="549" t="str">
        <f t="shared" ca="1" si="263"/>
        <v>-</v>
      </c>
      <c r="QD33" s="549" t="str">
        <f t="shared" ca="1" si="263"/>
        <v>-</v>
      </c>
      <c r="QE33" s="549" t="str">
        <f t="shared" ca="1" si="263"/>
        <v>-</v>
      </c>
      <c r="QF33" s="539" t="str">
        <f t="shared" ca="1" si="264"/>
        <v>-</v>
      </c>
      <c r="QG33" s="539" t="str">
        <f t="shared" ca="1" si="264"/>
        <v>-</v>
      </c>
      <c r="QH33" s="539" t="str">
        <f t="shared" ca="1" si="264"/>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5"/>
        <v>-</v>
      </c>
      <c r="QQ33" s="539" t="str">
        <f t="shared" ca="1" si="265"/>
        <v>-</v>
      </c>
      <c r="QR33" s="539" t="str">
        <f t="shared" ca="1" si="265"/>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6"/>
        <v>-</v>
      </c>
      <c r="RA33" s="539" t="str">
        <f t="shared" ca="1" si="266"/>
        <v>-</v>
      </c>
      <c r="RB33" s="539" t="str">
        <f t="shared" ca="1" si="266"/>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7"/>
        <v>-</v>
      </c>
      <c r="RK33" s="539" t="str">
        <f t="shared" ca="1" si="267"/>
        <v>-</v>
      </c>
      <c r="RL33" s="539" t="str">
        <f t="shared" ca="1" si="267"/>
        <v>-</v>
      </c>
      <c r="RM33" s="539" t="str">
        <f t="shared" ca="1" si="267"/>
        <v>-</v>
      </c>
      <c r="RN33" s="539" t="str">
        <f t="shared" ca="1" si="267"/>
        <v>-</v>
      </c>
      <c r="RO33" s="539" t="str">
        <f t="shared" ca="1" si="267"/>
        <v>-</v>
      </c>
      <c r="RP33" s="549" t="str">
        <f t="shared" ca="1" si="268"/>
        <v>-</v>
      </c>
      <c r="RQ33" s="549" t="str">
        <f t="shared" ca="1" si="268"/>
        <v>-</v>
      </c>
      <c r="RR33" s="549" t="str">
        <f t="shared" ca="1" si="268"/>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9"/>
        <v>-</v>
      </c>
      <c r="SA33" s="549" t="str">
        <f t="shared" ca="1" si="269"/>
        <v>-</v>
      </c>
      <c r="SB33" s="549" t="str">
        <f t="shared" ca="1" si="269"/>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70"/>
        <v>-</v>
      </c>
      <c r="SK33" s="549" t="str">
        <f t="shared" ca="1" si="270"/>
        <v>-</v>
      </c>
      <c r="SL33" s="549" t="str">
        <f t="shared" ca="1" si="270"/>
        <v>-</v>
      </c>
      <c r="SM33" s="549" t="str">
        <f t="shared" ca="1" si="270"/>
        <v>-</v>
      </c>
      <c r="SN33" s="549" t="str">
        <f t="shared" ca="1" si="270"/>
        <v>-</v>
      </c>
      <c r="SO33" s="549" t="str">
        <f t="shared" ca="1" si="270"/>
        <v>-</v>
      </c>
      <c r="SP33" s="539" t="b">
        <f t="shared" ca="1" si="271"/>
        <v>1</v>
      </c>
      <c r="SQ33" s="539" t="b">
        <f t="shared" ca="1" si="271"/>
        <v>1</v>
      </c>
      <c r="SR33" s="539" t="b">
        <f t="shared" ca="1" si="271"/>
        <v>1</v>
      </c>
      <c r="SS33" s="539" t="b">
        <f t="shared" ca="1" si="271"/>
        <v>1</v>
      </c>
      <c r="ST33" s="539" t="b">
        <f t="shared" ca="1" si="271"/>
        <v>1</v>
      </c>
      <c r="SU33" s="539" t="b">
        <f t="shared" ca="1" si="271"/>
        <v>1</v>
      </c>
      <c r="SV33" s="539" t="str">
        <f t="shared" ca="1" si="271"/>
        <v>-</v>
      </c>
      <c r="SW33" s="539" t="str">
        <f t="shared" ca="1" si="271"/>
        <v>-</v>
      </c>
      <c r="SX33" s="539" t="str">
        <f t="shared" ca="1" si="271"/>
        <v>-</v>
      </c>
      <c r="SY33" s="539" t="str">
        <f t="shared" ca="1" si="271"/>
        <v>-</v>
      </c>
      <c r="SZ33" s="539" t="str">
        <f t="shared" ca="1" si="272"/>
        <v>-</v>
      </c>
      <c r="TA33" s="539" t="str">
        <f t="shared" ca="1" si="272"/>
        <v>-</v>
      </c>
      <c r="TB33" s="539" t="str">
        <f t="shared" ca="1" si="272"/>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3"/>
        <v>-</v>
      </c>
      <c r="TK33" s="539" t="str">
        <f t="shared" ca="1" si="273"/>
        <v>-</v>
      </c>
      <c r="TL33" s="539" t="str">
        <f t="shared" ca="1" si="273"/>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4"/>
        <v>-</v>
      </c>
      <c r="TU33" s="539" t="str">
        <f t="shared" ca="1" si="274"/>
        <v>-</v>
      </c>
      <c r="TV33" s="539" t="str">
        <f t="shared" ca="1" si="274"/>
        <v>-</v>
      </c>
      <c r="TW33" s="539" t="str">
        <f t="shared" ca="1" si="274"/>
        <v>-</v>
      </c>
      <c r="TX33" s="539" t="str">
        <f t="shared" ca="1" si="274"/>
        <v>-</v>
      </c>
      <c r="TY33" s="539" t="str">
        <f t="shared" ca="1" si="274"/>
        <v>-</v>
      </c>
      <c r="TZ33" s="549" t="b">
        <f t="shared" ca="1" si="275"/>
        <v>1</v>
      </c>
      <c r="UA33" s="549" t="b">
        <f t="shared" ca="1" si="275"/>
        <v>1</v>
      </c>
      <c r="UB33" s="549" t="b">
        <f t="shared" ca="1" si="275"/>
        <v>1</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6"/>
        <v>1</v>
      </c>
      <c r="UK33" s="549" t="b">
        <f t="shared" ca="1" si="276"/>
        <v>1</v>
      </c>
      <c r="UL33" s="549" t="b">
        <f t="shared" ca="1" si="276"/>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7"/>
        <v>1</v>
      </c>
      <c r="UU33" s="549" t="b">
        <f t="shared" ca="1" si="277"/>
        <v>1</v>
      </c>
      <c r="UV33" s="549" t="b">
        <f t="shared" ca="1" si="277"/>
        <v>1</v>
      </c>
      <c r="UW33" s="549" t="b">
        <f t="shared" ca="1" si="277"/>
        <v>1</v>
      </c>
      <c r="UX33" s="549" t="b">
        <f t="shared" ca="1" si="277"/>
        <v>1</v>
      </c>
      <c r="UY33" s="549" t="b">
        <f t="shared" ca="1" si="277"/>
        <v>1</v>
      </c>
      <c r="UZ33" s="19">
        <f t="shared" ca="1" si="250"/>
        <v>0</v>
      </c>
      <c r="VA33" s="23">
        <v>0</v>
      </c>
    </row>
    <row r="34" spans="1:573"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5" t="b">
        <f t="array" aca="1" ref="LN34" ca="1">IF(OR(LO34:LU34&lt;&gt;"-"),TRUE,"-")</f>
        <v>1</v>
      </c>
      <c r="LO34" s="19">
        <f t="shared" ca="1" si="243"/>
        <v>0</v>
      </c>
      <c r="LP34" s="19" t="str">
        <f t="shared" ca="1" si="243"/>
        <v>-</v>
      </c>
      <c r="LQ34" s="19">
        <f t="shared" ca="1" si="243"/>
        <v>999999</v>
      </c>
      <c r="LR34" s="19">
        <f t="shared" ca="1" si="243"/>
        <v>999999</v>
      </c>
      <c r="LS34" s="19">
        <f t="shared" ca="1" si="243"/>
        <v>999999</v>
      </c>
      <c r="LT34" s="19">
        <f t="shared" ca="1" si="244"/>
        <v>999999</v>
      </c>
      <c r="LU34" s="19">
        <f t="shared" ca="1" si="244"/>
        <v>999999</v>
      </c>
      <c r="LV34" s="19" t="str">
        <f t="shared" ca="1" si="245"/>
        <v>-</v>
      </c>
      <c r="LW34" s="19" t="str">
        <f t="shared" ca="1" si="245"/>
        <v>-</v>
      </c>
      <c r="LX34" s="19" t="str">
        <f t="shared" ca="1" si="245"/>
        <v>-</v>
      </c>
      <c r="LY34" s="19" t="b">
        <f t="shared" ca="1" si="246"/>
        <v>1</v>
      </c>
      <c r="LZ34" s="19">
        <f t="shared" ca="1" si="246"/>
        <v>0</v>
      </c>
      <c r="MA34" s="5" t="str">
        <f t="shared" ca="1" si="247"/>
        <v>-</v>
      </c>
      <c r="MB34" s="5" t="str">
        <f t="shared" ca="1" si="247"/>
        <v>-</v>
      </c>
      <c r="MC34" s="5" t="str">
        <f t="shared" ca="1" si="247"/>
        <v>-</v>
      </c>
      <c r="MD34" s="5" t="str">
        <f t="shared" ca="1" si="247"/>
        <v>-</v>
      </c>
      <c r="ME34" s="19" t="str">
        <f t="shared" ca="1" si="248"/>
        <v>-</v>
      </c>
      <c r="MF34" s="19" t="str">
        <f t="shared" ref="MF34:UZ34" ca="1" si="288">OFFSET(MF$5,$B34,0)</f>
        <v>-</v>
      </c>
      <c r="MG34" s="19" t="str">
        <f t="shared" ca="1" si="288"/>
        <v>-</v>
      </c>
      <c r="MH34" s="19" t="str">
        <f t="shared" ca="1" si="288"/>
        <v>-</v>
      </c>
      <c r="MI34" s="19">
        <f t="shared" ca="1" si="288"/>
        <v>0.5</v>
      </c>
      <c r="MJ34" s="19">
        <f t="shared" ca="1" si="288"/>
        <v>0.5</v>
      </c>
      <c r="MK34" s="19" t="str">
        <f t="shared" ca="1" si="288"/>
        <v>-</v>
      </c>
      <c r="ML34" s="5">
        <f t="shared" ca="1" si="251"/>
        <v>0</v>
      </c>
      <c r="MM34" s="5">
        <f t="shared" ca="1" si="251"/>
        <v>500</v>
      </c>
      <c r="MN34" s="5">
        <f t="shared" ca="1" si="251"/>
        <v>500</v>
      </c>
      <c r="MO34" s="5" t="str">
        <f t="shared" ca="1" si="251"/>
        <v>-</v>
      </c>
      <c r="MP34" s="5">
        <f t="shared" ca="1" si="251"/>
        <v>150</v>
      </c>
      <c r="MQ34" s="5">
        <f t="shared" ca="1" si="251"/>
        <v>364</v>
      </c>
      <c r="MR34" s="5">
        <f t="shared" ca="1" si="252"/>
        <v>1</v>
      </c>
      <c r="MS34" s="9"/>
      <c r="MT34" s="19">
        <f t="shared" ca="1" si="288"/>
        <v>70</v>
      </c>
      <c r="MU34" s="19">
        <f t="shared" ca="1" si="288"/>
        <v>50</v>
      </c>
      <c r="MV34" s="19">
        <f t="shared" ca="1" si="288"/>
        <v>75</v>
      </c>
      <c r="MW34" s="19">
        <f t="shared" ca="1" si="288"/>
        <v>50</v>
      </c>
      <c r="MX34" s="5">
        <f t="shared" ca="1" si="253"/>
        <v>1</v>
      </c>
      <c r="MY34" s="5">
        <f t="shared" ca="1" si="254"/>
        <v>1.25</v>
      </c>
      <c r="MZ34" s="5">
        <f t="shared" ca="1" si="255"/>
        <v>1</v>
      </c>
      <c r="NA34" s="9"/>
      <c r="NB34" s="19" t="b">
        <f t="shared" ca="1" si="288"/>
        <v>0</v>
      </c>
      <c r="NC34" s="19" t="b">
        <f t="shared" ca="1" si="288"/>
        <v>0</v>
      </c>
      <c r="ND34" s="19">
        <f t="shared" ca="1" si="288"/>
        <v>2</v>
      </c>
      <c r="NE34" s="19">
        <f t="shared" ca="1" si="288"/>
        <v>2</v>
      </c>
      <c r="NF34" s="19">
        <f t="shared" ca="1" si="288"/>
        <v>2</v>
      </c>
      <c r="NG34" s="19">
        <f t="shared" ca="1" si="288"/>
        <v>2</v>
      </c>
      <c r="NH34" s="19" t="str">
        <f t="shared" ca="1" si="288"/>
        <v>-</v>
      </c>
      <c r="NI34" s="19" t="b">
        <f t="shared" ca="1" si="288"/>
        <v>1</v>
      </c>
      <c r="NJ34" s="19">
        <f t="shared" ca="1" si="288"/>
        <v>448.65000000000003</v>
      </c>
      <c r="NK34" s="19" t="str">
        <f t="shared" ca="1" si="288"/>
        <v>-</v>
      </c>
      <c r="NL34" s="19">
        <f t="shared" ca="1" si="288"/>
        <v>1</v>
      </c>
      <c r="NM34" s="19">
        <f t="shared" ca="1" si="288"/>
        <v>1</v>
      </c>
      <c r="NN34" s="19">
        <f t="shared" ca="1" si="288"/>
        <v>1</v>
      </c>
      <c r="NO34" s="19">
        <f t="shared" ca="1" si="288"/>
        <v>1</v>
      </c>
      <c r="NP34" s="19">
        <f t="shared" ca="1" si="288"/>
        <v>1</v>
      </c>
      <c r="NQ34" s="19">
        <f t="shared" ca="1" si="288"/>
        <v>1</v>
      </c>
      <c r="NR34" s="19">
        <f t="shared" ca="1" si="288"/>
        <v>1</v>
      </c>
      <c r="NS34" s="19">
        <f t="shared" ca="1" si="288"/>
        <v>1</v>
      </c>
      <c r="NT34" s="19">
        <f t="shared" ca="1" si="288"/>
        <v>1</v>
      </c>
      <c r="NU34" s="9"/>
      <c r="NV34" s="539" t="str">
        <f t="shared" ca="1" si="257"/>
        <v>-</v>
      </c>
      <c r="NW34" s="539" t="str">
        <f t="shared" ca="1" si="257"/>
        <v>-</v>
      </c>
      <c r="NX34" s="539" t="str">
        <f t="shared" ca="1" si="257"/>
        <v>-</v>
      </c>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8"/>
        <v>-</v>
      </c>
      <c r="OG34" s="539" t="str">
        <f t="shared" ca="1" si="258"/>
        <v>-</v>
      </c>
      <c r="OH34" s="539" t="str">
        <f t="shared" ca="1" si="258"/>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9"/>
        <v>-</v>
      </c>
      <c r="OQ34" s="539" t="str">
        <f t="shared" ca="1" si="259"/>
        <v>-</v>
      </c>
      <c r="OR34" s="539" t="str">
        <f t="shared" ca="1" si="259"/>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60"/>
        <v>-</v>
      </c>
      <c r="PA34" s="539" t="str">
        <f t="shared" ca="1" si="260"/>
        <v>-</v>
      </c>
      <c r="PB34" s="539" t="str">
        <f t="shared" ca="1" si="260"/>
        <v>-</v>
      </c>
      <c r="PC34" s="539" t="str">
        <f t="shared" ca="1" si="260"/>
        <v>-</v>
      </c>
      <c r="PD34" s="539" t="str">
        <f t="shared" ca="1" si="260"/>
        <v>-</v>
      </c>
      <c r="PE34" s="539" t="str">
        <f t="shared" ca="1" si="260"/>
        <v>-</v>
      </c>
      <c r="PF34" s="549" t="str">
        <f t="shared" ca="1" si="261"/>
        <v>-</v>
      </c>
      <c r="PG34" s="549" t="str">
        <f t="shared" ca="1" si="261"/>
        <v>-</v>
      </c>
      <c r="PH34" s="549" t="str">
        <f t="shared" ca="1" si="261"/>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2"/>
        <v>-</v>
      </c>
      <c r="PQ34" s="549" t="str">
        <f t="shared" ca="1" si="262"/>
        <v>-</v>
      </c>
      <c r="PR34" s="549" t="str">
        <f t="shared" ca="1" si="262"/>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3"/>
        <v>-</v>
      </c>
      <c r="QA34" s="549" t="str">
        <f t="shared" ca="1" si="263"/>
        <v>-</v>
      </c>
      <c r="QB34" s="549" t="str">
        <f t="shared" ca="1" si="263"/>
        <v>-</v>
      </c>
      <c r="QC34" s="549" t="str">
        <f t="shared" ca="1" si="263"/>
        <v>-</v>
      </c>
      <c r="QD34" s="549" t="str">
        <f t="shared" ca="1" si="263"/>
        <v>-</v>
      </c>
      <c r="QE34" s="549" t="str">
        <f t="shared" ca="1" si="263"/>
        <v>-</v>
      </c>
      <c r="QF34" s="539" t="str">
        <f t="shared" ca="1" si="264"/>
        <v>-</v>
      </c>
      <c r="QG34" s="539" t="str">
        <f t="shared" ca="1" si="264"/>
        <v>-</v>
      </c>
      <c r="QH34" s="539" t="str">
        <f t="shared" ca="1" si="264"/>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5"/>
        <v>-</v>
      </c>
      <c r="QQ34" s="539" t="str">
        <f t="shared" ca="1" si="265"/>
        <v>-</v>
      </c>
      <c r="QR34" s="539" t="str">
        <f t="shared" ca="1" si="265"/>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6"/>
        <v>-</v>
      </c>
      <c r="RA34" s="539" t="str">
        <f t="shared" ca="1" si="266"/>
        <v>-</v>
      </c>
      <c r="RB34" s="539" t="str">
        <f t="shared" ca="1" si="266"/>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7"/>
        <v>-</v>
      </c>
      <c r="RK34" s="539" t="str">
        <f t="shared" ca="1" si="267"/>
        <v>-</v>
      </c>
      <c r="RL34" s="539" t="str">
        <f t="shared" ca="1" si="267"/>
        <v>-</v>
      </c>
      <c r="RM34" s="539" t="str">
        <f t="shared" ca="1" si="267"/>
        <v>-</v>
      </c>
      <c r="RN34" s="539" t="str">
        <f t="shared" ca="1" si="267"/>
        <v>-</v>
      </c>
      <c r="RO34" s="539" t="str">
        <f t="shared" ca="1" si="267"/>
        <v>-</v>
      </c>
      <c r="RP34" s="549" t="str">
        <f t="shared" ca="1" si="268"/>
        <v>-</v>
      </c>
      <c r="RQ34" s="549" t="str">
        <f t="shared" ca="1" si="268"/>
        <v>-</v>
      </c>
      <c r="RR34" s="549" t="str">
        <f t="shared" ca="1" si="268"/>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9"/>
        <v>-</v>
      </c>
      <c r="SA34" s="549" t="str">
        <f t="shared" ca="1" si="269"/>
        <v>-</v>
      </c>
      <c r="SB34" s="549" t="str">
        <f t="shared" ca="1" si="269"/>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70"/>
        <v>-</v>
      </c>
      <c r="SK34" s="549" t="str">
        <f t="shared" ca="1" si="270"/>
        <v>-</v>
      </c>
      <c r="SL34" s="549" t="str">
        <f t="shared" ca="1" si="270"/>
        <v>-</v>
      </c>
      <c r="SM34" s="549" t="str">
        <f t="shared" ca="1" si="270"/>
        <v>-</v>
      </c>
      <c r="SN34" s="549" t="str">
        <f t="shared" ca="1" si="270"/>
        <v>-</v>
      </c>
      <c r="SO34" s="549" t="str">
        <f t="shared" ca="1" si="270"/>
        <v>-</v>
      </c>
      <c r="SP34" s="539" t="b">
        <f t="shared" ca="1" si="271"/>
        <v>1</v>
      </c>
      <c r="SQ34" s="539" t="b">
        <f t="shared" ca="1" si="271"/>
        <v>1</v>
      </c>
      <c r="SR34" s="539" t="b">
        <f t="shared" ca="1" si="271"/>
        <v>1</v>
      </c>
      <c r="SS34" s="539" t="b">
        <f t="shared" ca="1" si="271"/>
        <v>1</v>
      </c>
      <c r="ST34" s="539" t="b">
        <f t="shared" ca="1" si="271"/>
        <v>1</v>
      </c>
      <c r="SU34" s="539" t="b">
        <f t="shared" ca="1" si="271"/>
        <v>1</v>
      </c>
      <c r="SV34" s="539" t="str">
        <f t="shared" ca="1" si="271"/>
        <v>-</v>
      </c>
      <c r="SW34" s="539" t="str">
        <f t="shared" ca="1" si="271"/>
        <v>-</v>
      </c>
      <c r="SX34" s="539" t="str">
        <f t="shared" ca="1" si="271"/>
        <v>-</v>
      </c>
      <c r="SY34" s="539" t="str">
        <f t="shared" ca="1" si="271"/>
        <v>-</v>
      </c>
      <c r="SZ34" s="539" t="str">
        <f t="shared" ca="1" si="272"/>
        <v>-</v>
      </c>
      <c r="TA34" s="539" t="str">
        <f t="shared" ca="1" si="272"/>
        <v>-</v>
      </c>
      <c r="TB34" s="539" t="str">
        <f t="shared" ca="1" si="272"/>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3"/>
        <v>-</v>
      </c>
      <c r="TK34" s="539" t="str">
        <f t="shared" ca="1" si="273"/>
        <v>-</v>
      </c>
      <c r="TL34" s="539" t="str">
        <f t="shared" ca="1" si="273"/>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4"/>
        <v>-</v>
      </c>
      <c r="TU34" s="539" t="str">
        <f t="shared" ca="1" si="274"/>
        <v>-</v>
      </c>
      <c r="TV34" s="539" t="str">
        <f t="shared" ca="1" si="274"/>
        <v>-</v>
      </c>
      <c r="TW34" s="539" t="str">
        <f t="shared" ca="1" si="274"/>
        <v>-</v>
      </c>
      <c r="TX34" s="539" t="str">
        <f t="shared" ca="1" si="274"/>
        <v>-</v>
      </c>
      <c r="TY34" s="539" t="str">
        <f t="shared" ca="1" si="274"/>
        <v>-</v>
      </c>
      <c r="TZ34" s="549" t="b">
        <f t="shared" ca="1" si="275"/>
        <v>1</v>
      </c>
      <c r="UA34" s="549" t="b">
        <f t="shared" ca="1" si="275"/>
        <v>1</v>
      </c>
      <c r="UB34" s="549" t="b">
        <f t="shared" ca="1" si="275"/>
        <v>1</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6"/>
        <v>1</v>
      </c>
      <c r="UK34" s="549" t="b">
        <f t="shared" ca="1" si="276"/>
        <v>1</v>
      </c>
      <c r="UL34" s="549" t="b">
        <f t="shared" ca="1" si="276"/>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7"/>
        <v>1</v>
      </c>
      <c r="UU34" s="549" t="b">
        <f t="shared" ca="1" si="277"/>
        <v>1</v>
      </c>
      <c r="UV34" s="549" t="b">
        <f t="shared" ca="1" si="277"/>
        <v>1</v>
      </c>
      <c r="UW34" s="549" t="b">
        <f t="shared" ca="1" si="277"/>
        <v>1</v>
      </c>
      <c r="UX34" s="549" t="b">
        <f t="shared" ca="1" si="277"/>
        <v>1</v>
      </c>
      <c r="UY34" s="549" t="b">
        <f t="shared" ca="1" si="277"/>
        <v>1</v>
      </c>
      <c r="UZ34" s="19">
        <f t="shared" ca="1" si="288"/>
        <v>0</v>
      </c>
      <c r="VA34" s="23">
        <v>0</v>
      </c>
    </row>
    <row r="35" spans="1:573"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0.826</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9"/>
      <c r="MT35" s="14"/>
      <c r="MU35" s="14"/>
      <c r="MV35" s="14"/>
      <c r="MW35" s="14"/>
      <c r="MX35" s="14"/>
      <c r="MY35" s="14"/>
      <c r="MZ35" s="14"/>
      <c r="NA35" s="9"/>
      <c r="NB35" s="14"/>
      <c r="NC35" s="14"/>
      <c r="ND35" s="14"/>
      <c r="NE35" s="14"/>
      <c r="NF35" s="14"/>
      <c r="NG35" s="14"/>
      <c r="NH35" s="14"/>
      <c r="NI35" s="14"/>
      <c r="NJ35" s="14"/>
      <c r="NK35" s="14"/>
      <c r="NL35" s="14"/>
      <c r="NM35" s="14"/>
      <c r="NN35" s="14"/>
      <c r="NO35" s="14"/>
      <c r="NP35" s="14"/>
      <c r="NQ35" s="14"/>
      <c r="NR35" s="14"/>
      <c r="NS35" s="14"/>
      <c r="NT35" s="14"/>
      <c r="NU35" s="9"/>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23">
        <v>0</v>
      </c>
    </row>
    <row r="36" spans="1:573">
      <c r="A36" s="21">
        <f>ROW(A36)-5</f>
        <v>31</v>
      </c>
      <c r="B36" s="21"/>
      <c r="D36" s="14"/>
      <c r="E36" t="b">
        <v>0</v>
      </c>
      <c r="G36" s="29" t="s">
        <v>1001</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1706</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9"/>
      <c r="MT36" s="504"/>
      <c r="MU36" s="504"/>
      <c r="MV36" s="504"/>
      <c r="MW36" s="504"/>
      <c r="MX36" s="504"/>
      <c r="MY36" s="504"/>
      <c r="MZ36" s="504"/>
      <c r="NA36" s="9"/>
      <c r="NB36" s="504"/>
      <c r="NC36" s="504"/>
      <c r="ND36" s="504"/>
      <c r="NE36" s="504"/>
      <c r="NF36" s="504"/>
      <c r="NG36" s="504"/>
      <c r="NH36" s="504"/>
      <c r="NI36" s="504"/>
      <c r="NJ36" s="504"/>
      <c r="NK36" s="504"/>
      <c r="NL36" s="504"/>
      <c r="NM36" s="504"/>
      <c r="NN36" s="504"/>
      <c r="NO36" s="504"/>
      <c r="NP36" s="504"/>
      <c r="NQ36" s="504"/>
      <c r="NR36" s="504"/>
      <c r="NS36" s="504"/>
      <c r="NT36" s="504"/>
      <c r="NU36" s="9"/>
      <c r="NV36" s="504"/>
      <c r="NW36" s="504"/>
      <c r="NX36" s="504"/>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23">
        <v>0</v>
      </c>
    </row>
    <row r="37" spans="1:573" outlineLevel="1">
      <c r="A37" s="21">
        <f>ROW(A37)-5</f>
        <v>32</v>
      </c>
      <c r="B37" s="21"/>
      <c r="D37" s="14"/>
      <c r="E37" t="b">
        <v>0</v>
      </c>
      <c r="G37" s="29" t="s">
        <v>1002</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9"/>
      <c r="MT37" s="14"/>
      <c r="MU37" s="14"/>
      <c r="MV37" s="14"/>
      <c r="MW37" s="14"/>
      <c r="MX37" s="14"/>
      <c r="MY37" s="14"/>
      <c r="MZ37" s="14"/>
      <c r="NA37" s="9"/>
      <c r="NB37" s="14"/>
      <c r="NC37" s="14"/>
      <c r="ND37" s="14"/>
      <c r="NE37" s="14"/>
      <c r="NF37" s="14"/>
      <c r="NG37" s="14"/>
      <c r="NH37" s="14"/>
      <c r="NI37" s="14"/>
      <c r="NJ37" s="14"/>
      <c r="NK37" s="14"/>
      <c r="NL37" s="14"/>
      <c r="NM37" s="14"/>
      <c r="NN37" s="14"/>
      <c r="NO37" s="14"/>
      <c r="NP37" s="14"/>
      <c r="NQ37" s="14"/>
      <c r="NR37" s="14"/>
      <c r="NS37" s="14"/>
      <c r="NT37" s="14"/>
      <c r="NU37" s="9"/>
      <c r="NV37" s="14"/>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23">
        <v>0</v>
      </c>
    </row>
    <row r="38" spans="1:573" outlineLevel="1">
      <c r="A38" s="21">
        <f t="shared" si="93"/>
        <v>33</v>
      </c>
      <c r="B38" s="26">
        <f>$A$23</f>
        <v>18</v>
      </c>
      <c r="C38">
        <f>202</f>
        <v>202</v>
      </c>
      <c r="D38" s="19" t="str">
        <f t="shared" ref="D38:D42" ca="1" si="289">OFFSET(D$5,$B38,0)</f>
        <v>SNSW</v>
      </c>
      <c r="E38" t="b">
        <v>1</v>
      </c>
      <c r="F38" t="b">
        <v>0</v>
      </c>
      <c r="G38" s="351" t="b">
        <v>0</v>
      </c>
      <c r="H38" s="26">
        <v>0</v>
      </c>
      <c r="I38" s="316">
        <v>1</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WP"&amp;TEXT($MX38*100,"000p")           &amp; " MP"&amp;TEXT($MY38*100,"000p")           &amp; " GP"&amp;TEXT($MZ38*100,"000p")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1</v>
      </c>
      <c r="BF38" s="5" t="str">
        <f t="shared" si="294"/>
        <v>-</v>
      </c>
      <c r="BG38" s="5" t="str">
        <f t="shared" si="294"/>
        <v>-</v>
      </c>
      <c r="BH38" s="5" t="str">
        <f t="shared" si="294"/>
        <v>-</v>
      </c>
      <c r="BI38" s="5" t="b">
        <f t="shared" si="294"/>
        <v>0</v>
      </c>
      <c r="BJ38" s="136">
        <f t="shared" si="294"/>
        <v>0.25</v>
      </c>
      <c r="BK38" s="19" t="b">
        <f t="shared" ref="BK38:BK42" ca="1" si="295">OFFSET(BK$5,$B38,0)</f>
        <v>0</v>
      </c>
      <c r="BL38" s="9"/>
      <c r="BM38" s="5" t="str">
        <f t="shared" ref="BM38:BM42" ca="1" si="296">IF($N38&lt;&gt;4,OFFSET(BM$5,$B38,0),1)</f>
        <v>-</v>
      </c>
      <c r="BN38" s="19" t="str">
        <f t="shared" ref="BN38:BP42" ca="1" si="297">OFFSET(BN$5,$B38,0)</f>
        <v>-</v>
      </c>
      <c r="BO38" s="19" t="str">
        <f t="shared" ca="1" si="297"/>
        <v>-</v>
      </c>
      <c r="BP38" s="19" t="str">
        <f t="shared" ca="1" si="297"/>
        <v>-</v>
      </c>
      <c r="BQ38" s="5" t="str">
        <f t="shared" ref="BQ38:BQ42" ca="1" si="298">IF($N38&lt;&gt;4,OFFSET(BQ$5,$B38,0),1)</f>
        <v>-</v>
      </c>
      <c r="BR38" s="19" t="str">
        <f t="shared" ref="BR38:BR42" ca="1" si="299">OFFSET(BR$5,$B38,0)</f>
        <v>-</v>
      </c>
      <c r="BS38" s="5" t="str">
        <f t="shared" ref="BS38:BS42" ca="1" si="300">IF($N38&lt;&gt;4,OFFSET(BS$5,$B38,0),1)</f>
        <v>-</v>
      </c>
      <c r="BT38" s="19" t="str">
        <f t="shared" ref="BT38:BV42" ca="1" si="301">OFFSET(BT$5,$B38,0)</f>
        <v>-</v>
      </c>
      <c r="BU38" s="19" t="str">
        <f t="shared" ca="1" si="301"/>
        <v>-</v>
      </c>
      <c r="BV38" s="19" t="str">
        <f t="shared" ca="1" si="301"/>
        <v>-</v>
      </c>
      <c r="BW38" s="5" t="str">
        <f t="shared" ref="BW38:BW42" ca="1" si="302">IF($N38&lt;&gt;4,OFFSET(BW$5,$B38,0),1)</f>
        <v>-</v>
      </c>
      <c r="BX38" s="9"/>
      <c r="BY38" s="19" t="str">
        <f t="shared" ref="BY38:CH42" ca="1" si="303">OFFSET(BY$5,$B38,0)</f>
        <v>-</v>
      </c>
      <c r="BZ38" s="19" t="str">
        <f t="shared" ca="1" si="303"/>
        <v>-</v>
      </c>
      <c r="CA38" s="19" t="str">
        <f t="shared" ca="1" si="303"/>
        <v>-</v>
      </c>
      <c r="CB38" s="19" t="str">
        <f t="shared" ca="1" si="303"/>
        <v>-</v>
      </c>
      <c r="CC38" s="19" t="str">
        <f t="shared" ca="1" si="303"/>
        <v>-</v>
      </c>
      <c r="CD38" s="19" t="str">
        <f t="shared" ca="1" si="303"/>
        <v>-</v>
      </c>
      <c r="CE38" s="19" t="str">
        <f t="shared" ca="1" si="303"/>
        <v>-</v>
      </c>
      <c r="CF38" s="19" t="str">
        <f t="shared" ca="1" si="303"/>
        <v>-</v>
      </c>
      <c r="CG38" s="19" t="str">
        <f t="shared" ca="1" si="303"/>
        <v>-</v>
      </c>
      <c r="CH38" s="19" t="str">
        <f t="shared" ca="1" si="303"/>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4">INDEX(i.UserPeriod0,$AP38,CR$15)</f>
        <v>652</v>
      </c>
      <c r="CS38" s="433">
        <f t="shared" si="304"/>
        <v>686</v>
      </c>
      <c r="CT38" s="433">
        <f t="shared" si="304"/>
        <v>721</v>
      </c>
      <c r="CU38" s="144">
        <f t="shared" ref="CU38:CW42" si="305">7*INDEX(i.end_joining,1,CU$15+($AP38-1)*3)</f>
        <v>378</v>
      </c>
      <c r="CV38" s="144">
        <f t="shared" si="305"/>
        <v>413</v>
      </c>
      <c r="CW38" s="144">
        <f t="shared" si="305"/>
        <v>448</v>
      </c>
      <c r="CX38" s="19" t="str">
        <f t="shared" ref="CX38:DC40" ca="1" si="306">OFFSET(CX$5,$B38,0)</f>
        <v>-</v>
      </c>
      <c r="CY38" s="19" t="str">
        <f t="shared" ca="1" si="306"/>
        <v>-</v>
      </c>
      <c r="CZ38" s="19" t="str">
        <f t="shared" ca="1" si="306"/>
        <v>-</v>
      </c>
      <c r="DA38" s="19" t="str">
        <f t="shared" ca="1" si="306"/>
        <v>-</v>
      </c>
      <c r="DB38" s="19" t="str">
        <f t="shared" ca="1" si="306"/>
        <v>-</v>
      </c>
      <c r="DC38" s="19" t="str">
        <f t="shared" ca="1" si="306"/>
        <v>-</v>
      </c>
      <c r="DD38" s="12">
        <v>1</v>
      </c>
      <c r="DE38" s="12">
        <v>1</v>
      </c>
      <c r="DF38" s="12">
        <v>0</v>
      </c>
      <c r="DG38" s="19" t="str">
        <f t="shared" ref="DG38:DK38" ca="1" si="307">OFFSET(DG$5,$B38,0)</f>
        <v>-</v>
      </c>
      <c r="DH38" s="19" t="str">
        <f t="shared" ca="1" si="307"/>
        <v>-</v>
      </c>
      <c r="DI38" s="19" t="str">
        <f t="shared" ca="1" si="307"/>
        <v>-</v>
      </c>
      <c r="DJ38" s="19" t="str">
        <f t="shared" ca="1" si="307"/>
        <v>-</v>
      </c>
      <c r="DK38" s="19" t="str">
        <f t="shared" ca="1" si="307"/>
        <v>-</v>
      </c>
      <c r="DL38" s="244">
        <f t="shared" ref="DL38" si="308">DF38</f>
        <v>0</v>
      </c>
      <c r="DM38" s="244" t="str">
        <f ca="1">DG38</f>
        <v>-</v>
      </c>
      <c r="DN38" s="244" t="str">
        <f t="shared" ref="DN38" ca="1" si="309">DH38</f>
        <v>-</v>
      </c>
      <c r="DO38" s="19" t="str">
        <f t="shared" ref="DO38:DQ42" ca="1" si="310">OFFSET(DO$5,$B38,0)</f>
        <v>-</v>
      </c>
      <c r="DP38" s="19">
        <f t="shared" ca="1" si="310"/>
        <v>0</v>
      </c>
      <c r="DQ38" s="19">
        <f t="shared" ca="1" si="310"/>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1">OFFSET(EF$5,$B38,0)</f>
        <v>0</v>
      </c>
      <c r="EG38" s="19">
        <f t="shared" ca="1" si="311"/>
        <v>0</v>
      </c>
      <c r="EH38" s="19">
        <f t="shared" ca="1" si="311"/>
        <v>0</v>
      </c>
      <c r="EI38" s="19">
        <f t="shared" ca="1" si="311"/>
        <v>0</v>
      </c>
      <c r="EJ38" s="19">
        <f t="shared" ca="1" si="311"/>
        <v>0</v>
      </c>
      <c r="EK38" s="19">
        <f t="shared" ca="1" si="311"/>
        <v>0</v>
      </c>
      <c r="EL38" s="19">
        <f t="shared" ca="1" si="311"/>
        <v>0</v>
      </c>
      <c r="EM38" s="19">
        <f t="shared" ca="1" si="311"/>
        <v>0</v>
      </c>
      <c r="EN38" s="19">
        <f t="shared" ca="1" si="311"/>
        <v>0</v>
      </c>
      <c r="EO38" s="19">
        <f t="shared" ca="1" si="311"/>
        <v>0</v>
      </c>
      <c r="EP38" s="19">
        <f t="shared" ca="1" si="311"/>
        <v>0</v>
      </c>
      <c r="EQ38" s="19">
        <f t="shared" ca="1" si="311"/>
        <v>0</v>
      </c>
      <c r="ER38" s="19">
        <f t="shared" ca="1" si="311"/>
        <v>0</v>
      </c>
      <c r="ES38" s="19">
        <f t="shared" ca="1" si="311"/>
        <v>0</v>
      </c>
      <c r="ET38" s="19">
        <f t="shared" ca="1" si="311"/>
        <v>0</v>
      </c>
      <c r="EU38" s="19">
        <f t="shared" ca="1" si="311"/>
        <v>0</v>
      </c>
      <c r="EV38" s="19">
        <f t="shared" ca="1" si="311"/>
        <v>0</v>
      </c>
      <c r="EW38" s="19">
        <f t="shared" ca="1" si="311"/>
        <v>0</v>
      </c>
      <c r="EX38" s="19">
        <f t="shared" ca="1" si="311"/>
        <v>0</v>
      </c>
      <c r="EY38" s="19">
        <f t="shared" ca="1" si="311"/>
        <v>0</v>
      </c>
      <c r="EZ38" s="19">
        <f t="shared" ca="1" si="311"/>
        <v>0</v>
      </c>
      <c r="FA38" s="19">
        <f t="shared" ca="1" si="311"/>
        <v>0</v>
      </c>
      <c r="FB38" s="19">
        <f t="shared" ca="1" si="311"/>
        <v>0</v>
      </c>
      <c r="FC38" s="19">
        <f t="shared" ref="EI38:GP41" ca="1" si="312">OFFSET(FC$5,$B38,0)</f>
        <v>0</v>
      </c>
      <c r="FD38" s="19">
        <f t="shared" ca="1" si="312"/>
        <v>0</v>
      </c>
      <c r="FE38" s="19">
        <f t="shared" ca="1" si="312"/>
        <v>0</v>
      </c>
      <c r="FF38" s="19">
        <f t="shared" ca="1" si="312"/>
        <v>0</v>
      </c>
      <c r="FG38" s="19">
        <f t="shared" ca="1" si="312"/>
        <v>0</v>
      </c>
      <c r="FH38" s="19">
        <f t="shared" ref="FH38:FQ41" ca="1" si="313">OFFSET(FH$5,$B38,0)</f>
        <v>0</v>
      </c>
      <c r="FI38" s="19">
        <f t="shared" ca="1" si="313"/>
        <v>0</v>
      </c>
      <c r="FJ38" s="19">
        <f t="shared" ca="1" si="313"/>
        <v>0</v>
      </c>
      <c r="FK38" s="19">
        <f t="shared" ca="1" si="313"/>
        <v>0</v>
      </c>
      <c r="FL38" s="19">
        <f t="shared" ca="1" si="313"/>
        <v>0</v>
      </c>
      <c r="FM38" s="19">
        <f t="shared" ca="1" si="313"/>
        <v>0</v>
      </c>
      <c r="FN38" s="19">
        <f t="shared" ca="1" si="313"/>
        <v>0</v>
      </c>
      <c r="FO38" s="19">
        <f t="shared" ca="1" si="313"/>
        <v>0</v>
      </c>
      <c r="FP38" s="19">
        <f t="shared" ca="1" si="313"/>
        <v>0</v>
      </c>
      <c r="FQ38" s="19">
        <f t="shared" ca="1" si="313"/>
        <v>0</v>
      </c>
      <c r="FR38" s="19">
        <f t="shared" ca="1" si="312"/>
        <v>0</v>
      </c>
      <c r="FS38" s="19">
        <f t="shared" ca="1" si="312"/>
        <v>0</v>
      </c>
      <c r="FT38" s="19">
        <f t="shared" ca="1" si="312"/>
        <v>0</v>
      </c>
      <c r="FU38" s="19">
        <f t="shared" ca="1" si="312"/>
        <v>0</v>
      </c>
      <c r="FV38" s="19">
        <f t="shared" ca="1" si="312"/>
        <v>0</v>
      </c>
      <c r="FW38" s="19">
        <f t="shared" ca="1" si="312"/>
        <v>0</v>
      </c>
      <c r="FX38" s="19">
        <f t="shared" ca="1" si="312"/>
        <v>0</v>
      </c>
      <c r="FY38" s="19">
        <f t="shared" ca="1" si="312"/>
        <v>0</v>
      </c>
      <c r="FZ38" s="19">
        <f t="shared" ca="1" si="312"/>
        <v>0</v>
      </c>
      <c r="GA38" s="19">
        <f t="shared" ca="1" si="312"/>
        <v>0</v>
      </c>
      <c r="GB38" s="19">
        <f t="shared" ca="1" si="312"/>
        <v>0</v>
      </c>
      <c r="GC38" s="19">
        <f t="shared" ca="1" si="312"/>
        <v>0</v>
      </c>
      <c r="GD38" s="19">
        <f t="shared" ca="1" si="312"/>
        <v>0</v>
      </c>
      <c r="GE38" s="19">
        <f t="shared" ca="1" si="312"/>
        <v>0</v>
      </c>
      <c r="GF38" s="19">
        <f t="shared" ca="1" si="312"/>
        <v>0</v>
      </c>
      <c r="GG38" s="19">
        <f t="shared" ca="1" si="312"/>
        <v>0</v>
      </c>
      <c r="GH38" s="19">
        <f t="shared" ca="1" si="312"/>
        <v>0</v>
      </c>
      <c r="GI38" s="19">
        <f t="shared" ca="1" si="312"/>
        <v>0</v>
      </c>
      <c r="GJ38" s="19">
        <f t="shared" ca="1" si="312"/>
        <v>0</v>
      </c>
      <c r="GK38" s="19">
        <f t="shared" ca="1" si="312"/>
        <v>0</v>
      </c>
      <c r="GL38" s="19">
        <f t="shared" ca="1" si="312"/>
        <v>0</v>
      </c>
      <c r="GM38" s="19">
        <f t="shared" ca="1" si="312"/>
        <v>0</v>
      </c>
      <c r="GN38" s="19">
        <f t="shared" ca="1" si="312"/>
        <v>0</v>
      </c>
      <c r="GO38" s="19">
        <f t="shared" ca="1" si="312"/>
        <v>0</v>
      </c>
      <c r="GP38" s="19">
        <f t="shared" ca="1" si="312"/>
        <v>0</v>
      </c>
      <c r="GQ38" s="19">
        <f t="shared" ref="GQ38:HM42" ca="1" si="314">OFFSET(GQ$5,$B38,0)</f>
        <v>0</v>
      </c>
      <c r="GR38" s="19">
        <f t="shared" ca="1" si="314"/>
        <v>0</v>
      </c>
      <c r="GS38" s="19">
        <f t="shared" ca="1" si="314"/>
        <v>0</v>
      </c>
      <c r="GT38" s="19">
        <f t="shared" ca="1" si="314"/>
        <v>0</v>
      </c>
      <c r="GU38" s="19">
        <f t="shared" ca="1" si="314"/>
        <v>0</v>
      </c>
      <c r="GV38" s="19">
        <f t="shared" ca="1" si="314"/>
        <v>0</v>
      </c>
      <c r="GW38" s="19">
        <f t="shared" ca="1" si="314"/>
        <v>0</v>
      </c>
      <c r="GX38" s="19">
        <f t="shared" ca="1" si="314"/>
        <v>0</v>
      </c>
      <c r="GY38" s="19">
        <f t="shared" ca="1" si="314"/>
        <v>0</v>
      </c>
      <c r="GZ38" s="19">
        <f t="shared" ca="1" si="314"/>
        <v>0</v>
      </c>
      <c r="HA38" s="19">
        <f t="shared" ca="1" si="314"/>
        <v>0</v>
      </c>
      <c r="HB38" s="19">
        <f t="shared" ca="1" si="314"/>
        <v>0</v>
      </c>
      <c r="HC38" s="19">
        <f t="shared" ca="1" si="314"/>
        <v>0</v>
      </c>
      <c r="HD38" s="19">
        <f t="shared" ca="1" si="314"/>
        <v>0</v>
      </c>
      <c r="HE38" s="19">
        <f t="shared" ca="1" si="314"/>
        <v>0</v>
      </c>
      <c r="HF38" s="19">
        <f t="shared" ca="1" si="314"/>
        <v>0</v>
      </c>
      <c r="HG38" s="19">
        <f t="shared" ca="1" si="314"/>
        <v>0</v>
      </c>
      <c r="HH38" s="19">
        <f t="shared" ca="1" si="314"/>
        <v>0</v>
      </c>
      <c r="HI38" s="19">
        <f t="shared" ca="1" si="314"/>
        <v>0</v>
      </c>
      <c r="HJ38" s="19">
        <f t="shared" ca="1" si="314"/>
        <v>0</v>
      </c>
      <c r="HK38" s="19">
        <f t="shared" ca="1" si="314"/>
        <v>0</v>
      </c>
      <c r="HL38" s="19">
        <f t="shared" ca="1" si="314"/>
        <v>0</v>
      </c>
      <c r="HM38" s="19">
        <f t="shared" ca="1" si="314"/>
        <v>0</v>
      </c>
      <c r="HN38" s="19">
        <f t="shared" ref="HN38:IY42" ca="1" si="315">OFFSET(HN$5,$B38,0)</f>
        <v>0</v>
      </c>
      <c r="HO38" s="19">
        <f t="shared" ca="1" si="315"/>
        <v>0</v>
      </c>
      <c r="HP38" s="19">
        <f t="shared" ca="1" si="315"/>
        <v>0</v>
      </c>
      <c r="HQ38" s="19">
        <f t="shared" ref="HQ38:HZ42" ca="1" si="316">OFFSET(HQ$5,$B38,0)</f>
        <v>0</v>
      </c>
      <c r="HR38" s="19">
        <f t="shared" ca="1" si="316"/>
        <v>0</v>
      </c>
      <c r="HS38" s="19">
        <f t="shared" ca="1" si="316"/>
        <v>0</v>
      </c>
      <c r="HT38" s="19">
        <f t="shared" ca="1" si="316"/>
        <v>0</v>
      </c>
      <c r="HU38" s="19">
        <f t="shared" ca="1" si="316"/>
        <v>0</v>
      </c>
      <c r="HV38" s="19">
        <f t="shared" ca="1" si="316"/>
        <v>0</v>
      </c>
      <c r="HW38" s="19">
        <f t="shared" ca="1" si="316"/>
        <v>0</v>
      </c>
      <c r="HX38" s="19">
        <f t="shared" ca="1" si="316"/>
        <v>0</v>
      </c>
      <c r="HY38" s="19">
        <f t="shared" ca="1" si="316"/>
        <v>0</v>
      </c>
      <c r="HZ38" s="19">
        <f t="shared" ca="1" si="316"/>
        <v>0</v>
      </c>
      <c r="IA38" s="19">
        <f t="shared" ca="1" si="315"/>
        <v>0</v>
      </c>
      <c r="IB38" s="19">
        <f t="shared" ca="1" si="315"/>
        <v>0</v>
      </c>
      <c r="IC38" s="19">
        <f t="shared" ca="1" si="315"/>
        <v>0</v>
      </c>
      <c r="ID38" s="19">
        <f t="shared" ca="1" si="315"/>
        <v>0</v>
      </c>
      <c r="IE38" s="19">
        <f t="shared" ca="1" si="315"/>
        <v>0</v>
      </c>
      <c r="IF38" s="19">
        <f t="shared" ca="1" si="315"/>
        <v>0</v>
      </c>
      <c r="IG38" s="19">
        <f t="shared" ca="1" si="315"/>
        <v>0</v>
      </c>
      <c r="IH38" s="19">
        <f t="shared" ca="1" si="315"/>
        <v>0</v>
      </c>
      <c r="II38" s="19">
        <f t="shared" ca="1" si="315"/>
        <v>0</v>
      </c>
      <c r="IJ38" s="19">
        <f t="shared" ca="1" si="315"/>
        <v>0</v>
      </c>
      <c r="IK38" s="19">
        <f t="shared" ca="1" si="315"/>
        <v>0</v>
      </c>
      <c r="IL38" s="19">
        <f t="shared" ca="1" si="315"/>
        <v>0</v>
      </c>
      <c r="IM38" s="19">
        <f t="shared" ca="1" si="315"/>
        <v>0</v>
      </c>
      <c r="IN38" s="19">
        <f t="shared" ca="1" si="315"/>
        <v>0</v>
      </c>
      <c r="IO38" s="19">
        <f t="shared" ca="1" si="315"/>
        <v>0</v>
      </c>
      <c r="IP38" s="19">
        <f t="shared" ca="1" si="315"/>
        <v>0</v>
      </c>
      <c r="IQ38" s="19">
        <f t="shared" ca="1" si="315"/>
        <v>0</v>
      </c>
      <c r="IR38" s="19">
        <f t="shared" ca="1" si="315"/>
        <v>0</v>
      </c>
      <c r="IS38" s="19">
        <f t="shared" ca="1" si="315"/>
        <v>0</v>
      </c>
      <c r="IT38" s="19">
        <f t="shared" ca="1" si="315"/>
        <v>0</v>
      </c>
      <c r="IU38" s="19">
        <f t="shared" ca="1" si="315"/>
        <v>0</v>
      </c>
      <c r="IV38" s="19">
        <f t="shared" ca="1" si="315"/>
        <v>0</v>
      </c>
      <c r="IW38" s="19">
        <f t="shared" ca="1" si="315"/>
        <v>0</v>
      </c>
      <c r="IX38" s="19">
        <f t="shared" ca="1" si="315"/>
        <v>0</v>
      </c>
      <c r="IY38" s="19">
        <f t="shared" ca="1" si="315"/>
        <v>0</v>
      </c>
      <c r="IZ38" s="5">
        <f t="shared" ref="IZ38:IZ42" si="317">INDEX(i.TOL,$O38,IZ$15)</f>
        <v>67</v>
      </c>
      <c r="JA38" s="9"/>
      <c r="JB38" s="5">
        <f t="shared" ref="JB38:JC42" si="318">INDEX(i.FlkStrctr,$N38,JB$15)</f>
        <v>1</v>
      </c>
      <c r="JC38" s="5" t="b">
        <f t="shared" si="318"/>
        <v>0</v>
      </c>
      <c r="JD38" s="19">
        <f t="shared" ca="1" si="227"/>
        <v>0</v>
      </c>
      <c r="JE38" s="5">
        <f t="shared" ref="JE38:JE42" si="319">INDEX(i.RR_scenario,$U38,$N38)</f>
        <v>0</v>
      </c>
      <c r="JF38" s="5">
        <f t="shared" ref="JF38:JF42" si="320">INDEX(i.dryman,($AM38-1)*4+$AL38,JF$15)</f>
        <v>1.2500000000000001E-2</v>
      </c>
      <c r="JG38" s="19">
        <f t="shared" ref="JG38:JH42" ca="1" si="321">OFFSET(JG$5,$B38,0)</f>
        <v>0</v>
      </c>
      <c r="JH38" s="19">
        <f t="shared" ca="1" si="321"/>
        <v>0</v>
      </c>
      <c r="JI38" s="5">
        <f t="shared" ref="JI38:JI42" si="322">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3">INDEX(i.dryman,($AM38-1)*4+$AL38,KF$16)</f>
        <v>0</v>
      </c>
      <c r="KG38" s="5">
        <f t="shared" si="323"/>
        <v>6.25E-2</v>
      </c>
      <c r="KH38" s="5">
        <f t="shared" si="323"/>
        <v>6.25E-2</v>
      </c>
      <c r="KI38" s="5">
        <f t="shared" si="323"/>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4">IF($L38&lt;&gt;0,INDEX(i.cropgraze_inc,$L38,KR$15),OFFSET(KR$5,$B38,0))</f>
        <v>1</v>
      </c>
      <c r="KS38" s="5" t="b">
        <f t="shared" ref="KS38:KU42" si="325">($O38=KS$19)</f>
        <v>0</v>
      </c>
      <c r="KT38" s="5" t="b">
        <f t="shared" si="325"/>
        <v>0</v>
      </c>
      <c r="KU38" s="5" t="b">
        <f t="shared" si="325"/>
        <v>1</v>
      </c>
      <c r="KV38" s="136">
        <f t="shared" ref="KV38:KW42" si="326">$P38</f>
        <v>2</v>
      </c>
      <c r="KW38" s="136">
        <f t="shared" si="326"/>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 t="str">
        <f t="array" ref="LN38">IF(OR(LO38:LU38&lt;&gt;"-"),TRUE,"-")</f>
        <v>-</v>
      </c>
      <c r="LO38" s="12" t="s">
        <v>34</v>
      </c>
      <c r="LP38" s="12" t="s">
        <v>34</v>
      </c>
      <c r="LQ38" s="12" t="s">
        <v>34</v>
      </c>
      <c r="LR38" s="12" t="s">
        <v>34</v>
      </c>
      <c r="LS38" s="12" t="s">
        <v>34</v>
      </c>
      <c r="LT38" s="12" t="s">
        <v>34</v>
      </c>
      <c r="LU38" s="12" t="s">
        <v>34</v>
      </c>
      <c r="LV38" s="575" t="b">
        <v>0</v>
      </c>
      <c r="LW38" s="136">
        <f t="shared" ref="LW38:LW41" si="327">IF($AP38=6,0,$LX38)</f>
        <v>2</v>
      </c>
      <c r="LX38" s="12">
        <v>2</v>
      </c>
      <c r="LY38" s="12" t="b">
        <v>0</v>
      </c>
      <c r="LZ38" s="12" t="s">
        <v>34</v>
      </c>
      <c r="MA38" s="5" t="str">
        <f t="shared" ref="MA38:MD42" si="328">INDEX(i.FlkStrctr,$N38,MA$15)</f>
        <v>-</v>
      </c>
      <c r="MB38" s="5" t="str">
        <f t="shared" si="328"/>
        <v>-</v>
      </c>
      <c r="MC38" s="5" t="str">
        <f t="shared" si="328"/>
        <v>-</v>
      </c>
      <c r="MD38" s="5" t="str">
        <f t="shared" si="328"/>
        <v>-</v>
      </c>
      <c r="ME38" s="12" t="b">
        <v>0</v>
      </c>
      <c r="MF38" s="237" t="s">
        <v>34</v>
      </c>
      <c r="MG38" s="237" t="s">
        <v>34</v>
      </c>
      <c r="MH38" s="12" t="b">
        <v>1</v>
      </c>
      <c r="MI38" s="19">
        <f t="shared" ref="MF38:MT42" ca="1" si="329">OFFSET(MI$5,$B38,0)</f>
        <v>0.5</v>
      </c>
      <c r="MJ38" s="19">
        <f t="shared" ca="1" si="329"/>
        <v>0.5</v>
      </c>
      <c r="MK38" s="12">
        <v>0.99</v>
      </c>
      <c r="ML38" s="5">
        <f t="shared" ref="ML38:MQ41" si="330">INDEX(i.FlkStrctr,$N38,ML$15)</f>
        <v>0</v>
      </c>
      <c r="MM38" s="5">
        <f t="shared" si="330"/>
        <v>500</v>
      </c>
      <c r="MN38" s="5">
        <f t="shared" si="330"/>
        <v>500</v>
      </c>
      <c r="MO38" s="5" t="str">
        <f t="shared" si="330"/>
        <v>-</v>
      </c>
      <c r="MP38" s="5">
        <f t="shared" si="330"/>
        <v>150</v>
      </c>
      <c r="MQ38" s="5">
        <f t="shared" si="330"/>
        <v>364</v>
      </c>
      <c r="MR38" s="5">
        <f t="shared" ref="MR38:MR42" si="331">INDEX(i.conservation,$AC38+1,$O38)</f>
        <v>1</v>
      </c>
      <c r="MS38" s="9"/>
      <c r="MT38" s="19">
        <f t="shared" ca="1" si="250"/>
        <v>70</v>
      </c>
      <c r="MU38" s="19">
        <f t="shared" ca="1" si="250"/>
        <v>50</v>
      </c>
      <c r="MV38" s="19">
        <f t="shared" ca="1" si="250"/>
        <v>75</v>
      </c>
      <c r="MW38" s="19">
        <f t="shared" ca="1" si="250"/>
        <v>50</v>
      </c>
      <c r="MX38" s="19">
        <f t="shared" ca="1" si="250"/>
        <v>1</v>
      </c>
      <c r="MY38" s="5">
        <f t="shared" ref="MY38:MY42" si="332">INDEX(i.MeatPrices,$X38,MY$15)</f>
        <v>1</v>
      </c>
      <c r="MZ38" s="19">
        <f t="shared" ref="MZ38:MZ42" ca="1" si="333">OFFSET(MZ$5,$B38,0)</f>
        <v>1</v>
      </c>
      <c r="NA38" s="9"/>
      <c r="NB38" s="19" t="b">
        <f t="shared" ca="1" si="256"/>
        <v>0</v>
      </c>
      <c r="NC38" s="19" t="b">
        <f t="shared" ca="1" si="256"/>
        <v>0</v>
      </c>
      <c r="ND38" s="19">
        <f t="shared" ca="1" si="256"/>
        <v>2</v>
      </c>
      <c r="NE38" s="19">
        <f t="shared" ca="1" si="256"/>
        <v>2</v>
      </c>
      <c r="NF38" s="19">
        <f t="shared" ca="1" si="256"/>
        <v>2</v>
      </c>
      <c r="NG38" s="19">
        <f t="shared" ca="1" si="256"/>
        <v>2</v>
      </c>
      <c r="NH38" s="19" t="str">
        <f t="shared" ca="1" si="256"/>
        <v>-</v>
      </c>
      <c r="NI38" s="19" t="b">
        <f t="shared" ca="1" si="256"/>
        <v>1</v>
      </c>
      <c r="NJ38" s="19">
        <f t="shared" ca="1" si="256"/>
        <v>448.65000000000003</v>
      </c>
      <c r="NK38" s="19" t="str">
        <f t="shared" ca="1" si="256"/>
        <v>-</v>
      </c>
      <c r="NL38" s="19">
        <f ca="1">OFFSET(NL$5,$B38,0)</f>
        <v>1</v>
      </c>
      <c r="NM38" s="19">
        <f t="shared" ref="NM38:NS38" ca="1" si="334">OFFSET(NM$5,$B38,0)</f>
        <v>1</v>
      </c>
      <c r="NN38" s="19">
        <f t="shared" ca="1" si="334"/>
        <v>1</v>
      </c>
      <c r="NO38" s="19">
        <f t="shared" ca="1" si="334"/>
        <v>1</v>
      </c>
      <c r="NP38" s="19">
        <f t="shared" ca="1" si="334"/>
        <v>1</v>
      </c>
      <c r="NQ38" s="19">
        <f t="shared" ca="1" si="334"/>
        <v>1</v>
      </c>
      <c r="NR38" s="19">
        <f t="shared" ca="1" si="334"/>
        <v>1</v>
      </c>
      <c r="NS38" s="19">
        <f t="shared" ca="1" si="334"/>
        <v>1</v>
      </c>
      <c r="NT38" s="19">
        <f t="shared" ca="1" si="250"/>
        <v>1</v>
      </c>
      <c r="NU38" s="9"/>
      <c r="NV38" s="12" t="str">
        <f t="shared" ref="NV38:NV42" si="335">IF($O38=NV$19,TRUE,"-")</f>
        <v>-</v>
      </c>
      <c r="NW38" s="19" t="str">
        <f t="shared" ref="NW38:ON42" ca="1" si="336">OFFSET(NW$5,$B38,0)</f>
        <v>-</v>
      </c>
      <c r="NX38" s="19" t="str">
        <f t="shared" ca="1" si="336"/>
        <v>-</v>
      </c>
      <c r="NY38" s="19" t="str">
        <f t="shared" ref="NY38:NY42" ca="1" si="337">OFFSET(NY$5,$B38,0)</f>
        <v>-</v>
      </c>
      <c r="NZ38" s="19" t="str">
        <f t="shared" ca="1" si="336"/>
        <v>-</v>
      </c>
      <c r="OA38" s="19" t="str">
        <f t="shared" ref="OA38:OA42" ca="1" si="338">OFFSET(OA$5,$B38,0)</f>
        <v>-</v>
      </c>
      <c r="OB38" s="19" t="str">
        <f t="shared" ca="1" si="336"/>
        <v>-</v>
      </c>
      <c r="OC38" s="19" t="str">
        <f t="shared" ca="1" si="336"/>
        <v>-</v>
      </c>
      <c r="OD38" s="19" t="str">
        <f t="shared" ca="1" si="336"/>
        <v>-</v>
      </c>
      <c r="OE38" s="19" t="str">
        <f t="shared" ca="1" si="336"/>
        <v>-</v>
      </c>
      <c r="OF38" s="19" t="str">
        <f t="shared" ca="1" si="336"/>
        <v>-</v>
      </c>
      <c r="OG38" s="19" t="str">
        <f t="shared" ca="1" si="336"/>
        <v>-</v>
      </c>
      <c r="OH38" s="19" t="str">
        <f t="shared" ca="1" si="336"/>
        <v>-</v>
      </c>
      <c r="OI38" s="19" t="str">
        <f t="shared" ca="1" si="336"/>
        <v>-</v>
      </c>
      <c r="OJ38" s="19" t="str">
        <f t="shared" ca="1" si="336"/>
        <v>-</v>
      </c>
      <c r="OK38" s="19" t="str">
        <f t="shared" ca="1" si="336"/>
        <v>-</v>
      </c>
      <c r="OL38" s="19" t="str">
        <f t="shared" ca="1" si="336"/>
        <v>-</v>
      </c>
      <c r="OM38" s="19" t="str">
        <f t="shared" ca="1" si="336"/>
        <v>-</v>
      </c>
      <c r="ON38" s="19" t="str">
        <f t="shared" ca="1" si="336"/>
        <v>-</v>
      </c>
      <c r="OO38" s="19" t="str">
        <f t="shared" ref="OO38:PN42" ca="1" si="339">OFFSET(OO$5,$B38,0)</f>
        <v>-</v>
      </c>
      <c r="OP38" s="19" t="str">
        <f t="shared" ca="1" si="339"/>
        <v>-</v>
      </c>
      <c r="OQ38" s="19" t="str">
        <f t="shared" ca="1" si="339"/>
        <v>-</v>
      </c>
      <c r="OR38" s="19" t="str">
        <f t="shared" ca="1" si="339"/>
        <v>-</v>
      </c>
      <c r="OS38" s="19" t="str">
        <f t="shared" ca="1" si="339"/>
        <v>-</v>
      </c>
      <c r="OT38" s="19" t="str">
        <f t="shared" ca="1" si="339"/>
        <v>-</v>
      </c>
      <c r="OU38" s="19" t="str">
        <f t="shared" ca="1" si="339"/>
        <v>-</v>
      </c>
      <c r="OV38" s="19" t="str">
        <f t="shared" ref="OV38:PE42" ca="1" si="340">OFFSET(OV$5,$B38,0)</f>
        <v>-</v>
      </c>
      <c r="OW38" s="19" t="str">
        <f t="shared" ca="1" si="340"/>
        <v>-</v>
      </c>
      <c r="OX38" s="19" t="str">
        <f t="shared" ca="1" si="340"/>
        <v>-</v>
      </c>
      <c r="OY38" s="19" t="str">
        <f t="shared" ca="1" si="340"/>
        <v>-</v>
      </c>
      <c r="OZ38" s="19" t="str">
        <f t="shared" ca="1" si="340"/>
        <v>-</v>
      </c>
      <c r="PA38" s="19" t="str">
        <f t="shared" ca="1" si="340"/>
        <v>-</v>
      </c>
      <c r="PB38" s="19" t="str">
        <f t="shared" ca="1" si="340"/>
        <v>-</v>
      </c>
      <c r="PC38" s="19" t="str">
        <f t="shared" ca="1" si="340"/>
        <v>-</v>
      </c>
      <c r="PD38" s="19" t="str">
        <f t="shared" ca="1" si="340"/>
        <v>-</v>
      </c>
      <c r="PE38" s="19" t="str">
        <f t="shared" ca="1" si="340"/>
        <v>-</v>
      </c>
      <c r="PF38" s="19" t="str">
        <f t="shared" ca="1" si="339"/>
        <v>-</v>
      </c>
      <c r="PG38" s="19" t="str">
        <f t="shared" ca="1" si="339"/>
        <v>-</v>
      </c>
      <c r="PH38" s="19" t="str">
        <f t="shared" ca="1" si="339"/>
        <v>-</v>
      </c>
      <c r="PI38" s="19" t="str">
        <f t="shared" ca="1" si="339"/>
        <v>-</v>
      </c>
      <c r="PJ38" s="19" t="str">
        <f t="shared" ca="1" si="339"/>
        <v>-</v>
      </c>
      <c r="PK38" s="19" t="str">
        <f t="shared" ca="1" si="339"/>
        <v>-</v>
      </c>
      <c r="PL38" s="19" t="str">
        <f t="shared" ca="1" si="339"/>
        <v>-</v>
      </c>
      <c r="PM38" s="19" t="str">
        <f t="shared" ca="1" si="339"/>
        <v>-</v>
      </c>
      <c r="PN38" s="19" t="str">
        <f t="shared" ca="1" si="339"/>
        <v>-</v>
      </c>
      <c r="PO38" s="19" t="str">
        <f t="shared" ref="PO38:QD42" ca="1" si="341">OFFSET(PO$5,$B38,0)</f>
        <v>-</v>
      </c>
      <c r="PP38" s="19" t="str">
        <f t="shared" ca="1" si="341"/>
        <v>-</v>
      </c>
      <c r="PQ38" s="19" t="str">
        <f t="shared" ca="1" si="341"/>
        <v>-</v>
      </c>
      <c r="PR38" s="19" t="str">
        <f t="shared" ca="1" si="341"/>
        <v>-</v>
      </c>
      <c r="PS38" s="19" t="str">
        <f t="shared" ca="1" si="341"/>
        <v>-</v>
      </c>
      <c r="PT38" s="19" t="str">
        <f t="shared" ca="1" si="341"/>
        <v>-</v>
      </c>
      <c r="PU38" s="19" t="str">
        <f t="shared" ca="1" si="341"/>
        <v>-</v>
      </c>
      <c r="PV38" s="19" t="str">
        <f t="shared" ca="1" si="341"/>
        <v>-</v>
      </c>
      <c r="PW38" s="19" t="str">
        <f t="shared" ca="1" si="341"/>
        <v>-</v>
      </c>
      <c r="PX38" s="19" t="str">
        <f t="shared" ca="1" si="341"/>
        <v>-</v>
      </c>
      <c r="PY38" s="19" t="str">
        <f t="shared" ca="1" si="341"/>
        <v>-</v>
      </c>
      <c r="PZ38" s="19" t="str">
        <f t="shared" ca="1" si="341"/>
        <v>-</v>
      </c>
      <c r="QA38" s="19" t="str">
        <f t="shared" ca="1" si="341"/>
        <v>-</v>
      </c>
      <c r="QB38" s="19" t="str">
        <f t="shared" ca="1" si="341"/>
        <v>-</v>
      </c>
      <c r="QC38" s="19" t="str">
        <f t="shared" ca="1" si="341"/>
        <v>-</v>
      </c>
      <c r="QD38" s="19" t="str">
        <f t="shared" ca="1" si="341"/>
        <v>-</v>
      </c>
      <c r="QE38" s="19" t="str">
        <f t="shared" ref="QE38:QZ42" ca="1" si="342">OFFSET(QE$5,$B38,0)</f>
        <v>-</v>
      </c>
      <c r="QF38" s="12" t="str">
        <f t="shared" ref="QF38:QF42" si="343">IF($O38=QF$19,TRUE,"-")</f>
        <v>-</v>
      </c>
      <c r="QG38" s="19" t="str">
        <f t="shared" ca="1" si="342"/>
        <v>-</v>
      </c>
      <c r="QH38" s="19" t="str">
        <f t="shared" ca="1" si="342"/>
        <v>-</v>
      </c>
      <c r="QI38" s="19" t="str">
        <f t="shared" ca="1" si="342"/>
        <v>-</v>
      </c>
      <c r="QJ38" s="19" t="str">
        <f t="shared" ca="1" si="342"/>
        <v>-</v>
      </c>
      <c r="QK38" s="19" t="str">
        <f t="shared" ca="1" si="342"/>
        <v>-</v>
      </c>
      <c r="QL38" s="19" t="str">
        <f t="shared" ca="1" si="342"/>
        <v>-</v>
      </c>
      <c r="QM38" s="19" t="str">
        <f t="shared" ca="1" si="342"/>
        <v>-</v>
      </c>
      <c r="QN38" s="19" t="str">
        <f t="shared" ca="1" si="342"/>
        <v>-</v>
      </c>
      <c r="QO38" s="19" t="str">
        <f t="shared" ca="1" si="342"/>
        <v>-</v>
      </c>
      <c r="QP38" s="19" t="str">
        <f t="shared" ca="1" si="342"/>
        <v>-</v>
      </c>
      <c r="QQ38" s="19" t="str">
        <f t="shared" ca="1" si="342"/>
        <v>-</v>
      </c>
      <c r="QR38" s="19" t="str">
        <f t="shared" ca="1" si="342"/>
        <v>-</v>
      </c>
      <c r="QS38" s="19" t="str">
        <f t="shared" ca="1" si="342"/>
        <v>-</v>
      </c>
      <c r="QT38" s="19" t="str">
        <f t="shared" ca="1" si="342"/>
        <v>-</v>
      </c>
      <c r="QU38" s="19" t="str">
        <f t="shared" ca="1" si="342"/>
        <v>-</v>
      </c>
      <c r="QV38" s="19" t="str">
        <f t="shared" ca="1" si="342"/>
        <v>-</v>
      </c>
      <c r="QW38" s="19" t="str">
        <f t="shared" ca="1" si="342"/>
        <v>-</v>
      </c>
      <c r="QX38" s="19" t="str">
        <f t="shared" ca="1" si="342"/>
        <v>-</v>
      </c>
      <c r="QY38" s="19" t="str">
        <f t="shared" ca="1" si="342"/>
        <v>-</v>
      </c>
      <c r="QZ38" s="19" t="str">
        <f t="shared" ca="1" si="342"/>
        <v>-</v>
      </c>
      <c r="RA38" s="19" t="str">
        <f t="shared" ref="RA38:RV42" ca="1" si="344">OFFSET(RA$5,$B38,0)</f>
        <v>-</v>
      </c>
      <c r="RB38" s="19" t="str">
        <f t="shared" ca="1" si="344"/>
        <v>-</v>
      </c>
      <c r="RC38" s="19" t="str">
        <f t="shared" ca="1" si="344"/>
        <v>-</v>
      </c>
      <c r="RD38" s="19" t="str">
        <f t="shared" ca="1" si="344"/>
        <v>-</v>
      </c>
      <c r="RE38" s="19" t="str">
        <f t="shared" ca="1" si="344"/>
        <v>-</v>
      </c>
      <c r="RF38" s="19" t="str">
        <f t="shared" ca="1" si="344"/>
        <v>-</v>
      </c>
      <c r="RG38" s="19" t="str">
        <f t="shared" ca="1" si="344"/>
        <v>-</v>
      </c>
      <c r="RH38" s="19" t="str">
        <f t="shared" ca="1" si="344"/>
        <v>-</v>
      </c>
      <c r="RI38" s="19" t="str">
        <f t="shared" ca="1" si="344"/>
        <v>-</v>
      </c>
      <c r="RJ38" s="19" t="str">
        <f t="shared" ref="RJ38:RO42" ca="1" si="345">OFFSET(RJ$5,$B38,0)</f>
        <v>-</v>
      </c>
      <c r="RK38" s="19" t="str">
        <f t="shared" ca="1" si="345"/>
        <v>-</v>
      </c>
      <c r="RL38" s="19" t="str">
        <f t="shared" ca="1" si="345"/>
        <v>-</v>
      </c>
      <c r="RM38" s="19" t="str">
        <f t="shared" ca="1" si="345"/>
        <v>-</v>
      </c>
      <c r="RN38" s="19" t="str">
        <f t="shared" ca="1" si="345"/>
        <v>-</v>
      </c>
      <c r="RO38" s="19" t="str">
        <f t="shared" ca="1" si="345"/>
        <v>-</v>
      </c>
      <c r="RP38" s="19" t="str">
        <f t="shared" ca="1" si="344"/>
        <v>-</v>
      </c>
      <c r="RQ38" s="19" t="str">
        <f t="shared" ca="1" si="344"/>
        <v>-</v>
      </c>
      <c r="RR38" s="19" t="str">
        <f t="shared" ca="1" si="344"/>
        <v>-</v>
      </c>
      <c r="RS38" s="19" t="str">
        <f t="shared" ca="1" si="344"/>
        <v>-</v>
      </c>
      <c r="RT38" s="19" t="str">
        <f t="shared" ca="1" si="344"/>
        <v>-</v>
      </c>
      <c r="RU38" s="19" t="str">
        <f t="shared" ca="1" si="344"/>
        <v>-</v>
      </c>
      <c r="RV38" s="19" t="str">
        <f t="shared" ca="1" si="344"/>
        <v>-</v>
      </c>
      <c r="RW38" s="19" t="str">
        <f t="shared" ref="RW38:SL42" ca="1" si="346">OFFSET(RW$5,$B38,0)</f>
        <v>-</v>
      </c>
      <c r="RX38" s="19" t="str">
        <f t="shared" ca="1" si="346"/>
        <v>-</v>
      </c>
      <c r="RY38" s="19" t="str">
        <f t="shared" ca="1" si="346"/>
        <v>-</v>
      </c>
      <c r="RZ38" s="19" t="str">
        <f t="shared" ca="1" si="346"/>
        <v>-</v>
      </c>
      <c r="SA38" s="19" t="str">
        <f t="shared" ca="1" si="346"/>
        <v>-</v>
      </c>
      <c r="SB38" s="19" t="str">
        <f t="shared" ca="1" si="346"/>
        <v>-</v>
      </c>
      <c r="SC38" s="19" t="str">
        <f t="shared" ca="1" si="346"/>
        <v>-</v>
      </c>
      <c r="SD38" s="19" t="str">
        <f t="shared" ca="1" si="346"/>
        <v>-</v>
      </c>
      <c r="SE38" s="19" t="str">
        <f t="shared" ca="1" si="346"/>
        <v>-</v>
      </c>
      <c r="SF38" s="19" t="str">
        <f t="shared" ca="1" si="346"/>
        <v>-</v>
      </c>
      <c r="SG38" s="19" t="str">
        <f t="shared" ca="1" si="346"/>
        <v>-</v>
      </c>
      <c r="SH38" s="19" t="str">
        <f t="shared" ca="1" si="346"/>
        <v>-</v>
      </c>
      <c r="SI38" s="19" t="str">
        <f t="shared" ca="1" si="346"/>
        <v>-</v>
      </c>
      <c r="SJ38" s="19" t="str">
        <f t="shared" ca="1" si="346"/>
        <v>-</v>
      </c>
      <c r="SK38" s="19" t="str">
        <f t="shared" ca="1" si="346"/>
        <v>-</v>
      </c>
      <c r="SL38" s="19" t="str">
        <f t="shared" ca="1" si="346"/>
        <v>-</v>
      </c>
      <c r="SM38" s="19" t="str">
        <f t="shared" ref="SJ38:SO42" ca="1" si="347">OFFSET(SM$5,$B38,0)</f>
        <v>-</v>
      </c>
      <c r="SN38" s="19" t="str">
        <f t="shared" ca="1" si="347"/>
        <v>-</v>
      </c>
      <c r="SO38" s="19" t="str">
        <f t="shared" ca="1" si="347"/>
        <v>-</v>
      </c>
      <c r="SP38" s="12" t="b">
        <f t="shared" ref="SP38:SP42" si="348">IF($O38=SP$19,TRUE,"-")</f>
        <v>1</v>
      </c>
      <c r="SQ38" s="19" t="str">
        <f t="shared" ca="1" si="250"/>
        <v>-</v>
      </c>
      <c r="SR38" s="19" t="str">
        <f t="shared" ca="1" si="250"/>
        <v>-</v>
      </c>
      <c r="SS38" s="19" t="str">
        <f t="shared" ca="1" si="250"/>
        <v>-</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ref="UT38:UY42" ca="1" si="349">OFFSET(UT$5,$B38,0)</f>
        <v>-</v>
      </c>
      <c r="UU38" s="19" t="str">
        <f t="shared" ca="1" si="349"/>
        <v>-</v>
      </c>
      <c r="UV38" s="19" t="str">
        <f t="shared" ca="1" si="349"/>
        <v>-</v>
      </c>
      <c r="UW38" s="19" t="str">
        <f t="shared" ca="1" si="349"/>
        <v>-</v>
      </c>
      <c r="UX38" s="19" t="str">
        <f t="shared" ca="1" si="349"/>
        <v>-</v>
      </c>
      <c r="UY38" s="19" t="str">
        <f t="shared" ca="1" si="349"/>
        <v>-</v>
      </c>
      <c r="UZ38" s="19">
        <f t="shared" ca="1" si="250"/>
        <v>0</v>
      </c>
      <c r="VA38" s="23">
        <v>0</v>
      </c>
    </row>
    <row r="39" spans="1:573" outlineLevel="2">
      <c r="A39" s="21">
        <f t="shared" ref="A39:A42" si="350">ROW(A39)-5</f>
        <v>34</v>
      </c>
      <c r="B39" s="26">
        <f ca="1">OFFSET(B39,-1,-1)</f>
        <v>33</v>
      </c>
      <c r="C39">
        <f>202</f>
        <v>202</v>
      </c>
      <c r="D39" s="19" t="str">
        <f t="shared" ca="1" si="289"/>
        <v>SNSW</v>
      </c>
      <c r="E39" t="b">
        <v>1</v>
      </c>
      <c r="F39" t="b">
        <v>0</v>
      </c>
      <c r="G39" s="352" t="b">
        <v>0</v>
      </c>
      <c r="H39" s="231">
        <f ca="1">OFFSET(H39,-1,0)+1</f>
        <v>1</v>
      </c>
      <c r="I39" s="231">
        <f t="shared" ref="I39:U42" ca="1" si="351">OFFSET(I39,-1,0)</f>
        <v>1</v>
      </c>
      <c r="J39" s="231">
        <f t="shared" ca="1" si="351"/>
        <v>1</v>
      </c>
      <c r="K39" s="231" t="str">
        <f t="shared" ca="1" si="351"/>
        <v/>
      </c>
      <c r="L39" s="231">
        <f t="shared" ref="L39:M42" ca="1" si="352">OFFSET(L39,-1,0)</f>
        <v>3</v>
      </c>
      <c r="M39" s="231">
        <f t="shared" ca="1" si="352"/>
        <v>2</v>
      </c>
      <c r="N39" s="231">
        <f t="shared" ref="N39:N42" ca="1" si="353">OFFSET(N39,-1,0)</f>
        <v>2</v>
      </c>
      <c r="O39" s="231">
        <f t="shared" ref="O39:X41" ca="1" si="354">OFFSET(O39,-1,0)</f>
        <v>3</v>
      </c>
      <c r="P39" s="231">
        <f t="shared" ref="P39:T42" ca="1" si="355">OFFSET(P39,-1,0)</f>
        <v>2</v>
      </c>
      <c r="Q39" s="231">
        <f t="shared" ca="1" si="355"/>
        <v>0</v>
      </c>
      <c r="R39" s="231">
        <f t="shared" ca="1" si="355"/>
        <v>0</v>
      </c>
      <c r="S39" s="231">
        <f t="shared" ca="1" si="355"/>
        <v>0</v>
      </c>
      <c r="T39" s="231">
        <f t="shared" ca="1" si="355"/>
        <v>0</v>
      </c>
      <c r="U39" s="231">
        <f t="shared" ca="1" si="354"/>
        <v>1</v>
      </c>
      <c r="V39" s="231">
        <f t="shared" ref="V39:V42" ca="1" si="356">OFFSET(V39,-1,0)</f>
        <v>1</v>
      </c>
      <c r="W39" s="231">
        <f t="shared" ca="1" si="354"/>
        <v>1</v>
      </c>
      <c r="X39" s="231">
        <f t="shared" ca="1" si="354"/>
        <v>1</v>
      </c>
      <c r="Y39" s="267"/>
      <c r="Z39" s="267"/>
      <c r="AA39" s="267"/>
      <c r="AB39" s="267"/>
      <c r="AC39" s="231">
        <f t="shared" ref="AC39:AC42" ca="1" si="357">OFFSET(AC39,-1,0)</f>
        <v>0</v>
      </c>
      <c r="AD39" s="267"/>
      <c r="AE39" s="267">
        <f t="shared" ref="AE39:AK42" ca="1" si="358">OFFSET(AE39,-1,0)</f>
        <v>0</v>
      </c>
      <c r="AF39" s="267">
        <f t="shared" ca="1" si="358"/>
        <v>0</v>
      </c>
      <c r="AG39" s="267">
        <f t="shared" ca="1" si="358"/>
        <v>0</v>
      </c>
      <c r="AH39" s="267">
        <f t="shared" ca="1" si="358"/>
        <v>0</v>
      </c>
      <c r="AI39" s="267">
        <f t="shared" ca="1" si="358"/>
        <v>0</v>
      </c>
      <c r="AJ39" s="267">
        <f t="shared" ca="1" si="358"/>
        <v>0</v>
      </c>
      <c r="AK39" s="267">
        <f t="shared" ca="1" si="358"/>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9">TEXT(LEFT(OFFSET(AS39,-1,0),5)+1,"00000")&amp;MID(OFFSET(AS39,-1,0),6,FIND(" ",OFFSET(AS39,-1,0),7)-5)
&amp; $D39           &amp; IF($JB39=0," FWM","")&amp;IF($JB39=1," MWM","")&amp;IF($JB39=5," Mat","")&amp;IF($JC39=TRUE,"&amp;BBT","    ")          &amp; " Day"&amp;INDEX(i.DOY,$O39,1)
&amp; " Scan"&amp;$P39&amp;"-"&amp;$Q39&amp;$R39&amp;$S39&amp;$T39        &amp; " RR"&amp;TEXT($JV39*100,"000p;-00p;000p;@")
&amp; " WP"&amp;TEXT($MX39*100,"000p")           &amp; " MP"&amp;TEXT($MY39*100,"000p")           &amp; " GP"&amp;TEXT($MZ39*100,"000p")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60">OFFSET(AV$5,$B39,0)</f>
        <v>0</v>
      </c>
      <c r="AW39" s="19" t="b">
        <f t="shared" ca="1" si="360"/>
        <v>0</v>
      </c>
      <c r="AX39" s="19" t="b">
        <f t="shared" ca="1" si="360"/>
        <v>0</v>
      </c>
      <c r="AY39" s="19" t="b">
        <f t="shared" ca="1" si="360"/>
        <v>0</v>
      </c>
      <c r="AZ39" s="19" t="b">
        <f t="shared" ca="1" si="360"/>
        <v>0</v>
      </c>
      <c r="BA39" s="19" t="b">
        <f t="shared" ca="1" si="360"/>
        <v>0</v>
      </c>
      <c r="BB39" s="19" t="b">
        <f t="shared" ca="1" si="360"/>
        <v>0</v>
      </c>
      <c r="BC39" s="19" t="b">
        <f t="shared" ca="1" si="360"/>
        <v>0</v>
      </c>
      <c r="BD39" s="9"/>
      <c r="BE39" s="5" t="b">
        <f t="shared" ca="1" si="294"/>
        <v>1</v>
      </c>
      <c r="BF39" s="5" t="str">
        <f t="shared" ca="1" si="294"/>
        <v>-</v>
      </c>
      <c r="BG39" s="5" t="str">
        <f t="shared" ca="1" si="294"/>
        <v>-</v>
      </c>
      <c r="BH39" s="5" t="str">
        <f t="shared" ca="1" si="294"/>
        <v>-</v>
      </c>
      <c r="BI39" s="5" t="b">
        <f t="shared" ca="1" si="294"/>
        <v>0</v>
      </c>
      <c r="BJ39" s="136">
        <f t="shared" ca="1" si="294"/>
        <v>0.25</v>
      </c>
      <c r="BK39" s="19" t="b">
        <f t="shared" ca="1" si="295"/>
        <v>0</v>
      </c>
      <c r="BL39" s="9"/>
      <c r="BM39" s="5" t="str">
        <f t="shared" ca="1" si="296"/>
        <v>-</v>
      </c>
      <c r="BN39" s="19" t="str">
        <f t="shared" ca="1" si="297"/>
        <v>-</v>
      </c>
      <c r="BO39" s="19" t="str">
        <f t="shared" ca="1" si="297"/>
        <v>-</v>
      </c>
      <c r="BP39" s="19" t="str">
        <f t="shared" ca="1" si="297"/>
        <v>-</v>
      </c>
      <c r="BQ39" s="5" t="str">
        <f t="shared" ca="1" si="298"/>
        <v>-</v>
      </c>
      <c r="BR39" s="19" t="str">
        <f t="shared" ca="1" si="299"/>
        <v>-</v>
      </c>
      <c r="BS39" s="5" t="str">
        <f t="shared" ca="1" si="300"/>
        <v>-</v>
      </c>
      <c r="BT39" s="19" t="str">
        <f t="shared" ca="1" si="301"/>
        <v>-</v>
      </c>
      <c r="BU39" s="19" t="str">
        <f t="shared" ca="1" si="301"/>
        <v>-</v>
      </c>
      <c r="BV39" s="19" t="str">
        <f t="shared" ca="1" si="301"/>
        <v>-</v>
      </c>
      <c r="BW39" s="5" t="str">
        <f t="shared" ca="1" si="302"/>
        <v>-</v>
      </c>
      <c r="BX39" s="9"/>
      <c r="BY39" s="19" t="str">
        <f t="shared" ca="1" si="303"/>
        <v>-</v>
      </c>
      <c r="BZ39" s="19" t="str">
        <f t="shared" ca="1" si="303"/>
        <v>-</v>
      </c>
      <c r="CA39" s="19" t="str">
        <f t="shared" ca="1" si="303"/>
        <v>-</v>
      </c>
      <c r="CB39" s="19" t="str">
        <f t="shared" ca="1" si="303"/>
        <v>-</v>
      </c>
      <c r="CC39" s="19" t="str">
        <f t="shared" ca="1" si="303"/>
        <v>-</v>
      </c>
      <c r="CD39" s="19" t="str">
        <f t="shared" ca="1" si="303"/>
        <v>-</v>
      </c>
      <c r="CE39" s="19" t="str">
        <f t="shared" ca="1" si="303"/>
        <v>-</v>
      </c>
      <c r="CF39" s="19" t="str">
        <f t="shared" ca="1" si="303"/>
        <v>-</v>
      </c>
      <c r="CG39" s="19" t="str">
        <f t="shared" ca="1" si="303"/>
        <v>-</v>
      </c>
      <c r="CH39" s="19" t="str">
        <f t="shared" ca="1" si="303"/>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4"/>
        <v>652</v>
      </c>
      <c r="CS39" s="433">
        <f t="shared" ca="1" si="304"/>
        <v>686</v>
      </c>
      <c r="CT39" s="433">
        <f t="shared" ca="1" si="304"/>
        <v>721</v>
      </c>
      <c r="CU39" s="144">
        <f t="shared" ca="1" si="305"/>
        <v>378</v>
      </c>
      <c r="CV39" s="144">
        <f t="shared" ca="1" si="305"/>
        <v>413</v>
      </c>
      <c r="CW39" s="144">
        <f t="shared" ca="1" si="305"/>
        <v>448</v>
      </c>
      <c r="CX39" s="19" t="str">
        <f t="shared" ref="CX39:CX42" ca="1" si="364">OFFSET(CX$5,$B39,0)</f>
        <v>-</v>
      </c>
      <c r="CY39" s="19" t="str">
        <f t="shared" ca="1" si="306"/>
        <v>-</v>
      </c>
      <c r="CZ39" s="19" t="str">
        <f t="shared" ca="1" si="306"/>
        <v>-</v>
      </c>
      <c r="DA39" s="19" t="str">
        <f t="shared" ca="1" si="306"/>
        <v>-</v>
      </c>
      <c r="DB39" s="19" t="str">
        <f t="shared" ca="1" si="306"/>
        <v>-</v>
      </c>
      <c r="DC39" s="19" t="str">
        <f t="shared" ca="1" si="306"/>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10"/>
        <v>-</v>
      </c>
      <c r="DP39" s="19">
        <f t="shared" ca="1" si="310"/>
        <v>0</v>
      </c>
      <c r="DQ39" s="19">
        <f t="shared" ca="1" si="310"/>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1"/>
        <v>0</v>
      </c>
      <c r="EG39" s="19">
        <f t="shared" ca="1" si="311"/>
        <v>0</v>
      </c>
      <c r="EH39" s="19">
        <f t="shared" ca="1" si="311"/>
        <v>0</v>
      </c>
      <c r="EI39" s="19">
        <f t="shared" ca="1" si="312"/>
        <v>0</v>
      </c>
      <c r="EJ39" s="19">
        <f t="shared" ca="1" si="311"/>
        <v>0</v>
      </c>
      <c r="EK39" s="19">
        <f t="shared" ca="1" si="312"/>
        <v>0</v>
      </c>
      <c r="EL39" s="19">
        <f t="shared" ca="1" si="311"/>
        <v>0</v>
      </c>
      <c r="EM39" s="19">
        <f t="shared" ca="1" si="312"/>
        <v>0</v>
      </c>
      <c r="EN39" s="19">
        <f t="shared" ca="1" si="312"/>
        <v>0</v>
      </c>
      <c r="EO39" s="19">
        <f t="shared" ca="1" si="312"/>
        <v>0</v>
      </c>
      <c r="EP39" s="19">
        <f t="shared" ca="1" si="312"/>
        <v>0</v>
      </c>
      <c r="EQ39" s="19">
        <f t="shared" ca="1" si="312"/>
        <v>0</v>
      </c>
      <c r="ER39" s="19">
        <f t="shared" ca="1" si="312"/>
        <v>0</v>
      </c>
      <c r="ES39" s="19">
        <f t="shared" ca="1" si="312"/>
        <v>0</v>
      </c>
      <c r="ET39" s="19">
        <f t="shared" ca="1" si="312"/>
        <v>0</v>
      </c>
      <c r="EU39" s="19">
        <f t="shared" ca="1" si="312"/>
        <v>0</v>
      </c>
      <c r="EV39" s="19">
        <f t="shared" ca="1" si="312"/>
        <v>0</v>
      </c>
      <c r="EW39" s="19">
        <f t="shared" ca="1" si="312"/>
        <v>0</v>
      </c>
      <c r="EX39" s="19">
        <f t="shared" ca="1" si="312"/>
        <v>0</v>
      </c>
      <c r="EY39" s="19">
        <f t="shared" ca="1" si="312"/>
        <v>0</v>
      </c>
      <c r="EZ39" s="19">
        <f t="shared" ca="1" si="312"/>
        <v>0</v>
      </c>
      <c r="FA39" s="19">
        <f t="shared" ca="1" si="312"/>
        <v>0</v>
      </c>
      <c r="FB39" s="19">
        <f t="shared" ca="1" si="312"/>
        <v>0</v>
      </c>
      <c r="FC39" s="19">
        <f t="shared" ca="1" si="312"/>
        <v>0</v>
      </c>
      <c r="FD39" s="19">
        <f t="shared" ca="1" si="312"/>
        <v>0</v>
      </c>
      <c r="FE39" s="19">
        <f t="shared" ca="1" si="312"/>
        <v>0</v>
      </c>
      <c r="FF39" s="19">
        <f t="shared" ca="1" si="312"/>
        <v>0</v>
      </c>
      <c r="FG39" s="19">
        <f t="shared" ca="1" si="312"/>
        <v>0</v>
      </c>
      <c r="FH39" s="19">
        <f t="shared" ca="1" si="313"/>
        <v>0</v>
      </c>
      <c r="FI39" s="19">
        <f t="shared" ca="1" si="313"/>
        <v>0</v>
      </c>
      <c r="FJ39" s="19">
        <f t="shared" ca="1" si="313"/>
        <v>0</v>
      </c>
      <c r="FK39" s="19">
        <f t="shared" ca="1" si="313"/>
        <v>0</v>
      </c>
      <c r="FL39" s="19">
        <f t="shared" ca="1" si="313"/>
        <v>0</v>
      </c>
      <c r="FM39" s="19">
        <f t="shared" ca="1" si="313"/>
        <v>0</v>
      </c>
      <c r="FN39" s="19">
        <f t="shared" ca="1" si="313"/>
        <v>0</v>
      </c>
      <c r="FO39" s="19">
        <f t="shared" ca="1" si="313"/>
        <v>0</v>
      </c>
      <c r="FP39" s="19">
        <f t="shared" ca="1" si="313"/>
        <v>0</v>
      </c>
      <c r="FQ39" s="19">
        <f t="shared" ca="1" si="313"/>
        <v>0</v>
      </c>
      <c r="FR39" s="19">
        <f t="shared" ca="1" si="312"/>
        <v>0</v>
      </c>
      <c r="FS39" s="19">
        <f t="shared" ca="1" si="312"/>
        <v>0</v>
      </c>
      <c r="FT39" s="19">
        <f t="shared" ca="1" si="312"/>
        <v>0</v>
      </c>
      <c r="FU39" s="19">
        <f t="shared" ca="1" si="312"/>
        <v>0</v>
      </c>
      <c r="FV39" s="19">
        <f t="shared" ca="1" si="312"/>
        <v>0</v>
      </c>
      <c r="FW39" s="19">
        <f t="shared" ca="1" si="312"/>
        <v>0</v>
      </c>
      <c r="FX39" s="19">
        <f t="shared" ca="1" si="312"/>
        <v>0</v>
      </c>
      <c r="FY39" s="19">
        <f t="shared" ca="1" si="312"/>
        <v>0</v>
      </c>
      <c r="FZ39" s="19">
        <f t="shared" ca="1" si="312"/>
        <v>0</v>
      </c>
      <c r="GA39" s="19">
        <f t="shared" ca="1" si="312"/>
        <v>0</v>
      </c>
      <c r="GB39" s="19">
        <f t="shared" ca="1" si="312"/>
        <v>0</v>
      </c>
      <c r="GC39" s="19">
        <f t="shared" ca="1" si="312"/>
        <v>0</v>
      </c>
      <c r="GD39" s="19">
        <f t="shared" ca="1" si="312"/>
        <v>0</v>
      </c>
      <c r="GE39" s="19">
        <f t="shared" ca="1" si="312"/>
        <v>0</v>
      </c>
      <c r="GF39" s="19">
        <f t="shared" ca="1" si="312"/>
        <v>0</v>
      </c>
      <c r="GG39" s="19">
        <f t="shared" ca="1" si="312"/>
        <v>0</v>
      </c>
      <c r="GH39" s="19">
        <f t="shared" ca="1" si="312"/>
        <v>0</v>
      </c>
      <c r="GI39" s="19">
        <f t="shared" ca="1" si="312"/>
        <v>0</v>
      </c>
      <c r="GJ39" s="19">
        <f t="shared" ca="1" si="312"/>
        <v>0</v>
      </c>
      <c r="GK39" s="19">
        <f t="shared" ca="1" si="312"/>
        <v>0</v>
      </c>
      <c r="GL39" s="19">
        <f t="shared" ca="1" si="312"/>
        <v>0</v>
      </c>
      <c r="GM39" s="19">
        <f t="shared" ca="1" si="312"/>
        <v>0</v>
      </c>
      <c r="GN39" s="19">
        <f t="shared" ca="1" si="312"/>
        <v>0</v>
      </c>
      <c r="GO39" s="19">
        <f t="shared" ca="1" si="312"/>
        <v>0</v>
      </c>
      <c r="GP39" s="19">
        <f t="shared" ca="1" si="312"/>
        <v>0</v>
      </c>
      <c r="GQ39" s="19">
        <f t="shared" ca="1" si="314"/>
        <v>0</v>
      </c>
      <c r="GR39" s="19">
        <f t="shared" ca="1" si="314"/>
        <v>0</v>
      </c>
      <c r="GS39" s="19">
        <f t="shared" ca="1" si="314"/>
        <v>0</v>
      </c>
      <c r="GT39" s="19">
        <f t="shared" ca="1" si="314"/>
        <v>0</v>
      </c>
      <c r="GU39" s="19">
        <f t="shared" ca="1" si="314"/>
        <v>0</v>
      </c>
      <c r="GV39" s="19">
        <f t="shared" ca="1" si="314"/>
        <v>0</v>
      </c>
      <c r="GW39" s="19">
        <f t="shared" ca="1" si="314"/>
        <v>0</v>
      </c>
      <c r="GX39" s="19">
        <f t="shared" ca="1" si="314"/>
        <v>0</v>
      </c>
      <c r="GY39" s="19">
        <f t="shared" ca="1" si="314"/>
        <v>0</v>
      </c>
      <c r="GZ39" s="19">
        <f t="shared" ca="1" si="314"/>
        <v>0</v>
      </c>
      <c r="HA39" s="19">
        <f t="shared" ca="1" si="314"/>
        <v>0</v>
      </c>
      <c r="HB39" s="19">
        <f t="shared" ca="1" si="314"/>
        <v>0</v>
      </c>
      <c r="HC39" s="19">
        <f t="shared" ca="1" si="314"/>
        <v>0</v>
      </c>
      <c r="HD39" s="19">
        <f t="shared" ca="1" si="314"/>
        <v>0</v>
      </c>
      <c r="HE39" s="19">
        <f t="shared" ca="1" si="314"/>
        <v>0</v>
      </c>
      <c r="HF39" s="19">
        <f t="shared" ca="1" si="314"/>
        <v>0</v>
      </c>
      <c r="HG39" s="19">
        <f t="shared" ca="1" si="314"/>
        <v>0</v>
      </c>
      <c r="HH39" s="19">
        <f t="shared" ca="1" si="314"/>
        <v>0</v>
      </c>
      <c r="HI39" s="19">
        <f t="shared" ca="1" si="314"/>
        <v>0</v>
      </c>
      <c r="HJ39" s="19">
        <f t="shared" ca="1" si="314"/>
        <v>0</v>
      </c>
      <c r="HK39" s="19">
        <f t="shared" ca="1" si="314"/>
        <v>0</v>
      </c>
      <c r="HL39" s="19">
        <f t="shared" ca="1" si="314"/>
        <v>0</v>
      </c>
      <c r="HM39" s="19">
        <f t="shared" ca="1" si="314"/>
        <v>0</v>
      </c>
      <c r="HN39" s="19">
        <f t="shared" ca="1" si="315"/>
        <v>0</v>
      </c>
      <c r="HO39" s="19">
        <f t="shared" ca="1" si="315"/>
        <v>0</v>
      </c>
      <c r="HP39" s="19">
        <f t="shared" ca="1" si="315"/>
        <v>0</v>
      </c>
      <c r="HQ39" s="19">
        <f t="shared" ca="1" si="316"/>
        <v>0</v>
      </c>
      <c r="HR39" s="19">
        <f t="shared" ca="1" si="316"/>
        <v>0</v>
      </c>
      <c r="HS39" s="19">
        <f t="shared" ca="1" si="316"/>
        <v>0</v>
      </c>
      <c r="HT39" s="19">
        <f t="shared" ca="1" si="316"/>
        <v>0</v>
      </c>
      <c r="HU39" s="19">
        <f t="shared" ca="1" si="316"/>
        <v>0</v>
      </c>
      <c r="HV39" s="19">
        <f t="shared" ca="1" si="316"/>
        <v>0</v>
      </c>
      <c r="HW39" s="19">
        <f t="shared" ca="1" si="316"/>
        <v>0</v>
      </c>
      <c r="HX39" s="19">
        <f t="shared" ca="1" si="316"/>
        <v>0</v>
      </c>
      <c r="HY39" s="19">
        <f t="shared" ca="1" si="316"/>
        <v>0</v>
      </c>
      <c r="HZ39" s="19">
        <f t="shared" ca="1" si="316"/>
        <v>0</v>
      </c>
      <c r="IA39" s="19">
        <f t="shared" ca="1" si="315"/>
        <v>0</v>
      </c>
      <c r="IB39" s="19">
        <f t="shared" ca="1" si="315"/>
        <v>0</v>
      </c>
      <c r="IC39" s="19">
        <f t="shared" ca="1" si="315"/>
        <v>0</v>
      </c>
      <c r="ID39" s="19">
        <f t="shared" ca="1" si="315"/>
        <v>0</v>
      </c>
      <c r="IE39" s="19">
        <f t="shared" ca="1" si="315"/>
        <v>0</v>
      </c>
      <c r="IF39" s="19">
        <f t="shared" ca="1" si="315"/>
        <v>0</v>
      </c>
      <c r="IG39" s="19">
        <f t="shared" ca="1" si="315"/>
        <v>0</v>
      </c>
      <c r="IH39" s="19">
        <f t="shared" ca="1" si="315"/>
        <v>0</v>
      </c>
      <c r="II39" s="19">
        <f t="shared" ca="1" si="315"/>
        <v>0</v>
      </c>
      <c r="IJ39" s="19">
        <f t="shared" ca="1" si="315"/>
        <v>0</v>
      </c>
      <c r="IK39" s="19">
        <f t="shared" ca="1" si="315"/>
        <v>0</v>
      </c>
      <c r="IL39" s="19">
        <f t="shared" ca="1" si="315"/>
        <v>0</v>
      </c>
      <c r="IM39" s="19">
        <f t="shared" ca="1" si="315"/>
        <v>0</v>
      </c>
      <c r="IN39" s="19">
        <f t="shared" ca="1" si="315"/>
        <v>0</v>
      </c>
      <c r="IO39" s="19">
        <f t="shared" ca="1" si="315"/>
        <v>0</v>
      </c>
      <c r="IP39" s="19">
        <f t="shared" ca="1" si="315"/>
        <v>0</v>
      </c>
      <c r="IQ39" s="19">
        <f t="shared" ca="1" si="315"/>
        <v>0</v>
      </c>
      <c r="IR39" s="19">
        <f t="shared" ca="1" si="315"/>
        <v>0</v>
      </c>
      <c r="IS39" s="19">
        <f t="shared" ca="1" si="315"/>
        <v>0</v>
      </c>
      <c r="IT39" s="19">
        <f t="shared" ca="1" si="315"/>
        <v>0</v>
      </c>
      <c r="IU39" s="19">
        <f t="shared" ca="1" si="315"/>
        <v>0</v>
      </c>
      <c r="IV39" s="19">
        <f t="shared" ca="1" si="315"/>
        <v>0</v>
      </c>
      <c r="IW39" s="19">
        <f t="shared" ca="1" si="315"/>
        <v>0</v>
      </c>
      <c r="IX39" s="19">
        <f t="shared" ca="1" si="315"/>
        <v>0</v>
      </c>
      <c r="IY39" s="19">
        <f t="shared" ca="1" si="315"/>
        <v>0</v>
      </c>
      <c r="IZ39" s="5">
        <f t="shared" ca="1" si="317"/>
        <v>67</v>
      </c>
      <c r="JA39" s="9"/>
      <c r="JB39" s="5">
        <f t="shared" ca="1" si="318"/>
        <v>1</v>
      </c>
      <c r="JC39" s="5" t="b">
        <f t="shared" ca="1" si="318"/>
        <v>0</v>
      </c>
      <c r="JD39" s="19">
        <f t="shared" ref="JD39:JW42" ca="1" si="369">OFFSET(JD$5,$B39,0)</f>
        <v>0</v>
      </c>
      <c r="JE39" s="5">
        <f t="shared" ca="1" si="319"/>
        <v>0</v>
      </c>
      <c r="JF39" s="5">
        <f t="shared" ca="1" si="320"/>
        <v>1.2500000000000001E-2</v>
      </c>
      <c r="JG39" s="19">
        <f t="shared" ca="1" si="321"/>
        <v>0</v>
      </c>
      <c r="JH39" s="19">
        <f t="shared" ca="1" si="321"/>
        <v>0</v>
      </c>
      <c r="JI39" s="5">
        <f t="shared" ca="1" si="322"/>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3"/>
        <v>0</v>
      </c>
      <c r="KG39" s="5">
        <f t="shared" ca="1" si="323"/>
        <v>6.25E-2</v>
      </c>
      <c r="KH39" s="5">
        <f t="shared" ca="1" si="323"/>
        <v>6.25E-2</v>
      </c>
      <c r="KI39" s="5">
        <f t="shared" ca="1" si="323"/>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4"/>
        <v>1</v>
      </c>
      <c r="KS39" s="5" t="b">
        <f t="shared" ca="1" si="325"/>
        <v>0</v>
      </c>
      <c r="KT39" s="5" t="b">
        <f t="shared" ca="1" si="325"/>
        <v>0</v>
      </c>
      <c r="KU39" s="5" t="b">
        <f t="shared" ca="1" si="325"/>
        <v>1</v>
      </c>
      <c r="KV39" s="136">
        <f t="shared" ca="1" si="326"/>
        <v>2</v>
      </c>
      <c r="KW39" s="136">
        <f t="shared" ca="1" si="326"/>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5" t="str">
        <f t="array" aca="1" ref="LN39" ca="1">IF(OR(LO39:LU39&lt;&gt;"-"),TRUE,"-")</f>
        <v>-</v>
      </c>
      <c r="LO39" s="19" t="str">
        <f t="shared" ref="LO39:LZ42" ca="1" si="373">OFFSET(LO$5,$B39,0)</f>
        <v>-</v>
      </c>
      <c r="LP39" s="19" t="str">
        <f t="shared" ca="1" si="373"/>
        <v>-</v>
      </c>
      <c r="LQ39" s="19" t="str">
        <f t="shared" ca="1" si="373"/>
        <v>-</v>
      </c>
      <c r="LR39" s="19" t="str">
        <f t="shared" ca="1" si="373"/>
        <v>-</v>
      </c>
      <c r="LS39" s="19" t="str">
        <f t="shared" ca="1" si="373"/>
        <v>-</v>
      </c>
      <c r="LT39" s="19" t="str">
        <f t="shared" ca="1" si="373"/>
        <v>-</v>
      </c>
      <c r="LU39" s="19" t="str">
        <f t="shared" ca="1" si="373"/>
        <v>-</v>
      </c>
      <c r="LV39" s="19" t="b">
        <f t="shared" ca="1" si="245"/>
        <v>0</v>
      </c>
      <c r="LW39" s="136">
        <f t="shared" ca="1" si="327"/>
        <v>2</v>
      </c>
      <c r="LX39" s="19">
        <f t="shared" ca="1" si="245"/>
        <v>2</v>
      </c>
      <c r="LY39" s="19" t="b">
        <f t="shared" ca="1" si="246"/>
        <v>0</v>
      </c>
      <c r="LZ39" s="19" t="str">
        <f t="shared" ref="LZ39:LZ41" ca="1" si="374">OFFSET(LZ$5,$B39,0)</f>
        <v>-</v>
      </c>
      <c r="MA39" s="5" t="str">
        <f t="shared" ca="1" si="328"/>
        <v>-</v>
      </c>
      <c r="MB39" s="5" t="str">
        <f t="shared" ca="1" si="328"/>
        <v>-</v>
      </c>
      <c r="MC39" s="5" t="str">
        <f t="shared" ca="1" si="328"/>
        <v>-</v>
      </c>
      <c r="MD39" s="5" t="str">
        <f t="shared" ca="1" si="328"/>
        <v>-</v>
      </c>
      <c r="ME39" s="19" t="b">
        <f t="shared" ca="1" si="248"/>
        <v>0</v>
      </c>
      <c r="MF39" s="19" t="str">
        <f t="shared" ca="1" si="329"/>
        <v>-</v>
      </c>
      <c r="MG39" s="19" t="str">
        <f ca="1">OFFSET(MG$5,$B39,0)</f>
        <v>-</v>
      </c>
      <c r="MH39" s="19" t="b">
        <f ca="1">OFFSET(MH$5,$B39,0)</f>
        <v>1</v>
      </c>
      <c r="MI39" s="19">
        <f t="shared" ca="1" si="329"/>
        <v>0.5</v>
      </c>
      <c r="MJ39" s="19">
        <f t="shared" ca="1" si="329"/>
        <v>0.5</v>
      </c>
      <c r="MK39" s="19">
        <f t="shared" ca="1" si="329"/>
        <v>0.99</v>
      </c>
      <c r="ML39" s="5">
        <f t="shared" ca="1" si="330"/>
        <v>0</v>
      </c>
      <c r="MM39" s="5">
        <f t="shared" ca="1" si="330"/>
        <v>500</v>
      </c>
      <c r="MN39" s="5">
        <f t="shared" ca="1" si="330"/>
        <v>500</v>
      </c>
      <c r="MO39" s="5" t="str">
        <f t="shared" ca="1" si="330"/>
        <v>-</v>
      </c>
      <c r="MP39" s="5">
        <f t="shared" ca="1" si="330"/>
        <v>150</v>
      </c>
      <c r="MQ39" s="5">
        <f t="shared" ca="1" si="330"/>
        <v>364</v>
      </c>
      <c r="MR39" s="5">
        <f t="shared" ca="1" si="331"/>
        <v>1</v>
      </c>
      <c r="MS39" s="9"/>
      <c r="MT39" s="19">
        <f t="shared" ca="1" si="329"/>
        <v>70</v>
      </c>
      <c r="MU39" s="19">
        <f t="shared" ref="MU39:NT42" ca="1" si="375">OFFSET(MU$5,$B39,0)</f>
        <v>50</v>
      </c>
      <c r="MV39" s="19">
        <f t="shared" ca="1" si="375"/>
        <v>75</v>
      </c>
      <c r="MW39" s="19">
        <f t="shared" ca="1" si="375"/>
        <v>50</v>
      </c>
      <c r="MX39" s="19">
        <f t="shared" ca="1" si="250"/>
        <v>1</v>
      </c>
      <c r="MY39" s="5">
        <f t="shared" ca="1" si="332"/>
        <v>1</v>
      </c>
      <c r="MZ39" s="19">
        <f t="shared" ca="1" si="333"/>
        <v>1</v>
      </c>
      <c r="NA39" s="9"/>
      <c r="NB39" s="19" t="b">
        <f t="shared" ca="1" si="375"/>
        <v>0</v>
      </c>
      <c r="NC39" s="19" t="b">
        <f t="shared" ca="1" si="375"/>
        <v>0</v>
      </c>
      <c r="ND39" s="19">
        <f t="shared" ca="1" si="375"/>
        <v>2</v>
      </c>
      <c r="NE39" s="19">
        <f t="shared" ca="1" si="375"/>
        <v>2</v>
      </c>
      <c r="NF39" s="19">
        <f t="shared" ca="1" si="375"/>
        <v>2</v>
      </c>
      <c r="NG39" s="19">
        <f t="shared" ca="1" si="375"/>
        <v>2</v>
      </c>
      <c r="NH39" s="19" t="str">
        <f t="shared" ca="1" si="375"/>
        <v>-</v>
      </c>
      <c r="NI39" s="19" t="b">
        <f t="shared" ca="1" si="375"/>
        <v>1</v>
      </c>
      <c r="NJ39" s="19">
        <f t="shared" ca="1" si="375"/>
        <v>448.65000000000003</v>
      </c>
      <c r="NK39" s="19" t="str">
        <f t="shared" ca="1" si="375"/>
        <v>-</v>
      </c>
      <c r="NL39" s="19">
        <f t="shared" ca="1" si="375"/>
        <v>1</v>
      </c>
      <c r="NM39" s="19">
        <f t="shared" ca="1" si="375"/>
        <v>1</v>
      </c>
      <c r="NN39" s="19">
        <f t="shared" ca="1" si="375"/>
        <v>1</v>
      </c>
      <c r="NO39" s="19">
        <f t="shared" ca="1" si="375"/>
        <v>1</v>
      </c>
      <c r="NP39" s="19">
        <f t="shared" ca="1" si="375"/>
        <v>1</v>
      </c>
      <c r="NQ39" s="19">
        <f t="shared" ca="1" si="375"/>
        <v>1</v>
      </c>
      <c r="NR39" s="19">
        <f t="shared" ca="1" si="375"/>
        <v>1</v>
      </c>
      <c r="NS39" s="19">
        <f t="shared" ca="1" si="375"/>
        <v>1</v>
      </c>
      <c r="NT39" s="19">
        <f t="shared" ca="1" si="375"/>
        <v>1</v>
      </c>
      <c r="NU39" s="9"/>
      <c r="NV39" s="12" t="str">
        <f t="shared" ca="1" si="335"/>
        <v>-</v>
      </c>
      <c r="NW39" s="19" t="str">
        <f t="shared" ca="1" si="336"/>
        <v>-</v>
      </c>
      <c r="NX39" s="19" t="str">
        <f t="shared" ca="1" si="336"/>
        <v>-</v>
      </c>
      <c r="NY39" s="19" t="str">
        <f t="shared" ca="1" si="337"/>
        <v>-</v>
      </c>
      <c r="NZ39" s="19" t="str">
        <f t="shared" ca="1" si="336"/>
        <v>-</v>
      </c>
      <c r="OA39" s="19" t="str">
        <f t="shared" ca="1" si="338"/>
        <v>-</v>
      </c>
      <c r="OB39" s="19" t="str">
        <f t="shared" ca="1" si="336"/>
        <v>-</v>
      </c>
      <c r="OC39" s="19" t="str">
        <f t="shared" ca="1" si="336"/>
        <v>-</v>
      </c>
      <c r="OD39" s="19" t="str">
        <f t="shared" ca="1" si="336"/>
        <v>-</v>
      </c>
      <c r="OE39" s="19" t="str">
        <f t="shared" ca="1" si="336"/>
        <v>-</v>
      </c>
      <c r="OF39" s="19" t="str">
        <f t="shared" ca="1" si="336"/>
        <v>-</v>
      </c>
      <c r="OG39" s="19" t="str">
        <f t="shared" ca="1" si="336"/>
        <v>-</v>
      </c>
      <c r="OH39" s="19" t="str">
        <f t="shared" ca="1" si="336"/>
        <v>-</v>
      </c>
      <c r="OI39" s="19" t="str">
        <f t="shared" ca="1" si="336"/>
        <v>-</v>
      </c>
      <c r="OJ39" s="19" t="str">
        <f t="shared" ca="1" si="336"/>
        <v>-</v>
      </c>
      <c r="OK39" s="19" t="str">
        <f t="shared" ca="1" si="336"/>
        <v>-</v>
      </c>
      <c r="OL39" s="19" t="str">
        <f t="shared" ca="1" si="336"/>
        <v>-</v>
      </c>
      <c r="OM39" s="19" t="str">
        <f t="shared" ca="1" si="336"/>
        <v>-</v>
      </c>
      <c r="ON39" s="19" t="str">
        <f t="shared" ca="1" si="336"/>
        <v>-</v>
      </c>
      <c r="OO39" s="19" t="str">
        <f t="shared" ca="1" si="339"/>
        <v>-</v>
      </c>
      <c r="OP39" s="19" t="str">
        <f t="shared" ca="1" si="339"/>
        <v>-</v>
      </c>
      <c r="OQ39" s="19" t="str">
        <f t="shared" ca="1" si="339"/>
        <v>-</v>
      </c>
      <c r="OR39" s="19" t="str">
        <f t="shared" ca="1" si="339"/>
        <v>-</v>
      </c>
      <c r="OS39" s="19" t="str">
        <f t="shared" ca="1" si="339"/>
        <v>-</v>
      </c>
      <c r="OT39" s="19" t="str">
        <f t="shared" ca="1" si="339"/>
        <v>-</v>
      </c>
      <c r="OU39" s="19" t="str">
        <f t="shared" ca="1" si="339"/>
        <v>-</v>
      </c>
      <c r="OV39" s="19" t="str">
        <f t="shared" ca="1" si="340"/>
        <v>-</v>
      </c>
      <c r="OW39" s="19" t="str">
        <f t="shared" ca="1" si="340"/>
        <v>-</v>
      </c>
      <c r="OX39" s="19" t="str">
        <f t="shared" ca="1" si="340"/>
        <v>-</v>
      </c>
      <c r="OY39" s="19" t="str">
        <f t="shared" ca="1" si="340"/>
        <v>-</v>
      </c>
      <c r="OZ39" s="19" t="str">
        <f t="shared" ca="1" si="340"/>
        <v>-</v>
      </c>
      <c r="PA39" s="19" t="str">
        <f t="shared" ca="1" si="340"/>
        <v>-</v>
      </c>
      <c r="PB39" s="19" t="str">
        <f t="shared" ca="1" si="340"/>
        <v>-</v>
      </c>
      <c r="PC39" s="19" t="str">
        <f t="shared" ca="1" si="340"/>
        <v>-</v>
      </c>
      <c r="PD39" s="19" t="str">
        <f t="shared" ca="1" si="340"/>
        <v>-</v>
      </c>
      <c r="PE39" s="19" t="str">
        <f t="shared" ca="1" si="340"/>
        <v>-</v>
      </c>
      <c r="PF39" s="19" t="str">
        <f t="shared" ca="1" si="339"/>
        <v>-</v>
      </c>
      <c r="PG39" s="19" t="str">
        <f t="shared" ca="1" si="339"/>
        <v>-</v>
      </c>
      <c r="PH39" s="19" t="str">
        <f t="shared" ca="1" si="339"/>
        <v>-</v>
      </c>
      <c r="PI39" s="19" t="str">
        <f t="shared" ca="1" si="339"/>
        <v>-</v>
      </c>
      <c r="PJ39" s="19" t="str">
        <f t="shared" ca="1" si="339"/>
        <v>-</v>
      </c>
      <c r="PK39" s="19" t="str">
        <f t="shared" ca="1" si="339"/>
        <v>-</v>
      </c>
      <c r="PL39" s="19" t="str">
        <f t="shared" ca="1" si="339"/>
        <v>-</v>
      </c>
      <c r="PM39" s="19" t="str">
        <f t="shared" ca="1" si="339"/>
        <v>-</v>
      </c>
      <c r="PN39" s="19" t="str">
        <f t="shared" ca="1" si="339"/>
        <v>-</v>
      </c>
      <c r="PO39" s="19" t="str">
        <f t="shared" ca="1" si="341"/>
        <v>-</v>
      </c>
      <c r="PP39" s="19" t="str">
        <f t="shared" ca="1" si="341"/>
        <v>-</v>
      </c>
      <c r="PQ39" s="19" t="str">
        <f t="shared" ca="1" si="341"/>
        <v>-</v>
      </c>
      <c r="PR39" s="19" t="str">
        <f t="shared" ca="1" si="341"/>
        <v>-</v>
      </c>
      <c r="PS39" s="19" t="str">
        <f t="shared" ca="1" si="341"/>
        <v>-</v>
      </c>
      <c r="PT39" s="19" t="str">
        <f t="shared" ca="1" si="341"/>
        <v>-</v>
      </c>
      <c r="PU39" s="19" t="str">
        <f t="shared" ca="1" si="341"/>
        <v>-</v>
      </c>
      <c r="PV39" s="19" t="str">
        <f t="shared" ca="1" si="341"/>
        <v>-</v>
      </c>
      <c r="PW39" s="19" t="str">
        <f t="shared" ca="1" si="341"/>
        <v>-</v>
      </c>
      <c r="PX39" s="19" t="str">
        <f t="shared" ca="1" si="341"/>
        <v>-</v>
      </c>
      <c r="PY39" s="19" t="str">
        <f t="shared" ca="1" si="341"/>
        <v>-</v>
      </c>
      <c r="PZ39" s="19" t="str">
        <f t="shared" ca="1" si="341"/>
        <v>-</v>
      </c>
      <c r="QA39" s="19" t="str">
        <f t="shared" ca="1" si="341"/>
        <v>-</v>
      </c>
      <c r="QB39" s="19" t="str">
        <f t="shared" ca="1" si="341"/>
        <v>-</v>
      </c>
      <c r="QC39" s="19" t="str">
        <f t="shared" ca="1" si="341"/>
        <v>-</v>
      </c>
      <c r="QD39" s="19" t="str">
        <f t="shared" ca="1" si="341"/>
        <v>-</v>
      </c>
      <c r="QE39" s="19" t="str">
        <f t="shared" ca="1" si="342"/>
        <v>-</v>
      </c>
      <c r="QF39" s="12" t="str">
        <f t="shared" ca="1" si="343"/>
        <v>-</v>
      </c>
      <c r="QG39" s="19" t="str">
        <f t="shared" ca="1" si="342"/>
        <v>-</v>
      </c>
      <c r="QH39" s="19" t="str">
        <f t="shared" ca="1" si="342"/>
        <v>-</v>
      </c>
      <c r="QI39" s="19" t="str">
        <f t="shared" ca="1" si="342"/>
        <v>-</v>
      </c>
      <c r="QJ39" s="19" t="str">
        <f t="shared" ca="1" si="342"/>
        <v>-</v>
      </c>
      <c r="QK39" s="19" t="str">
        <f t="shared" ca="1" si="342"/>
        <v>-</v>
      </c>
      <c r="QL39" s="19" t="str">
        <f t="shared" ca="1" si="342"/>
        <v>-</v>
      </c>
      <c r="QM39" s="19" t="str">
        <f t="shared" ca="1" si="342"/>
        <v>-</v>
      </c>
      <c r="QN39" s="19" t="str">
        <f t="shared" ca="1" si="342"/>
        <v>-</v>
      </c>
      <c r="QO39" s="19" t="str">
        <f t="shared" ca="1" si="342"/>
        <v>-</v>
      </c>
      <c r="QP39" s="19" t="str">
        <f t="shared" ca="1" si="342"/>
        <v>-</v>
      </c>
      <c r="QQ39" s="19" t="str">
        <f t="shared" ca="1" si="342"/>
        <v>-</v>
      </c>
      <c r="QR39" s="19" t="str">
        <f t="shared" ca="1" si="342"/>
        <v>-</v>
      </c>
      <c r="QS39" s="19" t="str">
        <f t="shared" ca="1" si="342"/>
        <v>-</v>
      </c>
      <c r="QT39" s="19" t="str">
        <f t="shared" ca="1" si="342"/>
        <v>-</v>
      </c>
      <c r="QU39" s="19" t="str">
        <f t="shared" ca="1" si="342"/>
        <v>-</v>
      </c>
      <c r="QV39" s="19" t="str">
        <f t="shared" ca="1" si="342"/>
        <v>-</v>
      </c>
      <c r="QW39" s="19" t="str">
        <f t="shared" ca="1" si="342"/>
        <v>-</v>
      </c>
      <c r="QX39" s="19" t="str">
        <f t="shared" ca="1" si="342"/>
        <v>-</v>
      </c>
      <c r="QY39" s="19" t="str">
        <f t="shared" ca="1" si="342"/>
        <v>-</v>
      </c>
      <c r="QZ39" s="19" t="str">
        <f t="shared" ca="1" si="342"/>
        <v>-</v>
      </c>
      <c r="RA39" s="19" t="str">
        <f t="shared" ca="1" si="344"/>
        <v>-</v>
      </c>
      <c r="RB39" s="19" t="str">
        <f t="shared" ca="1" si="344"/>
        <v>-</v>
      </c>
      <c r="RC39" s="19" t="str">
        <f t="shared" ca="1" si="344"/>
        <v>-</v>
      </c>
      <c r="RD39" s="19" t="str">
        <f t="shared" ca="1" si="344"/>
        <v>-</v>
      </c>
      <c r="RE39" s="19" t="str">
        <f t="shared" ca="1" si="344"/>
        <v>-</v>
      </c>
      <c r="RF39" s="19" t="str">
        <f t="shared" ca="1" si="344"/>
        <v>-</v>
      </c>
      <c r="RG39" s="19" t="str">
        <f t="shared" ca="1" si="344"/>
        <v>-</v>
      </c>
      <c r="RH39" s="19" t="str">
        <f t="shared" ca="1" si="344"/>
        <v>-</v>
      </c>
      <c r="RI39" s="19" t="str">
        <f t="shared" ca="1" si="344"/>
        <v>-</v>
      </c>
      <c r="RJ39" s="19" t="str">
        <f t="shared" ca="1" si="345"/>
        <v>-</v>
      </c>
      <c r="RK39" s="19" t="str">
        <f t="shared" ca="1" si="345"/>
        <v>-</v>
      </c>
      <c r="RL39" s="19" t="str">
        <f t="shared" ca="1" si="345"/>
        <v>-</v>
      </c>
      <c r="RM39" s="19" t="str">
        <f t="shared" ca="1" si="345"/>
        <v>-</v>
      </c>
      <c r="RN39" s="19" t="str">
        <f t="shared" ca="1" si="345"/>
        <v>-</v>
      </c>
      <c r="RO39" s="19" t="str">
        <f t="shared" ca="1" si="345"/>
        <v>-</v>
      </c>
      <c r="RP39" s="19" t="str">
        <f t="shared" ca="1" si="344"/>
        <v>-</v>
      </c>
      <c r="RQ39" s="19" t="str">
        <f t="shared" ca="1" si="344"/>
        <v>-</v>
      </c>
      <c r="RR39" s="19" t="str">
        <f t="shared" ca="1" si="344"/>
        <v>-</v>
      </c>
      <c r="RS39" s="19" t="str">
        <f t="shared" ca="1" si="344"/>
        <v>-</v>
      </c>
      <c r="RT39" s="19" t="str">
        <f t="shared" ca="1" si="344"/>
        <v>-</v>
      </c>
      <c r="RU39" s="19" t="str">
        <f t="shared" ca="1" si="344"/>
        <v>-</v>
      </c>
      <c r="RV39" s="19" t="str">
        <f t="shared" ca="1" si="344"/>
        <v>-</v>
      </c>
      <c r="RW39" s="19" t="str">
        <f t="shared" ca="1" si="346"/>
        <v>-</v>
      </c>
      <c r="RX39" s="19" t="str">
        <f t="shared" ca="1" si="346"/>
        <v>-</v>
      </c>
      <c r="RY39" s="19" t="str">
        <f t="shared" ca="1" si="346"/>
        <v>-</v>
      </c>
      <c r="RZ39" s="19" t="str">
        <f t="shared" ca="1" si="346"/>
        <v>-</v>
      </c>
      <c r="SA39" s="19" t="str">
        <f t="shared" ca="1" si="346"/>
        <v>-</v>
      </c>
      <c r="SB39" s="19" t="str">
        <f t="shared" ca="1" si="346"/>
        <v>-</v>
      </c>
      <c r="SC39" s="19" t="str">
        <f t="shared" ca="1" si="346"/>
        <v>-</v>
      </c>
      <c r="SD39" s="19" t="str">
        <f t="shared" ca="1" si="346"/>
        <v>-</v>
      </c>
      <c r="SE39" s="19" t="str">
        <f t="shared" ca="1" si="346"/>
        <v>-</v>
      </c>
      <c r="SF39" s="19" t="str">
        <f t="shared" ca="1" si="346"/>
        <v>-</v>
      </c>
      <c r="SG39" s="19" t="str">
        <f t="shared" ca="1" si="346"/>
        <v>-</v>
      </c>
      <c r="SH39" s="19" t="str">
        <f t="shared" ca="1" si="346"/>
        <v>-</v>
      </c>
      <c r="SI39" s="19" t="str">
        <f t="shared" ca="1" si="346"/>
        <v>-</v>
      </c>
      <c r="SJ39" s="19" t="str">
        <f t="shared" ca="1" si="347"/>
        <v>-</v>
      </c>
      <c r="SK39" s="19" t="str">
        <f t="shared" ca="1" si="347"/>
        <v>-</v>
      </c>
      <c r="SL39" s="19" t="str">
        <f t="shared" ca="1" si="347"/>
        <v>-</v>
      </c>
      <c r="SM39" s="19" t="str">
        <f t="shared" ca="1" si="347"/>
        <v>-</v>
      </c>
      <c r="SN39" s="19" t="str">
        <f t="shared" ca="1" si="347"/>
        <v>-</v>
      </c>
      <c r="SO39" s="19" t="str">
        <f t="shared" ca="1" si="347"/>
        <v>-</v>
      </c>
      <c r="SP39" s="12" t="b">
        <f t="shared" ca="1" si="348"/>
        <v>1</v>
      </c>
      <c r="SQ39" s="19" t="str">
        <f t="shared" ref="SQ39:UT42" ca="1" si="376">OFFSET(SQ$5,$B39,0)</f>
        <v>-</v>
      </c>
      <c r="SR39" s="19" t="str">
        <f t="shared" ca="1" si="376"/>
        <v>-</v>
      </c>
      <c r="SS39" s="19" t="str">
        <f t="shared" ca="1" si="376"/>
        <v>-</v>
      </c>
      <c r="ST39" s="19" t="str">
        <f t="shared" ca="1" si="376"/>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49"/>
        <v>-</v>
      </c>
      <c r="UV39" s="19" t="str">
        <f t="shared" ca="1" si="349"/>
        <v>-</v>
      </c>
      <c r="UW39" s="19" t="str">
        <f t="shared" ca="1" si="349"/>
        <v>-</v>
      </c>
      <c r="UX39" s="19" t="str">
        <f t="shared" ca="1" si="349"/>
        <v>-</v>
      </c>
      <c r="UY39" s="19" t="str">
        <f t="shared" ca="1" si="349"/>
        <v>-</v>
      </c>
      <c r="UZ39" s="19">
        <f t="shared" ref="UZ39:UZ42" ca="1" si="377">OFFSET(UZ$5,$B39,0)</f>
        <v>0</v>
      </c>
      <c r="VA39" s="23">
        <v>0</v>
      </c>
    </row>
    <row r="40" spans="1:573" outlineLevel="2">
      <c r="A40" s="21">
        <f t="shared" si="350"/>
        <v>35</v>
      </c>
      <c r="B40" s="215">
        <f t="shared" ref="B40:B42" ca="1" si="378">OFFSET(B40,-1,0)</f>
        <v>33</v>
      </c>
      <c r="C40">
        <f>202</f>
        <v>202</v>
      </c>
      <c r="D40" s="19" t="str">
        <f t="shared" ca="1" si="289"/>
        <v>SNSW</v>
      </c>
      <c r="E40" t="b">
        <v>1</v>
      </c>
      <c r="F40" t="b">
        <v>0</v>
      </c>
      <c r="G40" s="352" t="b">
        <v>0</v>
      </c>
      <c r="H40" s="231">
        <f t="shared" ref="H40:H42" ca="1" si="379">OFFSET(H40,-1,0)+1</f>
        <v>2</v>
      </c>
      <c r="I40" s="231">
        <f t="shared" ca="1" si="351"/>
        <v>1</v>
      </c>
      <c r="J40" s="231">
        <f t="shared" ca="1" si="351"/>
        <v>1</v>
      </c>
      <c r="K40" s="231" t="str">
        <f t="shared" ca="1" si="351"/>
        <v/>
      </c>
      <c r="L40" s="231">
        <f t="shared" ca="1" si="352"/>
        <v>3</v>
      </c>
      <c r="M40" s="231">
        <f t="shared" ca="1" si="352"/>
        <v>2</v>
      </c>
      <c r="N40" s="231">
        <f t="shared" ca="1" si="353"/>
        <v>2</v>
      </c>
      <c r="O40" s="231">
        <f t="shared" ca="1" si="354"/>
        <v>3</v>
      </c>
      <c r="P40" s="231">
        <f t="shared" ca="1" si="355"/>
        <v>2</v>
      </c>
      <c r="Q40" s="231">
        <f t="shared" ca="1" si="355"/>
        <v>0</v>
      </c>
      <c r="R40" s="231">
        <f t="shared" ca="1" si="355"/>
        <v>0</v>
      </c>
      <c r="S40" s="231">
        <f t="shared" ca="1" si="355"/>
        <v>0</v>
      </c>
      <c r="T40" s="231">
        <f t="shared" ca="1" si="355"/>
        <v>0</v>
      </c>
      <c r="U40" s="231">
        <f t="shared" ca="1" si="354"/>
        <v>1</v>
      </c>
      <c r="V40" s="231">
        <f t="shared" ca="1" si="356"/>
        <v>1</v>
      </c>
      <c r="W40" s="231">
        <f t="shared" ca="1" si="354"/>
        <v>1</v>
      </c>
      <c r="X40" s="231">
        <f t="shared" ca="1" si="354"/>
        <v>1</v>
      </c>
      <c r="Y40" s="267"/>
      <c r="Z40" s="267"/>
      <c r="AA40" s="267"/>
      <c r="AB40" s="267"/>
      <c r="AC40" s="231">
        <f t="shared" ca="1" si="357"/>
        <v>0</v>
      </c>
      <c r="AD40" s="267"/>
      <c r="AE40" s="267">
        <f t="shared" ca="1" si="358"/>
        <v>0</v>
      </c>
      <c r="AF40" s="267">
        <f t="shared" ca="1" si="358"/>
        <v>0</v>
      </c>
      <c r="AG40" s="267">
        <f t="shared" ca="1" si="358"/>
        <v>0</v>
      </c>
      <c r="AH40" s="267">
        <f t="shared" ca="1" si="358"/>
        <v>0</v>
      </c>
      <c r="AI40" s="267">
        <f t="shared" ca="1" si="358"/>
        <v>0</v>
      </c>
      <c r="AJ40" s="267">
        <f t="shared" ca="1" si="358"/>
        <v>0</v>
      </c>
      <c r="AK40" s="267">
        <f t="shared" ca="1" si="358"/>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9"/>
        <v>00002 FeedSupplyTemplate SNSW MWM     Day204 Scan2-0000 RR000p WP100p MP100p GP100p T_TRUE  (F33N33)</v>
      </c>
      <c r="AT40" s="9" t="str">
        <f ca="1">IF(COUNTIF(AS$5:AS40,AS40)=1,"-","Dup")</f>
        <v>-</v>
      </c>
      <c r="AU40" s="9"/>
      <c r="AV40" s="19" t="b">
        <f t="shared" ca="1" si="360"/>
        <v>0</v>
      </c>
      <c r="AW40" s="19" t="b">
        <f t="shared" ca="1" si="360"/>
        <v>0</v>
      </c>
      <c r="AX40" s="19" t="b">
        <f t="shared" ca="1" si="360"/>
        <v>0</v>
      </c>
      <c r="AY40" s="19" t="b">
        <f t="shared" ca="1" si="360"/>
        <v>0</v>
      </c>
      <c r="AZ40" s="19" t="b">
        <f t="shared" ca="1" si="360"/>
        <v>0</v>
      </c>
      <c r="BA40" s="19" t="b">
        <f t="shared" ca="1" si="360"/>
        <v>0</v>
      </c>
      <c r="BB40" s="19" t="b">
        <f t="shared" ca="1" si="360"/>
        <v>0</v>
      </c>
      <c r="BC40" s="19" t="b">
        <f t="shared" ca="1" si="360"/>
        <v>0</v>
      </c>
      <c r="BD40" s="9"/>
      <c r="BE40" s="5" t="b">
        <f t="shared" ca="1" si="294"/>
        <v>1</v>
      </c>
      <c r="BF40" s="5" t="str">
        <f t="shared" ca="1" si="294"/>
        <v>-</v>
      </c>
      <c r="BG40" s="5" t="str">
        <f t="shared" ca="1" si="294"/>
        <v>-</v>
      </c>
      <c r="BH40" s="5" t="str">
        <f t="shared" ca="1" si="294"/>
        <v>-</v>
      </c>
      <c r="BI40" s="5" t="b">
        <f t="shared" ca="1" si="294"/>
        <v>0</v>
      </c>
      <c r="BJ40" s="136">
        <f t="shared" ca="1" si="294"/>
        <v>0.25</v>
      </c>
      <c r="BK40" s="19" t="b">
        <f t="shared" ca="1" si="295"/>
        <v>0</v>
      </c>
      <c r="BL40" s="9"/>
      <c r="BM40" s="5" t="str">
        <f t="shared" ca="1" si="296"/>
        <v>-</v>
      </c>
      <c r="BN40" s="19" t="str">
        <f t="shared" ca="1" si="297"/>
        <v>-</v>
      </c>
      <c r="BO40" s="19" t="str">
        <f t="shared" ca="1" si="297"/>
        <v>-</v>
      </c>
      <c r="BP40" s="19" t="str">
        <f t="shared" ca="1" si="297"/>
        <v>-</v>
      </c>
      <c r="BQ40" s="5" t="str">
        <f t="shared" ca="1" si="298"/>
        <v>-</v>
      </c>
      <c r="BR40" s="19" t="str">
        <f t="shared" ca="1" si="299"/>
        <v>-</v>
      </c>
      <c r="BS40" s="5" t="str">
        <f t="shared" ca="1" si="300"/>
        <v>-</v>
      </c>
      <c r="BT40" s="19" t="str">
        <f t="shared" ca="1" si="301"/>
        <v>-</v>
      </c>
      <c r="BU40" s="19" t="str">
        <f t="shared" ca="1" si="301"/>
        <v>-</v>
      </c>
      <c r="BV40" s="19" t="str">
        <f t="shared" ca="1" si="301"/>
        <v>-</v>
      </c>
      <c r="BW40" s="5" t="str">
        <f t="shared" ca="1" si="302"/>
        <v>-</v>
      </c>
      <c r="BX40" s="9"/>
      <c r="BY40" s="19" t="str">
        <f t="shared" ca="1" si="303"/>
        <v>-</v>
      </c>
      <c r="BZ40" s="19" t="str">
        <f t="shared" ca="1" si="303"/>
        <v>-</v>
      </c>
      <c r="CA40" s="19" t="str">
        <f t="shared" ca="1" si="303"/>
        <v>-</v>
      </c>
      <c r="CB40" s="19" t="str">
        <f t="shared" ca="1" si="303"/>
        <v>-</v>
      </c>
      <c r="CC40" s="19" t="str">
        <f t="shared" ca="1" si="303"/>
        <v>-</v>
      </c>
      <c r="CD40" s="19" t="str">
        <f t="shared" ca="1" si="303"/>
        <v>-</v>
      </c>
      <c r="CE40" s="19" t="str">
        <f t="shared" ca="1" si="303"/>
        <v>-</v>
      </c>
      <c r="CF40" s="19" t="str">
        <f t="shared" ca="1" si="303"/>
        <v>-</v>
      </c>
      <c r="CG40" s="19" t="str">
        <f t="shared" ca="1" si="303"/>
        <v>-</v>
      </c>
      <c r="CH40" s="19" t="str">
        <f t="shared" ca="1" si="303"/>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4"/>
        <v>652</v>
      </c>
      <c r="CS40" s="433">
        <f t="shared" ca="1" si="304"/>
        <v>686</v>
      </c>
      <c r="CT40" s="433">
        <f t="shared" ca="1" si="304"/>
        <v>721</v>
      </c>
      <c r="CU40" s="144">
        <f t="shared" ca="1" si="305"/>
        <v>378</v>
      </c>
      <c r="CV40" s="144">
        <f t="shared" ca="1" si="305"/>
        <v>413</v>
      </c>
      <c r="CW40" s="144">
        <f t="shared" ca="1" si="305"/>
        <v>448</v>
      </c>
      <c r="CX40" s="19" t="str">
        <f t="shared" ca="1" si="364"/>
        <v>-</v>
      </c>
      <c r="CY40" s="19" t="str">
        <f t="shared" ca="1" si="306"/>
        <v>-</v>
      </c>
      <c r="CZ40" s="19" t="str">
        <f t="shared" ca="1" si="306"/>
        <v>-</v>
      </c>
      <c r="DA40" s="19" t="str">
        <f t="shared" ca="1" si="306"/>
        <v>-</v>
      </c>
      <c r="DB40" s="19" t="str">
        <f t="shared" ca="1" si="306"/>
        <v>-</v>
      </c>
      <c r="DC40" s="19" t="str">
        <f t="shared" ca="1" si="306"/>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10"/>
        <v>-</v>
      </c>
      <c r="DP40" s="19">
        <f t="shared" ca="1" si="310"/>
        <v>0</v>
      </c>
      <c r="DQ40" s="19">
        <f t="shared" ca="1" si="310"/>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1"/>
        <v>0</v>
      </c>
      <c r="EG40" s="19">
        <f t="shared" ca="1" si="311"/>
        <v>0</v>
      </c>
      <c r="EH40" s="19">
        <f t="shared" ca="1" si="311"/>
        <v>0</v>
      </c>
      <c r="EI40" s="19">
        <f t="shared" ca="1" si="312"/>
        <v>0</v>
      </c>
      <c r="EJ40" s="19">
        <f t="shared" ca="1" si="311"/>
        <v>0</v>
      </c>
      <c r="EK40" s="19">
        <f t="shared" ca="1" si="312"/>
        <v>0</v>
      </c>
      <c r="EL40" s="19">
        <f t="shared" ca="1" si="311"/>
        <v>0</v>
      </c>
      <c r="EM40" s="19">
        <f t="shared" ca="1" si="312"/>
        <v>0</v>
      </c>
      <c r="EN40" s="19">
        <f t="shared" ca="1" si="312"/>
        <v>0</v>
      </c>
      <c r="EO40" s="19">
        <f t="shared" ca="1" si="312"/>
        <v>0</v>
      </c>
      <c r="EP40" s="19">
        <f t="shared" ca="1" si="312"/>
        <v>0</v>
      </c>
      <c r="EQ40" s="19">
        <f t="shared" ca="1" si="312"/>
        <v>0</v>
      </c>
      <c r="ER40" s="19">
        <f t="shared" ca="1" si="312"/>
        <v>0</v>
      </c>
      <c r="ES40" s="19">
        <f t="shared" ca="1" si="312"/>
        <v>0</v>
      </c>
      <c r="ET40" s="19">
        <f t="shared" ca="1" si="312"/>
        <v>0</v>
      </c>
      <c r="EU40" s="19">
        <f t="shared" ca="1" si="312"/>
        <v>0</v>
      </c>
      <c r="EV40" s="19">
        <f t="shared" ca="1" si="312"/>
        <v>0</v>
      </c>
      <c r="EW40" s="19">
        <f t="shared" ca="1" si="312"/>
        <v>0</v>
      </c>
      <c r="EX40" s="19">
        <f t="shared" ca="1" si="312"/>
        <v>0</v>
      </c>
      <c r="EY40" s="19">
        <f t="shared" ca="1" si="312"/>
        <v>0</v>
      </c>
      <c r="EZ40" s="19">
        <f t="shared" ca="1" si="312"/>
        <v>0</v>
      </c>
      <c r="FA40" s="19">
        <f t="shared" ca="1" si="312"/>
        <v>0</v>
      </c>
      <c r="FB40" s="19">
        <f t="shared" ca="1" si="312"/>
        <v>0</v>
      </c>
      <c r="FC40" s="19">
        <f t="shared" ca="1" si="312"/>
        <v>0</v>
      </c>
      <c r="FD40" s="19">
        <f t="shared" ca="1" si="312"/>
        <v>0</v>
      </c>
      <c r="FE40" s="19">
        <f t="shared" ca="1" si="312"/>
        <v>0</v>
      </c>
      <c r="FF40" s="19">
        <f t="shared" ca="1" si="312"/>
        <v>0</v>
      </c>
      <c r="FG40" s="19">
        <f t="shared" ca="1" si="312"/>
        <v>0</v>
      </c>
      <c r="FH40" s="19">
        <f t="shared" ca="1" si="313"/>
        <v>0</v>
      </c>
      <c r="FI40" s="19">
        <f t="shared" ca="1" si="313"/>
        <v>0</v>
      </c>
      <c r="FJ40" s="19">
        <f t="shared" ca="1" si="313"/>
        <v>0</v>
      </c>
      <c r="FK40" s="19">
        <f t="shared" ca="1" si="313"/>
        <v>0</v>
      </c>
      <c r="FL40" s="19">
        <f t="shared" ca="1" si="313"/>
        <v>0</v>
      </c>
      <c r="FM40" s="19">
        <f t="shared" ca="1" si="313"/>
        <v>0</v>
      </c>
      <c r="FN40" s="19">
        <f t="shared" ca="1" si="313"/>
        <v>0</v>
      </c>
      <c r="FO40" s="19">
        <f t="shared" ca="1" si="313"/>
        <v>0</v>
      </c>
      <c r="FP40" s="19">
        <f t="shared" ca="1" si="313"/>
        <v>0</v>
      </c>
      <c r="FQ40" s="19">
        <f t="shared" ca="1" si="313"/>
        <v>0</v>
      </c>
      <c r="FR40" s="19">
        <f t="shared" ca="1" si="312"/>
        <v>0</v>
      </c>
      <c r="FS40" s="19">
        <f t="shared" ca="1" si="312"/>
        <v>0</v>
      </c>
      <c r="FT40" s="19">
        <f t="shared" ca="1" si="312"/>
        <v>0</v>
      </c>
      <c r="FU40" s="19">
        <f t="shared" ca="1" si="312"/>
        <v>0</v>
      </c>
      <c r="FV40" s="19">
        <f t="shared" ca="1" si="312"/>
        <v>0</v>
      </c>
      <c r="FW40" s="19">
        <f t="shared" ca="1" si="312"/>
        <v>0</v>
      </c>
      <c r="FX40" s="19">
        <f t="shared" ca="1" si="312"/>
        <v>0</v>
      </c>
      <c r="FY40" s="19">
        <f t="shared" ca="1" si="312"/>
        <v>0</v>
      </c>
      <c r="FZ40" s="19">
        <f t="shared" ca="1" si="312"/>
        <v>0</v>
      </c>
      <c r="GA40" s="19">
        <f t="shared" ca="1" si="312"/>
        <v>0</v>
      </c>
      <c r="GB40" s="19">
        <f t="shared" ca="1" si="312"/>
        <v>0</v>
      </c>
      <c r="GC40" s="19">
        <f t="shared" ca="1" si="312"/>
        <v>0</v>
      </c>
      <c r="GD40" s="19">
        <f t="shared" ca="1" si="312"/>
        <v>0</v>
      </c>
      <c r="GE40" s="19">
        <f t="shared" ca="1" si="312"/>
        <v>0</v>
      </c>
      <c r="GF40" s="19">
        <f t="shared" ca="1" si="312"/>
        <v>0</v>
      </c>
      <c r="GG40" s="19">
        <f t="shared" ca="1" si="312"/>
        <v>0</v>
      </c>
      <c r="GH40" s="19">
        <f t="shared" ca="1" si="312"/>
        <v>0</v>
      </c>
      <c r="GI40" s="19">
        <f t="shared" ca="1" si="312"/>
        <v>0</v>
      </c>
      <c r="GJ40" s="19">
        <f t="shared" ca="1" si="312"/>
        <v>0</v>
      </c>
      <c r="GK40" s="19">
        <f t="shared" ca="1" si="312"/>
        <v>0</v>
      </c>
      <c r="GL40" s="19">
        <f t="shared" ca="1" si="312"/>
        <v>0</v>
      </c>
      <c r="GM40" s="19">
        <f t="shared" ca="1" si="312"/>
        <v>0</v>
      </c>
      <c r="GN40" s="19">
        <f t="shared" ca="1" si="312"/>
        <v>0</v>
      </c>
      <c r="GO40" s="19">
        <f t="shared" ca="1" si="312"/>
        <v>0</v>
      </c>
      <c r="GP40" s="19">
        <f t="shared" ca="1" si="312"/>
        <v>0</v>
      </c>
      <c r="GQ40" s="19">
        <f t="shared" ca="1" si="314"/>
        <v>0</v>
      </c>
      <c r="GR40" s="19">
        <f t="shared" ca="1" si="314"/>
        <v>0</v>
      </c>
      <c r="GS40" s="19">
        <f t="shared" ca="1" si="314"/>
        <v>0</v>
      </c>
      <c r="GT40" s="19">
        <f t="shared" ca="1" si="314"/>
        <v>0</v>
      </c>
      <c r="GU40" s="19">
        <f t="shared" ca="1" si="314"/>
        <v>0</v>
      </c>
      <c r="GV40" s="19">
        <f t="shared" ca="1" si="314"/>
        <v>0</v>
      </c>
      <c r="GW40" s="19">
        <f t="shared" ca="1" si="314"/>
        <v>0</v>
      </c>
      <c r="GX40" s="19">
        <f t="shared" ca="1" si="314"/>
        <v>0</v>
      </c>
      <c r="GY40" s="19">
        <f t="shared" ca="1" si="314"/>
        <v>0</v>
      </c>
      <c r="GZ40" s="19">
        <f t="shared" ca="1" si="314"/>
        <v>0</v>
      </c>
      <c r="HA40" s="19">
        <f t="shared" ca="1" si="314"/>
        <v>0</v>
      </c>
      <c r="HB40" s="19">
        <f t="shared" ca="1" si="314"/>
        <v>0</v>
      </c>
      <c r="HC40" s="19">
        <f t="shared" ca="1" si="314"/>
        <v>0</v>
      </c>
      <c r="HD40" s="19">
        <f t="shared" ca="1" si="314"/>
        <v>0</v>
      </c>
      <c r="HE40" s="19">
        <f t="shared" ca="1" si="314"/>
        <v>0</v>
      </c>
      <c r="HF40" s="19">
        <f t="shared" ca="1" si="314"/>
        <v>0</v>
      </c>
      <c r="HG40" s="19">
        <f t="shared" ca="1" si="314"/>
        <v>0</v>
      </c>
      <c r="HH40" s="19">
        <f t="shared" ca="1" si="314"/>
        <v>0</v>
      </c>
      <c r="HI40" s="19">
        <f t="shared" ca="1" si="314"/>
        <v>0</v>
      </c>
      <c r="HJ40" s="19">
        <f t="shared" ca="1" si="314"/>
        <v>0</v>
      </c>
      <c r="HK40" s="19">
        <f t="shared" ca="1" si="314"/>
        <v>0</v>
      </c>
      <c r="HL40" s="19">
        <f t="shared" ca="1" si="314"/>
        <v>0</v>
      </c>
      <c r="HM40" s="19">
        <f t="shared" ca="1" si="314"/>
        <v>0</v>
      </c>
      <c r="HN40" s="19">
        <f t="shared" ca="1" si="315"/>
        <v>0</v>
      </c>
      <c r="HO40" s="19">
        <f t="shared" ca="1" si="315"/>
        <v>0</v>
      </c>
      <c r="HP40" s="19">
        <f t="shared" ca="1" si="315"/>
        <v>0</v>
      </c>
      <c r="HQ40" s="19">
        <f t="shared" ca="1" si="316"/>
        <v>0</v>
      </c>
      <c r="HR40" s="19">
        <f t="shared" ca="1" si="316"/>
        <v>0</v>
      </c>
      <c r="HS40" s="19">
        <f t="shared" ca="1" si="316"/>
        <v>0</v>
      </c>
      <c r="HT40" s="19">
        <f t="shared" ca="1" si="316"/>
        <v>0</v>
      </c>
      <c r="HU40" s="19">
        <f t="shared" ca="1" si="316"/>
        <v>0</v>
      </c>
      <c r="HV40" s="19">
        <f t="shared" ca="1" si="316"/>
        <v>0</v>
      </c>
      <c r="HW40" s="19">
        <f t="shared" ca="1" si="316"/>
        <v>0</v>
      </c>
      <c r="HX40" s="19">
        <f t="shared" ca="1" si="316"/>
        <v>0</v>
      </c>
      <c r="HY40" s="19">
        <f t="shared" ca="1" si="316"/>
        <v>0</v>
      </c>
      <c r="HZ40" s="19">
        <f t="shared" ca="1" si="316"/>
        <v>0</v>
      </c>
      <c r="IA40" s="19">
        <f t="shared" ca="1" si="315"/>
        <v>0</v>
      </c>
      <c r="IB40" s="19">
        <f t="shared" ca="1" si="315"/>
        <v>0</v>
      </c>
      <c r="IC40" s="19">
        <f t="shared" ca="1" si="315"/>
        <v>0</v>
      </c>
      <c r="ID40" s="19">
        <f t="shared" ca="1" si="315"/>
        <v>0</v>
      </c>
      <c r="IE40" s="19">
        <f t="shared" ca="1" si="315"/>
        <v>0</v>
      </c>
      <c r="IF40" s="19">
        <f t="shared" ca="1" si="315"/>
        <v>0</v>
      </c>
      <c r="IG40" s="19">
        <f t="shared" ca="1" si="315"/>
        <v>0</v>
      </c>
      <c r="IH40" s="19">
        <f t="shared" ca="1" si="315"/>
        <v>0</v>
      </c>
      <c r="II40" s="19">
        <f t="shared" ca="1" si="315"/>
        <v>0</v>
      </c>
      <c r="IJ40" s="19">
        <f t="shared" ca="1" si="315"/>
        <v>0</v>
      </c>
      <c r="IK40" s="19">
        <f t="shared" ca="1" si="315"/>
        <v>0</v>
      </c>
      <c r="IL40" s="19">
        <f t="shared" ca="1" si="315"/>
        <v>0</v>
      </c>
      <c r="IM40" s="19">
        <f t="shared" ca="1" si="315"/>
        <v>0</v>
      </c>
      <c r="IN40" s="19">
        <f t="shared" ca="1" si="315"/>
        <v>0</v>
      </c>
      <c r="IO40" s="19">
        <f t="shared" ca="1" si="315"/>
        <v>0</v>
      </c>
      <c r="IP40" s="19">
        <f t="shared" ca="1" si="315"/>
        <v>0</v>
      </c>
      <c r="IQ40" s="19">
        <f t="shared" ca="1" si="315"/>
        <v>0</v>
      </c>
      <c r="IR40" s="19">
        <f t="shared" ca="1" si="315"/>
        <v>0</v>
      </c>
      <c r="IS40" s="19">
        <f t="shared" ca="1" si="315"/>
        <v>0</v>
      </c>
      <c r="IT40" s="19">
        <f t="shared" ca="1" si="315"/>
        <v>0</v>
      </c>
      <c r="IU40" s="19">
        <f t="shared" ca="1" si="315"/>
        <v>0</v>
      </c>
      <c r="IV40" s="19">
        <f t="shared" ca="1" si="315"/>
        <v>0</v>
      </c>
      <c r="IW40" s="19">
        <f t="shared" ca="1" si="315"/>
        <v>0</v>
      </c>
      <c r="IX40" s="19">
        <f t="shared" ca="1" si="315"/>
        <v>0</v>
      </c>
      <c r="IY40" s="19">
        <f t="shared" ca="1" si="315"/>
        <v>0</v>
      </c>
      <c r="IZ40" s="5">
        <f t="shared" ca="1" si="317"/>
        <v>67</v>
      </c>
      <c r="JA40" s="9"/>
      <c r="JB40" s="5">
        <f t="shared" ca="1" si="318"/>
        <v>1</v>
      </c>
      <c r="JC40" s="5" t="b">
        <f t="shared" ca="1" si="318"/>
        <v>0</v>
      </c>
      <c r="JD40" s="19">
        <f t="shared" ca="1" si="369"/>
        <v>0</v>
      </c>
      <c r="JE40" s="5">
        <f t="shared" ca="1" si="319"/>
        <v>0</v>
      </c>
      <c r="JF40" s="5">
        <f t="shared" ca="1" si="320"/>
        <v>1.2500000000000001E-2</v>
      </c>
      <c r="JG40" s="19">
        <f t="shared" ca="1" si="321"/>
        <v>0</v>
      </c>
      <c r="JH40" s="19">
        <f t="shared" ca="1" si="321"/>
        <v>0</v>
      </c>
      <c r="JI40" s="5">
        <f t="shared" ca="1" si="322"/>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3"/>
        <v>0</v>
      </c>
      <c r="KG40" s="5">
        <f t="shared" ca="1" si="323"/>
        <v>6.25E-2</v>
      </c>
      <c r="KH40" s="5">
        <f t="shared" ca="1" si="323"/>
        <v>6.25E-2</v>
      </c>
      <c r="KI40" s="5">
        <f t="shared" ca="1" si="323"/>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4"/>
        <v>1</v>
      </c>
      <c r="KS40" s="5" t="b">
        <f t="shared" ca="1" si="325"/>
        <v>0</v>
      </c>
      <c r="KT40" s="5" t="b">
        <f t="shared" ca="1" si="325"/>
        <v>0</v>
      </c>
      <c r="KU40" s="5" t="b">
        <f t="shared" ca="1" si="325"/>
        <v>1</v>
      </c>
      <c r="KV40" s="136">
        <f t="shared" ca="1" si="326"/>
        <v>2</v>
      </c>
      <c r="KW40" s="136">
        <f t="shared" ca="1" si="326"/>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5" t="str">
        <f t="array" aca="1" ref="LN40" ca="1">IF(OR(LO40:LU40&lt;&gt;"-"),TRUE,"-")</f>
        <v>-</v>
      </c>
      <c r="LO40" s="19" t="str">
        <f t="shared" ca="1" si="373"/>
        <v>-</v>
      </c>
      <c r="LP40" s="19" t="str">
        <f t="shared" ca="1" si="373"/>
        <v>-</v>
      </c>
      <c r="LQ40" s="19" t="str">
        <f t="shared" ca="1" si="373"/>
        <v>-</v>
      </c>
      <c r="LR40" s="19" t="str">
        <f t="shared" ca="1" si="373"/>
        <v>-</v>
      </c>
      <c r="LS40" s="19" t="str">
        <f t="shared" ca="1" si="373"/>
        <v>-</v>
      </c>
      <c r="LT40" s="19" t="str">
        <f t="shared" ca="1" si="373"/>
        <v>-</v>
      </c>
      <c r="LU40" s="19" t="str">
        <f t="shared" ca="1" si="373"/>
        <v>-</v>
      </c>
      <c r="LV40" s="19" t="b">
        <f t="shared" ca="1" si="245"/>
        <v>0</v>
      </c>
      <c r="LW40" s="136">
        <f t="shared" ca="1" si="327"/>
        <v>2</v>
      </c>
      <c r="LX40" s="19">
        <f t="shared" ca="1" si="245"/>
        <v>2</v>
      </c>
      <c r="LY40" s="19" t="b">
        <f t="shared" ca="1" si="246"/>
        <v>0</v>
      </c>
      <c r="LZ40" s="19" t="str">
        <f t="shared" ca="1" si="374"/>
        <v>-</v>
      </c>
      <c r="MA40" s="5" t="str">
        <f t="shared" ca="1" si="328"/>
        <v>-</v>
      </c>
      <c r="MB40" s="5" t="str">
        <f t="shared" ca="1" si="328"/>
        <v>-</v>
      </c>
      <c r="MC40" s="5" t="str">
        <f t="shared" ca="1" si="328"/>
        <v>-</v>
      </c>
      <c r="MD40" s="5" t="str">
        <f t="shared" ca="1" si="328"/>
        <v>-</v>
      </c>
      <c r="ME40" s="19" t="b">
        <f t="shared" ca="1" si="248"/>
        <v>0</v>
      </c>
      <c r="MF40" s="19" t="str">
        <f t="shared" ca="1" si="329"/>
        <v>-</v>
      </c>
      <c r="MG40" s="19" t="str">
        <f ca="1">OFFSET(MG$5,$B40,0)</f>
        <v>-</v>
      </c>
      <c r="MH40" s="19" t="b">
        <f ca="1">OFFSET(MH$5,$B40,0)</f>
        <v>1</v>
      </c>
      <c r="MI40" s="19">
        <f t="shared" ca="1" si="329"/>
        <v>0.5</v>
      </c>
      <c r="MJ40" s="19">
        <f t="shared" ca="1" si="329"/>
        <v>0.5</v>
      </c>
      <c r="MK40" s="19">
        <f t="shared" ca="1" si="329"/>
        <v>0.99</v>
      </c>
      <c r="ML40" s="5">
        <f t="shared" ca="1" si="330"/>
        <v>0</v>
      </c>
      <c r="MM40" s="5">
        <f t="shared" ca="1" si="330"/>
        <v>500</v>
      </c>
      <c r="MN40" s="5">
        <f t="shared" ca="1" si="330"/>
        <v>500</v>
      </c>
      <c r="MO40" s="5" t="str">
        <f t="shared" ca="1" si="330"/>
        <v>-</v>
      </c>
      <c r="MP40" s="5">
        <f t="shared" ca="1" si="330"/>
        <v>150</v>
      </c>
      <c r="MQ40" s="5">
        <f t="shared" ca="1" si="330"/>
        <v>364</v>
      </c>
      <c r="MR40" s="5">
        <f t="shared" ca="1" si="331"/>
        <v>1</v>
      </c>
      <c r="MS40" s="9"/>
      <c r="MT40" s="19">
        <f t="shared" ca="1" si="329"/>
        <v>70</v>
      </c>
      <c r="MU40" s="19">
        <f t="shared" ca="1" si="375"/>
        <v>50</v>
      </c>
      <c r="MV40" s="19">
        <f t="shared" ca="1" si="375"/>
        <v>75</v>
      </c>
      <c r="MW40" s="19">
        <f t="shared" ca="1" si="375"/>
        <v>50</v>
      </c>
      <c r="MX40" s="19">
        <f t="shared" ca="1" si="250"/>
        <v>1</v>
      </c>
      <c r="MY40" s="5">
        <f t="shared" ca="1" si="332"/>
        <v>1</v>
      </c>
      <c r="MZ40" s="19">
        <f t="shared" ca="1" si="333"/>
        <v>1</v>
      </c>
      <c r="NA40" s="9"/>
      <c r="NB40" s="19" t="b">
        <f t="shared" ca="1" si="375"/>
        <v>0</v>
      </c>
      <c r="NC40" s="19" t="b">
        <f t="shared" ca="1" si="375"/>
        <v>0</v>
      </c>
      <c r="ND40" s="19">
        <f t="shared" ca="1" si="375"/>
        <v>2</v>
      </c>
      <c r="NE40" s="19">
        <f t="shared" ca="1" si="375"/>
        <v>2</v>
      </c>
      <c r="NF40" s="19">
        <f t="shared" ca="1" si="375"/>
        <v>2</v>
      </c>
      <c r="NG40" s="19">
        <f t="shared" ca="1" si="375"/>
        <v>2</v>
      </c>
      <c r="NH40" s="19" t="str">
        <f t="shared" ca="1" si="375"/>
        <v>-</v>
      </c>
      <c r="NI40" s="19" t="b">
        <f t="shared" ca="1" si="375"/>
        <v>1</v>
      </c>
      <c r="NJ40" s="19">
        <f t="shared" ca="1" si="375"/>
        <v>448.65000000000003</v>
      </c>
      <c r="NK40" s="19" t="str">
        <f t="shared" ca="1" si="375"/>
        <v>-</v>
      </c>
      <c r="NL40" s="19">
        <f t="shared" ca="1" si="375"/>
        <v>1</v>
      </c>
      <c r="NM40" s="19">
        <f t="shared" ca="1" si="375"/>
        <v>1</v>
      </c>
      <c r="NN40" s="19">
        <f t="shared" ca="1" si="375"/>
        <v>1</v>
      </c>
      <c r="NO40" s="19">
        <f t="shared" ca="1" si="375"/>
        <v>1</v>
      </c>
      <c r="NP40" s="19">
        <f t="shared" ca="1" si="375"/>
        <v>1</v>
      </c>
      <c r="NQ40" s="19">
        <f t="shared" ca="1" si="375"/>
        <v>1</v>
      </c>
      <c r="NR40" s="19">
        <f t="shared" ca="1" si="375"/>
        <v>1</v>
      </c>
      <c r="NS40" s="19">
        <f t="shared" ca="1" si="375"/>
        <v>1</v>
      </c>
      <c r="NT40" s="19">
        <f t="shared" ca="1" si="375"/>
        <v>1</v>
      </c>
      <c r="NU40" s="9"/>
      <c r="NV40" s="12" t="str">
        <f t="shared" ca="1" si="335"/>
        <v>-</v>
      </c>
      <c r="NW40" s="19" t="str">
        <f t="shared" ca="1" si="336"/>
        <v>-</v>
      </c>
      <c r="NX40" s="19" t="str">
        <f t="shared" ca="1" si="336"/>
        <v>-</v>
      </c>
      <c r="NY40" s="19" t="str">
        <f t="shared" ca="1" si="337"/>
        <v>-</v>
      </c>
      <c r="NZ40" s="19" t="str">
        <f t="shared" ca="1" si="336"/>
        <v>-</v>
      </c>
      <c r="OA40" s="19" t="str">
        <f t="shared" ca="1" si="338"/>
        <v>-</v>
      </c>
      <c r="OB40" s="19" t="str">
        <f t="shared" ca="1" si="336"/>
        <v>-</v>
      </c>
      <c r="OC40" s="19" t="str">
        <f t="shared" ca="1" si="336"/>
        <v>-</v>
      </c>
      <c r="OD40" s="19" t="str">
        <f t="shared" ca="1" si="336"/>
        <v>-</v>
      </c>
      <c r="OE40" s="19" t="str">
        <f t="shared" ca="1" si="336"/>
        <v>-</v>
      </c>
      <c r="OF40" s="19" t="str">
        <f t="shared" ca="1" si="336"/>
        <v>-</v>
      </c>
      <c r="OG40" s="19" t="str">
        <f t="shared" ca="1" si="336"/>
        <v>-</v>
      </c>
      <c r="OH40" s="19" t="str">
        <f t="shared" ca="1" si="336"/>
        <v>-</v>
      </c>
      <c r="OI40" s="19" t="str">
        <f t="shared" ca="1" si="336"/>
        <v>-</v>
      </c>
      <c r="OJ40" s="19" t="str">
        <f t="shared" ca="1" si="336"/>
        <v>-</v>
      </c>
      <c r="OK40" s="19" t="str">
        <f t="shared" ca="1" si="336"/>
        <v>-</v>
      </c>
      <c r="OL40" s="19" t="str">
        <f t="shared" ca="1" si="336"/>
        <v>-</v>
      </c>
      <c r="OM40" s="19" t="str">
        <f t="shared" ca="1" si="336"/>
        <v>-</v>
      </c>
      <c r="ON40" s="19" t="str">
        <f t="shared" ca="1" si="336"/>
        <v>-</v>
      </c>
      <c r="OO40" s="19" t="str">
        <f t="shared" ca="1" si="339"/>
        <v>-</v>
      </c>
      <c r="OP40" s="19" t="str">
        <f t="shared" ca="1" si="339"/>
        <v>-</v>
      </c>
      <c r="OQ40" s="19" t="str">
        <f t="shared" ca="1" si="339"/>
        <v>-</v>
      </c>
      <c r="OR40" s="19" t="str">
        <f t="shared" ca="1" si="339"/>
        <v>-</v>
      </c>
      <c r="OS40" s="19" t="str">
        <f t="shared" ca="1" si="339"/>
        <v>-</v>
      </c>
      <c r="OT40" s="19" t="str">
        <f t="shared" ca="1" si="339"/>
        <v>-</v>
      </c>
      <c r="OU40" s="19" t="str">
        <f t="shared" ca="1" si="339"/>
        <v>-</v>
      </c>
      <c r="OV40" s="19" t="str">
        <f t="shared" ca="1" si="340"/>
        <v>-</v>
      </c>
      <c r="OW40" s="19" t="str">
        <f t="shared" ca="1" si="340"/>
        <v>-</v>
      </c>
      <c r="OX40" s="19" t="str">
        <f t="shared" ca="1" si="340"/>
        <v>-</v>
      </c>
      <c r="OY40" s="19" t="str">
        <f t="shared" ca="1" si="340"/>
        <v>-</v>
      </c>
      <c r="OZ40" s="19" t="str">
        <f t="shared" ca="1" si="340"/>
        <v>-</v>
      </c>
      <c r="PA40" s="19" t="str">
        <f t="shared" ca="1" si="340"/>
        <v>-</v>
      </c>
      <c r="PB40" s="19" t="str">
        <f t="shared" ca="1" si="340"/>
        <v>-</v>
      </c>
      <c r="PC40" s="19" t="str">
        <f t="shared" ca="1" si="340"/>
        <v>-</v>
      </c>
      <c r="PD40" s="19" t="str">
        <f t="shared" ca="1" si="340"/>
        <v>-</v>
      </c>
      <c r="PE40" s="19" t="str">
        <f t="shared" ca="1" si="340"/>
        <v>-</v>
      </c>
      <c r="PF40" s="19" t="str">
        <f t="shared" ca="1" si="339"/>
        <v>-</v>
      </c>
      <c r="PG40" s="19" t="str">
        <f t="shared" ca="1" si="339"/>
        <v>-</v>
      </c>
      <c r="PH40" s="19" t="str">
        <f t="shared" ca="1" si="339"/>
        <v>-</v>
      </c>
      <c r="PI40" s="19" t="str">
        <f t="shared" ca="1" si="339"/>
        <v>-</v>
      </c>
      <c r="PJ40" s="19" t="str">
        <f t="shared" ca="1" si="339"/>
        <v>-</v>
      </c>
      <c r="PK40" s="19" t="str">
        <f t="shared" ca="1" si="339"/>
        <v>-</v>
      </c>
      <c r="PL40" s="19" t="str">
        <f t="shared" ca="1" si="339"/>
        <v>-</v>
      </c>
      <c r="PM40" s="19" t="str">
        <f t="shared" ca="1" si="339"/>
        <v>-</v>
      </c>
      <c r="PN40" s="19" t="str">
        <f t="shared" ca="1" si="339"/>
        <v>-</v>
      </c>
      <c r="PO40" s="19" t="str">
        <f t="shared" ca="1" si="341"/>
        <v>-</v>
      </c>
      <c r="PP40" s="19" t="str">
        <f t="shared" ca="1" si="341"/>
        <v>-</v>
      </c>
      <c r="PQ40" s="19" t="str">
        <f t="shared" ca="1" si="341"/>
        <v>-</v>
      </c>
      <c r="PR40" s="19" t="str">
        <f t="shared" ca="1" si="341"/>
        <v>-</v>
      </c>
      <c r="PS40" s="19" t="str">
        <f t="shared" ca="1" si="341"/>
        <v>-</v>
      </c>
      <c r="PT40" s="19" t="str">
        <f t="shared" ca="1" si="341"/>
        <v>-</v>
      </c>
      <c r="PU40" s="19" t="str">
        <f t="shared" ca="1" si="341"/>
        <v>-</v>
      </c>
      <c r="PV40" s="19" t="str">
        <f t="shared" ca="1" si="341"/>
        <v>-</v>
      </c>
      <c r="PW40" s="19" t="str">
        <f t="shared" ca="1" si="341"/>
        <v>-</v>
      </c>
      <c r="PX40" s="19" t="str">
        <f t="shared" ca="1" si="341"/>
        <v>-</v>
      </c>
      <c r="PY40" s="19" t="str">
        <f t="shared" ca="1" si="341"/>
        <v>-</v>
      </c>
      <c r="PZ40" s="19" t="str">
        <f t="shared" ca="1" si="341"/>
        <v>-</v>
      </c>
      <c r="QA40" s="19" t="str">
        <f t="shared" ca="1" si="341"/>
        <v>-</v>
      </c>
      <c r="QB40" s="19" t="str">
        <f t="shared" ca="1" si="341"/>
        <v>-</v>
      </c>
      <c r="QC40" s="19" t="str">
        <f t="shared" ca="1" si="341"/>
        <v>-</v>
      </c>
      <c r="QD40" s="19" t="str">
        <f t="shared" ca="1" si="341"/>
        <v>-</v>
      </c>
      <c r="QE40" s="19" t="str">
        <f t="shared" ca="1" si="342"/>
        <v>-</v>
      </c>
      <c r="QF40" s="12" t="str">
        <f t="shared" ca="1" si="343"/>
        <v>-</v>
      </c>
      <c r="QG40" s="19" t="str">
        <f t="shared" ca="1" si="342"/>
        <v>-</v>
      </c>
      <c r="QH40" s="19" t="str">
        <f t="shared" ca="1" si="342"/>
        <v>-</v>
      </c>
      <c r="QI40" s="19" t="str">
        <f t="shared" ca="1" si="342"/>
        <v>-</v>
      </c>
      <c r="QJ40" s="19" t="str">
        <f t="shared" ref="QJ40:QO42" ca="1" si="382">OFFSET(QJ$5,$B40,0)</f>
        <v>-</v>
      </c>
      <c r="QK40" s="19" t="str">
        <f t="shared" ca="1" si="382"/>
        <v>-</v>
      </c>
      <c r="QL40" s="19" t="str">
        <f t="shared" ca="1" si="382"/>
        <v>-</v>
      </c>
      <c r="QM40" s="19" t="str">
        <f t="shared" ca="1" si="382"/>
        <v>-</v>
      </c>
      <c r="QN40" s="19" t="str">
        <f t="shared" ca="1" si="382"/>
        <v>-</v>
      </c>
      <c r="QO40" s="19" t="str">
        <f t="shared" ca="1" si="382"/>
        <v>-</v>
      </c>
      <c r="QP40" s="19" t="str">
        <f t="shared" ca="1" si="342"/>
        <v>-</v>
      </c>
      <c r="QQ40" s="19" t="str">
        <f t="shared" ca="1" si="342"/>
        <v>-</v>
      </c>
      <c r="QR40" s="19" t="str">
        <f t="shared" ca="1" si="342"/>
        <v>-</v>
      </c>
      <c r="QS40" s="19" t="str">
        <f t="shared" ca="1" si="342"/>
        <v>-</v>
      </c>
      <c r="QT40" s="19" t="str">
        <f t="shared" ca="1" si="342"/>
        <v>-</v>
      </c>
      <c r="QU40" s="19" t="str">
        <f t="shared" ca="1" si="342"/>
        <v>-</v>
      </c>
      <c r="QV40" s="19" t="str">
        <f t="shared" ca="1" si="342"/>
        <v>-</v>
      </c>
      <c r="QW40" s="19" t="str">
        <f t="shared" ca="1" si="342"/>
        <v>-</v>
      </c>
      <c r="QX40" s="19" t="str">
        <f t="shared" ca="1" si="342"/>
        <v>-</v>
      </c>
      <c r="QY40" s="19" t="str">
        <f t="shared" ca="1" si="342"/>
        <v>-</v>
      </c>
      <c r="QZ40" s="19" t="str">
        <f t="shared" ca="1" si="342"/>
        <v>-</v>
      </c>
      <c r="RA40" s="19" t="str">
        <f t="shared" ca="1" si="344"/>
        <v>-</v>
      </c>
      <c r="RB40" s="19" t="str">
        <f t="shared" ca="1" si="344"/>
        <v>-</v>
      </c>
      <c r="RC40" s="19" t="str">
        <f t="shared" ca="1" si="344"/>
        <v>-</v>
      </c>
      <c r="RD40" s="19" t="str">
        <f t="shared" ca="1" si="344"/>
        <v>-</v>
      </c>
      <c r="RE40" s="19" t="str">
        <f t="shared" ca="1" si="344"/>
        <v>-</v>
      </c>
      <c r="RF40" s="19" t="str">
        <f t="shared" ca="1" si="344"/>
        <v>-</v>
      </c>
      <c r="RG40" s="19" t="str">
        <f t="shared" ca="1" si="344"/>
        <v>-</v>
      </c>
      <c r="RH40" s="19" t="str">
        <f t="shared" ca="1" si="344"/>
        <v>-</v>
      </c>
      <c r="RI40" s="19" t="str">
        <f t="shared" ca="1" si="344"/>
        <v>-</v>
      </c>
      <c r="RJ40" s="19" t="str">
        <f t="shared" ca="1" si="345"/>
        <v>-</v>
      </c>
      <c r="RK40" s="19" t="str">
        <f t="shared" ca="1" si="345"/>
        <v>-</v>
      </c>
      <c r="RL40" s="19" t="str">
        <f t="shared" ca="1" si="345"/>
        <v>-</v>
      </c>
      <c r="RM40" s="19" t="str">
        <f t="shared" ca="1" si="345"/>
        <v>-</v>
      </c>
      <c r="RN40" s="19" t="str">
        <f t="shared" ca="1" si="345"/>
        <v>-</v>
      </c>
      <c r="RO40" s="19" t="str">
        <f t="shared" ca="1" si="345"/>
        <v>-</v>
      </c>
      <c r="RP40" s="19" t="str">
        <f t="shared" ca="1" si="344"/>
        <v>-</v>
      </c>
      <c r="RQ40" s="19" t="str">
        <f t="shared" ca="1" si="344"/>
        <v>-</v>
      </c>
      <c r="RR40" s="19" t="str">
        <f t="shared" ca="1" si="344"/>
        <v>-</v>
      </c>
      <c r="RS40" s="19" t="str">
        <f t="shared" ca="1" si="344"/>
        <v>-</v>
      </c>
      <c r="RT40" s="19" t="str">
        <f t="shared" ca="1" si="344"/>
        <v>-</v>
      </c>
      <c r="RU40" s="19" t="str">
        <f t="shared" ca="1" si="344"/>
        <v>-</v>
      </c>
      <c r="RV40" s="19" t="str">
        <f t="shared" ca="1" si="344"/>
        <v>-</v>
      </c>
      <c r="RW40" s="19" t="str">
        <f t="shared" ca="1" si="346"/>
        <v>-</v>
      </c>
      <c r="RX40" s="19" t="str">
        <f t="shared" ca="1" si="346"/>
        <v>-</v>
      </c>
      <c r="RY40" s="19" t="str">
        <f t="shared" ca="1" si="346"/>
        <v>-</v>
      </c>
      <c r="RZ40" s="19" t="str">
        <f t="shared" ca="1" si="346"/>
        <v>-</v>
      </c>
      <c r="SA40" s="19" t="str">
        <f t="shared" ca="1" si="346"/>
        <v>-</v>
      </c>
      <c r="SB40" s="19" t="str">
        <f t="shared" ca="1" si="346"/>
        <v>-</v>
      </c>
      <c r="SC40" s="19" t="str">
        <f t="shared" ca="1" si="346"/>
        <v>-</v>
      </c>
      <c r="SD40" s="19" t="str">
        <f t="shared" ca="1" si="346"/>
        <v>-</v>
      </c>
      <c r="SE40" s="19" t="str">
        <f t="shared" ca="1" si="346"/>
        <v>-</v>
      </c>
      <c r="SF40" s="19" t="str">
        <f t="shared" ca="1" si="346"/>
        <v>-</v>
      </c>
      <c r="SG40" s="19" t="str">
        <f t="shared" ca="1" si="346"/>
        <v>-</v>
      </c>
      <c r="SH40" s="19" t="str">
        <f t="shared" ca="1" si="346"/>
        <v>-</v>
      </c>
      <c r="SI40" s="19" t="str">
        <f t="shared" ca="1" si="346"/>
        <v>-</v>
      </c>
      <c r="SJ40" s="19" t="str">
        <f t="shared" ca="1" si="347"/>
        <v>-</v>
      </c>
      <c r="SK40" s="19" t="str">
        <f t="shared" ca="1" si="347"/>
        <v>-</v>
      </c>
      <c r="SL40" s="19" t="str">
        <f t="shared" ca="1" si="347"/>
        <v>-</v>
      </c>
      <c r="SM40" s="19" t="str">
        <f t="shared" ca="1" si="347"/>
        <v>-</v>
      </c>
      <c r="SN40" s="19" t="str">
        <f t="shared" ca="1" si="347"/>
        <v>-</v>
      </c>
      <c r="SO40" s="19" t="str">
        <f t="shared" ca="1" si="347"/>
        <v>-</v>
      </c>
      <c r="SP40" s="12" t="b">
        <f t="shared" ca="1" si="348"/>
        <v>1</v>
      </c>
      <c r="SQ40" s="19" t="str">
        <f t="shared" ref="SQ40:UO42" ca="1" si="383">OFFSET(SQ$5,$B40,0)</f>
        <v>-</v>
      </c>
      <c r="SR40" s="19" t="str">
        <f t="shared" ca="1" si="383"/>
        <v>-</v>
      </c>
      <c r="SS40" s="19" t="str">
        <f t="shared" ca="1" si="383"/>
        <v>-</v>
      </c>
      <c r="ST40" s="19" t="str">
        <f t="shared" ca="1" si="383"/>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76"/>
        <v>-</v>
      </c>
      <c r="UQ40" s="19" t="str">
        <f t="shared" ca="1" si="376"/>
        <v>-</v>
      </c>
      <c r="UR40" s="19" t="str">
        <f t="shared" ca="1" si="376"/>
        <v>-</v>
      </c>
      <c r="US40" s="19" t="str">
        <f t="shared" ca="1" si="376"/>
        <v>-</v>
      </c>
      <c r="UT40" s="19" t="str">
        <f t="shared" ca="1" si="349"/>
        <v>-</v>
      </c>
      <c r="UU40" s="19" t="str">
        <f t="shared" ca="1" si="349"/>
        <v>-</v>
      </c>
      <c r="UV40" s="19" t="str">
        <f t="shared" ca="1" si="349"/>
        <v>-</v>
      </c>
      <c r="UW40" s="19" t="str">
        <f t="shared" ca="1" si="349"/>
        <v>-</v>
      </c>
      <c r="UX40" s="19" t="str">
        <f t="shared" ca="1" si="349"/>
        <v>-</v>
      </c>
      <c r="UY40" s="19" t="str">
        <f t="shared" ca="1" si="349"/>
        <v>-</v>
      </c>
      <c r="UZ40" s="19">
        <f t="shared" ca="1" si="377"/>
        <v>0</v>
      </c>
      <c r="VA40" s="23">
        <v>0</v>
      </c>
    </row>
    <row r="41" spans="1:573" outlineLevel="2">
      <c r="A41" s="21">
        <f t="shared" si="350"/>
        <v>36</v>
      </c>
      <c r="B41" s="215">
        <f t="shared" ca="1" si="378"/>
        <v>33</v>
      </c>
      <c r="C41">
        <f>202</f>
        <v>202</v>
      </c>
      <c r="D41" s="19" t="str">
        <f t="shared" ca="1" si="289"/>
        <v>SNSW</v>
      </c>
      <c r="E41" t="b">
        <v>1</v>
      </c>
      <c r="F41" t="b">
        <v>0</v>
      </c>
      <c r="G41" s="352" t="b">
        <v>0</v>
      </c>
      <c r="H41" s="231">
        <f t="shared" ca="1" si="379"/>
        <v>3</v>
      </c>
      <c r="I41" s="231">
        <f t="shared" ca="1" si="351"/>
        <v>1</v>
      </c>
      <c r="J41" s="231">
        <f t="shared" ca="1" si="351"/>
        <v>1</v>
      </c>
      <c r="K41" s="231" t="str">
        <f t="shared" ca="1" si="351"/>
        <v/>
      </c>
      <c r="L41" s="231">
        <f t="shared" ca="1" si="352"/>
        <v>3</v>
      </c>
      <c r="M41" s="231">
        <f t="shared" ca="1" si="352"/>
        <v>2</v>
      </c>
      <c r="N41" s="231">
        <f t="shared" ca="1" si="353"/>
        <v>2</v>
      </c>
      <c r="O41" s="231">
        <f t="shared" ca="1" si="354"/>
        <v>3</v>
      </c>
      <c r="P41" s="231">
        <f t="shared" ca="1" si="355"/>
        <v>2</v>
      </c>
      <c r="Q41" s="231">
        <f t="shared" ca="1" si="355"/>
        <v>0</v>
      </c>
      <c r="R41" s="231">
        <f t="shared" ca="1" si="355"/>
        <v>0</v>
      </c>
      <c r="S41" s="231">
        <f t="shared" ca="1" si="355"/>
        <v>0</v>
      </c>
      <c r="T41" s="231">
        <f t="shared" ca="1" si="355"/>
        <v>0</v>
      </c>
      <c r="U41" s="231">
        <f t="shared" ca="1" si="354"/>
        <v>1</v>
      </c>
      <c r="V41" s="231">
        <f t="shared" ca="1" si="356"/>
        <v>1</v>
      </c>
      <c r="W41" s="231">
        <f t="shared" ca="1" si="354"/>
        <v>1</v>
      </c>
      <c r="X41" s="231">
        <f t="shared" ca="1" si="354"/>
        <v>1</v>
      </c>
      <c r="Y41" s="267"/>
      <c r="Z41" s="267"/>
      <c r="AA41" s="267"/>
      <c r="AB41" s="267"/>
      <c r="AC41" s="231">
        <f t="shared" ca="1" si="357"/>
        <v>0</v>
      </c>
      <c r="AD41" s="267"/>
      <c r="AE41" s="267">
        <f t="shared" ca="1" si="358"/>
        <v>0</v>
      </c>
      <c r="AF41" s="267">
        <f t="shared" ca="1" si="358"/>
        <v>0</v>
      </c>
      <c r="AG41" s="267">
        <f t="shared" ca="1" si="358"/>
        <v>0</v>
      </c>
      <c r="AH41" s="267">
        <f t="shared" ca="1" si="358"/>
        <v>0</v>
      </c>
      <c r="AI41" s="267">
        <f t="shared" ca="1" si="358"/>
        <v>0</v>
      </c>
      <c r="AJ41" s="267">
        <f t="shared" ca="1" si="358"/>
        <v>0</v>
      </c>
      <c r="AK41" s="267">
        <f t="shared" ca="1" si="358"/>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9"/>
        <v>00003 FeedSupplyTemplate SNSW MWM     Day204 Scan2-0000 RR000p WP100p MP100p GP100p T_TRUE  (F33N33)</v>
      </c>
      <c r="AT41" s="9" t="str">
        <f ca="1">IF(COUNTIF(AS$5:AS41,AS41)=1,"-","Dup")</f>
        <v>-</v>
      </c>
      <c r="AU41" s="9"/>
      <c r="AV41" s="19" t="b">
        <f t="shared" ca="1" si="360"/>
        <v>0</v>
      </c>
      <c r="AW41" s="19" t="b">
        <f t="shared" ca="1" si="360"/>
        <v>0</v>
      </c>
      <c r="AX41" s="19" t="b">
        <f t="shared" ca="1" si="360"/>
        <v>0</v>
      </c>
      <c r="AY41" s="19" t="b">
        <f t="shared" ref="AY41:AZ42" ca="1" si="384">OFFSET(AY$5,$B41,0)</f>
        <v>0</v>
      </c>
      <c r="AZ41" s="19" t="b">
        <f t="shared" ca="1" si="384"/>
        <v>0</v>
      </c>
      <c r="BA41" s="19" t="b">
        <f t="shared" ca="1" si="360"/>
        <v>0</v>
      </c>
      <c r="BB41" s="19" t="b">
        <f t="shared" ca="1" si="360"/>
        <v>0</v>
      </c>
      <c r="BC41" s="19" t="b">
        <f t="shared" ca="1" si="360"/>
        <v>0</v>
      </c>
      <c r="BD41" s="9"/>
      <c r="BE41" s="5" t="b">
        <f t="shared" ca="1" si="294"/>
        <v>1</v>
      </c>
      <c r="BF41" s="5" t="str">
        <f t="shared" ca="1" si="294"/>
        <v>-</v>
      </c>
      <c r="BG41" s="5" t="str">
        <f t="shared" ca="1" si="294"/>
        <v>-</v>
      </c>
      <c r="BH41" s="5" t="str">
        <f t="shared" ca="1" si="294"/>
        <v>-</v>
      </c>
      <c r="BI41" s="5" t="b">
        <f t="shared" ca="1" si="294"/>
        <v>0</v>
      </c>
      <c r="BJ41" s="136">
        <f t="shared" ca="1" si="294"/>
        <v>0.25</v>
      </c>
      <c r="BK41" s="19" t="b">
        <f t="shared" ca="1" si="295"/>
        <v>0</v>
      </c>
      <c r="BL41" s="9"/>
      <c r="BM41" s="5" t="str">
        <f t="shared" ca="1" si="296"/>
        <v>-</v>
      </c>
      <c r="BN41" s="19" t="str">
        <f t="shared" ca="1" si="297"/>
        <v>-</v>
      </c>
      <c r="BO41" s="19" t="str">
        <f t="shared" ca="1" si="297"/>
        <v>-</v>
      </c>
      <c r="BP41" s="19" t="str">
        <f t="shared" ca="1" si="297"/>
        <v>-</v>
      </c>
      <c r="BQ41" s="5" t="str">
        <f t="shared" ca="1" si="298"/>
        <v>-</v>
      </c>
      <c r="BR41" s="19" t="str">
        <f t="shared" ca="1" si="299"/>
        <v>-</v>
      </c>
      <c r="BS41" s="5" t="str">
        <f t="shared" ca="1" si="300"/>
        <v>-</v>
      </c>
      <c r="BT41" s="19" t="str">
        <f t="shared" ca="1" si="301"/>
        <v>-</v>
      </c>
      <c r="BU41" s="19" t="str">
        <f t="shared" ca="1" si="301"/>
        <v>-</v>
      </c>
      <c r="BV41" s="19" t="str">
        <f t="shared" ca="1" si="301"/>
        <v>-</v>
      </c>
      <c r="BW41" s="5" t="str">
        <f t="shared" ca="1" si="302"/>
        <v>-</v>
      </c>
      <c r="BX41" s="9"/>
      <c r="BY41" s="19" t="str">
        <f t="shared" ca="1" si="303"/>
        <v>-</v>
      </c>
      <c r="BZ41" s="19" t="str">
        <f t="shared" ca="1" si="303"/>
        <v>-</v>
      </c>
      <c r="CA41" s="19" t="str">
        <f t="shared" ca="1" si="303"/>
        <v>-</v>
      </c>
      <c r="CB41" s="19" t="str">
        <f t="shared" ca="1" si="303"/>
        <v>-</v>
      </c>
      <c r="CC41" s="19" t="str">
        <f t="shared" ca="1" si="303"/>
        <v>-</v>
      </c>
      <c r="CD41" s="19" t="str">
        <f t="shared" ca="1" si="303"/>
        <v>-</v>
      </c>
      <c r="CE41" s="19" t="str">
        <f t="shared" ca="1" si="303"/>
        <v>-</v>
      </c>
      <c r="CF41" s="19" t="str">
        <f t="shared" ca="1" si="303"/>
        <v>-</v>
      </c>
      <c r="CG41" s="19" t="str">
        <f t="shared" ca="1" si="303"/>
        <v>-</v>
      </c>
      <c r="CH41" s="19" t="str">
        <f t="shared" ca="1" si="303"/>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4"/>
        <v>652</v>
      </c>
      <c r="CS41" s="433">
        <f t="shared" ca="1" si="304"/>
        <v>686</v>
      </c>
      <c r="CT41" s="433">
        <f t="shared" ca="1" si="304"/>
        <v>721</v>
      </c>
      <c r="CU41" s="144">
        <f t="shared" ca="1" si="305"/>
        <v>378</v>
      </c>
      <c r="CV41" s="144">
        <f t="shared" ca="1" si="305"/>
        <v>413</v>
      </c>
      <c r="CW41" s="144">
        <f t="shared" ca="1" si="305"/>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10"/>
        <v>-</v>
      </c>
      <c r="DP41" s="19">
        <f t="shared" ca="1" si="310"/>
        <v>0</v>
      </c>
      <c r="DQ41" s="19">
        <f t="shared" ca="1" si="310"/>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1"/>
        <v>0</v>
      </c>
      <c r="EG41" s="19">
        <f t="shared" ca="1" si="311"/>
        <v>0</v>
      </c>
      <c r="EH41" s="19">
        <f t="shared" ca="1" si="311"/>
        <v>0</v>
      </c>
      <c r="EI41" s="19">
        <f t="shared" ca="1" si="312"/>
        <v>0</v>
      </c>
      <c r="EJ41" s="19">
        <f t="shared" ca="1" si="311"/>
        <v>0</v>
      </c>
      <c r="EK41" s="19">
        <f t="shared" ca="1" si="312"/>
        <v>0</v>
      </c>
      <c r="EL41" s="19">
        <f t="shared" ca="1" si="311"/>
        <v>0</v>
      </c>
      <c r="EM41" s="19">
        <f t="shared" ca="1" si="312"/>
        <v>0</v>
      </c>
      <c r="EN41" s="19">
        <f t="shared" ca="1" si="312"/>
        <v>0</v>
      </c>
      <c r="EO41" s="19">
        <f t="shared" ca="1" si="312"/>
        <v>0</v>
      </c>
      <c r="EP41" s="19">
        <f t="shared" ca="1" si="312"/>
        <v>0</v>
      </c>
      <c r="EQ41" s="19">
        <f t="shared" ca="1" si="312"/>
        <v>0</v>
      </c>
      <c r="ER41" s="19">
        <f t="shared" ca="1" si="312"/>
        <v>0</v>
      </c>
      <c r="ES41" s="19">
        <f t="shared" ca="1" si="312"/>
        <v>0</v>
      </c>
      <c r="ET41" s="19">
        <f t="shared" ca="1" si="312"/>
        <v>0</v>
      </c>
      <c r="EU41" s="19">
        <f t="shared" ca="1" si="312"/>
        <v>0</v>
      </c>
      <c r="EV41" s="19">
        <f t="shared" ca="1" si="312"/>
        <v>0</v>
      </c>
      <c r="EW41" s="19">
        <f t="shared" ca="1" si="312"/>
        <v>0</v>
      </c>
      <c r="EX41" s="19">
        <f t="shared" ca="1" si="312"/>
        <v>0</v>
      </c>
      <c r="EY41" s="19">
        <f t="shared" ca="1" si="312"/>
        <v>0</v>
      </c>
      <c r="EZ41" s="19">
        <f t="shared" ca="1" si="312"/>
        <v>0</v>
      </c>
      <c r="FA41" s="19">
        <f t="shared" ca="1" si="312"/>
        <v>0</v>
      </c>
      <c r="FB41" s="19">
        <f t="shared" ca="1" si="312"/>
        <v>0</v>
      </c>
      <c r="FC41" s="19">
        <f t="shared" ca="1" si="312"/>
        <v>0</v>
      </c>
      <c r="FD41" s="19">
        <f t="shared" ca="1" si="312"/>
        <v>0</v>
      </c>
      <c r="FE41" s="19">
        <f t="shared" ca="1" si="312"/>
        <v>0</v>
      </c>
      <c r="FF41" s="19">
        <f t="shared" ca="1" si="312"/>
        <v>0</v>
      </c>
      <c r="FG41" s="19">
        <f t="shared" ca="1" si="312"/>
        <v>0</v>
      </c>
      <c r="FH41" s="19">
        <f t="shared" ca="1" si="313"/>
        <v>0</v>
      </c>
      <c r="FI41" s="19">
        <f t="shared" ca="1" si="313"/>
        <v>0</v>
      </c>
      <c r="FJ41" s="19">
        <f t="shared" ca="1" si="313"/>
        <v>0</v>
      </c>
      <c r="FK41" s="19">
        <f t="shared" ca="1" si="313"/>
        <v>0</v>
      </c>
      <c r="FL41" s="19">
        <f t="shared" ca="1" si="313"/>
        <v>0</v>
      </c>
      <c r="FM41" s="19">
        <f t="shared" ca="1" si="313"/>
        <v>0</v>
      </c>
      <c r="FN41" s="19">
        <f t="shared" ca="1" si="313"/>
        <v>0</v>
      </c>
      <c r="FO41" s="19">
        <f t="shared" ca="1" si="313"/>
        <v>0</v>
      </c>
      <c r="FP41" s="19">
        <f t="shared" ca="1" si="313"/>
        <v>0</v>
      </c>
      <c r="FQ41" s="19">
        <f t="shared" ca="1" si="313"/>
        <v>0</v>
      </c>
      <c r="FR41" s="19">
        <f t="shared" ca="1" si="312"/>
        <v>0</v>
      </c>
      <c r="FS41" s="19">
        <f t="shared" ca="1" si="312"/>
        <v>0</v>
      </c>
      <c r="FT41" s="19">
        <f t="shared" ca="1" si="312"/>
        <v>0</v>
      </c>
      <c r="FU41" s="19">
        <f t="shared" ca="1" si="312"/>
        <v>0</v>
      </c>
      <c r="FV41" s="19">
        <f t="shared" ca="1" si="312"/>
        <v>0</v>
      </c>
      <c r="FW41" s="19">
        <f t="shared" ca="1" si="312"/>
        <v>0</v>
      </c>
      <c r="FX41" s="19">
        <f t="shared" ca="1" si="312"/>
        <v>0</v>
      </c>
      <c r="FY41" s="19">
        <f t="shared" ca="1" si="312"/>
        <v>0</v>
      </c>
      <c r="FZ41" s="19">
        <f t="shared" ca="1" si="312"/>
        <v>0</v>
      </c>
      <c r="GA41" s="19">
        <f t="shared" ca="1" si="312"/>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4"/>
        <v>0</v>
      </c>
      <c r="GR41" s="19">
        <f t="shared" ca="1" si="314"/>
        <v>0</v>
      </c>
      <c r="GS41" s="19">
        <f t="shared" ca="1" si="314"/>
        <v>0</v>
      </c>
      <c r="GT41" s="19">
        <f t="shared" ca="1" si="314"/>
        <v>0</v>
      </c>
      <c r="GU41" s="19">
        <f t="shared" ca="1" si="314"/>
        <v>0</v>
      </c>
      <c r="GV41" s="19">
        <f t="shared" ca="1" si="314"/>
        <v>0</v>
      </c>
      <c r="GW41" s="19">
        <f t="shared" ca="1" si="314"/>
        <v>0</v>
      </c>
      <c r="GX41" s="19">
        <f t="shared" ca="1" si="314"/>
        <v>0</v>
      </c>
      <c r="GY41" s="19">
        <f t="shared" ca="1" si="314"/>
        <v>0</v>
      </c>
      <c r="GZ41" s="19">
        <f t="shared" ca="1" si="314"/>
        <v>0</v>
      </c>
      <c r="HA41" s="19">
        <f t="shared" ca="1" si="314"/>
        <v>0</v>
      </c>
      <c r="HB41" s="19">
        <f t="shared" ca="1" si="314"/>
        <v>0</v>
      </c>
      <c r="HC41" s="19">
        <f t="shared" ca="1" si="314"/>
        <v>0</v>
      </c>
      <c r="HD41" s="19">
        <f t="shared" ca="1" si="314"/>
        <v>0</v>
      </c>
      <c r="HE41" s="19">
        <f t="shared" ca="1" si="314"/>
        <v>0</v>
      </c>
      <c r="HF41" s="19">
        <f t="shared" ca="1" si="314"/>
        <v>0</v>
      </c>
      <c r="HG41" s="19">
        <f t="shared" ca="1" si="314"/>
        <v>0</v>
      </c>
      <c r="HH41" s="19">
        <f t="shared" ca="1" si="314"/>
        <v>0</v>
      </c>
      <c r="HI41" s="19">
        <f t="shared" ca="1" si="314"/>
        <v>0</v>
      </c>
      <c r="HJ41" s="19">
        <f t="shared" ca="1" si="314"/>
        <v>0</v>
      </c>
      <c r="HK41" s="19">
        <f t="shared" ca="1" si="314"/>
        <v>0</v>
      </c>
      <c r="HL41" s="19">
        <f t="shared" ca="1" si="314"/>
        <v>0</v>
      </c>
      <c r="HM41" s="19">
        <f t="shared" ca="1" si="314"/>
        <v>0</v>
      </c>
      <c r="HN41" s="19">
        <f t="shared" ca="1" si="315"/>
        <v>0</v>
      </c>
      <c r="HO41" s="19">
        <f t="shared" ca="1" si="315"/>
        <v>0</v>
      </c>
      <c r="HP41" s="19">
        <f t="shared" ca="1" si="315"/>
        <v>0</v>
      </c>
      <c r="HQ41" s="19">
        <f t="shared" ca="1" si="316"/>
        <v>0</v>
      </c>
      <c r="HR41" s="19">
        <f t="shared" ca="1" si="316"/>
        <v>0</v>
      </c>
      <c r="HS41" s="19">
        <f t="shared" ca="1" si="316"/>
        <v>0</v>
      </c>
      <c r="HT41" s="19">
        <f t="shared" ca="1" si="316"/>
        <v>0</v>
      </c>
      <c r="HU41" s="19">
        <f t="shared" ca="1" si="316"/>
        <v>0</v>
      </c>
      <c r="HV41" s="19">
        <f t="shared" ca="1" si="316"/>
        <v>0</v>
      </c>
      <c r="HW41" s="19">
        <f t="shared" ca="1" si="316"/>
        <v>0</v>
      </c>
      <c r="HX41" s="19">
        <f t="shared" ca="1" si="316"/>
        <v>0</v>
      </c>
      <c r="HY41" s="19">
        <f t="shared" ca="1" si="316"/>
        <v>0</v>
      </c>
      <c r="HZ41" s="19">
        <f t="shared" ca="1" si="316"/>
        <v>0</v>
      </c>
      <c r="IA41" s="19">
        <f t="shared" ca="1" si="315"/>
        <v>0</v>
      </c>
      <c r="IB41" s="19">
        <f t="shared" ca="1" si="315"/>
        <v>0</v>
      </c>
      <c r="IC41" s="19">
        <f t="shared" ca="1" si="315"/>
        <v>0</v>
      </c>
      <c r="ID41" s="19">
        <f t="shared" ca="1" si="315"/>
        <v>0</v>
      </c>
      <c r="IE41" s="19">
        <f t="shared" ca="1" si="315"/>
        <v>0</v>
      </c>
      <c r="IF41" s="19">
        <f t="shared" ca="1" si="315"/>
        <v>0</v>
      </c>
      <c r="IG41" s="19">
        <f t="shared" ca="1" si="315"/>
        <v>0</v>
      </c>
      <c r="IH41" s="19">
        <f t="shared" ca="1" si="315"/>
        <v>0</v>
      </c>
      <c r="II41" s="19">
        <f t="shared" ca="1" si="315"/>
        <v>0</v>
      </c>
      <c r="IJ41" s="19">
        <f t="shared" ca="1" si="315"/>
        <v>0</v>
      </c>
      <c r="IK41" s="19">
        <f t="shared" ca="1" si="315"/>
        <v>0</v>
      </c>
      <c r="IL41" s="19">
        <f t="shared" ca="1" si="315"/>
        <v>0</v>
      </c>
      <c r="IM41" s="19">
        <f t="shared" ca="1" si="315"/>
        <v>0</v>
      </c>
      <c r="IN41" s="19">
        <f t="shared" ca="1" si="315"/>
        <v>0</v>
      </c>
      <c r="IO41" s="19">
        <f t="shared" ca="1" si="315"/>
        <v>0</v>
      </c>
      <c r="IP41" s="19">
        <f t="shared" ca="1" si="315"/>
        <v>0</v>
      </c>
      <c r="IQ41" s="19">
        <f t="shared" ca="1" si="315"/>
        <v>0</v>
      </c>
      <c r="IR41" s="19">
        <f t="shared" ca="1" si="315"/>
        <v>0</v>
      </c>
      <c r="IS41" s="19">
        <f t="shared" ca="1" si="315"/>
        <v>0</v>
      </c>
      <c r="IT41" s="19">
        <f t="shared" ca="1" si="315"/>
        <v>0</v>
      </c>
      <c r="IU41" s="19">
        <f t="shared" ca="1" si="315"/>
        <v>0</v>
      </c>
      <c r="IV41" s="19">
        <f t="shared" ca="1" si="315"/>
        <v>0</v>
      </c>
      <c r="IW41" s="19">
        <f t="shared" ca="1" si="315"/>
        <v>0</v>
      </c>
      <c r="IX41" s="19">
        <f t="shared" ca="1" si="315"/>
        <v>0</v>
      </c>
      <c r="IY41" s="19">
        <f t="shared" ca="1" si="315"/>
        <v>0</v>
      </c>
      <c r="IZ41" s="5">
        <f t="shared" ca="1" si="317"/>
        <v>67</v>
      </c>
      <c r="JA41" s="9"/>
      <c r="JB41" s="5">
        <f t="shared" ca="1" si="318"/>
        <v>1</v>
      </c>
      <c r="JC41" s="5" t="b">
        <f t="shared" ca="1" si="318"/>
        <v>0</v>
      </c>
      <c r="JD41" s="19">
        <f t="shared" ca="1" si="369"/>
        <v>0</v>
      </c>
      <c r="JE41" s="5">
        <f t="shared" ca="1" si="319"/>
        <v>0</v>
      </c>
      <c r="JF41" s="5">
        <f t="shared" ca="1" si="320"/>
        <v>1.2500000000000001E-2</v>
      </c>
      <c r="JG41" s="19">
        <f t="shared" ca="1" si="321"/>
        <v>0</v>
      </c>
      <c r="JH41" s="19">
        <f t="shared" ca="1" si="321"/>
        <v>0</v>
      </c>
      <c r="JI41" s="5">
        <f t="shared" ca="1" si="322"/>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3"/>
        <v>0</v>
      </c>
      <c r="KG41" s="5">
        <f t="shared" ca="1" si="323"/>
        <v>6.25E-2</v>
      </c>
      <c r="KH41" s="5">
        <f t="shared" ca="1" si="323"/>
        <v>6.25E-2</v>
      </c>
      <c r="KI41" s="5">
        <f t="shared" ca="1" si="323"/>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4"/>
        <v>1</v>
      </c>
      <c r="KS41" s="5" t="b">
        <f t="shared" ca="1" si="325"/>
        <v>0</v>
      </c>
      <c r="KT41" s="5" t="b">
        <f t="shared" ca="1" si="325"/>
        <v>0</v>
      </c>
      <c r="KU41" s="5" t="b">
        <f t="shared" ca="1" si="325"/>
        <v>1</v>
      </c>
      <c r="KV41" s="136">
        <f t="shared" ca="1" si="326"/>
        <v>2</v>
      </c>
      <c r="KW41" s="136">
        <f t="shared" ca="1" si="326"/>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5" t="str">
        <f t="array" aca="1" ref="LN41" ca="1">IF(OR(LO41:LU41&lt;&gt;"-"),TRUE,"-")</f>
        <v>-</v>
      </c>
      <c r="LO41" s="19" t="str">
        <f t="shared" ca="1" si="373"/>
        <v>-</v>
      </c>
      <c r="LP41" s="19" t="str">
        <f t="shared" ca="1" si="373"/>
        <v>-</v>
      </c>
      <c r="LQ41" s="19" t="str">
        <f t="shared" ca="1" si="373"/>
        <v>-</v>
      </c>
      <c r="LR41" s="19" t="str">
        <f t="shared" ca="1" si="373"/>
        <v>-</v>
      </c>
      <c r="LS41" s="19" t="str">
        <f t="shared" ca="1" si="373"/>
        <v>-</v>
      </c>
      <c r="LT41" s="19" t="str">
        <f t="shared" ca="1" si="373"/>
        <v>-</v>
      </c>
      <c r="LU41" s="19" t="str">
        <f t="shared" ca="1" si="373"/>
        <v>-</v>
      </c>
      <c r="LV41" s="19" t="b">
        <f t="shared" ca="1" si="245"/>
        <v>0</v>
      </c>
      <c r="LW41" s="136">
        <f t="shared" ca="1" si="327"/>
        <v>2</v>
      </c>
      <c r="LX41" s="19">
        <f t="shared" ca="1" si="245"/>
        <v>2</v>
      </c>
      <c r="LY41" s="19" t="b">
        <f t="shared" ca="1" si="246"/>
        <v>0</v>
      </c>
      <c r="LZ41" s="19" t="str">
        <f t="shared" ca="1" si="374"/>
        <v>-</v>
      </c>
      <c r="MA41" s="5" t="str">
        <f t="shared" ca="1" si="328"/>
        <v>-</v>
      </c>
      <c r="MB41" s="5" t="str">
        <f t="shared" ca="1" si="328"/>
        <v>-</v>
      </c>
      <c r="MC41" s="5" t="str">
        <f t="shared" ca="1" si="328"/>
        <v>-</v>
      </c>
      <c r="MD41" s="5" t="str">
        <f t="shared" ca="1" si="328"/>
        <v>-</v>
      </c>
      <c r="ME41" s="19" t="b">
        <f t="shared" ca="1" si="248"/>
        <v>0</v>
      </c>
      <c r="MF41" s="19" t="str">
        <f t="shared" ca="1" si="329"/>
        <v>-</v>
      </c>
      <c r="MG41" s="19" t="str">
        <f t="shared" ca="1" si="329"/>
        <v>-</v>
      </c>
      <c r="MH41" s="19" t="b">
        <f t="shared" ca="1" si="329"/>
        <v>1</v>
      </c>
      <c r="MI41" s="19">
        <f t="shared" ca="1" si="329"/>
        <v>0.5</v>
      </c>
      <c r="MJ41" s="19">
        <f t="shared" ca="1" si="329"/>
        <v>0.5</v>
      </c>
      <c r="MK41" s="19">
        <f t="shared" ca="1" si="329"/>
        <v>0.99</v>
      </c>
      <c r="ML41" s="5">
        <f t="shared" ca="1" si="330"/>
        <v>0</v>
      </c>
      <c r="MM41" s="5">
        <f t="shared" ca="1" si="330"/>
        <v>500</v>
      </c>
      <c r="MN41" s="5">
        <f t="shared" ca="1" si="330"/>
        <v>500</v>
      </c>
      <c r="MO41" s="5" t="str">
        <f t="shared" ca="1" si="330"/>
        <v>-</v>
      </c>
      <c r="MP41" s="5">
        <f t="shared" ca="1" si="330"/>
        <v>150</v>
      </c>
      <c r="MQ41" s="5">
        <f t="shared" ca="1" si="330"/>
        <v>364</v>
      </c>
      <c r="MR41" s="5">
        <f t="shared" ca="1" si="331"/>
        <v>1</v>
      </c>
      <c r="MS41" s="9"/>
      <c r="MT41" s="19">
        <f t="shared" ca="1" si="329"/>
        <v>70</v>
      </c>
      <c r="MU41" s="19">
        <f t="shared" ca="1" si="375"/>
        <v>50</v>
      </c>
      <c r="MV41" s="19">
        <f t="shared" ca="1" si="375"/>
        <v>75</v>
      </c>
      <c r="MW41" s="19">
        <f t="shared" ca="1" si="375"/>
        <v>50</v>
      </c>
      <c r="MX41" s="19">
        <f t="shared" ca="1" si="250"/>
        <v>1</v>
      </c>
      <c r="MY41" s="5">
        <f t="shared" ca="1" si="332"/>
        <v>1</v>
      </c>
      <c r="MZ41" s="19">
        <f t="shared" ca="1" si="333"/>
        <v>1</v>
      </c>
      <c r="NA41" s="9"/>
      <c r="NB41" s="19" t="b">
        <f t="shared" ca="1" si="375"/>
        <v>0</v>
      </c>
      <c r="NC41" s="19" t="b">
        <f t="shared" ca="1" si="375"/>
        <v>0</v>
      </c>
      <c r="ND41" s="19">
        <f t="shared" ca="1" si="375"/>
        <v>2</v>
      </c>
      <c r="NE41" s="19">
        <f t="shared" ca="1" si="375"/>
        <v>2</v>
      </c>
      <c r="NF41" s="19">
        <f t="shared" ca="1" si="375"/>
        <v>2</v>
      </c>
      <c r="NG41" s="19">
        <f t="shared" ca="1" si="375"/>
        <v>2</v>
      </c>
      <c r="NH41" s="19" t="str">
        <f t="shared" ca="1" si="375"/>
        <v>-</v>
      </c>
      <c r="NI41" s="19" t="b">
        <f t="shared" ca="1" si="375"/>
        <v>1</v>
      </c>
      <c r="NJ41" s="19">
        <f t="shared" ca="1" si="375"/>
        <v>448.65000000000003</v>
      </c>
      <c r="NK41" s="19" t="str">
        <f t="shared" ca="1" si="375"/>
        <v>-</v>
      </c>
      <c r="NL41" s="19">
        <f t="shared" ca="1" si="375"/>
        <v>1</v>
      </c>
      <c r="NM41" s="19">
        <f t="shared" ca="1" si="375"/>
        <v>1</v>
      </c>
      <c r="NN41" s="19">
        <f t="shared" ca="1" si="375"/>
        <v>1</v>
      </c>
      <c r="NO41" s="19">
        <f t="shared" ca="1" si="375"/>
        <v>1</v>
      </c>
      <c r="NP41" s="19">
        <f t="shared" ca="1" si="375"/>
        <v>1</v>
      </c>
      <c r="NQ41" s="19">
        <f t="shared" ca="1" si="375"/>
        <v>1</v>
      </c>
      <c r="NR41" s="19">
        <f t="shared" ca="1" si="375"/>
        <v>1</v>
      </c>
      <c r="NS41" s="19">
        <f t="shared" ca="1" si="375"/>
        <v>1</v>
      </c>
      <c r="NT41" s="19">
        <f t="shared" ca="1" si="375"/>
        <v>1</v>
      </c>
      <c r="NU41" s="9"/>
      <c r="NV41" s="12" t="str">
        <f t="shared" ca="1" si="335"/>
        <v>-</v>
      </c>
      <c r="NW41" s="19" t="str">
        <f t="shared" ca="1" si="336"/>
        <v>-</v>
      </c>
      <c r="NX41" s="19" t="str">
        <f t="shared" ca="1" si="336"/>
        <v>-</v>
      </c>
      <c r="NY41" s="19" t="str">
        <f t="shared" ca="1" si="337"/>
        <v>-</v>
      </c>
      <c r="NZ41" s="19" t="str">
        <f t="shared" ca="1" si="336"/>
        <v>-</v>
      </c>
      <c r="OA41" s="19" t="str">
        <f t="shared" ca="1" si="338"/>
        <v>-</v>
      </c>
      <c r="OB41" s="19" t="str">
        <f t="shared" ca="1" si="336"/>
        <v>-</v>
      </c>
      <c r="OC41" s="19" t="str">
        <f t="shared" ca="1" si="336"/>
        <v>-</v>
      </c>
      <c r="OD41" s="19" t="str">
        <f t="shared" ca="1" si="336"/>
        <v>-</v>
      </c>
      <c r="OE41" s="19" t="str">
        <f t="shared" ca="1" si="336"/>
        <v>-</v>
      </c>
      <c r="OF41" s="19" t="str">
        <f t="shared" ca="1" si="336"/>
        <v>-</v>
      </c>
      <c r="OG41" s="19" t="str">
        <f t="shared" ca="1" si="336"/>
        <v>-</v>
      </c>
      <c r="OH41" s="19" t="str">
        <f t="shared" ca="1" si="336"/>
        <v>-</v>
      </c>
      <c r="OI41" s="19" t="str">
        <f t="shared" ca="1" si="336"/>
        <v>-</v>
      </c>
      <c r="OJ41" s="19" t="str">
        <f t="shared" ca="1" si="336"/>
        <v>-</v>
      </c>
      <c r="OK41" s="19" t="str">
        <f t="shared" ca="1" si="336"/>
        <v>-</v>
      </c>
      <c r="OL41" s="19" t="str">
        <f t="shared" ca="1" si="336"/>
        <v>-</v>
      </c>
      <c r="OM41" s="19" t="str">
        <f t="shared" ca="1" si="336"/>
        <v>-</v>
      </c>
      <c r="ON41" s="19" t="str">
        <f t="shared" ca="1" si="336"/>
        <v>-</v>
      </c>
      <c r="OO41" s="19" t="str">
        <f t="shared" ca="1" si="339"/>
        <v>-</v>
      </c>
      <c r="OP41" s="19" t="str">
        <f t="shared" ca="1" si="339"/>
        <v>-</v>
      </c>
      <c r="OQ41" s="19" t="str">
        <f t="shared" ca="1" si="339"/>
        <v>-</v>
      </c>
      <c r="OR41" s="19" t="str">
        <f t="shared" ca="1" si="339"/>
        <v>-</v>
      </c>
      <c r="OS41" s="19" t="str">
        <f t="shared" ca="1" si="339"/>
        <v>-</v>
      </c>
      <c r="OT41" s="19" t="str">
        <f t="shared" ca="1" si="339"/>
        <v>-</v>
      </c>
      <c r="OU41" s="19" t="str">
        <f t="shared" ca="1" si="339"/>
        <v>-</v>
      </c>
      <c r="OV41" s="19" t="str">
        <f t="shared" ca="1" si="340"/>
        <v>-</v>
      </c>
      <c r="OW41" s="19" t="str">
        <f t="shared" ca="1" si="340"/>
        <v>-</v>
      </c>
      <c r="OX41" s="19" t="str">
        <f t="shared" ca="1" si="340"/>
        <v>-</v>
      </c>
      <c r="OY41" s="19" t="str">
        <f t="shared" ca="1" si="340"/>
        <v>-</v>
      </c>
      <c r="OZ41" s="19" t="str">
        <f t="shared" ca="1" si="340"/>
        <v>-</v>
      </c>
      <c r="PA41" s="19" t="str">
        <f t="shared" ca="1" si="340"/>
        <v>-</v>
      </c>
      <c r="PB41" s="19" t="str">
        <f t="shared" ca="1" si="340"/>
        <v>-</v>
      </c>
      <c r="PC41" s="19" t="str">
        <f t="shared" ca="1" si="340"/>
        <v>-</v>
      </c>
      <c r="PD41" s="19" t="str">
        <f t="shared" ca="1" si="340"/>
        <v>-</v>
      </c>
      <c r="PE41" s="19" t="str">
        <f t="shared" ca="1" si="340"/>
        <v>-</v>
      </c>
      <c r="PF41" s="19" t="str">
        <f t="shared" ca="1" si="339"/>
        <v>-</v>
      </c>
      <c r="PG41" s="19" t="str">
        <f t="shared" ca="1" si="339"/>
        <v>-</v>
      </c>
      <c r="PH41" s="19" t="str">
        <f t="shared" ca="1" si="339"/>
        <v>-</v>
      </c>
      <c r="PI41" s="19" t="str">
        <f t="shared" ca="1" si="339"/>
        <v>-</v>
      </c>
      <c r="PJ41" s="19" t="str">
        <f t="shared" ca="1" si="339"/>
        <v>-</v>
      </c>
      <c r="PK41" s="19" t="str">
        <f t="shared" ca="1" si="339"/>
        <v>-</v>
      </c>
      <c r="PL41" s="19" t="str">
        <f t="shared" ca="1" si="339"/>
        <v>-</v>
      </c>
      <c r="PM41" s="19" t="str">
        <f t="shared" ca="1" si="339"/>
        <v>-</v>
      </c>
      <c r="PN41" s="19" t="str">
        <f t="shared" ca="1" si="339"/>
        <v>-</v>
      </c>
      <c r="PO41" s="19" t="str">
        <f t="shared" ca="1" si="341"/>
        <v>-</v>
      </c>
      <c r="PP41" s="19" t="str">
        <f t="shared" ca="1" si="341"/>
        <v>-</v>
      </c>
      <c r="PQ41" s="19" t="str">
        <f t="shared" ca="1" si="341"/>
        <v>-</v>
      </c>
      <c r="PR41" s="19" t="str">
        <f t="shared" ca="1" si="341"/>
        <v>-</v>
      </c>
      <c r="PS41" s="19" t="str">
        <f t="shared" ca="1" si="341"/>
        <v>-</v>
      </c>
      <c r="PT41" s="19" t="str">
        <f t="shared" ca="1" si="341"/>
        <v>-</v>
      </c>
      <c r="PU41" s="19" t="str">
        <f t="shared" ca="1" si="341"/>
        <v>-</v>
      </c>
      <c r="PV41" s="19" t="str">
        <f t="shared" ca="1" si="341"/>
        <v>-</v>
      </c>
      <c r="PW41" s="19" t="str">
        <f t="shared" ca="1" si="341"/>
        <v>-</v>
      </c>
      <c r="PX41" s="19" t="str">
        <f t="shared" ca="1" si="341"/>
        <v>-</v>
      </c>
      <c r="PY41" s="19" t="str">
        <f t="shared" ca="1" si="341"/>
        <v>-</v>
      </c>
      <c r="PZ41" s="19" t="str">
        <f t="shared" ca="1" si="341"/>
        <v>-</v>
      </c>
      <c r="QA41" s="19" t="str">
        <f t="shared" ca="1" si="341"/>
        <v>-</v>
      </c>
      <c r="QB41" s="19" t="str">
        <f t="shared" ca="1" si="341"/>
        <v>-</v>
      </c>
      <c r="QC41" s="19" t="str">
        <f t="shared" ca="1" si="341"/>
        <v>-</v>
      </c>
      <c r="QD41" s="19" t="str">
        <f t="shared" ca="1" si="341"/>
        <v>-</v>
      </c>
      <c r="QE41" s="19" t="str">
        <f t="shared" ca="1" si="342"/>
        <v>-</v>
      </c>
      <c r="QF41" s="12" t="str">
        <f t="shared" ca="1" si="343"/>
        <v>-</v>
      </c>
      <c r="QG41" s="19" t="str">
        <f t="shared" ca="1" si="342"/>
        <v>-</v>
      </c>
      <c r="QH41" s="19" t="str">
        <f t="shared" ca="1" si="342"/>
        <v>-</v>
      </c>
      <c r="QI41" s="19" t="str">
        <f t="shared" ca="1" si="342"/>
        <v>-</v>
      </c>
      <c r="QJ41" s="19" t="str">
        <f t="shared" ca="1" si="382"/>
        <v>-</v>
      </c>
      <c r="QK41" s="19" t="str">
        <f t="shared" ca="1" si="382"/>
        <v>-</v>
      </c>
      <c r="QL41" s="19" t="str">
        <f t="shared" ca="1" si="382"/>
        <v>-</v>
      </c>
      <c r="QM41" s="19" t="str">
        <f t="shared" ca="1" si="382"/>
        <v>-</v>
      </c>
      <c r="QN41" s="19" t="str">
        <f t="shared" ca="1" si="382"/>
        <v>-</v>
      </c>
      <c r="QO41" s="19" t="str">
        <f t="shared" ca="1" si="382"/>
        <v>-</v>
      </c>
      <c r="QP41" s="19" t="str">
        <f t="shared" ca="1" si="342"/>
        <v>-</v>
      </c>
      <c r="QQ41" s="19" t="str">
        <f t="shared" ca="1" si="342"/>
        <v>-</v>
      </c>
      <c r="QR41" s="19" t="str">
        <f t="shared" ca="1" si="342"/>
        <v>-</v>
      </c>
      <c r="QS41" s="19" t="str">
        <f t="shared" ca="1" si="342"/>
        <v>-</v>
      </c>
      <c r="QT41" s="19" t="str">
        <f t="shared" ca="1" si="342"/>
        <v>-</v>
      </c>
      <c r="QU41" s="19" t="str">
        <f t="shared" ca="1" si="342"/>
        <v>-</v>
      </c>
      <c r="QV41" s="19" t="str">
        <f t="shared" ca="1" si="342"/>
        <v>-</v>
      </c>
      <c r="QW41" s="19" t="str">
        <f t="shared" ca="1" si="342"/>
        <v>-</v>
      </c>
      <c r="QX41" s="19" t="str">
        <f t="shared" ca="1" si="342"/>
        <v>-</v>
      </c>
      <c r="QY41" s="19" t="str">
        <f t="shared" ca="1" si="342"/>
        <v>-</v>
      </c>
      <c r="QZ41" s="19" t="str">
        <f t="shared" ca="1" si="342"/>
        <v>-</v>
      </c>
      <c r="RA41" s="19" t="str">
        <f t="shared" ca="1" si="344"/>
        <v>-</v>
      </c>
      <c r="RB41" s="19" t="str">
        <f t="shared" ca="1" si="344"/>
        <v>-</v>
      </c>
      <c r="RC41" s="19" t="str">
        <f t="shared" ca="1" si="344"/>
        <v>-</v>
      </c>
      <c r="RD41" s="19" t="str">
        <f t="shared" ca="1" si="344"/>
        <v>-</v>
      </c>
      <c r="RE41" s="19" t="str">
        <f t="shared" ca="1" si="344"/>
        <v>-</v>
      </c>
      <c r="RF41" s="19" t="str">
        <f t="shared" ca="1" si="344"/>
        <v>-</v>
      </c>
      <c r="RG41" s="19" t="str">
        <f t="shared" ca="1" si="344"/>
        <v>-</v>
      </c>
      <c r="RH41" s="19" t="str">
        <f t="shared" ca="1" si="344"/>
        <v>-</v>
      </c>
      <c r="RI41" s="19" t="str">
        <f t="shared" ca="1" si="344"/>
        <v>-</v>
      </c>
      <c r="RJ41" s="19" t="str">
        <f t="shared" ca="1" si="345"/>
        <v>-</v>
      </c>
      <c r="RK41" s="19" t="str">
        <f t="shared" ca="1" si="345"/>
        <v>-</v>
      </c>
      <c r="RL41" s="19" t="str">
        <f t="shared" ca="1" si="345"/>
        <v>-</v>
      </c>
      <c r="RM41" s="19" t="str">
        <f t="shared" ca="1" si="345"/>
        <v>-</v>
      </c>
      <c r="RN41" s="19" t="str">
        <f t="shared" ca="1" si="345"/>
        <v>-</v>
      </c>
      <c r="RO41" s="19" t="str">
        <f t="shared" ca="1" si="345"/>
        <v>-</v>
      </c>
      <c r="RP41" s="19" t="str">
        <f t="shared" ca="1" si="344"/>
        <v>-</v>
      </c>
      <c r="RQ41" s="19" t="str">
        <f t="shared" ca="1" si="344"/>
        <v>-</v>
      </c>
      <c r="RR41" s="19" t="str">
        <f t="shared" ca="1" si="344"/>
        <v>-</v>
      </c>
      <c r="RS41" s="19" t="str">
        <f t="shared" ca="1" si="344"/>
        <v>-</v>
      </c>
      <c r="RT41" s="19" t="str">
        <f t="shared" ca="1" si="344"/>
        <v>-</v>
      </c>
      <c r="RU41" s="19" t="str">
        <f t="shared" ca="1" si="344"/>
        <v>-</v>
      </c>
      <c r="RV41" s="19" t="str">
        <f t="shared" ca="1" si="344"/>
        <v>-</v>
      </c>
      <c r="RW41" s="19" t="str">
        <f t="shared" ca="1" si="346"/>
        <v>-</v>
      </c>
      <c r="RX41" s="19" t="str">
        <f t="shared" ca="1" si="346"/>
        <v>-</v>
      </c>
      <c r="RY41" s="19" t="str">
        <f t="shared" ca="1" si="346"/>
        <v>-</v>
      </c>
      <c r="RZ41" s="19" t="str">
        <f t="shared" ca="1" si="346"/>
        <v>-</v>
      </c>
      <c r="SA41" s="19" t="str">
        <f t="shared" ca="1" si="346"/>
        <v>-</v>
      </c>
      <c r="SB41" s="19" t="str">
        <f t="shared" ca="1" si="346"/>
        <v>-</v>
      </c>
      <c r="SC41" s="19" t="str">
        <f t="shared" ca="1" si="346"/>
        <v>-</v>
      </c>
      <c r="SD41" s="19" t="str">
        <f t="shared" ca="1" si="346"/>
        <v>-</v>
      </c>
      <c r="SE41" s="19" t="str">
        <f t="shared" ca="1" si="346"/>
        <v>-</v>
      </c>
      <c r="SF41" s="19" t="str">
        <f t="shared" ca="1" si="346"/>
        <v>-</v>
      </c>
      <c r="SG41" s="19" t="str">
        <f t="shared" ca="1" si="346"/>
        <v>-</v>
      </c>
      <c r="SH41" s="19" t="str">
        <f t="shared" ca="1" si="346"/>
        <v>-</v>
      </c>
      <c r="SI41" s="19" t="str">
        <f t="shared" ca="1" si="346"/>
        <v>-</v>
      </c>
      <c r="SJ41" s="19" t="str">
        <f t="shared" ca="1" si="347"/>
        <v>-</v>
      </c>
      <c r="SK41" s="19" t="str">
        <f t="shared" ca="1" si="347"/>
        <v>-</v>
      </c>
      <c r="SL41" s="19" t="str">
        <f t="shared" ca="1" si="347"/>
        <v>-</v>
      </c>
      <c r="SM41" s="19" t="str">
        <f t="shared" ca="1" si="347"/>
        <v>-</v>
      </c>
      <c r="SN41" s="19" t="str">
        <f t="shared" ca="1" si="347"/>
        <v>-</v>
      </c>
      <c r="SO41" s="19" t="str">
        <f t="shared" ca="1" si="347"/>
        <v>-</v>
      </c>
      <c r="SP41" s="12" t="b">
        <f t="shared" ca="1" si="348"/>
        <v>1</v>
      </c>
      <c r="SQ41" s="19" t="str">
        <f t="shared" ref="SQ41:UN42" ca="1" si="387">OFFSET(SQ$5,$B41,0)</f>
        <v>-</v>
      </c>
      <c r="SR41" s="19" t="str">
        <f t="shared" ca="1" si="387"/>
        <v>-</v>
      </c>
      <c r="SS41" s="19" t="str">
        <f t="shared" ca="1" si="387"/>
        <v>-</v>
      </c>
      <c r="ST41" s="19" t="str">
        <f t="shared" ca="1" si="387"/>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3"/>
        <v>-</v>
      </c>
      <c r="UP41" s="19" t="str">
        <f t="shared" ca="1" si="376"/>
        <v>-</v>
      </c>
      <c r="UQ41" s="19" t="str">
        <f t="shared" ca="1" si="376"/>
        <v>-</v>
      </c>
      <c r="UR41" s="19" t="str">
        <f t="shared" ca="1" si="376"/>
        <v>-</v>
      </c>
      <c r="US41" s="19" t="str">
        <f t="shared" ca="1" si="376"/>
        <v>-</v>
      </c>
      <c r="UT41" s="19" t="str">
        <f t="shared" ca="1" si="349"/>
        <v>-</v>
      </c>
      <c r="UU41" s="19" t="str">
        <f t="shared" ca="1" si="349"/>
        <v>-</v>
      </c>
      <c r="UV41" s="19" t="str">
        <f t="shared" ca="1" si="349"/>
        <v>-</v>
      </c>
      <c r="UW41" s="19" t="str">
        <f t="shared" ca="1" si="349"/>
        <v>-</v>
      </c>
      <c r="UX41" s="19" t="str">
        <f t="shared" ca="1" si="349"/>
        <v>-</v>
      </c>
      <c r="UY41" s="19" t="str">
        <f t="shared" ca="1" si="349"/>
        <v>-</v>
      </c>
      <c r="UZ41" s="19">
        <f t="shared" ca="1" si="377"/>
        <v>0</v>
      </c>
      <c r="VA41" s="23">
        <v>0</v>
      </c>
    </row>
    <row r="42" spans="1:573" outlineLevel="2">
      <c r="A42" s="21">
        <f t="shared" si="350"/>
        <v>37</v>
      </c>
      <c r="B42" s="215">
        <f t="shared" ca="1" si="378"/>
        <v>33</v>
      </c>
      <c r="C42">
        <f>202</f>
        <v>202</v>
      </c>
      <c r="D42" s="19" t="str">
        <f t="shared" ca="1" si="289"/>
        <v>SNSW</v>
      </c>
      <c r="E42" t="b">
        <v>1</v>
      </c>
      <c r="F42" t="b">
        <v>0</v>
      </c>
      <c r="G42" s="352" t="b">
        <v>0</v>
      </c>
      <c r="H42" s="231">
        <f t="shared" ca="1" si="379"/>
        <v>4</v>
      </c>
      <c r="I42" s="231">
        <f t="shared" ca="1" si="351"/>
        <v>1</v>
      </c>
      <c r="J42" s="231">
        <f t="shared" ca="1" si="351"/>
        <v>1</v>
      </c>
      <c r="K42" s="231" t="str">
        <f t="shared" ca="1" si="351"/>
        <v/>
      </c>
      <c r="L42" s="231">
        <f t="shared" ca="1" si="352"/>
        <v>3</v>
      </c>
      <c r="M42" s="231">
        <f t="shared" ca="1" si="352"/>
        <v>2</v>
      </c>
      <c r="N42" s="231">
        <f t="shared" ca="1" si="353"/>
        <v>2</v>
      </c>
      <c r="O42" s="231">
        <f t="shared" ca="1" si="351"/>
        <v>3</v>
      </c>
      <c r="P42" s="231">
        <f t="shared" ca="1" si="355"/>
        <v>2</v>
      </c>
      <c r="Q42" s="231">
        <f t="shared" ca="1" si="355"/>
        <v>0</v>
      </c>
      <c r="R42" s="231">
        <f t="shared" ca="1" si="355"/>
        <v>0</v>
      </c>
      <c r="S42" s="231">
        <f t="shared" ca="1" si="355"/>
        <v>0</v>
      </c>
      <c r="T42" s="231">
        <f t="shared" ca="1" si="355"/>
        <v>0</v>
      </c>
      <c r="U42" s="231">
        <f t="shared" ca="1" si="351"/>
        <v>1</v>
      </c>
      <c r="V42" s="231">
        <f t="shared" ca="1" si="356"/>
        <v>1</v>
      </c>
      <c r="W42" s="231">
        <f t="shared" ref="W42:X42" ca="1" si="388">OFFSET(W42,-1,0)</f>
        <v>1</v>
      </c>
      <c r="X42" s="231">
        <f t="shared" ca="1" si="388"/>
        <v>1</v>
      </c>
      <c r="Y42" s="267"/>
      <c r="Z42" s="267"/>
      <c r="AA42" s="267"/>
      <c r="AB42" s="267"/>
      <c r="AC42" s="231">
        <f t="shared" ca="1" si="357"/>
        <v>0</v>
      </c>
      <c r="AD42" s="267"/>
      <c r="AE42" s="267">
        <f t="shared" ca="1" si="358"/>
        <v>0</v>
      </c>
      <c r="AF42" s="267">
        <f t="shared" ca="1" si="358"/>
        <v>0</v>
      </c>
      <c r="AG42" s="267">
        <f t="shared" ca="1" si="358"/>
        <v>0</v>
      </c>
      <c r="AH42" s="267">
        <f t="shared" ca="1" si="358"/>
        <v>0</v>
      </c>
      <c r="AI42" s="267">
        <f t="shared" ca="1" si="358"/>
        <v>0</v>
      </c>
      <c r="AJ42" s="267">
        <f t="shared" ca="1" si="358"/>
        <v>0</v>
      </c>
      <c r="AK42" s="267">
        <f t="shared" ca="1" si="358"/>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9"/>
        <v>00004 FeedSupplyTemplate SNSW MWM     Day204 Scan2-0000 RR000p WP100p MP100p GP100p T_TRUE  (F33N33)</v>
      </c>
      <c r="AT42" s="9" t="str">
        <f ca="1">IF(COUNTIF(AS$5:AS42,AS42)=1,"-","Dup")</f>
        <v>-</v>
      </c>
      <c r="AU42" s="9"/>
      <c r="AV42" s="19" t="b">
        <f t="shared" ca="1" si="360"/>
        <v>0</v>
      </c>
      <c r="AW42" s="19" t="b">
        <f t="shared" ca="1" si="360"/>
        <v>0</v>
      </c>
      <c r="AX42" s="19" t="b">
        <f t="shared" ca="1" si="360"/>
        <v>0</v>
      </c>
      <c r="AY42" s="19" t="b">
        <f t="shared" ca="1" si="384"/>
        <v>0</v>
      </c>
      <c r="AZ42" s="19" t="b">
        <f t="shared" ca="1" si="384"/>
        <v>0</v>
      </c>
      <c r="BA42" s="19" t="b">
        <f t="shared" ca="1" si="360"/>
        <v>0</v>
      </c>
      <c r="BB42" s="19" t="b">
        <f t="shared" ca="1" si="360"/>
        <v>0</v>
      </c>
      <c r="BC42" s="19" t="b">
        <f t="shared" ca="1" si="360"/>
        <v>0</v>
      </c>
      <c r="BD42" s="9"/>
      <c r="BE42" s="5" t="b">
        <f t="shared" ca="1" si="294"/>
        <v>1</v>
      </c>
      <c r="BF42" s="5" t="str">
        <f t="shared" ca="1" si="294"/>
        <v>-</v>
      </c>
      <c r="BG42" s="5" t="str">
        <f t="shared" ca="1" si="294"/>
        <v>-</v>
      </c>
      <c r="BH42" s="5" t="str">
        <f t="shared" ca="1" si="294"/>
        <v>-</v>
      </c>
      <c r="BI42" s="5" t="b">
        <f t="shared" ca="1" si="294"/>
        <v>0</v>
      </c>
      <c r="BJ42" s="136">
        <f t="shared" ca="1" si="294"/>
        <v>0.25</v>
      </c>
      <c r="BK42" s="19" t="b">
        <f t="shared" ca="1" si="295"/>
        <v>0</v>
      </c>
      <c r="BL42" s="9"/>
      <c r="BM42" s="5" t="str">
        <f t="shared" ca="1" si="296"/>
        <v>-</v>
      </c>
      <c r="BN42" s="19" t="str">
        <f t="shared" ca="1" si="297"/>
        <v>-</v>
      </c>
      <c r="BO42" s="19" t="str">
        <f t="shared" ca="1" si="297"/>
        <v>-</v>
      </c>
      <c r="BP42" s="19" t="str">
        <f t="shared" ca="1" si="297"/>
        <v>-</v>
      </c>
      <c r="BQ42" s="5" t="str">
        <f t="shared" ca="1" si="298"/>
        <v>-</v>
      </c>
      <c r="BR42" s="19" t="str">
        <f t="shared" ca="1" si="299"/>
        <v>-</v>
      </c>
      <c r="BS42" s="5" t="str">
        <f t="shared" ca="1" si="300"/>
        <v>-</v>
      </c>
      <c r="BT42" s="19" t="str">
        <f t="shared" ca="1" si="301"/>
        <v>-</v>
      </c>
      <c r="BU42" s="19" t="str">
        <f t="shared" ca="1" si="301"/>
        <v>-</v>
      </c>
      <c r="BV42" s="19" t="str">
        <f t="shared" ca="1" si="301"/>
        <v>-</v>
      </c>
      <c r="BW42" s="5" t="str">
        <f t="shared" ca="1" si="302"/>
        <v>-</v>
      </c>
      <c r="BX42" s="9"/>
      <c r="BY42" s="19" t="str">
        <f t="shared" ca="1" si="303"/>
        <v>-</v>
      </c>
      <c r="BZ42" s="19" t="str">
        <f t="shared" ca="1" si="303"/>
        <v>-</v>
      </c>
      <c r="CA42" s="19" t="str">
        <f t="shared" ca="1" si="303"/>
        <v>-</v>
      </c>
      <c r="CB42" s="19" t="str">
        <f t="shared" ca="1" si="303"/>
        <v>-</v>
      </c>
      <c r="CC42" s="19" t="str">
        <f t="shared" ca="1" si="303"/>
        <v>-</v>
      </c>
      <c r="CD42" s="19" t="str">
        <f t="shared" ca="1" si="303"/>
        <v>-</v>
      </c>
      <c r="CE42" s="19" t="str">
        <f t="shared" ca="1" si="303"/>
        <v>-</v>
      </c>
      <c r="CF42" s="19" t="str">
        <f t="shared" ca="1" si="303"/>
        <v>-</v>
      </c>
      <c r="CG42" s="19" t="str">
        <f t="shared" ca="1" si="303"/>
        <v>-</v>
      </c>
      <c r="CH42" s="19" t="str">
        <f t="shared" ca="1" si="303"/>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4"/>
        <v>652</v>
      </c>
      <c r="CS42" s="433">
        <f t="shared" ca="1" si="304"/>
        <v>686</v>
      </c>
      <c r="CT42" s="433">
        <f t="shared" ca="1" si="304"/>
        <v>721</v>
      </c>
      <c r="CU42" s="144">
        <f t="shared" ca="1" si="305"/>
        <v>378</v>
      </c>
      <c r="CV42" s="144">
        <f t="shared" ca="1" si="305"/>
        <v>413</v>
      </c>
      <c r="CW42" s="144">
        <f t="shared" ca="1" si="305"/>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10"/>
        <v>-</v>
      </c>
      <c r="DP42" s="19">
        <f t="shared" ca="1" si="310"/>
        <v>0</v>
      </c>
      <c r="DQ42" s="19">
        <f t="shared" ca="1" si="310"/>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1"/>
        <v>0</v>
      </c>
      <c r="EG42" s="19">
        <f t="shared" ca="1" si="311"/>
        <v>0</v>
      </c>
      <c r="EH42" s="19">
        <f t="shared" ca="1" si="311"/>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4"/>
        <v>0</v>
      </c>
      <c r="GR42" s="19">
        <f t="shared" ca="1" si="314"/>
        <v>0</v>
      </c>
      <c r="GS42" s="19">
        <f t="shared" ca="1" si="314"/>
        <v>0</v>
      </c>
      <c r="GT42" s="19">
        <f t="shared" ca="1" si="314"/>
        <v>0</v>
      </c>
      <c r="GU42" s="19">
        <f t="shared" ca="1" si="314"/>
        <v>0</v>
      </c>
      <c r="GV42" s="19">
        <f t="shared" ca="1" si="314"/>
        <v>0</v>
      </c>
      <c r="GW42" s="19">
        <f t="shared" ca="1" si="314"/>
        <v>0</v>
      </c>
      <c r="GX42" s="19">
        <f t="shared" ca="1" si="314"/>
        <v>0</v>
      </c>
      <c r="GY42" s="19">
        <f t="shared" ca="1" si="314"/>
        <v>0</v>
      </c>
      <c r="GZ42" s="19">
        <f t="shared" ca="1" si="314"/>
        <v>0</v>
      </c>
      <c r="HA42" s="19">
        <f t="shared" ca="1" si="314"/>
        <v>0</v>
      </c>
      <c r="HB42" s="19">
        <f t="shared" ca="1" si="314"/>
        <v>0</v>
      </c>
      <c r="HC42" s="19">
        <f t="shared" ca="1" si="314"/>
        <v>0</v>
      </c>
      <c r="HD42" s="19">
        <f t="shared" ca="1" si="314"/>
        <v>0</v>
      </c>
      <c r="HE42" s="19">
        <f t="shared" ca="1" si="314"/>
        <v>0</v>
      </c>
      <c r="HF42" s="19">
        <f t="shared" ca="1" si="314"/>
        <v>0</v>
      </c>
      <c r="HG42" s="19">
        <f t="shared" ca="1" si="314"/>
        <v>0</v>
      </c>
      <c r="HH42" s="19">
        <f t="shared" ca="1" si="314"/>
        <v>0</v>
      </c>
      <c r="HI42" s="19">
        <f t="shared" ca="1" si="314"/>
        <v>0</v>
      </c>
      <c r="HJ42" s="19">
        <f t="shared" ca="1" si="314"/>
        <v>0</v>
      </c>
      <c r="HK42" s="19">
        <f t="shared" ca="1" si="314"/>
        <v>0</v>
      </c>
      <c r="HL42" s="19">
        <f t="shared" ca="1" si="314"/>
        <v>0</v>
      </c>
      <c r="HM42" s="19">
        <f t="shared" ca="1" si="314"/>
        <v>0</v>
      </c>
      <c r="HN42" s="19">
        <f t="shared" ca="1" si="315"/>
        <v>0</v>
      </c>
      <c r="HO42" s="19">
        <f t="shared" ca="1" si="315"/>
        <v>0</v>
      </c>
      <c r="HP42" s="19">
        <f t="shared" ca="1" si="315"/>
        <v>0</v>
      </c>
      <c r="HQ42" s="19">
        <f t="shared" ca="1" si="316"/>
        <v>0</v>
      </c>
      <c r="HR42" s="19">
        <f t="shared" ca="1" si="316"/>
        <v>0</v>
      </c>
      <c r="HS42" s="19">
        <f t="shared" ca="1" si="316"/>
        <v>0</v>
      </c>
      <c r="HT42" s="19">
        <f t="shared" ca="1" si="316"/>
        <v>0</v>
      </c>
      <c r="HU42" s="19">
        <f t="shared" ca="1" si="316"/>
        <v>0</v>
      </c>
      <c r="HV42" s="19">
        <f t="shared" ca="1" si="316"/>
        <v>0</v>
      </c>
      <c r="HW42" s="19">
        <f t="shared" ca="1" si="316"/>
        <v>0</v>
      </c>
      <c r="HX42" s="19">
        <f t="shared" ca="1" si="316"/>
        <v>0</v>
      </c>
      <c r="HY42" s="19">
        <f t="shared" ca="1" si="316"/>
        <v>0</v>
      </c>
      <c r="HZ42" s="19">
        <f t="shared" ca="1" si="316"/>
        <v>0</v>
      </c>
      <c r="IA42" s="19">
        <f t="shared" ca="1" si="315"/>
        <v>0</v>
      </c>
      <c r="IB42" s="19">
        <f t="shared" ca="1" si="315"/>
        <v>0</v>
      </c>
      <c r="IC42" s="19">
        <f t="shared" ca="1" si="315"/>
        <v>0</v>
      </c>
      <c r="ID42" s="19">
        <f t="shared" ca="1" si="315"/>
        <v>0</v>
      </c>
      <c r="IE42" s="19">
        <f t="shared" ca="1" si="315"/>
        <v>0</v>
      </c>
      <c r="IF42" s="19">
        <f t="shared" ca="1" si="315"/>
        <v>0</v>
      </c>
      <c r="IG42" s="19">
        <f t="shared" ca="1" si="315"/>
        <v>0</v>
      </c>
      <c r="IH42" s="19">
        <f t="shared" ca="1" si="315"/>
        <v>0</v>
      </c>
      <c r="II42" s="19">
        <f t="shared" ca="1" si="315"/>
        <v>0</v>
      </c>
      <c r="IJ42" s="19">
        <f t="shared" ca="1" si="315"/>
        <v>0</v>
      </c>
      <c r="IK42" s="19">
        <f t="shared" ca="1" si="315"/>
        <v>0</v>
      </c>
      <c r="IL42" s="19">
        <f t="shared" ca="1" si="315"/>
        <v>0</v>
      </c>
      <c r="IM42" s="19">
        <f t="shared" ca="1" si="315"/>
        <v>0</v>
      </c>
      <c r="IN42" s="19">
        <f t="shared" ca="1" si="315"/>
        <v>0</v>
      </c>
      <c r="IO42" s="19">
        <f t="shared" ca="1" si="315"/>
        <v>0</v>
      </c>
      <c r="IP42" s="19">
        <f t="shared" ca="1" si="315"/>
        <v>0</v>
      </c>
      <c r="IQ42" s="19">
        <f t="shared" ca="1" si="315"/>
        <v>0</v>
      </c>
      <c r="IR42" s="19">
        <f t="shared" ca="1" si="315"/>
        <v>0</v>
      </c>
      <c r="IS42" s="19">
        <f t="shared" ca="1" si="315"/>
        <v>0</v>
      </c>
      <c r="IT42" s="19">
        <f t="shared" ca="1" si="315"/>
        <v>0</v>
      </c>
      <c r="IU42" s="19">
        <f t="shared" ca="1" si="315"/>
        <v>0</v>
      </c>
      <c r="IV42" s="19">
        <f t="shared" ca="1" si="315"/>
        <v>0</v>
      </c>
      <c r="IW42" s="19">
        <f t="shared" ca="1" si="315"/>
        <v>0</v>
      </c>
      <c r="IX42" s="19">
        <f t="shared" ca="1" si="315"/>
        <v>0</v>
      </c>
      <c r="IY42" s="19">
        <f t="shared" ca="1" si="315"/>
        <v>0</v>
      </c>
      <c r="IZ42" s="5">
        <f t="shared" ca="1" si="317"/>
        <v>67</v>
      </c>
      <c r="JA42" s="9"/>
      <c r="JB42" s="5">
        <f t="shared" ca="1" si="318"/>
        <v>1</v>
      </c>
      <c r="JC42" s="5" t="b">
        <f t="shared" ca="1" si="318"/>
        <v>0</v>
      </c>
      <c r="JD42" s="19">
        <f t="shared" ca="1" si="369"/>
        <v>0</v>
      </c>
      <c r="JE42" s="5">
        <f t="shared" ca="1" si="319"/>
        <v>0</v>
      </c>
      <c r="JF42" s="5">
        <f t="shared" ca="1" si="320"/>
        <v>1.2500000000000001E-2</v>
      </c>
      <c r="JG42" s="19">
        <f t="shared" ca="1" si="321"/>
        <v>0</v>
      </c>
      <c r="JH42" s="19">
        <f t="shared" ca="1" si="321"/>
        <v>0</v>
      </c>
      <c r="JI42" s="5">
        <f t="shared" ca="1" si="322"/>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3"/>
        <v>0</v>
      </c>
      <c r="KG42" s="5">
        <f t="shared" ca="1" si="323"/>
        <v>6.25E-2</v>
      </c>
      <c r="KH42" s="5">
        <f t="shared" ca="1" si="323"/>
        <v>6.25E-2</v>
      </c>
      <c r="KI42" s="5">
        <f t="shared" ca="1" si="323"/>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4"/>
        <v>1</v>
      </c>
      <c r="KS42" s="5" t="b">
        <f t="shared" ca="1" si="325"/>
        <v>0</v>
      </c>
      <c r="KT42" s="5" t="b">
        <f t="shared" ca="1" si="325"/>
        <v>0</v>
      </c>
      <c r="KU42" s="5" t="b">
        <f t="shared" ca="1" si="325"/>
        <v>1</v>
      </c>
      <c r="KV42" s="136">
        <f t="shared" ca="1" si="326"/>
        <v>2</v>
      </c>
      <c r="KW42" s="136">
        <f t="shared" ca="1" si="326"/>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5" t="str">
        <f t="array" aca="1" ref="LN42" ca="1">IF(OR(LO42:LU42&lt;&gt;"-"),TRUE,"-")</f>
        <v>-</v>
      </c>
      <c r="LO42" s="19" t="str">
        <f t="shared" ca="1" si="373"/>
        <v>-</v>
      </c>
      <c r="LP42" s="19" t="str">
        <f t="shared" ca="1" si="373"/>
        <v>-</v>
      </c>
      <c r="LQ42" s="19" t="str">
        <f t="shared" ca="1" si="373"/>
        <v>-</v>
      </c>
      <c r="LR42" s="19" t="str">
        <f t="shared" ca="1" si="373"/>
        <v>-</v>
      </c>
      <c r="LS42" s="19" t="str">
        <f t="shared" ca="1" si="373"/>
        <v>-</v>
      </c>
      <c r="LT42" s="19" t="str">
        <f t="shared" ca="1" si="373"/>
        <v>-</v>
      </c>
      <c r="LU42" s="19" t="str">
        <f t="shared" ca="1" si="373"/>
        <v>-</v>
      </c>
      <c r="LV42" s="19" t="b">
        <f t="shared" ca="1" si="373"/>
        <v>0</v>
      </c>
      <c r="LW42" s="12" t="s">
        <v>34</v>
      </c>
      <c r="LX42" s="12" t="s">
        <v>34</v>
      </c>
      <c r="LY42" s="19" t="b">
        <f t="shared" ca="1" si="373"/>
        <v>0</v>
      </c>
      <c r="LZ42" s="19" t="str">
        <f t="shared" ca="1" si="373"/>
        <v>-</v>
      </c>
      <c r="MA42" s="5" t="str">
        <f t="shared" ca="1" si="328"/>
        <v>-</v>
      </c>
      <c r="MB42" s="5" t="str">
        <f t="shared" ca="1" si="328"/>
        <v>-</v>
      </c>
      <c r="MC42" s="5" t="str">
        <f t="shared" ca="1" si="328"/>
        <v>-</v>
      </c>
      <c r="MD42" s="5" t="str">
        <f t="shared" ca="1" si="328"/>
        <v>-</v>
      </c>
      <c r="ME42" s="19" t="b">
        <f t="shared" ca="1" si="248"/>
        <v>0</v>
      </c>
      <c r="MF42" s="19" t="str">
        <f t="shared" ca="1" si="249"/>
        <v>-</v>
      </c>
      <c r="MG42" s="19" t="str">
        <f t="shared" ca="1" si="249"/>
        <v>-</v>
      </c>
      <c r="MH42" s="19" t="b">
        <f t="shared" ca="1" si="249"/>
        <v>1</v>
      </c>
      <c r="MI42" s="19">
        <f t="shared" ca="1" si="249"/>
        <v>0.5</v>
      </c>
      <c r="MJ42" s="19">
        <f t="shared" ca="1" si="249"/>
        <v>0.5</v>
      </c>
      <c r="MK42" s="19">
        <f t="shared" ca="1" si="249"/>
        <v>0.99</v>
      </c>
      <c r="ML42" s="5">
        <f t="shared" ref="ML42:MQ42" ca="1" si="392">INDEX(i.FlkStrctr,$N42,ML$15)</f>
        <v>0</v>
      </c>
      <c r="MM42" s="5">
        <f t="shared" ca="1" si="392"/>
        <v>500</v>
      </c>
      <c r="MN42" s="5">
        <f t="shared" ca="1" si="392"/>
        <v>500</v>
      </c>
      <c r="MO42" s="5" t="str">
        <f t="shared" ca="1" si="392"/>
        <v>-</v>
      </c>
      <c r="MP42" s="5">
        <f t="shared" ca="1" si="392"/>
        <v>150</v>
      </c>
      <c r="MQ42" s="5">
        <f t="shared" ca="1" si="392"/>
        <v>364</v>
      </c>
      <c r="MR42" s="5">
        <f t="shared" ca="1" si="331"/>
        <v>1</v>
      </c>
      <c r="MS42" s="9"/>
      <c r="MT42" s="19">
        <f t="shared" ca="1" si="329"/>
        <v>70</v>
      </c>
      <c r="MU42" s="19">
        <f t="shared" ca="1" si="375"/>
        <v>50</v>
      </c>
      <c r="MV42" s="19">
        <f t="shared" ca="1" si="375"/>
        <v>75</v>
      </c>
      <c r="MW42" s="19">
        <f t="shared" ca="1" si="375"/>
        <v>50</v>
      </c>
      <c r="MX42" s="19">
        <f t="shared" ca="1" si="250"/>
        <v>1</v>
      </c>
      <c r="MY42" s="5">
        <f t="shared" ca="1" si="332"/>
        <v>1</v>
      </c>
      <c r="MZ42" s="19">
        <f t="shared" ca="1" si="333"/>
        <v>1</v>
      </c>
      <c r="NA42" s="9"/>
      <c r="NB42" s="19" t="b">
        <f t="shared" ca="1" si="375"/>
        <v>0</v>
      </c>
      <c r="NC42" s="19" t="b">
        <f t="shared" ca="1" si="375"/>
        <v>0</v>
      </c>
      <c r="ND42" s="19">
        <f t="shared" ca="1" si="375"/>
        <v>2</v>
      </c>
      <c r="NE42" s="19">
        <f t="shared" ca="1" si="375"/>
        <v>2</v>
      </c>
      <c r="NF42" s="19">
        <f t="shared" ca="1" si="375"/>
        <v>2</v>
      </c>
      <c r="NG42" s="19">
        <f t="shared" ca="1" si="375"/>
        <v>2</v>
      </c>
      <c r="NH42" s="19" t="str">
        <f t="shared" ca="1" si="375"/>
        <v>-</v>
      </c>
      <c r="NI42" s="19" t="b">
        <f t="shared" ca="1" si="375"/>
        <v>1</v>
      </c>
      <c r="NJ42" s="19">
        <f t="shared" ca="1" si="375"/>
        <v>448.65000000000003</v>
      </c>
      <c r="NK42" s="19" t="str">
        <f t="shared" ca="1" si="375"/>
        <v>-</v>
      </c>
      <c r="NL42" s="19">
        <f t="shared" ca="1" si="375"/>
        <v>1</v>
      </c>
      <c r="NM42" s="19">
        <f t="shared" ca="1" si="375"/>
        <v>1</v>
      </c>
      <c r="NN42" s="19">
        <f t="shared" ca="1" si="375"/>
        <v>1</v>
      </c>
      <c r="NO42" s="19">
        <f t="shared" ca="1" si="375"/>
        <v>1</v>
      </c>
      <c r="NP42" s="19">
        <f t="shared" ca="1" si="375"/>
        <v>1</v>
      </c>
      <c r="NQ42" s="19">
        <f t="shared" ca="1" si="375"/>
        <v>1</v>
      </c>
      <c r="NR42" s="19">
        <f t="shared" ca="1" si="375"/>
        <v>1</v>
      </c>
      <c r="NS42" s="19">
        <f t="shared" ca="1" si="375"/>
        <v>1</v>
      </c>
      <c r="NT42" s="19">
        <f t="shared" ca="1" si="375"/>
        <v>1</v>
      </c>
      <c r="NU42" s="9"/>
      <c r="NV42" s="12" t="str">
        <f t="shared" ca="1" si="335"/>
        <v>-</v>
      </c>
      <c r="NW42" s="19" t="str">
        <f t="shared" ca="1" si="336"/>
        <v>-</v>
      </c>
      <c r="NX42" s="19" t="str">
        <f t="shared" ca="1" si="336"/>
        <v>-</v>
      </c>
      <c r="NY42" s="19" t="str">
        <f t="shared" ca="1" si="337"/>
        <v>-</v>
      </c>
      <c r="NZ42" s="19" t="str">
        <f t="shared" ca="1" si="336"/>
        <v>-</v>
      </c>
      <c r="OA42" s="19" t="str">
        <f t="shared" ca="1" si="338"/>
        <v>-</v>
      </c>
      <c r="OB42" s="19" t="str">
        <f t="shared" ca="1" si="336"/>
        <v>-</v>
      </c>
      <c r="OC42" s="19" t="str">
        <f t="shared" ca="1" si="336"/>
        <v>-</v>
      </c>
      <c r="OD42" s="19" t="str">
        <f t="shared" ca="1" si="336"/>
        <v>-</v>
      </c>
      <c r="OE42" s="19" t="str">
        <f t="shared" ca="1" si="336"/>
        <v>-</v>
      </c>
      <c r="OF42" s="19" t="str">
        <f t="shared" ca="1" si="336"/>
        <v>-</v>
      </c>
      <c r="OG42" s="19" t="str">
        <f t="shared" ca="1" si="336"/>
        <v>-</v>
      </c>
      <c r="OH42" s="19" t="str">
        <f t="shared" ca="1" si="336"/>
        <v>-</v>
      </c>
      <c r="OI42" s="19" t="str">
        <f t="shared" ca="1" si="336"/>
        <v>-</v>
      </c>
      <c r="OJ42" s="19" t="str">
        <f t="shared" ca="1" si="336"/>
        <v>-</v>
      </c>
      <c r="OK42" s="19" t="str">
        <f t="shared" ca="1" si="336"/>
        <v>-</v>
      </c>
      <c r="OL42" s="19" t="str">
        <f t="shared" ca="1" si="336"/>
        <v>-</v>
      </c>
      <c r="OM42" s="19" t="str">
        <f t="shared" ca="1" si="336"/>
        <v>-</v>
      </c>
      <c r="ON42" s="19" t="str">
        <f t="shared" ca="1" si="336"/>
        <v>-</v>
      </c>
      <c r="OO42" s="19" t="str">
        <f t="shared" ca="1" si="339"/>
        <v>-</v>
      </c>
      <c r="OP42" s="19" t="str">
        <f t="shared" ca="1" si="339"/>
        <v>-</v>
      </c>
      <c r="OQ42" s="19" t="str">
        <f t="shared" ca="1" si="339"/>
        <v>-</v>
      </c>
      <c r="OR42" s="19" t="str">
        <f t="shared" ca="1" si="339"/>
        <v>-</v>
      </c>
      <c r="OS42" s="19" t="str">
        <f t="shared" ca="1" si="339"/>
        <v>-</v>
      </c>
      <c r="OT42" s="19" t="str">
        <f t="shared" ca="1" si="339"/>
        <v>-</v>
      </c>
      <c r="OU42" s="19" t="str">
        <f t="shared" ca="1" si="339"/>
        <v>-</v>
      </c>
      <c r="OV42" s="19" t="str">
        <f t="shared" ca="1" si="340"/>
        <v>-</v>
      </c>
      <c r="OW42" s="19" t="str">
        <f t="shared" ca="1" si="340"/>
        <v>-</v>
      </c>
      <c r="OX42" s="19" t="str">
        <f t="shared" ca="1" si="340"/>
        <v>-</v>
      </c>
      <c r="OY42" s="19" t="str">
        <f t="shared" ca="1" si="340"/>
        <v>-</v>
      </c>
      <c r="OZ42" s="19" t="str">
        <f t="shared" ca="1" si="340"/>
        <v>-</v>
      </c>
      <c r="PA42" s="19" t="str">
        <f t="shared" ca="1" si="340"/>
        <v>-</v>
      </c>
      <c r="PB42" s="19" t="str">
        <f t="shared" ca="1" si="340"/>
        <v>-</v>
      </c>
      <c r="PC42" s="19" t="str">
        <f t="shared" ca="1" si="340"/>
        <v>-</v>
      </c>
      <c r="PD42" s="19" t="str">
        <f t="shared" ca="1" si="340"/>
        <v>-</v>
      </c>
      <c r="PE42" s="19" t="str">
        <f t="shared" ca="1" si="340"/>
        <v>-</v>
      </c>
      <c r="PF42" s="19" t="str">
        <f t="shared" ca="1" si="339"/>
        <v>-</v>
      </c>
      <c r="PG42" s="19" t="str">
        <f t="shared" ca="1" si="339"/>
        <v>-</v>
      </c>
      <c r="PH42" s="19" t="str">
        <f t="shared" ca="1" si="339"/>
        <v>-</v>
      </c>
      <c r="PI42" s="19" t="str">
        <f t="shared" ca="1" si="339"/>
        <v>-</v>
      </c>
      <c r="PJ42" s="19" t="str">
        <f t="shared" ca="1" si="339"/>
        <v>-</v>
      </c>
      <c r="PK42" s="19" t="str">
        <f t="shared" ca="1" si="339"/>
        <v>-</v>
      </c>
      <c r="PL42" s="19" t="str">
        <f t="shared" ca="1" si="339"/>
        <v>-</v>
      </c>
      <c r="PM42" s="19" t="str">
        <f t="shared" ca="1" si="339"/>
        <v>-</v>
      </c>
      <c r="PN42" s="19" t="str">
        <f t="shared" ca="1" si="339"/>
        <v>-</v>
      </c>
      <c r="PO42" s="19" t="str">
        <f t="shared" ca="1" si="341"/>
        <v>-</v>
      </c>
      <c r="PP42" s="19" t="str">
        <f t="shared" ca="1" si="341"/>
        <v>-</v>
      </c>
      <c r="PQ42" s="19" t="str">
        <f t="shared" ca="1" si="341"/>
        <v>-</v>
      </c>
      <c r="PR42" s="19" t="str">
        <f t="shared" ca="1" si="341"/>
        <v>-</v>
      </c>
      <c r="PS42" s="19" t="str">
        <f t="shared" ca="1" si="341"/>
        <v>-</v>
      </c>
      <c r="PT42" s="19" t="str">
        <f t="shared" ca="1" si="341"/>
        <v>-</v>
      </c>
      <c r="PU42" s="19" t="str">
        <f t="shared" ca="1" si="341"/>
        <v>-</v>
      </c>
      <c r="PV42" s="19" t="str">
        <f t="shared" ca="1" si="341"/>
        <v>-</v>
      </c>
      <c r="PW42" s="19" t="str">
        <f t="shared" ca="1" si="341"/>
        <v>-</v>
      </c>
      <c r="PX42" s="19" t="str">
        <f t="shared" ca="1" si="341"/>
        <v>-</v>
      </c>
      <c r="PY42" s="19" t="str">
        <f t="shared" ca="1" si="341"/>
        <v>-</v>
      </c>
      <c r="PZ42" s="19" t="str">
        <f t="shared" ca="1" si="341"/>
        <v>-</v>
      </c>
      <c r="QA42" s="19" t="str">
        <f t="shared" ca="1" si="341"/>
        <v>-</v>
      </c>
      <c r="QB42" s="19" t="str">
        <f t="shared" ca="1" si="341"/>
        <v>-</v>
      </c>
      <c r="QC42" s="19" t="str">
        <f t="shared" ca="1" si="341"/>
        <v>-</v>
      </c>
      <c r="QD42" s="19" t="str">
        <f t="shared" ca="1" si="341"/>
        <v>-</v>
      </c>
      <c r="QE42" s="19" t="str">
        <f t="shared" ca="1" si="342"/>
        <v>-</v>
      </c>
      <c r="QF42" s="12" t="str">
        <f t="shared" ca="1" si="343"/>
        <v>-</v>
      </c>
      <c r="QG42" s="19" t="str">
        <f t="shared" ca="1" si="342"/>
        <v>-</v>
      </c>
      <c r="QH42" s="19" t="str">
        <f t="shared" ca="1" si="342"/>
        <v>-</v>
      </c>
      <c r="QI42" s="19" t="str">
        <f t="shared" ca="1" si="342"/>
        <v>-</v>
      </c>
      <c r="QJ42" s="19" t="str">
        <f t="shared" ca="1" si="382"/>
        <v>-</v>
      </c>
      <c r="QK42" s="19" t="str">
        <f t="shared" ca="1" si="382"/>
        <v>-</v>
      </c>
      <c r="QL42" s="19" t="str">
        <f t="shared" ca="1" si="382"/>
        <v>-</v>
      </c>
      <c r="QM42" s="19" t="str">
        <f t="shared" ca="1" si="382"/>
        <v>-</v>
      </c>
      <c r="QN42" s="19" t="str">
        <f t="shared" ca="1" si="382"/>
        <v>-</v>
      </c>
      <c r="QO42" s="19" t="str">
        <f t="shared" ca="1" si="382"/>
        <v>-</v>
      </c>
      <c r="QP42" s="19" t="str">
        <f t="shared" ca="1" si="342"/>
        <v>-</v>
      </c>
      <c r="QQ42" s="19" t="str">
        <f t="shared" ca="1" si="342"/>
        <v>-</v>
      </c>
      <c r="QR42" s="19" t="str">
        <f t="shared" ca="1" si="342"/>
        <v>-</v>
      </c>
      <c r="QS42" s="19" t="str">
        <f t="shared" ca="1" si="342"/>
        <v>-</v>
      </c>
      <c r="QT42" s="19" t="str">
        <f t="shared" ca="1" si="342"/>
        <v>-</v>
      </c>
      <c r="QU42" s="19" t="str">
        <f t="shared" ca="1" si="342"/>
        <v>-</v>
      </c>
      <c r="QV42" s="19" t="str">
        <f t="shared" ca="1" si="342"/>
        <v>-</v>
      </c>
      <c r="QW42" s="19" t="str">
        <f t="shared" ca="1" si="342"/>
        <v>-</v>
      </c>
      <c r="QX42" s="19" t="str">
        <f t="shared" ca="1" si="342"/>
        <v>-</v>
      </c>
      <c r="QY42" s="19" t="str">
        <f t="shared" ca="1" si="342"/>
        <v>-</v>
      </c>
      <c r="QZ42" s="19" t="str">
        <f t="shared" ca="1" si="342"/>
        <v>-</v>
      </c>
      <c r="RA42" s="19" t="str">
        <f t="shared" ca="1" si="344"/>
        <v>-</v>
      </c>
      <c r="RB42" s="19" t="str">
        <f t="shared" ca="1" si="344"/>
        <v>-</v>
      </c>
      <c r="RC42" s="19" t="str">
        <f t="shared" ca="1" si="344"/>
        <v>-</v>
      </c>
      <c r="RD42" s="19" t="str">
        <f t="shared" ca="1" si="344"/>
        <v>-</v>
      </c>
      <c r="RE42" s="19" t="str">
        <f t="shared" ca="1" si="344"/>
        <v>-</v>
      </c>
      <c r="RF42" s="19" t="str">
        <f t="shared" ca="1" si="344"/>
        <v>-</v>
      </c>
      <c r="RG42" s="19" t="str">
        <f t="shared" ca="1" si="344"/>
        <v>-</v>
      </c>
      <c r="RH42" s="19" t="str">
        <f t="shared" ca="1" si="344"/>
        <v>-</v>
      </c>
      <c r="RI42" s="19" t="str">
        <f t="shared" ca="1" si="344"/>
        <v>-</v>
      </c>
      <c r="RJ42" s="19" t="str">
        <f t="shared" ca="1" si="345"/>
        <v>-</v>
      </c>
      <c r="RK42" s="19" t="str">
        <f t="shared" ca="1" si="345"/>
        <v>-</v>
      </c>
      <c r="RL42" s="19" t="str">
        <f t="shared" ca="1" si="345"/>
        <v>-</v>
      </c>
      <c r="RM42" s="19" t="str">
        <f t="shared" ca="1" si="345"/>
        <v>-</v>
      </c>
      <c r="RN42" s="19" t="str">
        <f t="shared" ca="1" si="345"/>
        <v>-</v>
      </c>
      <c r="RO42" s="19" t="str">
        <f t="shared" ca="1" si="345"/>
        <v>-</v>
      </c>
      <c r="RP42" s="19" t="str">
        <f t="shared" ca="1" si="344"/>
        <v>-</v>
      </c>
      <c r="RQ42" s="19" t="str">
        <f t="shared" ca="1" si="344"/>
        <v>-</v>
      </c>
      <c r="RR42" s="19" t="str">
        <f t="shared" ca="1" si="344"/>
        <v>-</v>
      </c>
      <c r="RS42" s="19" t="str">
        <f t="shared" ca="1" si="344"/>
        <v>-</v>
      </c>
      <c r="RT42" s="19" t="str">
        <f t="shared" ca="1" si="344"/>
        <v>-</v>
      </c>
      <c r="RU42" s="19" t="str">
        <f t="shared" ca="1" si="344"/>
        <v>-</v>
      </c>
      <c r="RV42" s="19" t="str">
        <f t="shared" ca="1" si="344"/>
        <v>-</v>
      </c>
      <c r="RW42" s="19" t="str">
        <f t="shared" ca="1" si="346"/>
        <v>-</v>
      </c>
      <c r="RX42" s="19" t="str">
        <f t="shared" ca="1" si="346"/>
        <v>-</v>
      </c>
      <c r="RY42" s="19" t="str">
        <f t="shared" ca="1" si="346"/>
        <v>-</v>
      </c>
      <c r="RZ42" s="19" t="str">
        <f t="shared" ca="1" si="346"/>
        <v>-</v>
      </c>
      <c r="SA42" s="19" t="str">
        <f t="shared" ca="1" si="346"/>
        <v>-</v>
      </c>
      <c r="SB42" s="19" t="str">
        <f t="shared" ca="1" si="346"/>
        <v>-</v>
      </c>
      <c r="SC42" s="19" t="str">
        <f t="shared" ca="1" si="346"/>
        <v>-</v>
      </c>
      <c r="SD42" s="19" t="str">
        <f t="shared" ca="1" si="346"/>
        <v>-</v>
      </c>
      <c r="SE42" s="19" t="str">
        <f t="shared" ca="1" si="346"/>
        <v>-</v>
      </c>
      <c r="SF42" s="19" t="str">
        <f t="shared" ca="1" si="346"/>
        <v>-</v>
      </c>
      <c r="SG42" s="19" t="str">
        <f t="shared" ca="1" si="346"/>
        <v>-</v>
      </c>
      <c r="SH42" s="19" t="str">
        <f t="shared" ca="1" si="346"/>
        <v>-</v>
      </c>
      <c r="SI42" s="19" t="str">
        <f t="shared" ca="1" si="346"/>
        <v>-</v>
      </c>
      <c r="SJ42" s="19" t="str">
        <f t="shared" ca="1" si="347"/>
        <v>-</v>
      </c>
      <c r="SK42" s="19" t="str">
        <f t="shared" ca="1" si="347"/>
        <v>-</v>
      </c>
      <c r="SL42" s="19" t="str">
        <f t="shared" ca="1" si="347"/>
        <v>-</v>
      </c>
      <c r="SM42" s="19" t="str">
        <f t="shared" ca="1" si="347"/>
        <v>-</v>
      </c>
      <c r="SN42" s="19" t="str">
        <f t="shared" ca="1" si="347"/>
        <v>-</v>
      </c>
      <c r="SO42" s="19" t="str">
        <f t="shared" ca="1" si="347"/>
        <v>-</v>
      </c>
      <c r="SP42" s="12" t="b">
        <f t="shared" ca="1" si="348"/>
        <v>1</v>
      </c>
      <c r="SQ42" s="19" t="str">
        <f t="shared" ca="1" si="387"/>
        <v>-</v>
      </c>
      <c r="SR42" s="19" t="str">
        <f t="shared" ca="1" si="387"/>
        <v>-</v>
      </c>
      <c r="SS42" s="19" t="str">
        <f t="shared" ca="1" si="387"/>
        <v>-</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3"/>
        <v>-</v>
      </c>
      <c r="UP42" s="19" t="str">
        <f t="shared" ca="1" si="376"/>
        <v>-</v>
      </c>
      <c r="UQ42" s="19" t="str">
        <f t="shared" ca="1" si="376"/>
        <v>-</v>
      </c>
      <c r="UR42" s="19" t="str">
        <f t="shared" ca="1" si="376"/>
        <v>-</v>
      </c>
      <c r="US42" s="19" t="str">
        <f t="shared" ca="1" si="376"/>
        <v>-</v>
      </c>
      <c r="UT42" s="19" t="str">
        <f t="shared" ca="1" si="349"/>
        <v>-</v>
      </c>
      <c r="UU42" s="19" t="str">
        <f t="shared" ca="1" si="349"/>
        <v>-</v>
      </c>
      <c r="UV42" s="19" t="str">
        <f t="shared" ca="1" si="349"/>
        <v>-</v>
      </c>
      <c r="UW42" s="19" t="str">
        <f t="shared" ca="1" si="349"/>
        <v>-</v>
      </c>
      <c r="UX42" s="19" t="str">
        <f t="shared" ca="1" si="349"/>
        <v>-</v>
      </c>
      <c r="UY42" s="19" t="str">
        <f t="shared" ca="1" si="349"/>
        <v>-</v>
      </c>
      <c r="UZ42" s="19">
        <f t="shared" ca="1" si="377"/>
        <v>0</v>
      </c>
      <c r="VA42" s="23">
        <v>0</v>
      </c>
    </row>
    <row r="43" spans="1:573"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0.649</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9"/>
      <c r="MT43" s="14"/>
      <c r="MU43" s="14"/>
      <c r="MV43" s="14"/>
      <c r="MW43" s="14"/>
      <c r="MX43" s="14"/>
      <c r="MY43" s="14"/>
      <c r="MZ43" s="14"/>
      <c r="NA43" s="9"/>
      <c r="NB43" s="14"/>
      <c r="NC43" s="14"/>
      <c r="ND43" s="14"/>
      <c r="NE43" s="14"/>
      <c r="NF43" s="14"/>
      <c r="NG43" s="14"/>
      <c r="NH43" s="14"/>
      <c r="NI43" s="14"/>
      <c r="NJ43" s="14"/>
      <c r="NK43" s="14"/>
      <c r="NL43" s="14"/>
      <c r="NM43" s="14"/>
      <c r="NN43" s="14"/>
      <c r="NO43" s="14"/>
      <c r="NP43" s="14"/>
      <c r="NQ43" s="14"/>
      <c r="NR43" s="14"/>
      <c r="NS43" s="14"/>
      <c r="NT43" s="14"/>
      <c r="NU43" s="9"/>
      <c r="NV43" s="14"/>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23">
        <v>0</v>
      </c>
    </row>
    <row r="44" spans="1:573">
      <c r="A44" s="21">
        <f>ROW(A44)-5</f>
        <v>39</v>
      </c>
      <c r="B44" s="21"/>
      <c r="D44" s="504"/>
      <c r="E44" t="b">
        <v>0</v>
      </c>
      <c r="G44" s="29" t="s">
        <v>1878</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1884</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9"/>
      <c r="MT44" s="504"/>
      <c r="MU44" s="504"/>
      <c r="MV44" s="504"/>
      <c r="MW44" s="504"/>
      <c r="MX44" s="504"/>
      <c r="MY44" s="504"/>
      <c r="MZ44" s="504"/>
      <c r="NA44" s="9"/>
      <c r="NB44" s="504"/>
      <c r="NC44" s="504"/>
      <c r="ND44" s="504"/>
      <c r="NE44" s="504"/>
      <c r="NF44" s="504"/>
      <c r="NG44" s="504"/>
      <c r="NH44" s="504"/>
      <c r="NI44" s="504"/>
      <c r="NJ44" s="504"/>
      <c r="NK44" s="504"/>
      <c r="NL44" s="504"/>
      <c r="NM44" s="504"/>
      <c r="NN44" s="504"/>
      <c r="NO44" s="504"/>
      <c r="NP44" s="504"/>
      <c r="NQ44" s="504"/>
      <c r="NR44" s="504"/>
      <c r="NS44" s="504"/>
      <c r="NT44" s="504"/>
      <c r="NU44" s="9"/>
      <c r="NV44" s="504"/>
      <c r="NW44" s="504"/>
      <c r="NX44" s="504"/>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23">
        <v>0</v>
      </c>
    </row>
    <row r="45" spans="1:573" outlineLevel="2">
      <c r="A45" s="21">
        <f>ROW(A45)-5</f>
        <v>40</v>
      </c>
      <c r="B45" s="21"/>
      <c r="D45" s="504"/>
      <c r="E45" t="b">
        <v>0</v>
      </c>
      <c r="G45" s="29" t="s">
        <v>1760</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9"/>
      <c r="MT45" s="504"/>
      <c r="MU45" s="504"/>
      <c r="MV45" s="504"/>
      <c r="MW45" s="504"/>
      <c r="MX45" s="504"/>
      <c r="MY45" s="504"/>
      <c r="MZ45" s="504"/>
      <c r="NA45" s="9"/>
      <c r="NB45" s="504"/>
      <c r="NC45" s="504"/>
      <c r="ND45" s="504"/>
      <c r="NE45" s="504"/>
      <c r="NF45" s="504"/>
      <c r="NG45" s="504"/>
      <c r="NH45" s="504"/>
      <c r="NI45" s="504"/>
      <c r="NJ45" s="504"/>
      <c r="NK45" s="504"/>
      <c r="NL45" s="504"/>
      <c r="NM45" s="504"/>
      <c r="NN45" s="504"/>
      <c r="NO45" s="504"/>
      <c r="NP45" s="504"/>
      <c r="NQ45" s="504"/>
      <c r="NR45" s="504"/>
      <c r="NS45" s="504"/>
      <c r="NT45" s="504"/>
      <c r="NU45" s="9"/>
      <c r="NV45" s="504"/>
      <c r="NW45" s="504"/>
      <c r="NX45" s="504"/>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23">
        <v>0</v>
      </c>
    </row>
    <row r="46" spans="1:573"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GP"&amp;TEXT($MZ46*100,"000p")        &amp; " WP"&amp;TEXT($MX46*100,"000p")        &amp; " MP"&amp;TEXT($MY46*100,"000p")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5" t="b">
        <f t="array" aca="1" ref="LN46" ca="1">IF(OR(LO46:LU46&lt;&gt;"-"),TRUE,"-")</f>
        <v>1</v>
      </c>
      <c r="LO46" s="19">
        <f t="shared" ref="LO46:LV46" ca="1" si="468">OFFSET(LO$5,$B46,0)</f>
        <v>0</v>
      </c>
      <c r="LP46" s="19" t="str">
        <f t="shared" ca="1" si="468"/>
        <v>-</v>
      </c>
      <c r="LQ46" s="19">
        <f t="shared" ca="1" si="468"/>
        <v>999999</v>
      </c>
      <c r="LR46" s="19">
        <f t="shared" ca="1" si="468"/>
        <v>999999</v>
      </c>
      <c r="LS46" s="19">
        <f t="shared" ca="1" si="468"/>
        <v>999999</v>
      </c>
      <c r="LT46" s="19">
        <f t="shared" ca="1" si="468"/>
        <v>999999</v>
      </c>
      <c r="LU46" s="19">
        <f t="shared" ca="1" si="468"/>
        <v>999999</v>
      </c>
      <c r="LV46" s="19" t="str">
        <f t="shared" ca="1" si="468"/>
        <v>-</v>
      </c>
      <c r="LW46" s="19" t="str">
        <f ca="1">OFFSET(LW$5,$B46,0)</f>
        <v>-</v>
      </c>
      <c r="LX46" s="19" t="str">
        <f ca="1">OFFSET(LX$5,$B46,0)</f>
        <v>-</v>
      </c>
      <c r="LY46" s="19" t="b">
        <f t="shared" ref="LY46:LZ46" ca="1" si="469">OFFSET(LY$5,$B46,0)</f>
        <v>1</v>
      </c>
      <c r="LZ46" s="19">
        <f t="shared" ca="1" si="469"/>
        <v>0</v>
      </c>
      <c r="MA46" s="5" t="str">
        <f t="shared" ref="MA46:MD46" si="470">INDEX(i.FlkStrctr,$N46,MA$15)</f>
        <v>-</v>
      </c>
      <c r="MB46" s="5" t="str">
        <f t="shared" si="470"/>
        <v>-</v>
      </c>
      <c r="MC46" s="5" t="str">
        <f t="shared" si="470"/>
        <v>-</v>
      </c>
      <c r="MD46" s="5" t="str">
        <f t="shared" si="470"/>
        <v>-</v>
      </c>
      <c r="ME46" s="19" t="str">
        <f t="shared" ref="ME46:MT46" ca="1" si="471">OFFSET(ME$5,$B46,0)</f>
        <v>-</v>
      </c>
      <c r="MF46" s="19" t="str">
        <f t="shared" ca="1" si="471"/>
        <v>-</v>
      </c>
      <c r="MG46" s="19" t="str">
        <f t="shared" ca="1" si="471"/>
        <v>-</v>
      </c>
      <c r="MH46" s="19" t="str">
        <f t="shared" ca="1" si="471"/>
        <v>-</v>
      </c>
      <c r="MI46" s="19">
        <f t="shared" ca="1" si="471"/>
        <v>0.5</v>
      </c>
      <c r="MJ46" s="19">
        <f t="shared" ca="1" si="471"/>
        <v>0.5</v>
      </c>
      <c r="MK46" s="19" t="str">
        <f t="shared" ca="1" si="471"/>
        <v>-</v>
      </c>
      <c r="ML46" s="5">
        <f t="shared" ref="ML46:MQ46" si="472">INDEX(i.FlkStrctr,$N46,ML$15)</f>
        <v>0</v>
      </c>
      <c r="MM46" s="5">
        <f t="shared" si="472"/>
        <v>500</v>
      </c>
      <c r="MN46" s="5">
        <f t="shared" si="472"/>
        <v>500</v>
      </c>
      <c r="MO46" s="5" t="str">
        <f t="shared" si="472"/>
        <v>-</v>
      </c>
      <c r="MP46" s="5">
        <f t="shared" si="472"/>
        <v>150</v>
      </c>
      <c r="MQ46" s="5">
        <f t="shared" si="472"/>
        <v>364</v>
      </c>
      <c r="MR46" s="5">
        <f t="shared" ref="MR46" si="473">INDEX(i.conservation,$AC46+1,$O46)</f>
        <v>1</v>
      </c>
      <c r="MS46" s="9"/>
      <c r="MT46" s="19">
        <f t="shared" ca="1" si="471"/>
        <v>70</v>
      </c>
      <c r="MU46" s="19">
        <f t="shared" ref="MU46:UZ46" ca="1" si="474">OFFSET(MU$5,$B46,0)</f>
        <v>50</v>
      </c>
      <c r="MV46" s="19">
        <f t="shared" ca="1" si="474"/>
        <v>75</v>
      </c>
      <c r="MW46" s="19">
        <f t="shared" ca="1" si="474"/>
        <v>50</v>
      </c>
      <c r="MX46" s="5">
        <f t="shared" ref="MX46" si="475">INDEX(i.WoolPrices,$W46,MX$15)</f>
        <v>1</v>
      </c>
      <c r="MY46" s="5">
        <f t="shared" ref="MY46" si="476">INDEX(i.MeatPrices,$X46,MY$15)</f>
        <v>1</v>
      </c>
      <c r="MZ46" s="5">
        <f t="shared" ref="MZ46" si="477">INDEX(i.GrainPrices,$V46,MZ$15)</f>
        <v>1</v>
      </c>
      <c r="NA46" s="9"/>
      <c r="NB46" s="19" t="b">
        <f t="shared" ref="NB46:NK46" ca="1" si="478">OFFSET(NB$5,$B46,0)</f>
        <v>0</v>
      </c>
      <c r="NC46" s="19" t="b">
        <f t="shared" ca="1" si="478"/>
        <v>0</v>
      </c>
      <c r="ND46" s="19">
        <f t="shared" ca="1" si="478"/>
        <v>2</v>
      </c>
      <c r="NE46" s="19">
        <f t="shared" ca="1" si="478"/>
        <v>2</v>
      </c>
      <c r="NF46" s="19">
        <f t="shared" ca="1" si="478"/>
        <v>2</v>
      </c>
      <c r="NG46" s="19">
        <f t="shared" ca="1" si="478"/>
        <v>2</v>
      </c>
      <c r="NH46" s="19" t="str">
        <f t="shared" ca="1" si="478"/>
        <v>-</v>
      </c>
      <c r="NI46" s="19" t="b">
        <f t="shared" ca="1" si="478"/>
        <v>1</v>
      </c>
      <c r="NJ46" s="19">
        <f t="shared" ca="1" si="478"/>
        <v>448.65000000000003</v>
      </c>
      <c r="NK46" s="19" t="str">
        <f t="shared" ca="1" si="478"/>
        <v>-</v>
      </c>
      <c r="NL46" s="19">
        <f t="shared" ca="1" si="474"/>
        <v>1</v>
      </c>
      <c r="NM46" s="19">
        <f t="shared" ca="1" si="474"/>
        <v>1</v>
      </c>
      <c r="NN46" s="19">
        <f t="shared" ca="1" si="474"/>
        <v>1</v>
      </c>
      <c r="NO46" s="19">
        <f t="shared" ca="1" si="474"/>
        <v>1</v>
      </c>
      <c r="NP46" s="19">
        <f t="shared" ca="1" si="474"/>
        <v>1</v>
      </c>
      <c r="NQ46" s="19">
        <f t="shared" ca="1" si="474"/>
        <v>1</v>
      </c>
      <c r="NR46" s="19">
        <f t="shared" ca="1" si="474"/>
        <v>1</v>
      </c>
      <c r="NS46" s="19">
        <f t="shared" ca="1" si="474"/>
        <v>1</v>
      </c>
      <c r="NT46" s="19">
        <f t="shared" ca="1" si="474"/>
        <v>1</v>
      </c>
      <c r="NU46" s="9"/>
      <c r="NV46" s="539" t="str">
        <f t="shared" ref="NV46:OK46" si="479">IF(AND($O46=NV$19, $AP46=NV$21),TRUE,"-")</f>
        <v>-</v>
      </c>
      <c r="NW46" s="539" t="str">
        <f t="shared" si="479"/>
        <v>-</v>
      </c>
      <c r="NX46" s="539" t="str">
        <f t="shared" si="479"/>
        <v>-</v>
      </c>
      <c r="NY46" s="539" t="str">
        <f t="shared" si="479"/>
        <v>-</v>
      </c>
      <c r="NZ46" s="539" t="str">
        <f t="shared" si="479"/>
        <v>-</v>
      </c>
      <c r="OA46" s="539" t="str">
        <f t="shared" si="479"/>
        <v>-</v>
      </c>
      <c r="OB46" s="539" t="str">
        <f t="shared" ca="1" si="479"/>
        <v>-</v>
      </c>
      <c r="OC46" s="539" t="str">
        <f t="shared" ca="1" si="479"/>
        <v>-</v>
      </c>
      <c r="OD46" s="539" t="str">
        <f t="shared" ca="1"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ref="OL46:PA46" ca="1" si="480">IF(AND($O46=OL$19, $AP46=OL$21),TRUE,"-")</f>
        <v>-</v>
      </c>
      <c r="OM46" s="539" t="str">
        <f t="shared" ca="1" si="480"/>
        <v>-</v>
      </c>
      <c r="ON46" s="539" t="str">
        <f t="shared" ca="1" si="480"/>
        <v>-</v>
      </c>
      <c r="OO46" s="539" t="str">
        <f t="shared" ca="1" si="480"/>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ref="PB46:PE46" ca="1" si="481">IF(AND($O46=PB$19, $AP46=PB$21),TRUE,"-")</f>
        <v>-</v>
      </c>
      <c r="PC46" s="539" t="str">
        <f t="shared" ca="1" si="481"/>
        <v>-</v>
      </c>
      <c r="PD46" s="539" t="str">
        <f t="shared" ca="1" si="481"/>
        <v>-</v>
      </c>
      <c r="PE46" s="539" t="str">
        <f t="shared" ca="1" si="481"/>
        <v>-</v>
      </c>
      <c r="PF46" s="549" t="str">
        <f t="shared" ref="PF46:PU46" si="482">IF($O46=PF$19,TRUE,"-")</f>
        <v>-</v>
      </c>
      <c r="PG46" s="549" t="str">
        <f t="shared" si="482"/>
        <v>-</v>
      </c>
      <c r="PH46" s="549" t="str">
        <f t="shared" si="482"/>
        <v>-</v>
      </c>
      <c r="PI46" s="549" t="str">
        <f t="shared" si="482"/>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ref="PV46:QE46" si="483">IF($O46=PV$19,TRUE,"-")</f>
        <v>-</v>
      </c>
      <c r="PW46" s="549" t="str">
        <f t="shared" si="483"/>
        <v>-</v>
      </c>
      <c r="PX46" s="549" t="str">
        <f t="shared" si="483"/>
        <v>-</v>
      </c>
      <c r="PY46" s="549" t="str">
        <f t="shared" si="483"/>
        <v>-</v>
      </c>
      <c r="PZ46" s="549" t="str">
        <f t="shared" si="483"/>
        <v>-</v>
      </c>
      <c r="QA46" s="549" t="str">
        <f t="shared" si="483"/>
        <v>-</v>
      </c>
      <c r="QB46" s="549" t="str">
        <f t="shared" si="483"/>
        <v>-</v>
      </c>
      <c r="QC46" s="549" t="str">
        <f t="shared" si="483"/>
        <v>-</v>
      </c>
      <c r="QD46" s="549" t="str">
        <f t="shared" si="483"/>
        <v>-</v>
      </c>
      <c r="QE46" s="549" t="str">
        <f t="shared" si="483"/>
        <v>-</v>
      </c>
      <c r="QF46" s="539" t="str">
        <f t="shared" ref="QF46:QU46" si="484">IF(AND($O46=QF$19, $AP46=QF$21),TRUE,"-")</f>
        <v>-</v>
      </c>
      <c r="QG46" s="539" t="str">
        <f t="shared" si="484"/>
        <v>-</v>
      </c>
      <c r="QH46" s="539" t="str">
        <f t="shared" si="484"/>
        <v>-</v>
      </c>
      <c r="QI46" s="539" t="str">
        <f t="shared" si="484"/>
        <v>-</v>
      </c>
      <c r="QJ46" s="539" t="str">
        <f t="shared" si="484"/>
        <v>-</v>
      </c>
      <c r="QK46" s="539" t="str">
        <f t="shared" si="484"/>
        <v>-</v>
      </c>
      <c r="QL46" s="539" t="str">
        <f t="shared" ca="1" si="484"/>
        <v>-</v>
      </c>
      <c r="QM46" s="539" t="str">
        <f t="shared" ca="1" si="484"/>
        <v>-</v>
      </c>
      <c r="QN46" s="539" t="str">
        <f t="shared" ca="1"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ref="QV46:RK46" ca="1" si="485">IF(AND($O46=QV$19, $AP46=QV$21),TRUE,"-")</f>
        <v>-</v>
      </c>
      <c r="QW46" s="539" t="str">
        <f t="shared" ca="1" si="485"/>
        <v>-</v>
      </c>
      <c r="QX46" s="539" t="str">
        <f t="shared" ca="1" si="485"/>
        <v>-</v>
      </c>
      <c r="QY46" s="539" t="str">
        <f t="shared" ca="1" si="485"/>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ref="RL46:RO46" ca="1" si="486">IF(AND($O46=RL$19, $AP46=RL$21),TRUE,"-")</f>
        <v>-</v>
      </c>
      <c r="RM46" s="539" t="str">
        <f t="shared" ca="1" si="486"/>
        <v>-</v>
      </c>
      <c r="RN46" s="539" t="str">
        <f t="shared" ca="1" si="486"/>
        <v>-</v>
      </c>
      <c r="RO46" s="539" t="str">
        <f t="shared" ca="1" si="486"/>
        <v>-</v>
      </c>
      <c r="RP46" s="549" t="str">
        <f t="shared" ref="RP46:SE46" si="487">IF($O46=RP$19,TRUE,"-")</f>
        <v>-</v>
      </c>
      <c r="RQ46" s="549" t="str">
        <f t="shared" si="487"/>
        <v>-</v>
      </c>
      <c r="RR46" s="549" t="str">
        <f t="shared" si="487"/>
        <v>-</v>
      </c>
      <c r="RS46" s="549" t="str">
        <f t="shared" si="487"/>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ref="SF46:SO46" si="488">IF($O46=SF$19,TRUE,"-")</f>
        <v>-</v>
      </c>
      <c r="SG46" s="549" t="str">
        <f t="shared" si="488"/>
        <v>-</v>
      </c>
      <c r="SH46" s="549" t="str">
        <f t="shared" si="488"/>
        <v>-</v>
      </c>
      <c r="SI46" s="549" t="str">
        <f t="shared" si="488"/>
        <v>-</v>
      </c>
      <c r="SJ46" s="549" t="str">
        <f t="shared" si="488"/>
        <v>-</v>
      </c>
      <c r="SK46" s="549" t="str">
        <f t="shared" si="488"/>
        <v>-</v>
      </c>
      <c r="SL46" s="549" t="str">
        <f t="shared" si="488"/>
        <v>-</v>
      </c>
      <c r="SM46" s="549" t="str">
        <f t="shared" si="488"/>
        <v>-</v>
      </c>
      <c r="SN46" s="549" t="str">
        <f t="shared" si="488"/>
        <v>-</v>
      </c>
      <c r="SO46" s="549" t="str">
        <f t="shared" si="488"/>
        <v>-</v>
      </c>
      <c r="SP46" s="539" t="b">
        <f t="shared" ref="SP46:TE46" si="489">IF(AND($O46=SP$19, $AP46=SP$21),TRUE,"-")</f>
        <v>1</v>
      </c>
      <c r="SQ46" s="539" t="b">
        <f t="shared" si="489"/>
        <v>1</v>
      </c>
      <c r="SR46" s="539" t="b">
        <f t="shared" si="489"/>
        <v>1</v>
      </c>
      <c r="SS46" s="539" t="b">
        <f t="shared" si="489"/>
        <v>1</v>
      </c>
      <c r="ST46" s="539" t="b">
        <f t="shared" si="489"/>
        <v>1</v>
      </c>
      <c r="SU46" s="539" t="b">
        <f t="shared" si="489"/>
        <v>1</v>
      </c>
      <c r="SV46" s="539" t="str">
        <f t="shared" ca="1" si="489"/>
        <v>-</v>
      </c>
      <c r="SW46" s="539" t="str">
        <f t="shared" ca="1" si="489"/>
        <v>-</v>
      </c>
      <c r="SX46" s="539" t="str">
        <f t="shared" ca="1" si="489"/>
        <v>-</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ref="TF46:TU46" ca="1" si="490">IF(AND($O46=TF$19, $AP46=TF$21),TRUE,"-")</f>
        <v>-</v>
      </c>
      <c r="TG46" s="539" t="str">
        <f t="shared" ca="1" si="490"/>
        <v>-</v>
      </c>
      <c r="TH46" s="539" t="str">
        <f t="shared" ca="1" si="490"/>
        <v>-</v>
      </c>
      <c r="TI46" s="539" t="str">
        <f t="shared" ca="1" si="490"/>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ref="TV46:TY46" ca="1" si="491">IF(AND($O46=TV$19, $AP46=TV$21),TRUE,"-")</f>
        <v>-</v>
      </c>
      <c r="TW46" s="539" t="str">
        <f t="shared" ca="1" si="491"/>
        <v>-</v>
      </c>
      <c r="TX46" s="539" t="str">
        <f t="shared" ca="1" si="491"/>
        <v>-</v>
      </c>
      <c r="TY46" s="539" t="str">
        <f t="shared" ca="1" si="491"/>
        <v>-</v>
      </c>
      <c r="TZ46" s="549" t="b">
        <f t="shared" ref="TZ46:UO46" si="492">IF($O46=TZ$19,TRUE,"-")</f>
        <v>1</v>
      </c>
      <c r="UA46" s="549" t="b">
        <f t="shared" si="492"/>
        <v>1</v>
      </c>
      <c r="UB46" s="549" t="b">
        <f t="shared" si="492"/>
        <v>1</v>
      </c>
      <c r="UC46" s="549" t="b">
        <f t="shared" si="492"/>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ref="UP46:UY46" si="493">IF($O46=UP$19,TRUE,"-")</f>
        <v>1</v>
      </c>
      <c r="UQ46" s="549" t="b">
        <f t="shared" si="493"/>
        <v>1</v>
      </c>
      <c r="UR46" s="549" t="b">
        <f t="shared" si="493"/>
        <v>1</v>
      </c>
      <c r="US46" s="549" t="b">
        <f t="shared" si="493"/>
        <v>1</v>
      </c>
      <c r="UT46" s="549" t="b">
        <f t="shared" si="493"/>
        <v>1</v>
      </c>
      <c r="UU46" s="549" t="b">
        <f t="shared" si="493"/>
        <v>1</v>
      </c>
      <c r="UV46" s="549" t="b">
        <f t="shared" si="493"/>
        <v>1</v>
      </c>
      <c r="UW46" s="549" t="b">
        <f t="shared" si="493"/>
        <v>1</v>
      </c>
      <c r="UX46" s="549" t="b">
        <f t="shared" si="493"/>
        <v>1</v>
      </c>
      <c r="UY46" s="549" t="b">
        <f t="shared" si="493"/>
        <v>1</v>
      </c>
      <c r="UZ46" s="19">
        <f t="shared" ca="1" si="474"/>
        <v>0</v>
      </c>
      <c r="VA46" s="23">
        <v>0</v>
      </c>
    </row>
    <row r="47" spans="1:573"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0.159</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9"/>
      <c r="MT47" s="14"/>
      <c r="MU47" s="14"/>
      <c r="MV47" s="14"/>
      <c r="MW47" s="14"/>
      <c r="MX47" s="14"/>
      <c r="MY47" s="14"/>
      <c r="MZ47" s="14"/>
      <c r="NA47" s="9"/>
      <c r="NB47" s="14"/>
      <c r="NC47" s="14"/>
      <c r="ND47" s="14"/>
      <c r="NE47" s="14"/>
      <c r="NF47" s="14"/>
      <c r="NG47" s="14"/>
      <c r="NH47" s="14"/>
      <c r="NI47" s="14"/>
      <c r="NJ47" s="14"/>
      <c r="NK47" s="14"/>
      <c r="NL47" s="14"/>
      <c r="NM47" s="14"/>
      <c r="NN47" s="14"/>
      <c r="NO47" s="14"/>
      <c r="NP47" s="14"/>
      <c r="NQ47" s="14"/>
      <c r="NR47" s="14"/>
      <c r="NS47" s="14"/>
      <c r="NT47" s="14"/>
      <c r="NU47" s="9"/>
      <c r="NV47" s="14"/>
      <c r="NW47" s="14"/>
      <c r="NX47" s="14"/>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23">
        <v>0</v>
      </c>
    </row>
    <row r="48" spans="1:573" outlineLevel="1">
      <c r="A48" s="21">
        <f>ROW(A48)-5</f>
        <v>43</v>
      </c>
      <c r="B48" s="21"/>
      <c r="D48" s="14"/>
      <c r="E48" t="b">
        <v>0</v>
      </c>
      <c r="Y48" s="211"/>
      <c r="Z48" s="211"/>
      <c r="AA48" s="211"/>
      <c r="AB48" s="211"/>
      <c r="AD48" s="211"/>
      <c r="AE48" s="211"/>
      <c r="AF48" s="211"/>
      <c r="AG48" s="211"/>
      <c r="AH48" s="211"/>
      <c r="AI48" s="211"/>
      <c r="AJ48" s="211"/>
      <c r="AK48" s="211"/>
      <c r="AS48" s="226" t="s">
        <v>817</v>
      </c>
      <c r="AT48" s="9" t="str">
        <f ca="1">IF(COUNTIF(AS$5:AS48,AS48)=1,"-","Dup")</f>
        <v>-</v>
      </c>
      <c r="AU48" s="9"/>
      <c r="AV48" s="14"/>
      <c r="AW48" s="14"/>
      <c r="AX48" s="14"/>
      <c r="AY48" s="14"/>
      <c r="AZ48" s="14"/>
      <c r="BA48" s="14"/>
      <c r="BB48" s="14"/>
      <c r="BC48" s="14"/>
      <c r="BD48" s="9"/>
      <c r="BE48" s="14"/>
      <c r="BF48" s="14"/>
      <c r="BG48" s="14"/>
      <c r="BH48" s="14"/>
      <c r="BI48" s="14"/>
      <c r="BJ48" s="14"/>
      <c r="BK48" s="14"/>
      <c r="BL48" s="9"/>
      <c r="BM48" s="14"/>
      <c r="BN48" s="14"/>
      <c r="BO48" s="14"/>
      <c r="BP48" s="14"/>
      <c r="BQ48" s="14"/>
      <c r="BR48" s="14"/>
      <c r="BS48" s="14"/>
      <c r="BT48" s="14"/>
      <c r="BU48" s="14"/>
      <c r="BV48" s="14"/>
      <c r="BW48" s="14"/>
      <c r="BX48" s="9"/>
      <c r="BY48" s="14"/>
      <c r="BZ48" s="14"/>
      <c r="CA48" s="14"/>
      <c r="CB48" s="14"/>
      <c r="CC48" s="14"/>
      <c r="CD48" s="14"/>
      <c r="CE48" s="14"/>
      <c r="CF48" s="14"/>
      <c r="CG48" s="14"/>
      <c r="CH48" s="14"/>
      <c r="CI48" s="9"/>
      <c r="CJ48" s="14"/>
      <c r="CK48" s="14"/>
      <c r="CL48" s="14"/>
      <c r="CM48" s="14"/>
      <c r="CN48" s="14"/>
      <c r="CO48" s="146"/>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9"/>
      <c r="DS48" s="14"/>
      <c r="DT48" s="14"/>
      <c r="DU48" s="14"/>
      <c r="DV48" s="14"/>
      <c r="DW48" s="14"/>
      <c r="DX48" s="14"/>
      <c r="DY48" s="14"/>
      <c r="DZ48" s="14"/>
      <c r="EA48" s="14"/>
      <c r="EB48" s="14"/>
      <c r="EC48" s="14"/>
      <c r="ED48" s="14"/>
      <c r="EE48" s="313"/>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14"/>
      <c r="II48" s="14"/>
      <c r="IJ48" s="14"/>
      <c r="IK48" s="14"/>
      <c r="IL48" s="14"/>
      <c r="IM48" s="14"/>
      <c r="IN48" s="14"/>
      <c r="IO48" s="14"/>
      <c r="IP48" s="14"/>
      <c r="IQ48" s="14"/>
      <c r="IR48" s="14"/>
      <c r="IS48" s="14"/>
      <c r="IT48" s="14"/>
      <c r="IU48" s="14"/>
      <c r="IV48" s="14"/>
      <c r="IW48" s="14"/>
      <c r="IX48" s="14"/>
      <c r="IY48" s="14"/>
      <c r="IZ48" s="14"/>
      <c r="JA48" s="9"/>
      <c r="JB48" s="14"/>
      <c r="JC48" s="14"/>
      <c r="JD48" s="14"/>
      <c r="JE48" s="14"/>
      <c r="JF48" s="14"/>
      <c r="JG48" s="14"/>
      <c r="JH48" s="14"/>
      <c r="JI48" s="14"/>
      <c r="JJ48" s="14"/>
      <c r="JK48" s="14"/>
      <c r="JL48" s="14"/>
      <c r="JM48" s="14"/>
      <c r="JN48" s="14"/>
      <c r="JO48" s="14"/>
      <c r="JP48" s="14"/>
      <c r="JQ48" s="14"/>
      <c r="JR48" s="14"/>
      <c r="JS48" s="14"/>
      <c r="JT48" s="14"/>
      <c r="JU48" s="14"/>
      <c r="JV48" s="14"/>
      <c r="JW48" s="14"/>
      <c r="JX48" s="14"/>
      <c r="JY48" s="14"/>
      <c r="JZ48" s="14"/>
      <c r="KA48" s="14"/>
      <c r="KB48" s="14"/>
      <c r="KC48" s="14"/>
      <c r="KD48" s="14"/>
      <c r="KE48" s="14"/>
      <c r="KF48" s="14"/>
      <c r="KG48" s="14"/>
      <c r="KH48" s="14"/>
      <c r="KI48" s="14"/>
      <c r="KJ48" s="14"/>
      <c r="KK48" s="14"/>
      <c r="KL48" s="14"/>
      <c r="KM48" s="14"/>
      <c r="KN48" s="14"/>
      <c r="KO48" s="14"/>
      <c r="KP48" s="14"/>
      <c r="KQ48" s="9"/>
      <c r="KR48" s="14"/>
      <c r="KS48" s="14"/>
      <c r="KT48" s="14"/>
      <c r="KU48" s="14"/>
      <c r="KV48" s="14"/>
      <c r="KW48" s="14"/>
      <c r="KX48" s="14"/>
      <c r="KY48" s="14"/>
      <c r="KZ48" s="14"/>
      <c r="LA48" s="14"/>
      <c r="LB48" s="14"/>
      <c r="LC48" s="14"/>
      <c r="LD48" s="14"/>
      <c r="LE48" s="14"/>
      <c r="LF48" s="14"/>
      <c r="LG48" s="14"/>
      <c r="LH48" s="14"/>
      <c r="LI48" s="14"/>
      <c r="LJ48" s="14"/>
      <c r="LK48" s="14"/>
      <c r="LL48" s="14"/>
      <c r="LM48" s="14"/>
      <c r="LN48" s="14"/>
      <c r="LO48" s="14"/>
      <c r="LP48" s="14"/>
      <c r="LQ48" s="14"/>
      <c r="LR48" s="14"/>
      <c r="LS48" s="14"/>
      <c r="LT48" s="14"/>
      <c r="LU48" s="14"/>
      <c r="LV48" s="14"/>
      <c r="LW48" s="14"/>
      <c r="LX48" s="14"/>
      <c r="LY48" s="14"/>
      <c r="LZ48" s="14"/>
      <c r="MA48" s="14"/>
      <c r="MB48" s="14"/>
      <c r="MC48" s="14"/>
      <c r="MD48" s="14"/>
      <c r="ME48" s="14"/>
      <c r="MF48" s="14"/>
      <c r="MG48" s="14"/>
      <c r="MH48" s="14"/>
      <c r="MI48" s="14"/>
      <c r="MJ48" s="14"/>
      <c r="MK48" s="14"/>
      <c r="ML48" s="14"/>
      <c r="MM48" s="14"/>
      <c r="MN48" s="14"/>
      <c r="MO48" s="14"/>
      <c r="MP48" s="14"/>
      <c r="MQ48" s="14"/>
      <c r="MR48" s="14"/>
      <c r="MS48" s="9"/>
      <c r="MT48" s="14"/>
      <c r="MU48" s="14"/>
      <c r="MV48" s="14"/>
      <c r="MW48" s="14"/>
      <c r="MX48" s="14"/>
      <c r="MY48" s="14"/>
      <c r="MZ48" s="14"/>
      <c r="NA48" s="9"/>
      <c r="NB48" s="14"/>
      <c r="NC48" s="14"/>
      <c r="ND48" s="14"/>
      <c r="NE48" s="14"/>
      <c r="NF48" s="14"/>
      <c r="NG48" s="14"/>
      <c r="NH48" s="14"/>
      <c r="NI48" s="14"/>
      <c r="NJ48" s="14"/>
      <c r="NK48" s="14"/>
      <c r="NL48" s="14"/>
      <c r="NM48" s="14"/>
      <c r="NN48" s="14"/>
      <c r="NO48" s="14"/>
      <c r="NP48" s="14"/>
      <c r="NQ48" s="14"/>
      <c r="NR48" s="14"/>
      <c r="NS48" s="14"/>
      <c r="NT48" s="14"/>
      <c r="NU48" s="9"/>
      <c r="NV48" s="14"/>
      <c r="NW48" s="14"/>
      <c r="NX48" s="14"/>
      <c r="NY48" s="14"/>
      <c r="NZ48" s="14"/>
      <c r="OA48" s="14"/>
      <c r="OB48" s="14"/>
      <c r="OC48" s="14"/>
      <c r="OD48" s="14"/>
      <c r="OE48" s="14"/>
      <c r="OF48" s="14"/>
      <c r="OG48" s="14"/>
      <c r="OH48" s="14"/>
      <c r="OI48" s="14"/>
      <c r="OJ48" s="14"/>
      <c r="OK48" s="14"/>
      <c r="OL48" s="14"/>
      <c r="OM48" s="14"/>
      <c r="ON48" s="14"/>
      <c r="OO48" s="14"/>
      <c r="OP48" s="14"/>
      <c r="OQ48" s="14"/>
      <c r="OR48" s="14"/>
      <c r="OS48" s="14"/>
      <c r="OT48" s="14"/>
      <c r="OU48" s="14"/>
      <c r="OV48" s="14"/>
      <c r="OW48" s="14"/>
      <c r="OX48" s="14"/>
      <c r="OY48" s="14"/>
      <c r="OZ48" s="14"/>
      <c r="PA48" s="14"/>
      <c r="PB48" s="14"/>
      <c r="PC48" s="14"/>
      <c r="PD48" s="14"/>
      <c r="PE48" s="14"/>
      <c r="PF48" s="14"/>
      <c r="PG48" s="14"/>
      <c r="PH48" s="14"/>
      <c r="PI48" s="14"/>
      <c r="PJ48" s="14"/>
      <c r="PK48" s="14"/>
      <c r="PL48" s="14"/>
      <c r="PM48" s="14"/>
      <c r="PN48" s="14"/>
      <c r="PO48" s="14"/>
      <c r="PP48" s="14"/>
      <c r="PQ48" s="14"/>
      <c r="PR48" s="14"/>
      <c r="PS48" s="14"/>
      <c r="PT48" s="14"/>
      <c r="PU48" s="14"/>
      <c r="PV48" s="14"/>
      <c r="PW48" s="14"/>
      <c r="PX48" s="14"/>
      <c r="PY48" s="14"/>
      <c r="PZ48" s="14"/>
      <c r="QA48" s="14"/>
      <c r="QB48" s="14"/>
      <c r="QC48" s="14"/>
      <c r="QD48" s="14"/>
      <c r="QE48" s="14"/>
      <c r="QF48" s="14"/>
      <c r="QG48" s="14"/>
      <c r="QH48" s="14"/>
      <c r="QI48" s="14"/>
      <c r="QJ48" s="14"/>
      <c r="QK48" s="14"/>
      <c r="QL48" s="14"/>
      <c r="QM48" s="14"/>
      <c r="QN48" s="14"/>
      <c r="QO48" s="14"/>
      <c r="QP48" s="14"/>
      <c r="QQ48" s="14"/>
      <c r="QR48" s="14"/>
      <c r="QS48" s="14"/>
      <c r="QT48" s="14"/>
      <c r="QU48" s="14"/>
      <c r="QV48" s="14"/>
      <c r="QW48" s="14"/>
      <c r="QX48" s="14"/>
      <c r="QY48" s="14"/>
      <c r="QZ48" s="14"/>
      <c r="RA48" s="14"/>
      <c r="RB48" s="14"/>
      <c r="RC48" s="14"/>
      <c r="RD48" s="14"/>
      <c r="RE48" s="14"/>
      <c r="RF48" s="14"/>
      <c r="RG48" s="14"/>
      <c r="RH48" s="14"/>
      <c r="RI48" s="14"/>
      <c r="RJ48" s="14"/>
      <c r="RK48" s="14"/>
      <c r="RL48" s="14"/>
      <c r="RM48" s="14"/>
      <c r="RN48" s="14"/>
      <c r="RO48" s="14"/>
      <c r="RP48" s="14"/>
      <c r="RQ48" s="14"/>
      <c r="RR48" s="14"/>
      <c r="RS48" s="14"/>
      <c r="RT48" s="14"/>
      <c r="RU48" s="14"/>
      <c r="RV48" s="14"/>
      <c r="RW48" s="14"/>
      <c r="RX48" s="14"/>
      <c r="RY48" s="14"/>
      <c r="RZ48" s="14"/>
      <c r="SA48" s="14"/>
      <c r="SB48" s="14"/>
      <c r="SC48" s="14"/>
      <c r="SD48" s="14"/>
      <c r="SE48" s="14"/>
      <c r="SF48" s="14"/>
      <c r="SG48" s="14"/>
      <c r="SH48" s="14"/>
      <c r="SI48" s="14"/>
      <c r="SJ48" s="14"/>
      <c r="SK48" s="14"/>
      <c r="SL48" s="14"/>
      <c r="SM48" s="14"/>
      <c r="SN48" s="14"/>
      <c r="SO48" s="14"/>
      <c r="SP48" s="14"/>
      <c r="SQ48" s="14"/>
      <c r="SR48" s="14"/>
      <c r="SS48" s="14"/>
      <c r="ST48" s="14"/>
      <c r="SU48" s="14"/>
      <c r="SV48" s="14"/>
      <c r="SW48" s="14"/>
      <c r="SX48" s="14"/>
      <c r="SY48" s="14"/>
      <c r="SZ48" s="14"/>
      <c r="TA48" s="14"/>
      <c r="TB48" s="14"/>
      <c r="TC48" s="14"/>
      <c r="TD48" s="14"/>
      <c r="TE48" s="14"/>
      <c r="TF48" s="14"/>
      <c r="TG48" s="14"/>
      <c r="TH48" s="14"/>
      <c r="TI48" s="14"/>
      <c r="TJ48" s="14"/>
      <c r="TK48" s="14"/>
      <c r="TL48" s="14"/>
      <c r="TM48" s="14"/>
      <c r="TN48" s="14"/>
      <c r="TO48" s="14"/>
      <c r="TP48" s="14"/>
      <c r="TQ48" s="14"/>
      <c r="TR48" s="14"/>
      <c r="TS48" s="14"/>
      <c r="TT48" s="14"/>
      <c r="TU48" s="14"/>
      <c r="TV48" s="14"/>
      <c r="TW48" s="14"/>
      <c r="TX48" s="14"/>
      <c r="TY48" s="14"/>
      <c r="TZ48" s="14"/>
      <c r="UA48" s="14"/>
      <c r="UB48" s="14"/>
      <c r="UC48" s="14"/>
      <c r="UD48" s="14"/>
      <c r="UE48" s="14"/>
      <c r="UF48" s="14"/>
      <c r="UG48" s="14"/>
      <c r="UH48" s="14"/>
      <c r="UI48" s="14"/>
      <c r="UJ48" s="14"/>
      <c r="UK48" s="14"/>
      <c r="UL48" s="14"/>
      <c r="UM48" s="14"/>
      <c r="UN48" s="14"/>
      <c r="UO48" s="14"/>
      <c r="UP48" s="14"/>
      <c r="UQ48" s="14"/>
      <c r="UR48" s="14"/>
      <c r="US48" s="14"/>
      <c r="UT48" s="14"/>
      <c r="UU48" s="14"/>
      <c r="UV48" s="14"/>
      <c r="UW48" s="14"/>
      <c r="UX48" s="14"/>
      <c r="UY48" s="14"/>
      <c r="UZ48" s="14"/>
      <c r="VA48" s="23">
        <v>0</v>
      </c>
    </row>
    <row r="49" spans="1:573" outlineLevel="1">
      <c r="A49" s="21">
        <f>ROW(A49)-5</f>
        <v>44</v>
      </c>
      <c r="B49" s="21"/>
      <c r="D49" s="14"/>
      <c r="E49" t="b">
        <v>0</v>
      </c>
      <c r="Y49" s="211"/>
      <c r="Z49" s="211"/>
      <c r="AA49" s="211"/>
      <c r="AB49" s="211"/>
      <c r="AD49" s="211"/>
      <c r="AE49" s="211"/>
      <c r="AF49" s="211"/>
      <c r="AG49" s="211"/>
      <c r="AH49" s="211"/>
      <c r="AI49" s="211"/>
      <c r="AJ49" s="211"/>
      <c r="AK49" s="211"/>
      <c r="AS49" s="226" t="s">
        <v>818</v>
      </c>
      <c r="AT49" s="9" t="str">
        <f ca="1">IF(COUNTIF(AS$5:AS49,AS49)=1,"-","Dup")</f>
        <v>-</v>
      </c>
      <c r="AU49" s="9"/>
      <c r="AV49" s="14"/>
      <c r="AW49" s="14"/>
      <c r="AX49" s="14"/>
      <c r="AY49" s="14"/>
      <c r="AZ49" s="14"/>
      <c r="BA49" s="14"/>
      <c r="BB49" s="14"/>
      <c r="BC49" s="14"/>
      <c r="BD49" s="9"/>
      <c r="BE49" s="14"/>
      <c r="BF49" s="14"/>
      <c r="BG49" s="14"/>
      <c r="BH49" s="14"/>
      <c r="BI49" s="14"/>
      <c r="BJ49" s="14"/>
      <c r="BK49" s="14"/>
      <c r="BL49" s="9"/>
      <c r="BM49" s="14"/>
      <c r="BN49" s="14"/>
      <c r="BO49" s="14"/>
      <c r="BP49" s="14"/>
      <c r="BQ49" s="14"/>
      <c r="BR49" s="14"/>
      <c r="BS49" s="14"/>
      <c r="BT49" s="14"/>
      <c r="BU49" s="14"/>
      <c r="BV49" s="14"/>
      <c r="BW49" s="14"/>
      <c r="BX49" s="9"/>
      <c r="BY49" s="14"/>
      <c r="BZ49" s="14"/>
      <c r="CA49" s="14"/>
      <c r="CB49" s="14"/>
      <c r="CC49" s="14"/>
      <c r="CD49" s="14"/>
      <c r="CE49" s="14"/>
      <c r="CF49" s="14"/>
      <c r="CG49" s="14"/>
      <c r="CH49" s="14"/>
      <c r="CI49" s="9"/>
      <c r="CJ49" s="14"/>
      <c r="CK49" s="14"/>
      <c r="CL49" s="14"/>
      <c r="CM49" s="14"/>
      <c r="CN49" s="14"/>
      <c r="CO49" s="146"/>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9"/>
      <c r="DS49" s="14"/>
      <c r="DT49" s="14"/>
      <c r="DU49" s="14"/>
      <c r="DV49" s="14"/>
      <c r="DW49" s="14"/>
      <c r="DX49" s="14"/>
      <c r="DY49" s="14"/>
      <c r="DZ49" s="14"/>
      <c r="EA49" s="14"/>
      <c r="EB49" s="14"/>
      <c r="EC49" s="14"/>
      <c r="ED49" s="14"/>
      <c r="EE49" s="313"/>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14"/>
      <c r="IG49" s="14"/>
      <c r="IH49" s="14"/>
      <c r="II49" s="14"/>
      <c r="IJ49" s="14"/>
      <c r="IK49" s="14"/>
      <c r="IL49" s="14"/>
      <c r="IM49" s="14"/>
      <c r="IN49" s="14"/>
      <c r="IO49" s="14"/>
      <c r="IP49" s="14"/>
      <c r="IQ49" s="14"/>
      <c r="IR49" s="14"/>
      <c r="IS49" s="14"/>
      <c r="IT49" s="14"/>
      <c r="IU49" s="14"/>
      <c r="IV49" s="14"/>
      <c r="IW49" s="14"/>
      <c r="IX49" s="14"/>
      <c r="IY49" s="14"/>
      <c r="IZ49" s="14"/>
      <c r="JA49" s="9"/>
      <c r="JB49" s="14"/>
      <c r="JC49" s="14"/>
      <c r="JD49" s="14"/>
      <c r="JE49" s="14"/>
      <c r="JF49" s="14"/>
      <c r="JG49" s="14"/>
      <c r="JH49" s="14"/>
      <c r="JI49" s="14"/>
      <c r="JJ49" s="14"/>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9"/>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14"/>
      <c r="LU49" s="14"/>
      <c r="LV49" s="14"/>
      <c r="LW49" s="14"/>
      <c r="LX49" s="14"/>
      <c r="LY49" s="14"/>
      <c r="LZ49" s="14"/>
      <c r="MA49" s="14"/>
      <c r="MB49" s="14"/>
      <c r="MC49" s="14"/>
      <c r="MD49" s="14"/>
      <c r="ME49" s="14"/>
      <c r="MF49" s="14"/>
      <c r="MG49" s="14"/>
      <c r="MH49" s="14"/>
      <c r="MI49" s="14"/>
      <c r="MJ49" s="14"/>
      <c r="MK49" s="14"/>
      <c r="ML49" s="14"/>
      <c r="MM49" s="14"/>
      <c r="MN49" s="14"/>
      <c r="MO49" s="14"/>
      <c r="MP49" s="14"/>
      <c r="MQ49" s="14"/>
      <c r="MR49" s="14"/>
      <c r="MS49" s="9"/>
      <c r="MT49" s="14"/>
      <c r="MU49" s="14"/>
      <c r="MV49" s="14"/>
      <c r="MW49" s="14"/>
      <c r="MX49" s="14"/>
      <c r="MY49" s="14"/>
      <c r="MZ49" s="14"/>
      <c r="NA49" s="9"/>
      <c r="NB49" s="14"/>
      <c r="NC49" s="14"/>
      <c r="ND49" s="14"/>
      <c r="NE49" s="14"/>
      <c r="NF49" s="14"/>
      <c r="NG49" s="14"/>
      <c r="NH49" s="14"/>
      <c r="NI49" s="14"/>
      <c r="NJ49" s="14"/>
      <c r="NK49" s="14"/>
      <c r="NL49" s="14"/>
      <c r="NM49" s="14"/>
      <c r="NN49" s="14"/>
      <c r="NO49" s="14"/>
      <c r="NP49" s="14"/>
      <c r="NQ49" s="14"/>
      <c r="NR49" s="14"/>
      <c r="NS49" s="14"/>
      <c r="NT49" s="14"/>
      <c r="NU49" s="9"/>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14"/>
      <c r="OV49" s="14"/>
      <c r="OW49" s="14"/>
      <c r="OX49" s="14"/>
      <c r="OY49" s="14"/>
      <c r="OZ49" s="14"/>
      <c r="PA49" s="14"/>
      <c r="PB49" s="14"/>
      <c r="PC49" s="14"/>
      <c r="PD49" s="14"/>
      <c r="PE49" s="14"/>
      <c r="PF49" s="14"/>
      <c r="PG49" s="14"/>
      <c r="PH49" s="14"/>
      <c r="PI49" s="14"/>
      <c r="PJ49" s="14"/>
      <c r="PK49" s="14"/>
      <c r="PL49" s="14"/>
      <c r="PM49" s="14"/>
      <c r="PN49" s="14"/>
      <c r="PO49" s="14"/>
      <c r="PP49" s="14"/>
      <c r="PQ49" s="14"/>
      <c r="PR49" s="14"/>
      <c r="PS49" s="14"/>
      <c r="PT49" s="14"/>
      <c r="PU49" s="14"/>
      <c r="PV49" s="14"/>
      <c r="PW49" s="14"/>
      <c r="PX49" s="14"/>
      <c r="PY49" s="14"/>
      <c r="PZ49" s="14"/>
      <c r="QA49" s="14"/>
      <c r="QB49" s="14"/>
      <c r="QC49" s="14"/>
      <c r="QD49" s="14"/>
      <c r="QE49" s="14"/>
      <c r="QF49" s="14"/>
      <c r="QG49" s="14"/>
      <c r="QH49" s="14"/>
      <c r="QI49" s="14"/>
      <c r="QJ49" s="14"/>
      <c r="QK49" s="14"/>
      <c r="QL49" s="14"/>
      <c r="QM49" s="14"/>
      <c r="QN49" s="14"/>
      <c r="QO49" s="14"/>
      <c r="QP49" s="14"/>
      <c r="QQ49" s="14"/>
      <c r="QR49" s="14"/>
      <c r="QS49" s="14"/>
      <c r="QT49" s="14"/>
      <c r="QU49" s="14"/>
      <c r="QV49" s="14"/>
      <c r="QW49" s="14"/>
      <c r="QX49" s="14"/>
      <c r="QY49" s="14"/>
      <c r="QZ49" s="14"/>
      <c r="RA49" s="14"/>
      <c r="RB49" s="14"/>
      <c r="RC49" s="14"/>
      <c r="RD49" s="14"/>
      <c r="RE49" s="14"/>
      <c r="RF49" s="14"/>
      <c r="RG49" s="14"/>
      <c r="RH49" s="14"/>
      <c r="RI49" s="14"/>
      <c r="RJ49" s="14"/>
      <c r="RK49" s="14"/>
      <c r="RL49" s="14"/>
      <c r="RM49" s="14"/>
      <c r="RN49" s="14"/>
      <c r="RO49" s="14"/>
      <c r="RP49" s="14"/>
      <c r="RQ49" s="14"/>
      <c r="RR49" s="14"/>
      <c r="RS49" s="14"/>
      <c r="RT49" s="14"/>
      <c r="RU49" s="14"/>
      <c r="RV49" s="14"/>
      <c r="RW49" s="14"/>
      <c r="RX49" s="14"/>
      <c r="RY49" s="14"/>
      <c r="RZ49" s="14"/>
      <c r="SA49" s="14"/>
      <c r="SB49" s="14"/>
      <c r="SC49" s="14"/>
      <c r="SD49" s="14"/>
      <c r="SE49" s="14"/>
      <c r="SF49" s="14"/>
      <c r="SG49" s="14"/>
      <c r="SH49" s="14"/>
      <c r="SI49" s="14"/>
      <c r="SJ49" s="14"/>
      <c r="SK49" s="14"/>
      <c r="SL49" s="14"/>
      <c r="SM49" s="14"/>
      <c r="SN49" s="14"/>
      <c r="SO49" s="14"/>
      <c r="SP49" s="14"/>
      <c r="SQ49" s="14"/>
      <c r="SR49" s="14"/>
      <c r="SS49" s="14"/>
      <c r="ST49" s="14"/>
      <c r="SU49" s="14"/>
      <c r="SV49" s="14"/>
      <c r="SW49" s="14"/>
      <c r="SX49" s="14"/>
      <c r="SY49" s="14"/>
      <c r="SZ49" s="14"/>
      <c r="TA49" s="14"/>
      <c r="TB49" s="14"/>
      <c r="TC49" s="14"/>
      <c r="TD49" s="14"/>
      <c r="TE49" s="14"/>
      <c r="TF49" s="14"/>
      <c r="TG49" s="14"/>
      <c r="TH49" s="14"/>
      <c r="TI49" s="14"/>
      <c r="TJ49" s="14"/>
      <c r="TK49" s="14"/>
      <c r="TL49" s="14"/>
      <c r="TM49" s="14"/>
      <c r="TN49" s="14"/>
      <c r="TO49" s="14"/>
      <c r="TP49" s="14"/>
      <c r="TQ49" s="14"/>
      <c r="TR49" s="14"/>
      <c r="TS49" s="14"/>
      <c r="TT49" s="14"/>
      <c r="TU49" s="14"/>
      <c r="TV49" s="14"/>
      <c r="TW49" s="14"/>
      <c r="TX49" s="14"/>
      <c r="TY49" s="14"/>
      <c r="TZ49" s="14"/>
      <c r="UA49" s="14"/>
      <c r="UB49" s="14"/>
      <c r="UC49" s="14"/>
      <c r="UD49" s="14"/>
      <c r="UE49" s="14"/>
      <c r="UF49" s="14"/>
      <c r="UG49" s="14"/>
      <c r="UH49" s="14"/>
      <c r="UI49" s="14"/>
      <c r="UJ49" s="14"/>
      <c r="UK49" s="14"/>
      <c r="UL49" s="14"/>
      <c r="UM49" s="14"/>
      <c r="UN49" s="14"/>
      <c r="UO49" s="14"/>
      <c r="UP49" s="14"/>
      <c r="UQ49" s="14"/>
      <c r="UR49" s="14"/>
      <c r="US49" s="14"/>
      <c r="UT49" s="14"/>
      <c r="UU49" s="14"/>
      <c r="UV49" s="14"/>
      <c r="UW49" s="14"/>
      <c r="UX49" s="14"/>
      <c r="UY49" s="14"/>
      <c r="UZ49" s="14"/>
      <c r="VA49" s="23">
        <v>0</v>
      </c>
    </row>
    <row r="50" spans="1:573" outlineLevel="1">
      <c r="A50" s="21">
        <f t="shared" si="93"/>
        <v>45</v>
      </c>
      <c r="B50" s="21"/>
      <c r="D50" s="14"/>
      <c r="E50" t="b">
        <v>0</v>
      </c>
      <c r="Y50" s="211"/>
      <c r="Z50" s="211"/>
      <c r="AA50" s="211"/>
      <c r="AB50" s="211"/>
      <c r="AD50" s="211"/>
      <c r="AE50" s="211"/>
      <c r="AF50" s="211"/>
      <c r="AG50" s="211"/>
      <c r="AH50" s="211"/>
      <c r="AI50" s="211"/>
      <c r="AJ50" s="211"/>
      <c r="AK50" s="211"/>
      <c r="AS50" s="226" t="s">
        <v>819</v>
      </c>
      <c r="AT50" s="9" t="str">
        <f ca="1">IF(COUNTIF(AS$5:AS50,AS50)=1,"-","Dup")</f>
        <v>-</v>
      </c>
      <c r="AU50" s="9"/>
      <c r="AV50" s="14"/>
      <c r="AW50" s="14"/>
      <c r="AX50" s="14"/>
      <c r="AY50" s="14"/>
      <c r="AZ50" s="14"/>
      <c r="BA50" s="14"/>
      <c r="BB50" s="14"/>
      <c r="BC50" s="14"/>
      <c r="BD50" s="9"/>
      <c r="BE50" s="14"/>
      <c r="BF50" s="14"/>
      <c r="BG50" s="14"/>
      <c r="BH50" s="14"/>
      <c r="BI50" s="14"/>
      <c r="BJ50" s="14"/>
      <c r="BK50" s="14"/>
      <c r="BL50" s="9"/>
      <c r="BM50" s="14"/>
      <c r="BN50" s="14"/>
      <c r="BO50" s="14"/>
      <c r="BP50" s="14"/>
      <c r="BQ50" s="14"/>
      <c r="BR50" s="14"/>
      <c r="BS50" s="14"/>
      <c r="BT50" s="14"/>
      <c r="BU50" s="14"/>
      <c r="BV50" s="14"/>
      <c r="BW50" s="14"/>
      <c r="BX50" s="9"/>
      <c r="BY50" s="14"/>
      <c r="BZ50" s="14"/>
      <c r="CA50" s="14"/>
      <c r="CB50" s="14"/>
      <c r="CC50" s="14"/>
      <c r="CD50" s="14"/>
      <c r="CE50" s="14"/>
      <c r="CF50" s="14"/>
      <c r="CG50" s="14"/>
      <c r="CH50" s="14"/>
      <c r="CI50" s="9"/>
      <c r="CJ50" s="14"/>
      <c r="CK50" s="14"/>
      <c r="CL50" s="14"/>
      <c r="CM50" s="14"/>
      <c r="CN50" s="14"/>
      <c r="CO50" s="146"/>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9"/>
      <c r="DS50" s="14"/>
      <c r="DT50" s="14"/>
      <c r="DU50" s="14"/>
      <c r="DV50" s="14"/>
      <c r="DW50" s="14"/>
      <c r="DX50" s="14"/>
      <c r="DY50" s="14"/>
      <c r="DZ50" s="14"/>
      <c r="EA50" s="14"/>
      <c r="EB50" s="14"/>
      <c r="EC50" s="14"/>
      <c r="ED50" s="14"/>
      <c r="EE50" s="313"/>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4"/>
      <c r="IB50" s="14"/>
      <c r="IC50" s="14"/>
      <c r="ID50" s="14"/>
      <c r="IE50" s="14"/>
      <c r="IF50" s="14"/>
      <c r="IG50" s="14"/>
      <c r="IH50" s="14"/>
      <c r="II50" s="14"/>
      <c r="IJ50" s="14"/>
      <c r="IK50" s="14"/>
      <c r="IL50" s="14"/>
      <c r="IM50" s="14"/>
      <c r="IN50" s="14"/>
      <c r="IO50" s="14"/>
      <c r="IP50" s="14"/>
      <c r="IQ50" s="14"/>
      <c r="IR50" s="14"/>
      <c r="IS50" s="14"/>
      <c r="IT50" s="14"/>
      <c r="IU50" s="14"/>
      <c r="IV50" s="14"/>
      <c r="IW50" s="14"/>
      <c r="IX50" s="14"/>
      <c r="IY50" s="14"/>
      <c r="IZ50" s="14"/>
      <c r="JA50" s="9"/>
      <c r="JB50" s="14"/>
      <c r="JC50" s="14"/>
      <c r="JD50" s="14"/>
      <c r="JE50" s="14"/>
      <c r="JF50" s="14"/>
      <c r="JG50" s="14"/>
      <c r="JH50" s="14"/>
      <c r="JI50" s="14"/>
      <c r="JJ50" s="14"/>
      <c r="JK50" s="14"/>
      <c r="JL50" s="14"/>
      <c r="JM50" s="14"/>
      <c r="JN50" s="14"/>
      <c r="JO50" s="14"/>
      <c r="JP50" s="14"/>
      <c r="JQ50" s="14"/>
      <c r="JR50" s="14"/>
      <c r="JS50" s="14"/>
      <c r="JT50" s="14"/>
      <c r="JU50" s="14"/>
      <c r="JV50" s="14"/>
      <c r="JW50" s="14"/>
      <c r="JX50" s="14"/>
      <c r="JY50" s="14"/>
      <c r="JZ50" s="14"/>
      <c r="KA50" s="14"/>
      <c r="KB50" s="14"/>
      <c r="KC50" s="14"/>
      <c r="KD50" s="14"/>
      <c r="KE50" s="14"/>
      <c r="KF50" s="14"/>
      <c r="KG50" s="14"/>
      <c r="KH50" s="14"/>
      <c r="KI50" s="14"/>
      <c r="KJ50" s="14"/>
      <c r="KK50" s="14"/>
      <c r="KL50" s="14"/>
      <c r="KM50" s="14"/>
      <c r="KN50" s="14"/>
      <c r="KO50" s="14"/>
      <c r="KP50" s="14"/>
      <c r="KQ50" s="9"/>
      <c r="KR50" s="14"/>
      <c r="KS50" s="14"/>
      <c r="KT50" s="14"/>
      <c r="KU50" s="14"/>
      <c r="KV50" s="14"/>
      <c r="KW50" s="14"/>
      <c r="KX50" s="14"/>
      <c r="KY50" s="14"/>
      <c r="KZ50" s="14"/>
      <c r="LA50" s="14"/>
      <c r="LB50" s="14"/>
      <c r="LC50" s="14"/>
      <c r="LD50" s="14"/>
      <c r="LE50" s="14"/>
      <c r="LF50" s="14"/>
      <c r="LG50" s="14"/>
      <c r="LH50" s="14"/>
      <c r="LI50" s="14"/>
      <c r="LJ50" s="14"/>
      <c r="LK50" s="14"/>
      <c r="LL50" s="14"/>
      <c r="LM50" s="14"/>
      <c r="LN50" s="14"/>
      <c r="LO50" s="14"/>
      <c r="LP50" s="14"/>
      <c r="LQ50" s="14"/>
      <c r="LR50" s="14"/>
      <c r="LS50" s="14"/>
      <c r="LT50" s="14"/>
      <c r="LU50" s="14"/>
      <c r="LV50" s="14"/>
      <c r="LW50" s="14"/>
      <c r="LX50" s="14"/>
      <c r="LY50" s="14"/>
      <c r="LZ50" s="14"/>
      <c r="MA50" s="14"/>
      <c r="MB50" s="14"/>
      <c r="MC50" s="14"/>
      <c r="MD50" s="14"/>
      <c r="ME50" s="14"/>
      <c r="MF50" s="14"/>
      <c r="MG50" s="14"/>
      <c r="MH50" s="14"/>
      <c r="MI50" s="14"/>
      <c r="MJ50" s="14"/>
      <c r="MK50" s="14"/>
      <c r="ML50" s="14"/>
      <c r="MM50" s="14"/>
      <c r="MN50" s="14"/>
      <c r="MO50" s="14"/>
      <c r="MP50" s="14"/>
      <c r="MQ50" s="14"/>
      <c r="MR50" s="14"/>
      <c r="MS50" s="9"/>
      <c r="MT50" s="14"/>
      <c r="MU50" s="14"/>
      <c r="MV50" s="14"/>
      <c r="MW50" s="14"/>
      <c r="MX50" s="14"/>
      <c r="MY50" s="14"/>
      <c r="MZ50" s="14"/>
      <c r="NA50" s="9"/>
      <c r="NB50" s="14"/>
      <c r="NC50" s="14"/>
      <c r="ND50" s="14"/>
      <c r="NE50" s="14"/>
      <c r="NF50" s="14"/>
      <c r="NG50" s="14"/>
      <c r="NH50" s="14"/>
      <c r="NI50" s="14"/>
      <c r="NJ50" s="14"/>
      <c r="NK50" s="14"/>
      <c r="NL50" s="14"/>
      <c r="NM50" s="14"/>
      <c r="NN50" s="14"/>
      <c r="NO50" s="14"/>
      <c r="NP50" s="14"/>
      <c r="NQ50" s="14"/>
      <c r="NR50" s="14"/>
      <c r="NS50" s="14"/>
      <c r="NT50" s="14"/>
      <c r="NU50" s="9"/>
      <c r="NV50" s="14"/>
      <c r="NW50" s="14"/>
      <c r="NX50" s="14"/>
      <c r="NY50" s="14"/>
      <c r="NZ50" s="14"/>
      <c r="OA50" s="14"/>
      <c r="OB50" s="14"/>
      <c r="OC50" s="14"/>
      <c r="OD50" s="14"/>
      <c r="OE50" s="14"/>
      <c r="OF50" s="14"/>
      <c r="OG50" s="14"/>
      <c r="OH50" s="14"/>
      <c r="OI50" s="14"/>
      <c r="OJ50" s="14"/>
      <c r="OK50" s="14"/>
      <c r="OL50" s="14"/>
      <c r="OM50" s="14"/>
      <c r="ON50" s="14"/>
      <c r="OO50" s="14"/>
      <c r="OP50" s="14"/>
      <c r="OQ50" s="14"/>
      <c r="OR50" s="14"/>
      <c r="OS50" s="14"/>
      <c r="OT50" s="14"/>
      <c r="OU50" s="14"/>
      <c r="OV50" s="14"/>
      <c r="OW50" s="14"/>
      <c r="OX50" s="14"/>
      <c r="OY50" s="14"/>
      <c r="OZ50" s="14"/>
      <c r="PA50" s="14"/>
      <c r="PB50" s="14"/>
      <c r="PC50" s="14"/>
      <c r="PD50" s="14"/>
      <c r="PE50" s="14"/>
      <c r="PF50" s="14"/>
      <c r="PG50" s="14"/>
      <c r="PH50" s="14"/>
      <c r="PI50" s="14"/>
      <c r="PJ50" s="14"/>
      <c r="PK50" s="14"/>
      <c r="PL50" s="14"/>
      <c r="PM50" s="14"/>
      <c r="PN50" s="14"/>
      <c r="PO50" s="14"/>
      <c r="PP50" s="14"/>
      <c r="PQ50" s="14"/>
      <c r="PR50" s="14"/>
      <c r="PS50" s="14"/>
      <c r="PT50" s="14"/>
      <c r="PU50" s="14"/>
      <c r="PV50" s="14"/>
      <c r="PW50" s="14"/>
      <c r="PX50" s="14"/>
      <c r="PY50" s="14"/>
      <c r="PZ50" s="14"/>
      <c r="QA50" s="14"/>
      <c r="QB50" s="14"/>
      <c r="QC50" s="14"/>
      <c r="QD50" s="14"/>
      <c r="QE50" s="14"/>
      <c r="QF50" s="14"/>
      <c r="QG50" s="14"/>
      <c r="QH50" s="14"/>
      <c r="QI50" s="14"/>
      <c r="QJ50" s="14"/>
      <c r="QK50" s="14"/>
      <c r="QL50" s="14"/>
      <c r="QM50" s="14"/>
      <c r="QN50" s="14"/>
      <c r="QO50" s="14"/>
      <c r="QP50" s="14"/>
      <c r="QQ50" s="14"/>
      <c r="QR50" s="14"/>
      <c r="QS50" s="14"/>
      <c r="QT50" s="14"/>
      <c r="QU50" s="14"/>
      <c r="QV50" s="14"/>
      <c r="QW50" s="14"/>
      <c r="QX50" s="14"/>
      <c r="QY50" s="14"/>
      <c r="QZ50" s="14"/>
      <c r="RA50" s="14"/>
      <c r="RB50" s="14"/>
      <c r="RC50" s="14"/>
      <c r="RD50" s="14"/>
      <c r="RE50" s="14"/>
      <c r="RF50" s="14"/>
      <c r="RG50" s="14"/>
      <c r="RH50" s="14"/>
      <c r="RI50" s="14"/>
      <c r="RJ50" s="14"/>
      <c r="RK50" s="14"/>
      <c r="RL50" s="14"/>
      <c r="RM50" s="14"/>
      <c r="RN50" s="14"/>
      <c r="RO50" s="14"/>
      <c r="RP50" s="14"/>
      <c r="RQ50" s="14"/>
      <c r="RR50" s="14"/>
      <c r="RS50" s="14"/>
      <c r="RT50" s="14"/>
      <c r="RU50" s="14"/>
      <c r="RV50" s="14"/>
      <c r="RW50" s="14"/>
      <c r="RX50" s="14"/>
      <c r="RY50" s="14"/>
      <c r="RZ50" s="14"/>
      <c r="SA50" s="14"/>
      <c r="SB50" s="14"/>
      <c r="SC50" s="14"/>
      <c r="SD50" s="14"/>
      <c r="SE50" s="14"/>
      <c r="SF50" s="14"/>
      <c r="SG50" s="14"/>
      <c r="SH50" s="14"/>
      <c r="SI50" s="14"/>
      <c r="SJ50" s="14"/>
      <c r="SK50" s="14"/>
      <c r="SL50" s="14"/>
      <c r="SM50" s="14"/>
      <c r="SN50" s="14"/>
      <c r="SO50" s="14"/>
      <c r="SP50" s="14"/>
      <c r="SQ50" s="14"/>
      <c r="SR50" s="14"/>
      <c r="SS50" s="14"/>
      <c r="ST50" s="14"/>
      <c r="SU50" s="14"/>
      <c r="SV50" s="14"/>
      <c r="SW50" s="14"/>
      <c r="SX50" s="14"/>
      <c r="SY50" s="14"/>
      <c r="SZ50" s="14"/>
      <c r="TA50" s="14"/>
      <c r="TB50" s="14"/>
      <c r="TC50" s="14"/>
      <c r="TD50" s="14"/>
      <c r="TE50" s="14"/>
      <c r="TF50" s="14"/>
      <c r="TG50" s="14"/>
      <c r="TH50" s="14"/>
      <c r="TI50" s="14"/>
      <c r="TJ50" s="14"/>
      <c r="TK50" s="14"/>
      <c r="TL50" s="14"/>
      <c r="TM50" s="14"/>
      <c r="TN50" s="14"/>
      <c r="TO50" s="14"/>
      <c r="TP50" s="14"/>
      <c r="TQ50" s="14"/>
      <c r="TR50" s="14"/>
      <c r="TS50" s="14"/>
      <c r="TT50" s="14"/>
      <c r="TU50" s="14"/>
      <c r="TV50" s="14"/>
      <c r="TW50" s="14"/>
      <c r="TX50" s="14"/>
      <c r="TY50" s="14"/>
      <c r="TZ50" s="14"/>
      <c r="UA50" s="14"/>
      <c r="UB50" s="14"/>
      <c r="UC50" s="14"/>
      <c r="UD50" s="14"/>
      <c r="UE50" s="14"/>
      <c r="UF50" s="14"/>
      <c r="UG50" s="14"/>
      <c r="UH50" s="14"/>
      <c r="UI50" s="14"/>
      <c r="UJ50" s="14"/>
      <c r="UK50" s="14"/>
      <c r="UL50" s="14"/>
      <c r="UM50" s="14"/>
      <c r="UN50" s="14"/>
      <c r="UO50" s="14"/>
      <c r="UP50" s="14"/>
      <c r="UQ50" s="14"/>
      <c r="UR50" s="14"/>
      <c r="US50" s="14"/>
      <c r="UT50" s="14"/>
      <c r="UU50" s="14"/>
      <c r="UV50" s="14"/>
      <c r="UW50" s="14"/>
      <c r="UX50" s="14"/>
      <c r="UY50" s="14"/>
      <c r="UZ50" s="14"/>
      <c r="VA50" s="23">
        <v>0</v>
      </c>
    </row>
    <row r="51" spans="1:573" outlineLevel="1">
      <c r="A51" s="21">
        <f t="shared" si="93"/>
        <v>46</v>
      </c>
      <c r="B51" s="21"/>
      <c r="D51" s="14"/>
      <c r="E51" t="b">
        <v>0</v>
      </c>
      <c r="Y51" s="211"/>
      <c r="Z51" s="211"/>
      <c r="AA51" s="211"/>
      <c r="AB51" s="211"/>
      <c r="AD51" s="211"/>
      <c r="AE51" s="211"/>
      <c r="AF51" s="211"/>
      <c r="AG51" s="211"/>
      <c r="AH51" s="211"/>
      <c r="AI51" s="211"/>
      <c r="AJ51" s="211"/>
      <c r="AK51" s="211"/>
      <c r="AS51" s="226" t="s">
        <v>820</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6"/>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313"/>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9"/>
      <c r="MT51" s="14"/>
      <c r="MU51" s="14"/>
      <c r="MV51" s="14"/>
      <c r="MW51" s="14"/>
      <c r="MX51" s="14"/>
      <c r="MY51" s="14"/>
      <c r="MZ51" s="14"/>
      <c r="NA51" s="9"/>
      <c r="NB51" s="14"/>
      <c r="NC51" s="14"/>
      <c r="ND51" s="14"/>
      <c r="NE51" s="14"/>
      <c r="NF51" s="14"/>
      <c r="NG51" s="14"/>
      <c r="NH51" s="14"/>
      <c r="NI51" s="14"/>
      <c r="NJ51" s="14"/>
      <c r="NK51" s="14"/>
      <c r="NL51" s="14"/>
      <c r="NM51" s="14"/>
      <c r="NN51" s="14"/>
      <c r="NO51" s="14"/>
      <c r="NP51" s="14"/>
      <c r="NQ51" s="14"/>
      <c r="NR51" s="14"/>
      <c r="NS51" s="14"/>
      <c r="NT51" s="14"/>
      <c r="NU51" s="9"/>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23">
        <v>0</v>
      </c>
    </row>
    <row r="52" spans="1:573" outlineLevel="1">
      <c r="A52" s="21">
        <f t="shared" si="93"/>
        <v>47</v>
      </c>
      <c r="B52" s="21"/>
      <c r="D52" s="14"/>
      <c r="E52" t="b">
        <v>0</v>
      </c>
      <c r="Y52" s="211"/>
      <c r="Z52" s="211"/>
      <c r="AA52" s="211"/>
      <c r="AB52" s="211"/>
      <c r="AD52" s="211"/>
      <c r="AE52" s="211"/>
      <c r="AF52" s="211"/>
      <c r="AG52" s="211"/>
      <c r="AH52" s="211"/>
      <c r="AI52" s="211"/>
      <c r="AJ52" s="211"/>
      <c r="AK52" s="211"/>
      <c r="AS52" s="226" t="s">
        <v>1475</v>
      </c>
      <c r="AT52" s="9" t="str">
        <f ca="1">IF(COUNTIF(AS$5:AS52,AS52)=1,"-","Dup")</f>
        <v>-</v>
      </c>
      <c r="AU52" s="9"/>
      <c r="AV52" s="14"/>
      <c r="AW52" s="14"/>
      <c r="AX52" s="14"/>
      <c r="AY52" s="14"/>
      <c r="AZ52" s="14"/>
      <c r="BA52" s="14"/>
      <c r="BB52" s="14"/>
      <c r="BC52" s="14"/>
      <c r="BD52" s="9"/>
      <c r="BE52" s="14"/>
      <c r="BF52" s="14"/>
      <c r="BG52" s="14"/>
      <c r="BH52" s="14"/>
      <c r="BI52" s="14"/>
      <c r="BJ52" s="14"/>
      <c r="BK52" s="14"/>
      <c r="BL52" s="9"/>
      <c r="BM52" s="14"/>
      <c r="BN52" s="14"/>
      <c r="BO52" s="14"/>
      <c r="BP52" s="14"/>
      <c r="BQ52" s="14"/>
      <c r="BR52" s="14"/>
      <c r="BS52" s="14"/>
      <c r="BT52" s="14"/>
      <c r="BU52" s="14"/>
      <c r="BV52" s="14"/>
      <c r="BW52" s="14"/>
      <c r="BX52" s="9"/>
      <c r="BY52" s="14"/>
      <c r="BZ52" s="14"/>
      <c r="CA52" s="14"/>
      <c r="CB52" s="14"/>
      <c r="CC52" s="14"/>
      <c r="CD52" s="14"/>
      <c r="CE52" s="14"/>
      <c r="CF52" s="14"/>
      <c r="CG52" s="14"/>
      <c r="CH52" s="14"/>
      <c r="CI52" s="9"/>
      <c r="CJ52" s="14"/>
      <c r="CK52" s="14"/>
      <c r="CL52" s="14"/>
      <c r="CM52" s="14"/>
      <c r="CN52" s="14"/>
      <c r="CO52" s="146"/>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9"/>
      <c r="DS52" s="14"/>
      <c r="DT52" s="14"/>
      <c r="DU52" s="14"/>
      <c r="DV52" s="14"/>
      <c r="DW52" s="14"/>
      <c r="DX52" s="14"/>
      <c r="DY52" s="14"/>
      <c r="DZ52" s="14"/>
      <c r="EA52" s="14"/>
      <c r="EB52" s="14"/>
      <c r="EC52" s="14"/>
      <c r="ED52" s="14"/>
      <c r="EE52" s="313"/>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4"/>
      <c r="IB52" s="14"/>
      <c r="IC52" s="14"/>
      <c r="ID52" s="14"/>
      <c r="IE52" s="14"/>
      <c r="IF52" s="14"/>
      <c r="IG52" s="14"/>
      <c r="IH52" s="14"/>
      <c r="II52" s="14"/>
      <c r="IJ52" s="14"/>
      <c r="IK52" s="14"/>
      <c r="IL52" s="14"/>
      <c r="IM52" s="14"/>
      <c r="IN52" s="14"/>
      <c r="IO52" s="14"/>
      <c r="IP52" s="14"/>
      <c r="IQ52" s="14"/>
      <c r="IR52" s="14"/>
      <c r="IS52" s="14"/>
      <c r="IT52" s="14"/>
      <c r="IU52" s="14"/>
      <c r="IV52" s="14"/>
      <c r="IW52" s="14"/>
      <c r="IX52" s="14"/>
      <c r="IY52" s="14"/>
      <c r="IZ52" s="14"/>
      <c r="JA52" s="9"/>
      <c r="JB52" s="14"/>
      <c r="JC52" s="14"/>
      <c r="JD52" s="14"/>
      <c r="JE52" s="14"/>
      <c r="JF52" s="14"/>
      <c r="JG52" s="14"/>
      <c r="JH52" s="14"/>
      <c r="JI52" s="14"/>
      <c r="JJ52" s="14"/>
      <c r="JK52" s="14"/>
      <c r="JL52" s="14"/>
      <c r="JM52" s="14"/>
      <c r="JN52" s="14"/>
      <c r="JO52" s="14"/>
      <c r="JP52" s="14"/>
      <c r="JQ52" s="14"/>
      <c r="JR52" s="14"/>
      <c r="JS52" s="14"/>
      <c r="JT52" s="14"/>
      <c r="JU52" s="14"/>
      <c r="JV52" s="14"/>
      <c r="JW52" s="14"/>
      <c r="JX52" s="14"/>
      <c r="JY52" s="14"/>
      <c r="JZ52" s="14"/>
      <c r="KA52" s="14"/>
      <c r="KB52" s="14"/>
      <c r="KC52" s="14"/>
      <c r="KD52" s="14"/>
      <c r="KE52" s="14"/>
      <c r="KF52" s="14"/>
      <c r="KG52" s="14"/>
      <c r="KH52" s="14"/>
      <c r="KI52" s="14"/>
      <c r="KJ52" s="14"/>
      <c r="KK52" s="14"/>
      <c r="KL52" s="14"/>
      <c r="KM52" s="14"/>
      <c r="KN52" s="14"/>
      <c r="KO52" s="14"/>
      <c r="KP52" s="14"/>
      <c r="KQ52" s="9"/>
      <c r="KR52" s="14"/>
      <c r="KS52" s="14"/>
      <c r="KT52" s="14"/>
      <c r="KU52" s="14"/>
      <c r="KV52" s="14"/>
      <c r="KW52" s="14"/>
      <c r="KX52" s="14"/>
      <c r="KY52" s="14"/>
      <c r="KZ52" s="14"/>
      <c r="LA52" s="14"/>
      <c r="LB52" s="14"/>
      <c r="LC52" s="14"/>
      <c r="LD52" s="14"/>
      <c r="LE52" s="14"/>
      <c r="LF52" s="14"/>
      <c r="LG52" s="14"/>
      <c r="LH52" s="14"/>
      <c r="LI52" s="14"/>
      <c r="LJ52" s="14"/>
      <c r="LK52" s="14"/>
      <c r="LL52" s="14"/>
      <c r="LM52" s="14"/>
      <c r="LN52" s="14"/>
      <c r="LO52" s="14"/>
      <c r="LP52" s="14"/>
      <c r="LQ52" s="14"/>
      <c r="LR52" s="14"/>
      <c r="LS52" s="14"/>
      <c r="LT52" s="14"/>
      <c r="LU52" s="14"/>
      <c r="LV52" s="14"/>
      <c r="LW52" s="14"/>
      <c r="LX52" s="14"/>
      <c r="LY52" s="14"/>
      <c r="LZ52" s="14"/>
      <c r="MA52" s="14"/>
      <c r="MB52" s="14"/>
      <c r="MC52" s="14"/>
      <c r="MD52" s="14"/>
      <c r="ME52" s="14"/>
      <c r="MF52" s="14"/>
      <c r="MG52" s="14"/>
      <c r="MH52" s="14"/>
      <c r="MI52" s="14"/>
      <c r="MJ52" s="14"/>
      <c r="MK52" s="14"/>
      <c r="ML52" s="14"/>
      <c r="MM52" s="14"/>
      <c r="MN52" s="14"/>
      <c r="MO52" s="14"/>
      <c r="MP52" s="14"/>
      <c r="MQ52" s="14"/>
      <c r="MR52" s="14"/>
      <c r="MS52" s="9"/>
      <c r="MT52" s="14"/>
      <c r="MU52" s="14"/>
      <c r="MV52" s="14"/>
      <c r="MW52" s="14"/>
      <c r="MX52" s="14"/>
      <c r="MY52" s="14"/>
      <c r="MZ52" s="14"/>
      <c r="NA52" s="9"/>
      <c r="NB52" s="14"/>
      <c r="NC52" s="14"/>
      <c r="ND52" s="14"/>
      <c r="NE52" s="14"/>
      <c r="NF52" s="14"/>
      <c r="NG52" s="14"/>
      <c r="NH52" s="14"/>
      <c r="NI52" s="14"/>
      <c r="NJ52" s="14"/>
      <c r="NK52" s="14"/>
      <c r="NL52" s="14"/>
      <c r="NM52" s="14"/>
      <c r="NN52" s="14"/>
      <c r="NO52" s="14"/>
      <c r="NP52" s="14"/>
      <c r="NQ52" s="14"/>
      <c r="NR52" s="14"/>
      <c r="NS52" s="14"/>
      <c r="NT52" s="14"/>
      <c r="NU52" s="9"/>
      <c r="NV52" s="14"/>
      <c r="NW52" s="14"/>
      <c r="NX52" s="14"/>
      <c r="NY52" s="14"/>
      <c r="NZ52" s="14"/>
      <c r="OA52" s="14"/>
      <c r="OB52" s="14"/>
      <c r="OC52" s="14"/>
      <c r="OD52" s="14"/>
      <c r="OE52" s="14"/>
      <c r="OF52" s="14"/>
      <c r="OG52" s="14"/>
      <c r="OH52" s="14"/>
      <c r="OI52" s="14"/>
      <c r="OJ52" s="14"/>
      <c r="OK52" s="14"/>
      <c r="OL52" s="14"/>
      <c r="OM52" s="14"/>
      <c r="ON52" s="14"/>
      <c r="OO52" s="14"/>
      <c r="OP52" s="14"/>
      <c r="OQ52" s="14"/>
      <c r="OR52" s="14"/>
      <c r="OS52" s="14"/>
      <c r="OT52" s="14"/>
      <c r="OU52" s="14"/>
      <c r="OV52" s="14"/>
      <c r="OW52" s="14"/>
      <c r="OX52" s="14"/>
      <c r="OY52" s="14"/>
      <c r="OZ52" s="14"/>
      <c r="PA52" s="14"/>
      <c r="PB52" s="14"/>
      <c r="PC52" s="14"/>
      <c r="PD52" s="14"/>
      <c r="PE52" s="14"/>
      <c r="PF52" s="14"/>
      <c r="PG52" s="14"/>
      <c r="PH52" s="14"/>
      <c r="PI52" s="14"/>
      <c r="PJ52" s="14"/>
      <c r="PK52" s="14"/>
      <c r="PL52" s="14"/>
      <c r="PM52" s="14"/>
      <c r="PN52" s="14"/>
      <c r="PO52" s="14"/>
      <c r="PP52" s="14"/>
      <c r="PQ52" s="14"/>
      <c r="PR52" s="14"/>
      <c r="PS52" s="14"/>
      <c r="PT52" s="14"/>
      <c r="PU52" s="14"/>
      <c r="PV52" s="14"/>
      <c r="PW52" s="14"/>
      <c r="PX52" s="14"/>
      <c r="PY52" s="14"/>
      <c r="PZ52" s="14"/>
      <c r="QA52" s="14"/>
      <c r="QB52" s="14"/>
      <c r="QC52" s="14"/>
      <c r="QD52" s="14"/>
      <c r="QE52" s="14"/>
      <c r="QF52" s="14"/>
      <c r="QG52" s="14"/>
      <c r="QH52" s="14"/>
      <c r="QI52" s="14"/>
      <c r="QJ52" s="14"/>
      <c r="QK52" s="14"/>
      <c r="QL52" s="14"/>
      <c r="QM52" s="14"/>
      <c r="QN52" s="14"/>
      <c r="QO52" s="14"/>
      <c r="QP52" s="14"/>
      <c r="QQ52" s="14"/>
      <c r="QR52" s="14"/>
      <c r="QS52" s="14"/>
      <c r="QT52" s="14"/>
      <c r="QU52" s="14"/>
      <c r="QV52" s="14"/>
      <c r="QW52" s="14"/>
      <c r="QX52" s="14"/>
      <c r="QY52" s="14"/>
      <c r="QZ52" s="14"/>
      <c r="RA52" s="14"/>
      <c r="RB52" s="14"/>
      <c r="RC52" s="14"/>
      <c r="RD52" s="14"/>
      <c r="RE52" s="14"/>
      <c r="RF52" s="14"/>
      <c r="RG52" s="14"/>
      <c r="RH52" s="14"/>
      <c r="RI52" s="14"/>
      <c r="RJ52" s="14"/>
      <c r="RK52" s="14"/>
      <c r="RL52" s="14"/>
      <c r="RM52" s="14"/>
      <c r="RN52" s="14"/>
      <c r="RO52" s="14"/>
      <c r="RP52" s="14"/>
      <c r="RQ52" s="14"/>
      <c r="RR52" s="14"/>
      <c r="RS52" s="14"/>
      <c r="RT52" s="14"/>
      <c r="RU52" s="14"/>
      <c r="RV52" s="14"/>
      <c r="RW52" s="14"/>
      <c r="RX52" s="14"/>
      <c r="RY52" s="14"/>
      <c r="RZ52" s="14"/>
      <c r="SA52" s="14"/>
      <c r="SB52" s="14"/>
      <c r="SC52" s="14"/>
      <c r="SD52" s="14"/>
      <c r="SE52" s="14"/>
      <c r="SF52" s="14"/>
      <c r="SG52" s="14"/>
      <c r="SH52" s="14"/>
      <c r="SI52" s="14"/>
      <c r="SJ52" s="14"/>
      <c r="SK52" s="14"/>
      <c r="SL52" s="14"/>
      <c r="SM52" s="14"/>
      <c r="SN52" s="14"/>
      <c r="SO52" s="14"/>
      <c r="SP52" s="14"/>
      <c r="SQ52" s="14"/>
      <c r="SR52" s="14"/>
      <c r="SS52" s="14"/>
      <c r="ST52" s="14"/>
      <c r="SU52" s="14"/>
      <c r="SV52" s="14"/>
      <c r="SW52" s="14"/>
      <c r="SX52" s="14"/>
      <c r="SY52" s="14"/>
      <c r="SZ52" s="14"/>
      <c r="TA52" s="14"/>
      <c r="TB52" s="14"/>
      <c r="TC52" s="14"/>
      <c r="TD52" s="14"/>
      <c r="TE52" s="14"/>
      <c r="TF52" s="14"/>
      <c r="TG52" s="14"/>
      <c r="TH52" s="14"/>
      <c r="TI52" s="14"/>
      <c r="TJ52" s="14"/>
      <c r="TK52" s="14"/>
      <c r="TL52" s="14"/>
      <c r="TM52" s="14"/>
      <c r="TN52" s="14"/>
      <c r="TO52" s="14"/>
      <c r="TP52" s="14"/>
      <c r="TQ52" s="14"/>
      <c r="TR52" s="14"/>
      <c r="TS52" s="14"/>
      <c r="TT52" s="14"/>
      <c r="TU52" s="14"/>
      <c r="TV52" s="14"/>
      <c r="TW52" s="14"/>
      <c r="TX52" s="14"/>
      <c r="TY52" s="14"/>
      <c r="TZ52" s="14"/>
      <c r="UA52" s="14"/>
      <c r="UB52" s="14"/>
      <c r="UC52" s="14"/>
      <c r="UD52" s="14"/>
      <c r="UE52" s="14"/>
      <c r="UF52" s="14"/>
      <c r="UG52" s="14"/>
      <c r="UH52" s="14"/>
      <c r="UI52" s="14"/>
      <c r="UJ52" s="14"/>
      <c r="UK52" s="14"/>
      <c r="UL52" s="14"/>
      <c r="UM52" s="14"/>
      <c r="UN52" s="14"/>
      <c r="UO52" s="14"/>
      <c r="UP52" s="14"/>
      <c r="UQ52" s="14"/>
      <c r="UR52" s="14"/>
      <c r="US52" s="14"/>
      <c r="UT52" s="14"/>
      <c r="UU52" s="14"/>
      <c r="UV52" s="14"/>
      <c r="UW52" s="14"/>
      <c r="UX52" s="14"/>
      <c r="UY52" s="14"/>
      <c r="UZ52" s="14"/>
      <c r="VA52" s="23">
        <v>0</v>
      </c>
    </row>
    <row r="53" spans="1:573" collapsed="1">
      <c r="A53" s="21">
        <f t="shared" si="93"/>
        <v>48</v>
      </c>
      <c r="B53" s="21"/>
      <c r="D53" s="14"/>
      <c r="E53" t="b">
        <v>0</v>
      </c>
      <c r="Y53" s="211"/>
      <c r="Z53" s="211"/>
      <c r="AA53" s="211"/>
      <c r="AB53" s="211"/>
      <c r="AD53" s="211"/>
      <c r="AE53" s="211"/>
      <c r="AF53" s="211"/>
      <c r="AG53" s="211"/>
      <c r="AH53" s="211"/>
      <c r="AI53" s="211"/>
      <c r="AJ53" s="211"/>
      <c r="AK53" s="211"/>
      <c r="AS53" s="553" t="s">
        <v>769</v>
      </c>
      <c r="AT53" s="9" t="str">
        <f ca="1">IF(COUNTIF(AS$5:AS53,AS53)=1,"-","Dup")</f>
        <v>-</v>
      </c>
      <c r="AU53" s="9"/>
      <c r="AV53" s="14"/>
      <c r="AW53" s="14"/>
      <c r="AX53" s="14"/>
      <c r="AY53" s="14"/>
      <c r="AZ53" s="14"/>
      <c r="BA53" s="14"/>
      <c r="BB53" s="14"/>
      <c r="BC53" s="14"/>
      <c r="BD53" s="9"/>
      <c r="BE53" s="14"/>
      <c r="BF53" s="14"/>
      <c r="BG53" s="14"/>
      <c r="BH53" s="14"/>
      <c r="BI53" s="14"/>
      <c r="BJ53" s="14"/>
      <c r="BK53" s="14"/>
      <c r="BL53" s="9"/>
      <c r="BM53" s="14"/>
      <c r="BN53" s="14"/>
      <c r="BO53" s="14"/>
      <c r="BP53" s="14"/>
      <c r="BQ53" s="14"/>
      <c r="BR53" s="14"/>
      <c r="BS53" s="14"/>
      <c r="BT53" s="14"/>
      <c r="BU53" s="14"/>
      <c r="BV53" s="14"/>
      <c r="BW53" s="14"/>
      <c r="BX53" s="9"/>
      <c r="BY53" s="14"/>
      <c r="BZ53" s="14"/>
      <c r="CA53" s="14"/>
      <c r="CB53" s="14"/>
      <c r="CC53" s="14"/>
      <c r="CD53" s="14"/>
      <c r="CE53" s="14"/>
      <c r="CF53" s="14"/>
      <c r="CG53" s="14"/>
      <c r="CH53" s="14"/>
      <c r="CI53" s="9"/>
      <c r="CJ53" s="14"/>
      <c r="CK53" s="14"/>
      <c r="CL53" s="14"/>
      <c r="CM53" s="14"/>
      <c r="CN53" s="14"/>
      <c r="CO53" s="146"/>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9"/>
      <c r="DS53" s="14"/>
      <c r="DT53" s="14"/>
      <c r="DU53" s="14"/>
      <c r="DV53" s="14"/>
      <c r="DW53" s="14"/>
      <c r="DX53" s="14"/>
      <c r="DY53" s="14"/>
      <c r="DZ53" s="14"/>
      <c r="EA53" s="14"/>
      <c r="EB53" s="14"/>
      <c r="EC53" s="14"/>
      <c r="ED53" s="14"/>
      <c r="EE53" s="313"/>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14"/>
      <c r="II53" s="14"/>
      <c r="IJ53" s="14"/>
      <c r="IK53" s="14"/>
      <c r="IL53" s="14"/>
      <c r="IM53" s="14"/>
      <c r="IN53" s="14"/>
      <c r="IO53" s="14"/>
      <c r="IP53" s="14"/>
      <c r="IQ53" s="14"/>
      <c r="IR53" s="14"/>
      <c r="IS53" s="14"/>
      <c r="IT53" s="14"/>
      <c r="IU53" s="14"/>
      <c r="IV53" s="14"/>
      <c r="IW53" s="14"/>
      <c r="IX53" s="14"/>
      <c r="IY53" s="14"/>
      <c r="IZ53" s="14"/>
      <c r="JA53" s="9"/>
      <c r="JB53" s="14"/>
      <c r="JC53" s="14"/>
      <c r="JD53" s="14"/>
      <c r="JE53" s="14"/>
      <c r="JF53" s="14"/>
      <c r="JG53" s="14"/>
      <c r="JH53" s="14"/>
      <c r="JI53" s="14"/>
      <c r="JJ53" s="14"/>
      <c r="JK53" s="14"/>
      <c r="JL53" s="14"/>
      <c r="JM53" s="14"/>
      <c r="JN53" s="14"/>
      <c r="JO53" s="14"/>
      <c r="JP53" s="14"/>
      <c r="JQ53" s="14"/>
      <c r="JR53" s="14"/>
      <c r="JS53" s="14"/>
      <c r="JT53" s="14"/>
      <c r="JU53" s="14"/>
      <c r="JV53" s="14"/>
      <c r="JW53" s="14"/>
      <c r="JX53" s="14"/>
      <c r="JY53" s="14"/>
      <c r="JZ53" s="14"/>
      <c r="KA53" s="14"/>
      <c r="KB53" s="14"/>
      <c r="KC53" s="14"/>
      <c r="KD53" s="14"/>
      <c r="KE53" s="14"/>
      <c r="KF53" s="14"/>
      <c r="KG53" s="14"/>
      <c r="KH53" s="14"/>
      <c r="KI53" s="14"/>
      <c r="KJ53" s="14"/>
      <c r="KK53" s="14"/>
      <c r="KL53" s="14"/>
      <c r="KM53" s="14"/>
      <c r="KN53" s="14"/>
      <c r="KO53" s="14"/>
      <c r="KP53" s="14"/>
      <c r="KQ53" s="9"/>
      <c r="KR53" s="14"/>
      <c r="KS53" s="14"/>
      <c r="KT53" s="14"/>
      <c r="KU53" s="14"/>
      <c r="KV53" s="14"/>
      <c r="KW53" s="14"/>
      <c r="KX53" s="14"/>
      <c r="KY53" s="14"/>
      <c r="KZ53" s="14"/>
      <c r="LA53" s="14"/>
      <c r="LB53" s="14"/>
      <c r="LC53" s="14"/>
      <c r="LD53" s="14"/>
      <c r="LE53" s="14"/>
      <c r="LF53" s="14"/>
      <c r="LG53" s="14"/>
      <c r="LH53" s="14"/>
      <c r="LI53" s="14"/>
      <c r="LJ53" s="14"/>
      <c r="LK53" s="14"/>
      <c r="LL53" s="14"/>
      <c r="LM53" s="14"/>
      <c r="LN53" s="14"/>
      <c r="LO53" s="14"/>
      <c r="LP53" s="14"/>
      <c r="LQ53" s="14"/>
      <c r="LR53" s="14"/>
      <c r="LS53" s="14"/>
      <c r="LT53" s="14"/>
      <c r="LU53" s="14"/>
      <c r="LV53" s="14"/>
      <c r="LW53" s="14"/>
      <c r="LX53" s="14"/>
      <c r="LY53" s="14"/>
      <c r="LZ53" s="14"/>
      <c r="MA53" s="14"/>
      <c r="MB53" s="14"/>
      <c r="MC53" s="14"/>
      <c r="MD53" s="14"/>
      <c r="ME53" s="14"/>
      <c r="MF53" s="14"/>
      <c r="MG53" s="14"/>
      <c r="MH53" s="14"/>
      <c r="MI53" s="14"/>
      <c r="MJ53" s="14"/>
      <c r="MK53" s="14"/>
      <c r="ML53" s="14"/>
      <c r="MM53" s="14"/>
      <c r="MN53" s="14"/>
      <c r="MO53" s="14"/>
      <c r="MP53" s="14"/>
      <c r="MQ53" s="14"/>
      <c r="MR53" s="14"/>
      <c r="MS53" s="9"/>
      <c r="MT53" s="14"/>
      <c r="MU53" s="14"/>
      <c r="MV53" s="14"/>
      <c r="MW53" s="14"/>
      <c r="MX53" s="14"/>
      <c r="MY53" s="14"/>
      <c r="MZ53" s="14"/>
      <c r="NA53" s="9"/>
      <c r="NB53" s="14"/>
      <c r="NC53" s="14"/>
      <c r="ND53" s="14"/>
      <c r="NE53" s="14"/>
      <c r="NF53" s="14"/>
      <c r="NG53" s="14"/>
      <c r="NH53" s="14"/>
      <c r="NI53" s="14"/>
      <c r="NJ53" s="14"/>
      <c r="NK53" s="14"/>
      <c r="NL53" s="14"/>
      <c r="NM53" s="14"/>
      <c r="NN53" s="14"/>
      <c r="NO53" s="14"/>
      <c r="NP53" s="14"/>
      <c r="NQ53" s="14"/>
      <c r="NR53" s="14"/>
      <c r="NS53" s="14"/>
      <c r="NT53" s="14"/>
      <c r="NU53" s="9"/>
      <c r="NV53" s="14"/>
      <c r="NW53" s="14"/>
      <c r="NX53" s="14"/>
      <c r="NY53" s="14"/>
      <c r="NZ53" s="14"/>
      <c r="OA53" s="14"/>
      <c r="OB53" s="14"/>
      <c r="OC53" s="14"/>
      <c r="OD53" s="14"/>
      <c r="OE53" s="14"/>
      <c r="OF53" s="14"/>
      <c r="OG53" s="14"/>
      <c r="OH53" s="14"/>
      <c r="OI53" s="14"/>
      <c r="OJ53" s="14"/>
      <c r="OK53" s="14"/>
      <c r="OL53" s="14"/>
      <c r="OM53" s="14"/>
      <c r="ON53" s="14"/>
      <c r="OO53" s="14"/>
      <c r="OP53" s="14"/>
      <c r="OQ53" s="14"/>
      <c r="OR53" s="14"/>
      <c r="OS53" s="14"/>
      <c r="OT53" s="14"/>
      <c r="OU53" s="14"/>
      <c r="OV53" s="14"/>
      <c r="OW53" s="14"/>
      <c r="OX53" s="14"/>
      <c r="OY53" s="14"/>
      <c r="OZ53" s="14"/>
      <c r="PA53" s="14"/>
      <c r="PB53" s="14"/>
      <c r="PC53" s="14"/>
      <c r="PD53" s="14"/>
      <c r="PE53" s="14"/>
      <c r="PF53" s="14"/>
      <c r="PG53" s="14"/>
      <c r="PH53" s="14"/>
      <c r="PI53" s="14"/>
      <c r="PJ53" s="14"/>
      <c r="PK53" s="14"/>
      <c r="PL53" s="14"/>
      <c r="PM53" s="14"/>
      <c r="PN53" s="14"/>
      <c r="PO53" s="14"/>
      <c r="PP53" s="14"/>
      <c r="PQ53" s="14"/>
      <c r="PR53" s="14"/>
      <c r="PS53" s="14"/>
      <c r="PT53" s="14"/>
      <c r="PU53" s="14"/>
      <c r="PV53" s="14"/>
      <c r="PW53" s="14"/>
      <c r="PX53" s="14"/>
      <c r="PY53" s="14"/>
      <c r="PZ53" s="14"/>
      <c r="QA53" s="14"/>
      <c r="QB53" s="14"/>
      <c r="QC53" s="14"/>
      <c r="QD53" s="14"/>
      <c r="QE53" s="14"/>
      <c r="QF53" s="14"/>
      <c r="QG53" s="14"/>
      <c r="QH53" s="14"/>
      <c r="QI53" s="14"/>
      <c r="QJ53" s="14"/>
      <c r="QK53" s="14"/>
      <c r="QL53" s="14"/>
      <c r="QM53" s="14"/>
      <c r="QN53" s="14"/>
      <c r="QO53" s="14"/>
      <c r="QP53" s="14"/>
      <c r="QQ53" s="14"/>
      <c r="QR53" s="14"/>
      <c r="QS53" s="14"/>
      <c r="QT53" s="14"/>
      <c r="QU53" s="14"/>
      <c r="QV53" s="14"/>
      <c r="QW53" s="14"/>
      <c r="QX53" s="14"/>
      <c r="QY53" s="14"/>
      <c r="QZ53" s="14"/>
      <c r="RA53" s="14"/>
      <c r="RB53" s="14"/>
      <c r="RC53" s="14"/>
      <c r="RD53" s="14"/>
      <c r="RE53" s="14"/>
      <c r="RF53" s="14"/>
      <c r="RG53" s="14"/>
      <c r="RH53" s="14"/>
      <c r="RI53" s="14"/>
      <c r="RJ53" s="14"/>
      <c r="RK53" s="14"/>
      <c r="RL53" s="14"/>
      <c r="RM53" s="14"/>
      <c r="RN53" s="14"/>
      <c r="RO53" s="14"/>
      <c r="RP53" s="14"/>
      <c r="RQ53" s="14"/>
      <c r="RR53" s="14"/>
      <c r="RS53" s="14"/>
      <c r="RT53" s="14"/>
      <c r="RU53" s="14"/>
      <c r="RV53" s="14"/>
      <c r="RW53" s="14"/>
      <c r="RX53" s="14"/>
      <c r="RY53" s="14"/>
      <c r="RZ53" s="14"/>
      <c r="SA53" s="14"/>
      <c r="SB53" s="14"/>
      <c r="SC53" s="14"/>
      <c r="SD53" s="14"/>
      <c r="SE53" s="14"/>
      <c r="SF53" s="14"/>
      <c r="SG53" s="14"/>
      <c r="SH53" s="14"/>
      <c r="SI53" s="14"/>
      <c r="SJ53" s="14"/>
      <c r="SK53" s="14"/>
      <c r="SL53" s="14"/>
      <c r="SM53" s="14"/>
      <c r="SN53" s="14"/>
      <c r="SO53" s="14"/>
      <c r="SP53" s="14"/>
      <c r="SQ53" s="14"/>
      <c r="SR53" s="14"/>
      <c r="SS53" s="14"/>
      <c r="ST53" s="14"/>
      <c r="SU53" s="14"/>
      <c r="SV53" s="14"/>
      <c r="SW53" s="14"/>
      <c r="SX53" s="14"/>
      <c r="SY53" s="14"/>
      <c r="SZ53" s="14"/>
      <c r="TA53" s="14"/>
      <c r="TB53" s="14"/>
      <c r="TC53" s="14"/>
      <c r="TD53" s="14"/>
      <c r="TE53" s="14"/>
      <c r="TF53" s="14"/>
      <c r="TG53" s="14"/>
      <c r="TH53" s="14"/>
      <c r="TI53" s="14"/>
      <c r="TJ53" s="14"/>
      <c r="TK53" s="14"/>
      <c r="TL53" s="14"/>
      <c r="TM53" s="14"/>
      <c r="TN53" s="14"/>
      <c r="TO53" s="14"/>
      <c r="TP53" s="14"/>
      <c r="TQ53" s="14"/>
      <c r="TR53" s="14"/>
      <c r="TS53" s="14"/>
      <c r="TT53" s="14"/>
      <c r="TU53" s="14"/>
      <c r="TV53" s="14"/>
      <c r="TW53" s="14"/>
      <c r="TX53" s="14"/>
      <c r="TY53" s="14"/>
      <c r="TZ53" s="14"/>
      <c r="UA53" s="14"/>
      <c r="UB53" s="14"/>
      <c r="UC53" s="14"/>
      <c r="UD53" s="14"/>
      <c r="UE53" s="14"/>
      <c r="UF53" s="14"/>
      <c r="UG53" s="14"/>
      <c r="UH53" s="14"/>
      <c r="UI53" s="14"/>
      <c r="UJ53" s="14"/>
      <c r="UK53" s="14"/>
      <c r="UL53" s="14"/>
      <c r="UM53" s="14"/>
      <c r="UN53" s="14"/>
      <c r="UO53" s="14"/>
      <c r="UP53" s="14"/>
      <c r="UQ53" s="14"/>
      <c r="UR53" s="14"/>
      <c r="US53" s="14"/>
      <c r="UT53" s="14"/>
      <c r="UU53" s="14"/>
      <c r="UV53" s="14"/>
      <c r="UW53" s="14"/>
      <c r="UX53" s="14"/>
      <c r="UY53" s="14"/>
      <c r="UZ53" s="14"/>
      <c r="VA53" s="23">
        <v>0</v>
      </c>
    </row>
    <row r="54" spans="1:573" ht="6.75" customHeight="1">
      <c r="A54" s="21">
        <f t="shared" ref="A54" si="494">ROW(A54)-5</f>
        <v>49</v>
      </c>
      <c r="B54" s="8">
        <f t="shared" ref="B54:G54" si="495">B$5</f>
        <v>0</v>
      </c>
      <c r="C54" s="8">
        <f t="shared" si="495"/>
        <v>0</v>
      </c>
      <c r="D54" s="8" t="str">
        <f t="shared" si="495"/>
        <v>SNSW</v>
      </c>
      <c r="E54" s="8" t="b">
        <f t="shared" si="495"/>
        <v>0</v>
      </c>
      <c r="F54" s="8" t="b">
        <f t="shared" si="495"/>
        <v>0</v>
      </c>
      <c r="G54" s="8" t="b">
        <f t="shared" si="495"/>
        <v>0</v>
      </c>
      <c r="H54" s="22"/>
      <c r="I54" s="22"/>
      <c r="J54" s="22"/>
      <c r="K54" s="22"/>
      <c r="L54" s="22"/>
      <c r="M54" s="22"/>
      <c r="N54" s="22" t="b">
        <v>0</v>
      </c>
      <c r="O54" s="22" t="b">
        <v>0</v>
      </c>
      <c r="P54" s="22"/>
      <c r="Q54" s="22"/>
      <c r="R54" s="22"/>
      <c r="S54" s="22"/>
      <c r="T54" s="22"/>
      <c r="U54" s="22" t="b">
        <v>0</v>
      </c>
      <c r="V54" s="22" t="b">
        <v>0</v>
      </c>
      <c r="W54" s="22" t="b">
        <v>0</v>
      </c>
      <c r="X54" s="22" t="b">
        <v>0</v>
      </c>
      <c r="Y54" s="269"/>
      <c r="Z54" s="269"/>
      <c r="AA54" s="269"/>
      <c r="AB54" s="269"/>
      <c r="AC54" s="22" t="b">
        <v>0</v>
      </c>
      <c r="AD54" s="269"/>
      <c r="AE54" s="269" t="b">
        <v>0</v>
      </c>
      <c r="AF54" s="269" t="b">
        <v>0</v>
      </c>
      <c r="AG54" s="269" t="b">
        <v>0</v>
      </c>
      <c r="AH54" s="269" t="b">
        <v>0</v>
      </c>
      <c r="AI54" s="269" t="b">
        <v>0</v>
      </c>
      <c r="AJ54" s="269" t="b">
        <v>0</v>
      </c>
      <c r="AK54" s="269" t="b">
        <v>0</v>
      </c>
      <c r="AL54" s="22" t="b">
        <v>0</v>
      </c>
      <c r="AM54" s="22" t="b">
        <v>0</v>
      </c>
      <c r="AN54" s="22" t="b">
        <v>0</v>
      </c>
      <c r="AO54" s="22" t="b">
        <v>0</v>
      </c>
      <c r="AP54" s="22" t="b">
        <v>0</v>
      </c>
      <c r="AQ54" s="22"/>
      <c r="AR54" s="22"/>
      <c r="AS54" s="230" t="s">
        <v>26</v>
      </c>
      <c r="AT54" s="10" t="str">
        <f ca="1">IF(COUNTIF(AS$5:AS54,AS54)=1,"-","Dup")</f>
        <v>-</v>
      </c>
      <c r="AU54" s="8">
        <f t="shared" ref="AU54:ED54" si="496">AU$5</f>
        <v>0</v>
      </c>
      <c r="AV54" s="8" t="str">
        <f t="shared" si="496"/>
        <v>-</v>
      </c>
      <c r="AW54" s="8" t="str">
        <f t="shared" si="496"/>
        <v>-</v>
      </c>
      <c r="AX54" s="8" t="str">
        <f t="shared" si="496"/>
        <v>-</v>
      </c>
      <c r="AY54" s="8" t="str">
        <f t="shared" si="496"/>
        <v>-</v>
      </c>
      <c r="AZ54" s="8" t="str">
        <f t="shared" si="496"/>
        <v>-</v>
      </c>
      <c r="BA54" s="8" t="str">
        <f t="shared" si="496"/>
        <v>-</v>
      </c>
      <c r="BB54" s="8" t="str">
        <f t="shared" si="496"/>
        <v>-</v>
      </c>
      <c r="BC54" s="8" t="str">
        <f t="shared" si="496"/>
        <v>-</v>
      </c>
      <c r="BD54" s="8">
        <f t="shared" si="496"/>
        <v>0</v>
      </c>
      <c r="BE54" s="8" t="str">
        <f t="shared" si="496"/>
        <v>-</v>
      </c>
      <c r="BF54" s="8" t="str">
        <f t="shared" si="496"/>
        <v>-</v>
      </c>
      <c r="BG54" s="8" t="str">
        <f t="shared" si="496"/>
        <v>-</v>
      </c>
      <c r="BH54" s="8" t="str">
        <f t="shared" si="496"/>
        <v>-</v>
      </c>
      <c r="BI54" s="8" t="str">
        <f t="shared" si="496"/>
        <v>-</v>
      </c>
      <c r="BJ54" s="8" t="str">
        <f>BJ$5</f>
        <v>-</v>
      </c>
      <c r="BK54" s="8" t="str">
        <f>BK$5</f>
        <v>-</v>
      </c>
      <c r="BL54" s="8">
        <f t="shared" ref="BL54:CH54" si="497">BL$5</f>
        <v>0</v>
      </c>
      <c r="BM54" s="8" t="str">
        <f t="shared" si="497"/>
        <v>-</v>
      </c>
      <c r="BN54" s="8" t="str">
        <f t="shared" si="497"/>
        <v>-</v>
      </c>
      <c r="BO54" s="8" t="str">
        <f t="shared" si="497"/>
        <v>-</v>
      </c>
      <c r="BP54" s="8" t="str">
        <f t="shared" si="497"/>
        <v>-</v>
      </c>
      <c r="BQ54" s="8" t="str">
        <f t="shared" si="497"/>
        <v>-</v>
      </c>
      <c r="BR54" s="8" t="str">
        <f t="shared" si="497"/>
        <v>-</v>
      </c>
      <c r="BS54" s="8" t="str">
        <f t="shared" si="497"/>
        <v>-</v>
      </c>
      <c r="BT54" s="8" t="str">
        <f t="shared" si="497"/>
        <v>-</v>
      </c>
      <c r="BU54" s="8" t="str">
        <f t="shared" si="497"/>
        <v>-</v>
      </c>
      <c r="BV54" s="8" t="str">
        <f t="shared" si="497"/>
        <v>-</v>
      </c>
      <c r="BW54" s="8" t="str">
        <f t="shared" si="497"/>
        <v>-</v>
      </c>
      <c r="BX54" s="8">
        <f t="shared" si="497"/>
        <v>0</v>
      </c>
      <c r="BY54" s="8" t="str">
        <f t="shared" si="497"/>
        <v>-</v>
      </c>
      <c r="BZ54" s="8" t="str">
        <f t="shared" si="497"/>
        <v>-</v>
      </c>
      <c r="CA54" s="8" t="str">
        <f t="shared" si="497"/>
        <v>-</v>
      </c>
      <c r="CB54" s="8" t="str">
        <f t="shared" si="497"/>
        <v>-</v>
      </c>
      <c r="CC54" s="8" t="str">
        <f t="shared" si="497"/>
        <v>-</v>
      </c>
      <c r="CD54" s="8" t="str">
        <f t="shared" si="497"/>
        <v>-</v>
      </c>
      <c r="CE54" s="8" t="str">
        <f t="shared" si="497"/>
        <v>-</v>
      </c>
      <c r="CF54" s="8" t="str">
        <f t="shared" si="497"/>
        <v>-</v>
      </c>
      <c r="CG54" s="8" t="str">
        <f t="shared" si="497"/>
        <v>-</v>
      </c>
      <c r="CH54" s="8" t="str">
        <f t="shared" si="497"/>
        <v>-</v>
      </c>
      <c r="CI54" s="8">
        <f t="shared" si="496"/>
        <v>0</v>
      </c>
      <c r="CJ54" s="8" t="str">
        <f t="shared" si="496"/>
        <v>-</v>
      </c>
      <c r="CK54" s="8" t="str">
        <f t="shared" si="496"/>
        <v>-</v>
      </c>
      <c r="CL54" s="8" t="str">
        <f t="shared" si="496"/>
        <v>-</v>
      </c>
      <c r="CM54" s="8" t="str">
        <f t="shared" si="496"/>
        <v>-</v>
      </c>
      <c r="CN54" s="8" t="str">
        <f t="shared" si="496"/>
        <v>-</v>
      </c>
      <c r="CO54" s="8" t="str">
        <f t="shared" si="496"/>
        <v>-</v>
      </c>
      <c r="CP54" s="8" t="str">
        <f t="shared" si="496"/>
        <v>-</v>
      </c>
      <c r="CQ54" s="8" t="str">
        <f t="shared" si="496"/>
        <v>-</v>
      </c>
      <c r="CR54" s="8" t="str">
        <f t="shared" ref="CR54:DN54" si="498">CR$5</f>
        <v>-</v>
      </c>
      <c r="CS54" s="8" t="str">
        <f t="shared" si="498"/>
        <v>-</v>
      </c>
      <c r="CT54" s="8" t="str">
        <f t="shared" si="498"/>
        <v>-</v>
      </c>
      <c r="CU54" s="8" t="str">
        <f t="shared" si="498"/>
        <v>-</v>
      </c>
      <c r="CV54" s="8" t="str">
        <f t="shared" si="498"/>
        <v>-</v>
      </c>
      <c r="CW54" s="8" t="str">
        <f t="shared" si="498"/>
        <v>-</v>
      </c>
      <c r="CX54" s="8" t="str">
        <f t="shared" si="498"/>
        <v>-</v>
      </c>
      <c r="CY54" s="8" t="str">
        <f t="shared" si="498"/>
        <v>-</v>
      </c>
      <c r="CZ54" s="8" t="str">
        <f t="shared" si="498"/>
        <v>-</v>
      </c>
      <c r="DA54" s="8" t="str">
        <f t="shared" si="498"/>
        <v>-</v>
      </c>
      <c r="DB54" s="8" t="str">
        <f t="shared" si="498"/>
        <v>-</v>
      </c>
      <c r="DC54" s="8" t="str">
        <f t="shared" si="498"/>
        <v>-</v>
      </c>
      <c r="DD54" s="8" t="str">
        <f t="shared" si="498"/>
        <v>-</v>
      </c>
      <c r="DE54" s="8" t="str">
        <f t="shared" si="498"/>
        <v>-</v>
      </c>
      <c r="DF54" s="8" t="str">
        <f t="shared" si="498"/>
        <v>-</v>
      </c>
      <c r="DG54" s="8" t="str">
        <f t="shared" si="498"/>
        <v>-</v>
      </c>
      <c r="DH54" s="8" t="str">
        <f t="shared" si="498"/>
        <v>-</v>
      </c>
      <c r="DI54" s="8" t="str">
        <f t="shared" si="498"/>
        <v>-</v>
      </c>
      <c r="DJ54" s="8" t="str">
        <f t="shared" si="498"/>
        <v>-</v>
      </c>
      <c r="DK54" s="8" t="str">
        <f t="shared" si="498"/>
        <v>-</v>
      </c>
      <c r="DL54" s="8" t="str">
        <f t="shared" si="498"/>
        <v>-</v>
      </c>
      <c r="DM54" s="8" t="str">
        <f t="shared" si="498"/>
        <v>-</v>
      </c>
      <c r="DN54" s="8" t="str">
        <f t="shared" si="498"/>
        <v>-</v>
      </c>
      <c r="DO54" s="8" t="str">
        <f t="shared" si="496"/>
        <v>-</v>
      </c>
      <c r="DP54" s="8">
        <f t="shared" si="496"/>
        <v>1</v>
      </c>
      <c r="DQ54" s="8">
        <f t="shared" si="496"/>
        <v>1</v>
      </c>
      <c r="DR54" s="8">
        <f t="shared" si="496"/>
        <v>0</v>
      </c>
      <c r="DS54" s="8">
        <f t="shared" si="496"/>
        <v>0</v>
      </c>
      <c r="DT54" s="8">
        <f t="shared" si="496"/>
        <v>0</v>
      </c>
      <c r="DU54" s="8">
        <f t="shared" si="496"/>
        <v>0</v>
      </c>
      <c r="DV54" s="8">
        <f t="shared" si="496"/>
        <v>0</v>
      </c>
      <c r="DW54" s="8">
        <f t="shared" si="496"/>
        <v>0</v>
      </c>
      <c r="DX54" s="8">
        <f t="shared" si="496"/>
        <v>0</v>
      </c>
      <c r="DY54" s="8">
        <f t="shared" si="496"/>
        <v>0</v>
      </c>
      <c r="DZ54" s="8">
        <f t="shared" si="496"/>
        <v>0</v>
      </c>
      <c r="EA54" s="8">
        <f t="shared" si="496"/>
        <v>0</v>
      </c>
      <c r="EB54" s="8">
        <f t="shared" si="496"/>
        <v>0</v>
      </c>
      <c r="EC54" s="8">
        <f t="shared" si="496"/>
        <v>0</v>
      </c>
      <c r="ED54" s="8">
        <f t="shared" si="496"/>
        <v>0</v>
      </c>
      <c r="EE54" s="8">
        <f t="shared" ref="EE54:IY54" si="499">EE$5</f>
        <v>0</v>
      </c>
      <c r="EF54" s="8">
        <f t="shared" si="499"/>
        <v>0</v>
      </c>
      <c r="EG54" s="8">
        <f t="shared" si="499"/>
        <v>0</v>
      </c>
      <c r="EH54" s="8">
        <f t="shared" si="499"/>
        <v>0</v>
      </c>
      <c r="EI54" s="8">
        <f t="shared" si="499"/>
        <v>0</v>
      </c>
      <c r="EJ54" s="8"/>
      <c r="EK54" s="8">
        <f t="shared" si="499"/>
        <v>0</v>
      </c>
      <c r="EL54" s="8"/>
      <c r="EM54" s="8">
        <f t="shared" si="499"/>
        <v>0</v>
      </c>
      <c r="EN54" s="8">
        <f t="shared" si="499"/>
        <v>0</v>
      </c>
      <c r="EO54" s="8">
        <f t="shared" si="499"/>
        <v>0</v>
      </c>
      <c r="EP54" s="8">
        <f t="shared" si="499"/>
        <v>0</v>
      </c>
      <c r="EQ54" s="8">
        <f t="shared" si="499"/>
        <v>0</v>
      </c>
      <c r="ER54" s="8">
        <f t="shared" si="499"/>
        <v>0</v>
      </c>
      <c r="ES54" s="8">
        <f t="shared" si="499"/>
        <v>0</v>
      </c>
      <c r="ET54" s="8">
        <f t="shared" si="499"/>
        <v>0</v>
      </c>
      <c r="EU54" s="8">
        <f t="shared" si="499"/>
        <v>0</v>
      </c>
      <c r="EV54" s="8">
        <f t="shared" si="499"/>
        <v>0</v>
      </c>
      <c r="EW54" s="8">
        <f t="shared" si="499"/>
        <v>0</v>
      </c>
      <c r="EX54" s="8">
        <f t="shared" si="499"/>
        <v>0</v>
      </c>
      <c r="EY54" s="8">
        <f t="shared" si="499"/>
        <v>0</v>
      </c>
      <c r="EZ54" s="8">
        <f t="shared" si="499"/>
        <v>0</v>
      </c>
      <c r="FA54" s="8">
        <f t="shared" si="499"/>
        <v>0</v>
      </c>
      <c r="FB54" s="8">
        <f t="shared" si="499"/>
        <v>0</v>
      </c>
      <c r="FC54" s="8">
        <f t="shared" si="499"/>
        <v>0</v>
      </c>
      <c r="FD54" s="8">
        <f t="shared" si="499"/>
        <v>0</v>
      </c>
      <c r="FE54" s="8">
        <f t="shared" si="499"/>
        <v>0</v>
      </c>
      <c r="FF54" s="8">
        <f t="shared" si="499"/>
        <v>0</v>
      </c>
      <c r="FG54" s="8">
        <f t="shared" si="499"/>
        <v>0</v>
      </c>
      <c r="FH54" s="8">
        <f t="shared" si="499"/>
        <v>0</v>
      </c>
      <c r="FI54" s="8">
        <f t="shared" si="499"/>
        <v>0</v>
      </c>
      <c r="FJ54" s="8">
        <f t="shared" si="499"/>
        <v>0</v>
      </c>
      <c r="FK54" s="8">
        <f t="shared" si="499"/>
        <v>0</v>
      </c>
      <c r="FL54" s="8">
        <f t="shared" si="499"/>
        <v>0</v>
      </c>
      <c r="FM54" s="8">
        <f t="shared" si="499"/>
        <v>0</v>
      </c>
      <c r="FN54" s="8">
        <f t="shared" si="499"/>
        <v>0</v>
      </c>
      <c r="FO54" s="8">
        <f t="shared" si="499"/>
        <v>0</v>
      </c>
      <c r="FP54" s="8">
        <f t="shared" si="499"/>
        <v>0</v>
      </c>
      <c r="FQ54" s="8">
        <f t="shared" si="499"/>
        <v>0</v>
      </c>
      <c r="FR54" s="8">
        <f t="shared" si="499"/>
        <v>0</v>
      </c>
      <c r="FS54" s="8"/>
      <c r="FT54" s="8">
        <f t="shared" si="499"/>
        <v>0</v>
      </c>
      <c r="FU54" s="8"/>
      <c r="FV54" s="8">
        <f t="shared" si="499"/>
        <v>0</v>
      </c>
      <c r="FW54" s="8">
        <f t="shared" si="499"/>
        <v>0</v>
      </c>
      <c r="FX54" s="8"/>
      <c r="FY54" s="8">
        <f t="shared" si="499"/>
        <v>0</v>
      </c>
      <c r="FZ54" s="8"/>
      <c r="GA54" s="8">
        <f t="shared" si="499"/>
        <v>0</v>
      </c>
      <c r="GB54" s="8">
        <f t="shared" si="499"/>
        <v>0</v>
      </c>
      <c r="GC54" s="8"/>
      <c r="GD54" s="8">
        <f t="shared" si="499"/>
        <v>0</v>
      </c>
      <c r="GE54" s="8"/>
      <c r="GF54" s="8">
        <f t="shared" si="499"/>
        <v>0</v>
      </c>
      <c r="GG54" s="8">
        <f t="shared" si="499"/>
        <v>0</v>
      </c>
      <c r="GH54" s="8"/>
      <c r="GI54" s="8">
        <f t="shared" si="499"/>
        <v>0</v>
      </c>
      <c r="GJ54" s="8"/>
      <c r="GK54" s="8">
        <f t="shared" si="499"/>
        <v>0</v>
      </c>
      <c r="GL54" s="8">
        <f t="shared" si="499"/>
        <v>0</v>
      </c>
      <c r="GM54" s="8"/>
      <c r="GN54" s="8">
        <f t="shared" si="499"/>
        <v>0</v>
      </c>
      <c r="GO54" s="8">
        <f t="shared" si="499"/>
        <v>0</v>
      </c>
      <c r="GP54" s="8">
        <f t="shared" si="499"/>
        <v>0</v>
      </c>
      <c r="GQ54" s="8">
        <f t="shared" si="499"/>
        <v>0</v>
      </c>
      <c r="GR54" s="8">
        <f t="shared" si="499"/>
        <v>0</v>
      </c>
      <c r="GS54" s="8"/>
      <c r="GT54" s="8">
        <f t="shared" si="499"/>
        <v>0</v>
      </c>
      <c r="GU54" s="8"/>
      <c r="GV54" s="8">
        <f t="shared" si="499"/>
        <v>0</v>
      </c>
      <c r="GW54" s="8">
        <f t="shared" si="499"/>
        <v>0</v>
      </c>
      <c r="GX54" s="8">
        <f t="shared" si="499"/>
        <v>0</v>
      </c>
      <c r="GY54" s="8">
        <f t="shared" si="499"/>
        <v>0</v>
      </c>
      <c r="GZ54" s="8">
        <f t="shared" si="499"/>
        <v>0</v>
      </c>
      <c r="HA54" s="8">
        <f t="shared" si="499"/>
        <v>0</v>
      </c>
      <c r="HB54" s="8">
        <f t="shared" si="499"/>
        <v>0</v>
      </c>
      <c r="HC54" s="8">
        <f t="shared" si="499"/>
        <v>0</v>
      </c>
      <c r="HD54" s="8">
        <f t="shared" si="499"/>
        <v>0</v>
      </c>
      <c r="HE54" s="8">
        <f t="shared" si="499"/>
        <v>0</v>
      </c>
      <c r="HF54" s="8">
        <f t="shared" si="499"/>
        <v>0</v>
      </c>
      <c r="HG54" s="8">
        <f t="shared" si="499"/>
        <v>0</v>
      </c>
      <c r="HH54" s="8">
        <f t="shared" si="499"/>
        <v>0</v>
      </c>
      <c r="HI54" s="8">
        <f t="shared" si="499"/>
        <v>0</v>
      </c>
      <c r="HJ54" s="8">
        <f t="shared" si="499"/>
        <v>0</v>
      </c>
      <c r="HK54" s="8">
        <f t="shared" si="499"/>
        <v>0</v>
      </c>
      <c r="HL54" s="8">
        <f t="shared" si="499"/>
        <v>0</v>
      </c>
      <c r="HM54" s="8">
        <f t="shared" si="499"/>
        <v>0</v>
      </c>
      <c r="HN54" s="8">
        <f t="shared" si="499"/>
        <v>0</v>
      </c>
      <c r="HO54" s="8">
        <f t="shared" si="499"/>
        <v>0</v>
      </c>
      <c r="HP54" s="8">
        <f t="shared" si="499"/>
        <v>0</v>
      </c>
      <c r="HQ54" s="8">
        <f t="shared" si="499"/>
        <v>0</v>
      </c>
      <c r="HR54" s="8">
        <f t="shared" si="499"/>
        <v>0</v>
      </c>
      <c r="HS54" s="8">
        <f t="shared" si="499"/>
        <v>0</v>
      </c>
      <c r="HT54" s="8">
        <f t="shared" si="499"/>
        <v>0</v>
      </c>
      <c r="HU54" s="8">
        <f t="shared" si="499"/>
        <v>0</v>
      </c>
      <c r="HV54" s="8">
        <f t="shared" si="499"/>
        <v>0</v>
      </c>
      <c r="HW54" s="8">
        <f t="shared" si="499"/>
        <v>0</v>
      </c>
      <c r="HX54" s="8">
        <f t="shared" si="499"/>
        <v>0</v>
      </c>
      <c r="HY54" s="8">
        <f t="shared" si="499"/>
        <v>0</v>
      </c>
      <c r="HZ54" s="8">
        <f t="shared" si="499"/>
        <v>0</v>
      </c>
      <c r="IA54" s="8">
        <f t="shared" si="499"/>
        <v>0</v>
      </c>
      <c r="IB54" s="8"/>
      <c r="IC54" s="8">
        <f t="shared" si="499"/>
        <v>0</v>
      </c>
      <c r="ID54" s="8"/>
      <c r="IE54" s="8">
        <f t="shared" si="499"/>
        <v>0</v>
      </c>
      <c r="IF54" s="8">
        <f t="shared" si="499"/>
        <v>0</v>
      </c>
      <c r="IG54" s="8"/>
      <c r="IH54" s="8">
        <f t="shared" si="499"/>
        <v>0</v>
      </c>
      <c r="II54" s="8"/>
      <c r="IJ54" s="8">
        <f t="shared" si="499"/>
        <v>0</v>
      </c>
      <c r="IK54" s="8">
        <f t="shared" si="499"/>
        <v>0</v>
      </c>
      <c r="IL54" s="8"/>
      <c r="IM54" s="8">
        <f t="shared" si="499"/>
        <v>0</v>
      </c>
      <c r="IN54" s="8"/>
      <c r="IO54" s="8">
        <f t="shared" si="499"/>
        <v>0</v>
      </c>
      <c r="IP54" s="8">
        <f t="shared" si="499"/>
        <v>0</v>
      </c>
      <c r="IQ54" s="8"/>
      <c r="IR54" s="8">
        <f t="shared" si="499"/>
        <v>0</v>
      </c>
      <c r="IS54" s="8"/>
      <c r="IT54" s="8">
        <f t="shared" si="499"/>
        <v>0</v>
      </c>
      <c r="IU54" s="8">
        <f t="shared" si="499"/>
        <v>0</v>
      </c>
      <c r="IV54" s="8"/>
      <c r="IW54" s="8">
        <f t="shared" si="499"/>
        <v>0</v>
      </c>
      <c r="IX54" s="8">
        <f t="shared" si="499"/>
        <v>0</v>
      </c>
      <c r="IY54" s="8">
        <f t="shared" si="499"/>
        <v>0</v>
      </c>
      <c r="IZ54" s="8" t="str">
        <f t="shared" ref="IZ54:JB54" si="500">IZ$5</f>
        <v>-</v>
      </c>
      <c r="JA54" s="8">
        <f t="shared" si="500"/>
        <v>0</v>
      </c>
      <c r="JB54" s="8" t="str">
        <f t="shared" si="500"/>
        <v>-</v>
      </c>
      <c r="JC54" s="8" t="str">
        <f t="shared" ref="JC54:LM54" si="501">JC$5</f>
        <v>-</v>
      </c>
      <c r="JD54" s="8">
        <f t="shared" si="501"/>
        <v>0</v>
      </c>
      <c r="JE54" s="8">
        <f>JE$5</f>
        <v>0</v>
      </c>
      <c r="JF54" s="8">
        <f>JF$5</f>
        <v>0</v>
      </c>
      <c r="JG54" s="8">
        <f>JG$5</f>
        <v>0</v>
      </c>
      <c r="JH54" s="8">
        <f>JH$5</f>
        <v>0</v>
      </c>
      <c r="JI54" s="8" t="str">
        <f t="shared" si="501"/>
        <v>-</v>
      </c>
      <c r="JJ54" s="8">
        <f t="shared" si="501"/>
        <v>1</v>
      </c>
      <c r="JK54" s="8">
        <f t="shared" si="501"/>
        <v>0</v>
      </c>
      <c r="JL54" s="8">
        <f t="shared" si="501"/>
        <v>0</v>
      </c>
      <c r="JM54" s="8">
        <f t="shared" si="501"/>
        <v>0</v>
      </c>
      <c r="JN54" s="8">
        <f t="shared" si="501"/>
        <v>0</v>
      </c>
      <c r="JO54" s="8">
        <f t="shared" si="501"/>
        <v>0</v>
      </c>
      <c r="JP54" s="8">
        <f t="shared" si="501"/>
        <v>0</v>
      </c>
      <c r="JQ54" s="8">
        <f t="shared" si="501"/>
        <v>0</v>
      </c>
      <c r="JR54" s="8">
        <f t="shared" si="501"/>
        <v>0</v>
      </c>
      <c r="JS54" s="8">
        <f t="shared" si="501"/>
        <v>0</v>
      </c>
      <c r="JT54" s="8">
        <f t="shared" si="501"/>
        <v>0</v>
      </c>
      <c r="JU54" s="8">
        <f t="shared" si="501"/>
        <v>0</v>
      </c>
      <c r="JV54" s="8">
        <f t="shared" si="501"/>
        <v>0</v>
      </c>
      <c r="JW54" s="8">
        <f t="shared" si="501"/>
        <v>0</v>
      </c>
      <c r="JX54" s="8">
        <f t="shared" si="501"/>
        <v>0</v>
      </c>
      <c r="JY54" s="8">
        <f t="shared" si="501"/>
        <v>0</v>
      </c>
      <c r="JZ54" s="8">
        <f t="shared" si="501"/>
        <v>0</v>
      </c>
      <c r="KA54" s="8">
        <f t="shared" si="501"/>
        <v>0</v>
      </c>
      <c r="KB54" s="8">
        <f t="shared" si="501"/>
        <v>0</v>
      </c>
      <c r="KC54" s="8">
        <f t="shared" si="501"/>
        <v>0</v>
      </c>
      <c r="KD54" s="8">
        <f t="shared" si="501"/>
        <v>0</v>
      </c>
      <c r="KE54" s="8">
        <f t="shared" si="501"/>
        <v>0</v>
      </c>
      <c r="KF54" s="8">
        <f t="shared" si="501"/>
        <v>0</v>
      </c>
      <c r="KG54" s="8">
        <f t="shared" si="501"/>
        <v>0</v>
      </c>
      <c r="KH54" s="8">
        <f t="shared" si="501"/>
        <v>0</v>
      </c>
      <c r="KI54" s="8">
        <f t="shared" si="501"/>
        <v>0</v>
      </c>
      <c r="KJ54" s="8">
        <f t="shared" si="501"/>
        <v>0</v>
      </c>
      <c r="KK54" s="8">
        <f t="shared" si="501"/>
        <v>0</v>
      </c>
      <c r="KL54" s="8">
        <f t="shared" si="501"/>
        <v>0</v>
      </c>
      <c r="KM54" s="8">
        <f t="shared" si="501"/>
        <v>0</v>
      </c>
      <c r="KN54" s="8">
        <f t="shared" si="501"/>
        <v>1</v>
      </c>
      <c r="KO54" s="8">
        <f t="shared" si="501"/>
        <v>0</v>
      </c>
      <c r="KP54" s="8">
        <f t="shared" si="501"/>
        <v>1</v>
      </c>
      <c r="KQ54" s="8">
        <f t="shared" si="501"/>
        <v>0</v>
      </c>
      <c r="KR54" s="8" t="str">
        <f>KR$5</f>
        <v>-</v>
      </c>
      <c r="KS54" s="8" t="str">
        <f t="shared" si="501"/>
        <v>-</v>
      </c>
      <c r="KT54" s="8" t="str">
        <f t="shared" si="501"/>
        <v>-</v>
      </c>
      <c r="KU54" s="8" t="str">
        <f t="shared" si="501"/>
        <v>-</v>
      </c>
      <c r="KV54" s="8" t="str">
        <f t="shared" si="501"/>
        <v>-</v>
      </c>
      <c r="KW54" s="8" t="str">
        <f t="shared" si="501"/>
        <v>-</v>
      </c>
      <c r="KX54" s="8" t="str">
        <f t="shared" si="501"/>
        <v>-</v>
      </c>
      <c r="KY54" s="8" t="str">
        <f>KY$5</f>
        <v>-</v>
      </c>
      <c r="KZ54" s="8" t="str">
        <f t="shared" si="501"/>
        <v>-</v>
      </c>
      <c r="LA54" s="8" t="str">
        <f t="shared" si="501"/>
        <v>-</v>
      </c>
      <c r="LB54" s="8" t="str">
        <f t="shared" si="501"/>
        <v>-</v>
      </c>
      <c r="LC54" s="8" t="str">
        <f t="shared" si="501"/>
        <v>-</v>
      </c>
      <c r="LD54" s="8" t="str">
        <f t="shared" si="501"/>
        <v>-</v>
      </c>
      <c r="LE54" s="8" t="str">
        <f t="shared" si="501"/>
        <v>-</v>
      </c>
      <c r="LF54" s="8" t="str">
        <f t="shared" si="501"/>
        <v>-</v>
      </c>
      <c r="LG54" s="8" t="str">
        <f t="shared" si="501"/>
        <v>-</v>
      </c>
      <c r="LH54" s="8" t="str">
        <f t="shared" si="501"/>
        <v>-</v>
      </c>
      <c r="LI54" s="8" t="str">
        <f t="shared" si="501"/>
        <v>-</v>
      </c>
      <c r="LJ54" s="8" t="str">
        <f t="shared" si="501"/>
        <v>-</v>
      </c>
      <c r="LK54" s="8" t="str">
        <f t="shared" si="501"/>
        <v>-</v>
      </c>
      <c r="LL54" s="8" t="str">
        <f t="shared" si="501"/>
        <v>-</v>
      </c>
      <c r="LM54" s="8" t="str">
        <f t="shared" si="501"/>
        <v>-</v>
      </c>
      <c r="LN54" s="8" t="str">
        <f t="shared" ref="LN54:MQ54" si="502">LN$5</f>
        <v>-</v>
      </c>
      <c r="LO54" s="8" t="str">
        <f t="shared" si="502"/>
        <v>-</v>
      </c>
      <c r="LP54" s="8" t="str">
        <f t="shared" si="502"/>
        <v>-</v>
      </c>
      <c r="LQ54" s="8" t="str">
        <f t="shared" si="502"/>
        <v>-</v>
      </c>
      <c r="LR54" s="8" t="str">
        <f t="shared" si="502"/>
        <v>-</v>
      </c>
      <c r="LS54" s="8" t="str">
        <f t="shared" si="502"/>
        <v>-</v>
      </c>
      <c r="LT54" s="8" t="str">
        <f t="shared" si="502"/>
        <v>-</v>
      </c>
      <c r="LU54" s="8" t="str">
        <f t="shared" si="502"/>
        <v>-</v>
      </c>
      <c r="LV54" s="8" t="str">
        <f t="shared" si="502"/>
        <v>-</v>
      </c>
      <c r="LW54" s="8" t="str">
        <f t="shared" si="502"/>
        <v>-</v>
      </c>
      <c r="LX54" s="8" t="str">
        <f t="shared" si="502"/>
        <v>-</v>
      </c>
      <c r="LY54" s="8" t="str">
        <f t="shared" si="502"/>
        <v>-</v>
      </c>
      <c r="LZ54" s="8" t="str">
        <f t="shared" si="502"/>
        <v>-</v>
      </c>
      <c r="MA54" s="8" t="str">
        <f t="shared" si="502"/>
        <v>-</v>
      </c>
      <c r="MB54" s="8" t="str">
        <f t="shared" si="502"/>
        <v>-</v>
      </c>
      <c r="MC54" s="8" t="str">
        <f t="shared" si="502"/>
        <v>-</v>
      </c>
      <c r="MD54" s="8" t="str">
        <f t="shared" si="502"/>
        <v>-</v>
      </c>
      <c r="ME54" s="8" t="str">
        <f t="shared" si="502"/>
        <v>-</v>
      </c>
      <c r="MF54" s="8" t="str">
        <f t="shared" si="502"/>
        <v>-</v>
      </c>
      <c r="MG54" s="8" t="str">
        <f t="shared" si="502"/>
        <v>-</v>
      </c>
      <c r="MH54" s="8" t="str">
        <f t="shared" si="502"/>
        <v>-</v>
      </c>
      <c r="MI54" s="8" t="str">
        <f t="shared" si="502"/>
        <v>-</v>
      </c>
      <c r="MJ54" s="8" t="str">
        <f t="shared" si="502"/>
        <v>-</v>
      </c>
      <c r="MK54" s="8" t="str">
        <f t="shared" si="502"/>
        <v>-</v>
      </c>
      <c r="ML54" s="8" t="str">
        <f t="shared" si="502"/>
        <v>-</v>
      </c>
      <c r="MM54" s="8" t="str">
        <f t="shared" si="502"/>
        <v>-</v>
      </c>
      <c r="MN54" s="8" t="str">
        <f t="shared" si="502"/>
        <v>-</v>
      </c>
      <c r="MO54" s="8" t="str">
        <f t="shared" si="502"/>
        <v>-</v>
      </c>
      <c r="MP54" s="8" t="str">
        <f t="shared" si="502"/>
        <v>-</v>
      </c>
      <c r="MQ54" s="8" t="str">
        <f t="shared" si="502"/>
        <v>-</v>
      </c>
      <c r="MR54" s="8">
        <f t="shared" ref="MR54:PW54" si="503">MR$5</f>
        <v>1</v>
      </c>
      <c r="MS54" s="8">
        <f t="shared" si="503"/>
        <v>0</v>
      </c>
      <c r="MT54" s="8" t="str">
        <f t="shared" si="503"/>
        <v>-</v>
      </c>
      <c r="MU54" s="8" t="str">
        <f t="shared" si="503"/>
        <v>-</v>
      </c>
      <c r="MV54" s="8" t="str">
        <f t="shared" si="503"/>
        <v>-</v>
      </c>
      <c r="MW54" s="8" t="str">
        <f t="shared" si="503"/>
        <v>-</v>
      </c>
      <c r="MX54" s="8">
        <f t="shared" si="503"/>
        <v>1</v>
      </c>
      <c r="MY54" s="8">
        <f t="shared" si="503"/>
        <v>1</v>
      </c>
      <c r="MZ54" s="8">
        <f t="shared" si="503"/>
        <v>1</v>
      </c>
      <c r="NA54" s="8">
        <f t="shared" si="503"/>
        <v>0</v>
      </c>
      <c r="NB54" s="8" t="str">
        <f t="shared" si="503"/>
        <v>-</v>
      </c>
      <c r="NC54" s="8" t="str">
        <f t="shared" si="503"/>
        <v>-</v>
      </c>
      <c r="ND54" s="8" t="str">
        <f t="shared" si="503"/>
        <v>-</v>
      </c>
      <c r="NE54" s="8" t="str">
        <f t="shared" si="503"/>
        <v>-</v>
      </c>
      <c r="NF54" s="8" t="str">
        <f t="shared" si="503"/>
        <v>-</v>
      </c>
      <c r="NG54" s="8" t="str">
        <f t="shared" si="503"/>
        <v>-</v>
      </c>
      <c r="NH54" s="8" t="str">
        <f t="shared" si="503"/>
        <v>-</v>
      </c>
      <c r="NI54" s="8" t="str">
        <f t="shared" si="503"/>
        <v>-</v>
      </c>
      <c r="NJ54" s="8" t="str">
        <f t="shared" si="503"/>
        <v>-</v>
      </c>
      <c r="NK54" s="8" t="str">
        <f t="shared" si="503"/>
        <v>-</v>
      </c>
      <c r="NL54" s="8">
        <f t="shared" si="503"/>
        <v>1</v>
      </c>
      <c r="NM54" s="8">
        <f t="shared" si="503"/>
        <v>1</v>
      </c>
      <c r="NN54" s="8">
        <f t="shared" si="503"/>
        <v>1</v>
      </c>
      <c r="NO54" s="8">
        <f t="shared" si="503"/>
        <v>1</v>
      </c>
      <c r="NP54" s="8">
        <f t="shared" si="503"/>
        <v>1</v>
      </c>
      <c r="NQ54" s="8">
        <f t="shared" si="503"/>
        <v>1</v>
      </c>
      <c r="NR54" s="8">
        <f t="shared" si="503"/>
        <v>1</v>
      </c>
      <c r="NS54" s="8">
        <f t="shared" si="503"/>
        <v>1</v>
      </c>
      <c r="NT54" s="8">
        <f t="shared" ref="NT54" si="504">NT$5</f>
        <v>1</v>
      </c>
      <c r="NU54" s="8">
        <f t="shared" si="503"/>
        <v>0</v>
      </c>
      <c r="NV54" s="8" t="str">
        <f t="shared" si="503"/>
        <v>-</v>
      </c>
      <c r="NW54" s="8" t="str">
        <f t="shared" si="503"/>
        <v>-</v>
      </c>
      <c r="NX54" s="8" t="str">
        <f t="shared" si="503"/>
        <v>-</v>
      </c>
      <c r="NY54" s="8" t="str">
        <f t="shared" si="503"/>
        <v>-</v>
      </c>
      <c r="NZ54" s="8" t="str">
        <f t="shared" si="503"/>
        <v>-</v>
      </c>
      <c r="OA54" s="8" t="str">
        <f t="shared" si="503"/>
        <v>-</v>
      </c>
      <c r="OB54" s="8" t="str">
        <f t="shared" si="503"/>
        <v>-</v>
      </c>
      <c r="OC54" s="8" t="str">
        <f t="shared" si="503"/>
        <v>-</v>
      </c>
      <c r="OD54" s="8" t="str">
        <f t="shared" si="503"/>
        <v>-</v>
      </c>
      <c r="OE54" s="8" t="str">
        <f t="shared" si="503"/>
        <v>-</v>
      </c>
      <c r="OF54" s="8" t="str">
        <f t="shared" si="503"/>
        <v>-</v>
      </c>
      <c r="OG54" s="8" t="str">
        <f t="shared" si="503"/>
        <v>-</v>
      </c>
      <c r="OH54" s="8" t="str">
        <f t="shared" si="503"/>
        <v>-</v>
      </c>
      <c r="OI54" s="8" t="str">
        <f t="shared" si="503"/>
        <v>-</v>
      </c>
      <c r="OJ54" s="8" t="str">
        <f t="shared" si="503"/>
        <v>-</v>
      </c>
      <c r="OK54" s="8" t="str">
        <f t="shared" si="503"/>
        <v>-</v>
      </c>
      <c r="OL54" s="8" t="str">
        <f t="shared" si="503"/>
        <v>-</v>
      </c>
      <c r="OM54" s="8" t="str">
        <f t="shared" si="503"/>
        <v>-</v>
      </c>
      <c r="ON54" s="8" t="str">
        <f t="shared" si="503"/>
        <v>-</v>
      </c>
      <c r="OO54" s="8" t="str">
        <f t="shared" si="503"/>
        <v>-</v>
      </c>
      <c r="OP54" s="8" t="str">
        <f t="shared" si="503"/>
        <v>-</v>
      </c>
      <c r="OQ54" s="8" t="str">
        <f t="shared" si="503"/>
        <v>-</v>
      </c>
      <c r="OR54" s="8" t="str">
        <f t="shared" si="503"/>
        <v>-</v>
      </c>
      <c r="OS54" s="8" t="str">
        <f t="shared" si="503"/>
        <v>-</v>
      </c>
      <c r="OT54" s="8" t="str">
        <f t="shared" si="503"/>
        <v>-</v>
      </c>
      <c r="OU54" s="8" t="str">
        <f t="shared" si="503"/>
        <v>-</v>
      </c>
      <c r="OV54" s="8" t="str">
        <f t="shared" si="503"/>
        <v>-</v>
      </c>
      <c r="OW54" s="8" t="str">
        <f t="shared" si="503"/>
        <v>-</v>
      </c>
      <c r="OX54" s="8" t="str">
        <f t="shared" si="503"/>
        <v>-</v>
      </c>
      <c r="OY54" s="8" t="str">
        <f t="shared" si="503"/>
        <v>-</v>
      </c>
      <c r="OZ54" s="8" t="str">
        <f t="shared" si="503"/>
        <v>-</v>
      </c>
      <c r="PA54" s="8" t="str">
        <f t="shared" si="503"/>
        <v>-</v>
      </c>
      <c r="PB54" s="8" t="str">
        <f t="shared" si="503"/>
        <v>-</v>
      </c>
      <c r="PC54" s="8" t="str">
        <f t="shared" si="503"/>
        <v>-</v>
      </c>
      <c r="PD54" s="8" t="str">
        <f t="shared" si="503"/>
        <v>-</v>
      </c>
      <c r="PE54" s="8" t="str">
        <f t="shared" si="503"/>
        <v>-</v>
      </c>
      <c r="PF54" s="8" t="str">
        <f t="shared" si="503"/>
        <v>-</v>
      </c>
      <c r="PG54" s="8" t="str">
        <f t="shared" si="503"/>
        <v>-</v>
      </c>
      <c r="PH54" s="8" t="str">
        <f t="shared" si="503"/>
        <v>-</v>
      </c>
      <c r="PI54" s="8" t="str">
        <f t="shared" si="503"/>
        <v>-</v>
      </c>
      <c r="PJ54" s="8" t="str">
        <f t="shared" si="503"/>
        <v>-</v>
      </c>
      <c r="PK54" s="8" t="str">
        <f t="shared" si="503"/>
        <v>-</v>
      </c>
      <c r="PL54" s="8" t="str">
        <f t="shared" si="503"/>
        <v>-</v>
      </c>
      <c r="PM54" s="8" t="str">
        <f t="shared" si="503"/>
        <v>-</v>
      </c>
      <c r="PN54" s="8" t="str">
        <f t="shared" si="503"/>
        <v>-</v>
      </c>
      <c r="PO54" s="8" t="str">
        <f t="shared" si="503"/>
        <v>-</v>
      </c>
      <c r="PP54" s="8" t="str">
        <f t="shared" si="503"/>
        <v>-</v>
      </c>
      <c r="PQ54" s="8" t="str">
        <f t="shared" si="503"/>
        <v>-</v>
      </c>
      <c r="PR54" s="8" t="str">
        <f t="shared" si="503"/>
        <v>-</v>
      </c>
      <c r="PS54" s="8" t="str">
        <f t="shared" si="503"/>
        <v>-</v>
      </c>
      <c r="PT54" s="8" t="str">
        <f t="shared" si="503"/>
        <v>-</v>
      </c>
      <c r="PU54" s="8" t="str">
        <f t="shared" si="503"/>
        <v>-</v>
      </c>
      <c r="PV54" s="8" t="str">
        <f t="shared" si="503"/>
        <v>-</v>
      </c>
      <c r="PW54" s="8" t="str">
        <f t="shared" si="503"/>
        <v>-</v>
      </c>
      <c r="PX54" s="8" t="str">
        <f t="shared" ref="PX54:TM54" si="505">PX$5</f>
        <v>-</v>
      </c>
      <c r="PY54" s="8" t="str">
        <f t="shared" si="505"/>
        <v>-</v>
      </c>
      <c r="PZ54" s="8" t="str">
        <f t="shared" si="505"/>
        <v>-</v>
      </c>
      <c r="QA54" s="8" t="str">
        <f t="shared" si="505"/>
        <v>-</v>
      </c>
      <c r="QB54" s="8" t="str">
        <f t="shared" si="505"/>
        <v>-</v>
      </c>
      <c r="QC54" s="8" t="str">
        <f t="shared" si="505"/>
        <v>-</v>
      </c>
      <c r="QD54" s="8" t="str">
        <f t="shared" si="505"/>
        <v>-</v>
      </c>
      <c r="QE54" s="8" t="str">
        <f t="shared" si="505"/>
        <v>-</v>
      </c>
      <c r="QF54" s="8" t="str">
        <f t="shared" si="505"/>
        <v>-</v>
      </c>
      <c r="QG54" s="8" t="str">
        <f t="shared" si="505"/>
        <v>-</v>
      </c>
      <c r="QH54" s="8" t="str">
        <f t="shared" si="505"/>
        <v>-</v>
      </c>
      <c r="QI54" s="8" t="str">
        <f t="shared" si="505"/>
        <v>-</v>
      </c>
      <c r="QJ54" s="8" t="str">
        <f t="shared" si="505"/>
        <v>-</v>
      </c>
      <c r="QK54" s="8" t="str">
        <f t="shared" si="505"/>
        <v>-</v>
      </c>
      <c r="QL54" s="8" t="str">
        <f t="shared" si="505"/>
        <v>-</v>
      </c>
      <c r="QM54" s="8" t="str">
        <f t="shared" si="505"/>
        <v>-</v>
      </c>
      <c r="QN54" s="8" t="str">
        <f t="shared" si="505"/>
        <v>-</v>
      </c>
      <c r="QO54" s="8" t="str">
        <f t="shared" si="505"/>
        <v>-</v>
      </c>
      <c r="QP54" s="8" t="str">
        <f t="shared" si="505"/>
        <v>-</v>
      </c>
      <c r="QQ54" s="8" t="str">
        <f t="shared" si="505"/>
        <v>-</v>
      </c>
      <c r="QR54" s="8" t="str">
        <f t="shared" si="505"/>
        <v>-</v>
      </c>
      <c r="QS54" s="8" t="str">
        <f t="shared" si="505"/>
        <v>-</v>
      </c>
      <c r="QT54" s="8" t="str">
        <f t="shared" si="505"/>
        <v>-</v>
      </c>
      <c r="QU54" s="8" t="str">
        <f t="shared" si="505"/>
        <v>-</v>
      </c>
      <c r="QV54" s="8" t="str">
        <f t="shared" si="505"/>
        <v>-</v>
      </c>
      <c r="QW54" s="8" t="str">
        <f t="shared" si="505"/>
        <v>-</v>
      </c>
      <c r="QX54" s="8" t="str">
        <f t="shared" si="505"/>
        <v>-</v>
      </c>
      <c r="QY54" s="8" t="str">
        <f t="shared" si="505"/>
        <v>-</v>
      </c>
      <c r="QZ54" s="8" t="str">
        <f t="shared" si="505"/>
        <v>-</v>
      </c>
      <c r="RA54" s="8" t="str">
        <f t="shared" si="505"/>
        <v>-</v>
      </c>
      <c r="RB54" s="8" t="str">
        <f t="shared" si="505"/>
        <v>-</v>
      </c>
      <c r="RC54" s="8" t="str">
        <f t="shared" si="505"/>
        <v>-</v>
      </c>
      <c r="RD54" s="8" t="str">
        <f t="shared" si="505"/>
        <v>-</v>
      </c>
      <c r="RE54" s="8" t="str">
        <f t="shared" si="505"/>
        <v>-</v>
      </c>
      <c r="RF54" s="8" t="str">
        <f t="shared" si="505"/>
        <v>-</v>
      </c>
      <c r="RG54" s="8" t="str">
        <f t="shared" si="505"/>
        <v>-</v>
      </c>
      <c r="RH54" s="8" t="str">
        <f t="shared" si="505"/>
        <v>-</v>
      </c>
      <c r="RI54" s="8" t="str">
        <f t="shared" si="505"/>
        <v>-</v>
      </c>
      <c r="RJ54" s="8" t="str">
        <f t="shared" si="505"/>
        <v>-</v>
      </c>
      <c r="RK54" s="8" t="str">
        <f t="shared" si="505"/>
        <v>-</v>
      </c>
      <c r="RL54" s="8" t="str">
        <f t="shared" si="505"/>
        <v>-</v>
      </c>
      <c r="RM54" s="8" t="str">
        <f t="shared" si="505"/>
        <v>-</v>
      </c>
      <c r="RN54" s="8" t="str">
        <f t="shared" si="505"/>
        <v>-</v>
      </c>
      <c r="RO54" s="8" t="str">
        <f t="shared" si="505"/>
        <v>-</v>
      </c>
      <c r="RP54" s="8" t="str">
        <f t="shared" si="505"/>
        <v>-</v>
      </c>
      <c r="RQ54" s="8" t="str">
        <f t="shared" si="505"/>
        <v>-</v>
      </c>
      <c r="RR54" s="8" t="str">
        <f t="shared" si="505"/>
        <v>-</v>
      </c>
      <c r="RS54" s="8" t="str">
        <f t="shared" si="505"/>
        <v>-</v>
      </c>
      <c r="RT54" s="8" t="str">
        <f t="shared" si="505"/>
        <v>-</v>
      </c>
      <c r="RU54" s="8" t="str">
        <f t="shared" si="505"/>
        <v>-</v>
      </c>
      <c r="RV54" s="8" t="str">
        <f t="shared" si="505"/>
        <v>-</v>
      </c>
      <c r="RW54" s="8" t="str">
        <f t="shared" si="505"/>
        <v>-</v>
      </c>
      <c r="RX54" s="8" t="str">
        <f t="shared" si="505"/>
        <v>-</v>
      </c>
      <c r="RY54" s="8" t="str">
        <f t="shared" si="505"/>
        <v>-</v>
      </c>
      <c r="RZ54" s="8" t="str">
        <f t="shared" si="505"/>
        <v>-</v>
      </c>
      <c r="SA54" s="8" t="str">
        <f t="shared" si="505"/>
        <v>-</v>
      </c>
      <c r="SB54" s="8" t="str">
        <f t="shared" si="505"/>
        <v>-</v>
      </c>
      <c r="SC54" s="8" t="str">
        <f t="shared" si="505"/>
        <v>-</v>
      </c>
      <c r="SD54" s="8" t="str">
        <f t="shared" si="505"/>
        <v>-</v>
      </c>
      <c r="SE54" s="8" t="str">
        <f t="shared" si="505"/>
        <v>-</v>
      </c>
      <c r="SF54" s="8" t="str">
        <f t="shared" si="505"/>
        <v>-</v>
      </c>
      <c r="SG54" s="8" t="str">
        <f t="shared" si="505"/>
        <v>-</v>
      </c>
      <c r="SH54" s="8" t="str">
        <f t="shared" si="505"/>
        <v>-</v>
      </c>
      <c r="SI54" s="8" t="str">
        <f t="shared" si="505"/>
        <v>-</v>
      </c>
      <c r="SJ54" s="8" t="str">
        <f t="shared" si="505"/>
        <v>-</v>
      </c>
      <c r="SK54" s="8" t="str">
        <f t="shared" si="505"/>
        <v>-</v>
      </c>
      <c r="SL54" s="8" t="str">
        <f t="shared" si="505"/>
        <v>-</v>
      </c>
      <c r="SM54" s="8" t="str">
        <f t="shared" si="505"/>
        <v>-</v>
      </c>
      <c r="SN54" s="8" t="str">
        <f t="shared" si="505"/>
        <v>-</v>
      </c>
      <c r="SO54" s="8" t="str">
        <f t="shared" si="505"/>
        <v>-</v>
      </c>
      <c r="SP54" s="8" t="str">
        <f t="shared" si="505"/>
        <v>-</v>
      </c>
      <c r="SQ54" s="8" t="str">
        <f t="shared" si="505"/>
        <v>-</v>
      </c>
      <c r="SR54" s="8" t="str">
        <f t="shared" si="505"/>
        <v>-</v>
      </c>
      <c r="SS54" s="8" t="str">
        <f t="shared" si="505"/>
        <v>-</v>
      </c>
      <c r="ST54" s="8" t="str">
        <f t="shared" si="505"/>
        <v>-</v>
      </c>
      <c r="SU54" s="8" t="str">
        <f t="shared" si="505"/>
        <v>-</v>
      </c>
      <c r="SV54" s="8" t="str">
        <f t="shared" si="505"/>
        <v>-</v>
      </c>
      <c r="SW54" s="8" t="str">
        <f t="shared" si="505"/>
        <v>-</v>
      </c>
      <c r="SX54" s="8" t="str">
        <f t="shared" si="505"/>
        <v>-</v>
      </c>
      <c r="SY54" s="8" t="str">
        <f t="shared" si="505"/>
        <v>-</v>
      </c>
      <c r="SZ54" s="8" t="str">
        <f t="shared" si="505"/>
        <v>-</v>
      </c>
      <c r="TA54" s="8" t="str">
        <f t="shared" si="505"/>
        <v>-</v>
      </c>
      <c r="TB54" s="8" t="str">
        <f t="shared" si="505"/>
        <v>-</v>
      </c>
      <c r="TC54" s="8" t="str">
        <f t="shared" si="505"/>
        <v>-</v>
      </c>
      <c r="TD54" s="8" t="str">
        <f t="shared" si="505"/>
        <v>-</v>
      </c>
      <c r="TE54" s="8" t="str">
        <f t="shared" si="505"/>
        <v>-</v>
      </c>
      <c r="TF54" s="8" t="str">
        <f t="shared" si="505"/>
        <v>-</v>
      </c>
      <c r="TG54" s="8" t="str">
        <f t="shared" si="505"/>
        <v>-</v>
      </c>
      <c r="TH54" s="8" t="str">
        <f t="shared" si="505"/>
        <v>-</v>
      </c>
      <c r="TI54" s="8" t="str">
        <f t="shared" si="505"/>
        <v>-</v>
      </c>
      <c r="TJ54" s="8" t="str">
        <f t="shared" si="505"/>
        <v>-</v>
      </c>
      <c r="TK54" s="8" t="str">
        <f t="shared" si="505"/>
        <v>-</v>
      </c>
      <c r="TL54" s="8" t="str">
        <f t="shared" si="505"/>
        <v>-</v>
      </c>
      <c r="TM54" s="8" t="str">
        <f t="shared" si="505"/>
        <v>-</v>
      </c>
      <c r="TN54" s="8" t="str">
        <f t="shared" ref="TN54:UZ54" si="506">TN$5</f>
        <v>-</v>
      </c>
      <c r="TO54" s="8" t="str">
        <f t="shared" si="506"/>
        <v>-</v>
      </c>
      <c r="TP54" s="8" t="str">
        <f t="shared" si="506"/>
        <v>-</v>
      </c>
      <c r="TQ54" s="8" t="str">
        <f t="shared" si="506"/>
        <v>-</v>
      </c>
      <c r="TR54" s="8" t="str">
        <f t="shared" si="506"/>
        <v>-</v>
      </c>
      <c r="TS54" s="8" t="str">
        <f t="shared" si="506"/>
        <v>-</v>
      </c>
      <c r="TT54" s="8" t="str">
        <f t="shared" si="506"/>
        <v>-</v>
      </c>
      <c r="TU54" s="8" t="str">
        <f t="shared" si="506"/>
        <v>-</v>
      </c>
      <c r="TV54" s="8" t="str">
        <f t="shared" si="506"/>
        <v>-</v>
      </c>
      <c r="TW54" s="8" t="str">
        <f t="shared" si="506"/>
        <v>-</v>
      </c>
      <c r="TX54" s="8" t="str">
        <f t="shared" si="506"/>
        <v>-</v>
      </c>
      <c r="TY54" s="8" t="str">
        <f t="shared" si="506"/>
        <v>-</v>
      </c>
      <c r="TZ54" s="8" t="str">
        <f t="shared" si="506"/>
        <v>-</v>
      </c>
      <c r="UA54" s="8" t="str">
        <f t="shared" si="506"/>
        <v>-</v>
      </c>
      <c r="UB54" s="8" t="str">
        <f t="shared" si="506"/>
        <v>-</v>
      </c>
      <c r="UC54" s="8" t="str">
        <f t="shared" si="506"/>
        <v>-</v>
      </c>
      <c r="UD54" s="8" t="str">
        <f t="shared" si="506"/>
        <v>-</v>
      </c>
      <c r="UE54" s="8" t="str">
        <f t="shared" si="506"/>
        <v>-</v>
      </c>
      <c r="UF54" s="8" t="str">
        <f t="shared" si="506"/>
        <v>-</v>
      </c>
      <c r="UG54" s="8" t="str">
        <f t="shared" si="506"/>
        <v>-</v>
      </c>
      <c r="UH54" s="8" t="str">
        <f t="shared" si="506"/>
        <v>-</v>
      </c>
      <c r="UI54" s="8" t="str">
        <f t="shared" si="506"/>
        <v>-</v>
      </c>
      <c r="UJ54" s="8" t="str">
        <f t="shared" si="506"/>
        <v>-</v>
      </c>
      <c r="UK54" s="8" t="str">
        <f t="shared" si="506"/>
        <v>-</v>
      </c>
      <c r="UL54" s="8" t="str">
        <f t="shared" si="506"/>
        <v>-</v>
      </c>
      <c r="UM54" s="8" t="str">
        <f t="shared" si="506"/>
        <v>-</v>
      </c>
      <c r="UN54" s="8" t="str">
        <f t="shared" si="506"/>
        <v>-</v>
      </c>
      <c r="UO54" s="8" t="str">
        <f t="shared" si="506"/>
        <v>-</v>
      </c>
      <c r="UP54" s="8" t="str">
        <f t="shared" si="506"/>
        <v>-</v>
      </c>
      <c r="UQ54" s="8" t="str">
        <f t="shared" si="506"/>
        <v>-</v>
      </c>
      <c r="UR54" s="8" t="str">
        <f t="shared" si="506"/>
        <v>-</v>
      </c>
      <c r="US54" s="8" t="str">
        <f t="shared" si="506"/>
        <v>-</v>
      </c>
      <c r="UT54" s="8" t="str">
        <f t="shared" si="506"/>
        <v>-</v>
      </c>
      <c r="UU54" s="8" t="str">
        <f t="shared" si="506"/>
        <v>-</v>
      </c>
      <c r="UV54" s="8" t="str">
        <f t="shared" si="506"/>
        <v>-</v>
      </c>
      <c r="UW54" s="8" t="str">
        <f t="shared" si="506"/>
        <v>-</v>
      </c>
      <c r="UX54" s="8" t="str">
        <f t="shared" si="506"/>
        <v>-</v>
      </c>
      <c r="UY54" s="8" t="str">
        <f t="shared" si="506"/>
        <v>-</v>
      </c>
      <c r="UZ54" s="8">
        <f t="shared" si="506"/>
        <v>1</v>
      </c>
      <c r="VA54" s="23">
        <v>0</v>
      </c>
    </row>
    <row r="55" spans="1:573">
      <c r="AS55" s="224"/>
    </row>
  </sheetData>
  <autoFilter ref="A4:VA55"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783" workbookViewId="0">
      <pane xSplit="5" topLeftCell="J1" activePane="topRight" state="frozen"/>
      <selection activeCell="S253" sqref="S253:BN300"/>
      <selection pane="topRight" activeCell="B797" sqref="B797"/>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618</v>
      </c>
      <c r="I1" s="30"/>
      <c r="W1" t="s">
        <v>1654</v>
      </c>
    </row>
    <row r="2" spans="1:73">
      <c r="B2" t="s">
        <v>759</v>
      </c>
      <c r="W2" t="s">
        <v>1477</v>
      </c>
      <c r="X2" t="s">
        <v>575</v>
      </c>
    </row>
    <row r="3" spans="1:73">
      <c r="B3" t="s">
        <v>378</v>
      </c>
      <c r="W3" t="s">
        <v>938</v>
      </c>
      <c r="X3" t="s">
        <v>956</v>
      </c>
    </row>
    <row r="4" spans="1:73">
      <c r="A4" t="s">
        <v>575</v>
      </c>
      <c r="B4" t="s">
        <v>966</v>
      </c>
      <c r="C4" s="213">
        <v>3</v>
      </c>
      <c r="D4" s="62" t="str">
        <f>(INDEX(i.TOL_Desc,d.TOL,1)&amp;" ")</f>
        <v xml:space="preserve">Spr </v>
      </c>
      <c r="E4" s="143" t="s">
        <v>1026</v>
      </c>
      <c r="W4" t="s">
        <v>1818</v>
      </c>
      <c r="X4" t="s">
        <v>957</v>
      </c>
    </row>
    <row r="5" spans="1:73">
      <c r="A5" s="16" t="s">
        <v>1137</v>
      </c>
      <c r="W5" t="s">
        <v>1819</v>
      </c>
      <c r="X5" t="s">
        <v>958</v>
      </c>
    </row>
    <row r="6" spans="1:73">
      <c r="B6" s="33" t="s">
        <v>1854</v>
      </c>
      <c r="C6" s="354">
        <v>2</v>
      </c>
      <c r="D6" s="62" t="str">
        <f>INDEX(i.Region_Desc,d.Region,1)</f>
        <v>GSW</v>
      </c>
      <c r="E6" s="62" t="s">
        <v>980</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1278</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1523</v>
      </c>
      <c r="AN7" s="62"/>
      <c r="AO7" s="62"/>
      <c r="AP7" s="62"/>
      <c r="AX7" t="s">
        <v>1522</v>
      </c>
      <c r="BI7" t="s">
        <v>1521</v>
      </c>
      <c r="BU7" s="62"/>
    </row>
    <row r="8" spans="1:73" ht="17.25" outlineLevel="1" collapsed="1">
      <c r="B8" t="s">
        <v>955</v>
      </c>
      <c r="C8">
        <v>1</v>
      </c>
      <c r="D8">
        <v>2</v>
      </c>
      <c r="E8">
        <v>3</v>
      </c>
      <c r="F8">
        <v>1</v>
      </c>
      <c r="G8">
        <v>2</v>
      </c>
      <c r="H8">
        <v>3</v>
      </c>
      <c r="I8">
        <v>1</v>
      </c>
      <c r="J8">
        <v>2</v>
      </c>
      <c r="K8">
        <v>3</v>
      </c>
      <c r="L8">
        <v>1</v>
      </c>
      <c r="M8">
        <v>2</v>
      </c>
      <c r="N8">
        <v>3</v>
      </c>
      <c r="O8">
        <v>1</v>
      </c>
      <c r="P8">
        <v>2</v>
      </c>
      <c r="Q8">
        <v>3</v>
      </c>
      <c r="R8">
        <v>1</v>
      </c>
      <c r="S8">
        <v>2</v>
      </c>
      <c r="T8">
        <v>3</v>
      </c>
      <c r="U8" s="118" t="s">
        <v>1148</v>
      </c>
      <c r="V8" s="118"/>
      <c r="W8" s="118"/>
      <c r="X8" s="118"/>
      <c r="Y8" s="118"/>
      <c r="Z8" s="118"/>
      <c r="AA8" s="118"/>
      <c r="AB8" s="118"/>
      <c r="AC8" s="118"/>
      <c r="AD8" s="118"/>
      <c r="AE8" s="118"/>
      <c r="AF8" s="118"/>
      <c r="AG8" s="118"/>
      <c r="AH8" s="118"/>
      <c r="AI8" s="118"/>
      <c r="AJ8" s="118"/>
      <c r="AK8" s="118"/>
      <c r="AL8" s="118"/>
      <c r="AM8" s="139" t="s">
        <v>938</v>
      </c>
      <c r="AN8" s="139"/>
      <c r="AO8" s="139"/>
      <c r="AP8" s="139" t="s">
        <v>1818</v>
      </c>
      <c r="AQ8" s="139"/>
      <c r="AR8" s="139"/>
      <c r="AS8" s="139" t="s">
        <v>1819</v>
      </c>
      <c r="AT8" s="139"/>
      <c r="AU8" s="139"/>
      <c r="AW8" t="s">
        <v>1132</v>
      </c>
      <c r="AX8" s="265">
        <v>43466</v>
      </c>
      <c r="BI8" s="139" t="s">
        <v>938</v>
      </c>
      <c r="BJ8" s="139"/>
      <c r="BK8" s="139"/>
      <c r="BL8" s="139" t="s">
        <v>1818</v>
      </c>
      <c r="BM8" s="139"/>
      <c r="BN8" s="139"/>
      <c r="BO8" s="139" t="s">
        <v>1819</v>
      </c>
      <c r="BP8" s="139"/>
      <c r="BQ8" s="139"/>
    </row>
    <row r="9" spans="1:73" outlineLevel="1" collapsed="1">
      <c r="C9" s="21" t="s">
        <v>956</v>
      </c>
      <c r="D9" s="21" t="s">
        <v>957</v>
      </c>
      <c r="E9" s="21" t="s">
        <v>958</v>
      </c>
      <c r="F9" s="21" t="s">
        <v>956</v>
      </c>
      <c r="G9" s="21" t="s">
        <v>957</v>
      </c>
      <c r="H9" s="21" t="s">
        <v>958</v>
      </c>
      <c r="I9" s="21" t="s">
        <v>956</v>
      </c>
      <c r="J9" s="21" t="s">
        <v>957</v>
      </c>
      <c r="K9" s="21" t="s">
        <v>958</v>
      </c>
      <c r="L9" s="21" t="s">
        <v>956</v>
      </c>
      <c r="M9" s="21" t="s">
        <v>957</v>
      </c>
      <c r="N9" s="21" t="s">
        <v>958</v>
      </c>
      <c r="O9" s="21" t="s">
        <v>956</v>
      </c>
      <c r="P9" s="21" t="s">
        <v>957</v>
      </c>
      <c r="Q9" s="21" t="s">
        <v>958</v>
      </c>
      <c r="R9" s="21" t="s">
        <v>956</v>
      </c>
      <c r="S9" s="21" t="s">
        <v>957</v>
      </c>
      <c r="T9" s="21" t="s">
        <v>958</v>
      </c>
      <c r="U9" s="21" t="s">
        <v>956</v>
      </c>
      <c r="V9" s="21" t="s">
        <v>957</v>
      </c>
      <c r="W9" s="21" t="s">
        <v>958</v>
      </c>
      <c r="X9" s="21" t="s">
        <v>956</v>
      </c>
      <c r="Y9" s="21" t="s">
        <v>957</v>
      </c>
      <c r="Z9" s="21" t="s">
        <v>958</v>
      </c>
      <c r="AA9" s="21" t="s">
        <v>956</v>
      </c>
      <c r="AB9" s="21" t="s">
        <v>957</v>
      </c>
      <c r="AC9" s="21" t="s">
        <v>958</v>
      </c>
      <c r="AD9" s="21" t="s">
        <v>956</v>
      </c>
      <c r="AE9" s="21" t="s">
        <v>957</v>
      </c>
      <c r="AF9" s="21" t="s">
        <v>958</v>
      </c>
      <c r="AG9" s="21" t="s">
        <v>956</v>
      </c>
      <c r="AH9" s="21" t="s">
        <v>957</v>
      </c>
      <c r="AI9" s="21" t="s">
        <v>958</v>
      </c>
      <c r="AJ9" s="21" t="s">
        <v>956</v>
      </c>
      <c r="AK9" s="21" t="s">
        <v>957</v>
      </c>
      <c r="AL9" s="21" t="s">
        <v>958</v>
      </c>
      <c r="AM9" s="21" t="s">
        <v>956</v>
      </c>
      <c r="AN9" s="21" t="s">
        <v>957</v>
      </c>
      <c r="AO9" s="21" t="s">
        <v>958</v>
      </c>
      <c r="AP9" s="21" t="s">
        <v>956</v>
      </c>
      <c r="AQ9" s="21" t="s">
        <v>957</v>
      </c>
      <c r="AR9" s="21" t="s">
        <v>958</v>
      </c>
      <c r="AS9" s="21" t="s">
        <v>956</v>
      </c>
      <c r="AT9" s="21" t="s">
        <v>957</v>
      </c>
      <c r="AU9" s="21" t="s">
        <v>958</v>
      </c>
      <c r="AW9" t="s">
        <v>1133</v>
      </c>
      <c r="AX9" s="26">
        <v>7</v>
      </c>
      <c r="BI9" s="21" t="s">
        <v>956</v>
      </c>
      <c r="BJ9" s="21" t="s">
        <v>957</v>
      </c>
      <c r="BK9" s="21" t="s">
        <v>958</v>
      </c>
      <c r="BL9" s="21" t="s">
        <v>956</v>
      </c>
      <c r="BM9" s="21" t="s">
        <v>957</v>
      </c>
      <c r="BN9" s="21" t="s">
        <v>958</v>
      </c>
      <c r="BO9" s="21" t="s">
        <v>956</v>
      </c>
      <c r="BP9" s="21" t="s">
        <v>957</v>
      </c>
      <c r="BQ9" s="21" t="s">
        <v>958</v>
      </c>
    </row>
    <row r="10" spans="1:73" outlineLevel="1">
      <c r="B10" t="s">
        <v>1136</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950</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951</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961</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1130</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1683</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1131</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953</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1686</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1079</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1683</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1684</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1685</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1687</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1079</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1683</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1688</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1685</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1689</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1079</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1683</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1690</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1685</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1691</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1079</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1683</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1692</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1685</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1693</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1079</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1683</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1694</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1685</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1695</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1119</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1143</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1429</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23</v>
      </c>
      <c r="D48" s="119" t="s">
        <v>1196</v>
      </c>
      <c r="E48" s="119" t="s">
        <v>1434</v>
      </c>
      <c r="F48" s="119" t="s">
        <v>1435</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1436</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1437</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1438</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1253</v>
      </c>
      <c r="D64" s="21" t="s">
        <v>1254</v>
      </c>
      <c r="E64" s="21" t="s">
        <v>1255</v>
      </c>
      <c r="F64" s="21" t="s">
        <v>1256</v>
      </c>
      <c r="G64" s="21" t="s">
        <v>1257</v>
      </c>
      <c r="H64" s="21" t="s">
        <v>1258</v>
      </c>
      <c r="I64" s="21" t="s">
        <v>1259</v>
      </c>
      <c r="J64" t="s">
        <v>1266</v>
      </c>
      <c r="M64" s="21" t="s">
        <v>1253</v>
      </c>
      <c r="N64" s="21" t="s">
        <v>1254</v>
      </c>
      <c r="O64" s="21" t="s">
        <v>1255</v>
      </c>
      <c r="P64" s="21" t="s">
        <v>1256</v>
      </c>
      <c r="Q64" s="21" t="s">
        <v>1257</v>
      </c>
      <c r="R64" s="21" t="s">
        <v>1258</v>
      </c>
      <c r="S64" s="21" t="s">
        <v>1259</v>
      </c>
      <c r="T64" t="s">
        <v>1263</v>
      </c>
      <c r="W64" s="21" t="s">
        <v>1253</v>
      </c>
      <c r="X64" s="21" t="s">
        <v>1254</v>
      </c>
      <c r="Y64" s="21" t="s">
        <v>1255</v>
      </c>
      <c r="Z64" s="21" t="s">
        <v>1256</v>
      </c>
      <c r="AA64" s="21" t="s">
        <v>1257</v>
      </c>
      <c r="AB64" s="21" t="s">
        <v>1258</v>
      </c>
      <c r="AC64" s="21" t="s">
        <v>1259</v>
      </c>
      <c r="AD64" t="s">
        <v>1263</v>
      </c>
      <c r="AG64" s="21" t="s">
        <v>1253</v>
      </c>
      <c r="AH64" s="21" t="s">
        <v>1254</v>
      </c>
      <c r="AI64" s="21" t="s">
        <v>1255</v>
      </c>
      <c r="AJ64" s="21" t="s">
        <v>1256</v>
      </c>
      <c r="AK64" s="21" t="s">
        <v>1257</v>
      </c>
      <c r="AL64" s="21" t="s">
        <v>1258</v>
      </c>
      <c r="AM64" s="21" t="s">
        <v>1259</v>
      </c>
      <c r="AN64" t="s">
        <v>1263</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1398</v>
      </c>
      <c r="E67" t="s">
        <v>938</v>
      </c>
      <c r="F67" t="s">
        <v>1818</v>
      </c>
      <c r="G67" t="s">
        <v>1819</v>
      </c>
      <c r="W67" t="s">
        <v>1674</v>
      </c>
    </row>
    <row r="68" spans="1:40" outlineLevel="1">
      <c r="B68" s="29" t="s">
        <v>1399</v>
      </c>
      <c r="C68">
        <f>INDEX(E68:G68,1,d.Region)</f>
        <v>3</v>
      </c>
      <c r="E68" s="12">
        <v>3</v>
      </c>
      <c r="F68" s="12">
        <v>3</v>
      </c>
      <c r="G68" s="12">
        <v>3</v>
      </c>
      <c r="I68" t="s">
        <v>1400</v>
      </c>
    </row>
    <row r="70" spans="1:40">
      <c r="A70" s="16" t="s">
        <v>1023</v>
      </c>
      <c r="J70" t="s">
        <v>1364</v>
      </c>
    </row>
    <row r="71" spans="1:40" ht="118.5" outlineLevel="1">
      <c r="B71" s="21" t="s">
        <v>1314</v>
      </c>
      <c r="C71" s="27" t="s">
        <v>719</v>
      </c>
      <c r="D71" s="27" t="s">
        <v>826</v>
      </c>
      <c r="E71" s="27" t="s">
        <v>719</v>
      </c>
      <c r="F71" s="27" t="s">
        <v>826</v>
      </c>
      <c r="G71" s="27" t="s">
        <v>363</v>
      </c>
      <c r="H71" s="27" t="s">
        <v>364</v>
      </c>
      <c r="I71" s="27" t="s">
        <v>397</v>
      </c>
      <c r="J71" s="27" t="s">
        <v>379</v>
      </c>
      <c r="K71" s="27" t="s">
        <v>408</v>
      </c>
      <c r="L71" s="27" t="s">
        <v>408</v>
      </c>
      <c r="M71" s="27" t="s">
        <v>408</v>
      </c>
      <c r="N71" s="27" t="s">
        <v>408</v>
      </c>
      <c r="O71" s="119" t="s">
        <v>933</v>
      </c>
      <c r="P71" s="119"/>
      <c r="Q71" s="119"/>
      <c r="R71" s="119"/>
      <c r="S71" s="119" t="s">
        <v>933</v>
      </c>
      <c r="T71" s="119"/>
      <c r="U71" s="119"/>
      <c r="V71" s="119"/>
    </row>
    <row r="72" spans="1:40" outlineLevel="1">
      <c r="C72" s="118" t="s">
        <v>1324</v>
      </c>
      <c r="D72" s="118"/>
      <c r="E72" s="118" t="s">
        <v>1327</v>
      </c>
      <c r="F72" s="118"/>
      <c r="G72" s="358" t="s">
        <v>1182</v>
      </c>
      <c r="H72" s="118"/>
      <c r="I72" s="118"/>
      <c r="O72" s="149" t="s">
        <v>1326</v>
      </c>
      <c r="P72" s="149"/>
      <c r="Q72" s="149"/>
      <c r="R72" s="149"/>
      <c r="S72" s="149" t="s">
        <v>1325</v>
      </c>
      <c r="T72" s="149"/>
      <c r="U72" s="149"/>
      <c r="V72" s="149"/>
      <c r="W72" s="149" t="s">
        <v>910</v>
      </c>
      <c r="X72" s="149"/>
      <c r="Y72" s="149"/>
      <c r="Z72" s="149"/>
      <c r="AA72" s="149" t="s">
        <v>910</v>
      </c>
      <c r="AB72" s="149"/>
      <c r="AC72" s="149"/>
      <c r="AD72" s="149"/>
    </row>
    <row r="73" spans="1:40" outlineLevel="1">
      <c r="C73" s="31"/>
      <c r="D73" s="31"/>
      <c r="E73" s="31"/>
      <c r="F73" s="31"/>
      <c r="G73" s="31"/>
      <c r="H73" s="31"/>
      <c r="I73" s="31"/>
      <c r="J73" s="148" t="s">
        <v>516</v>
      </c>
      <c r="K73" s="48" t="s">
        <v>1061</v>
      </c>
      <c r="L73" s="48" t="s">
        <v>636</v>
      </c>
      <c r="M73" s="48" t="s">
        <v>637</v>
      </c>
      <c r="N73" s="48"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40" outlineLevel="1">
      <c r="A74" s="21">
        <v>1</v>
      </c>
      <c r="B74" s="45" t="s">
        <v>1368</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1367</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1315</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1316</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1366</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1317</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1318</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1319</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1369</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1320</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1321</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1322</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1370</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1323</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1333</v>
      </c>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s="357" t="s">
        <v>967</v>
      </c>
      <c r="C92" s="177" t="s">
        <v>1793</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969</v>
      </c>
    </row>
    <row r="94" spans="1:30" outlineLevel="1">
      <c r="A94" t="s">
        <v>742</v>
      </c>
    </row>
    <row r="96" spans="1:30">
      <c r="A96" s="16" t="s">
        <v>981</v>
      </c>
    </row>
    <row r="97" spans="1:13" ht="81" customHeight="1" outlineLevel="1">
      <c r="C97" s="27" t="s">
        <v>76</v>
      </c>
      <c r="D97" s="27" t="s">
        <v>115</v>
      </c>
      <c r="E97" s="27" t="s">
        <v>77</v>
      </c>
      <c r="F97" s="27" t="s">
        <v>368</v>
      </c>
      <c r="G97" s="27"/>
      <c r="H97" s="27" t="s">
        <v>840</v>
      </c>
      <c r="I97" s="27" t="s">
        <v>841</v>
      </c>
      <c r="J97" s="27" t="s">
        <v>842</v>
      </c>
      <c r="K97" s="27" t="s">
        <v>1471</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854</v>
      </c>
      <c r="H99" s="110">
        <v>0.75</v>
      </c>
      <c r="I99" s="110">
        <v>0.75</v>
      </c>
      <c r="J99" s="110">
        <v>0.75</v>
      </c>
      <c r="K99" s="110"/>
      <c r="M99">
        <f>$M$97*$I99</f>
        <v>5.25</v>
      </c>
    </row>
    <row r="100" spans="1:13" outlineLevel="1">
      <c r="A100">
        <v>3</v>
      </c>
      <c r="B100" t="s">
        <v>855</v>
      </c>
      <c r="H100" s="110">
        <v>1.25</v>
      </c>
      <c r="I100" s="110">
        <v>1.25</v>
      </c>
      <c r="J100" s="110">
        <v>1.25</v>
      </c>
      <c r="K100" s="110"/>
      <c r="M100">
        <f>$M$97*$I100</f>
        <v>8.75</v>
      </c>
    </row>
    <row r="101" spans="1:13" outlineLevel="1">
      <c r="A101">
        <v>4</v>
      </c>
      <c r="B101" t="s">
        <v>856</v>
      </c>
      <c r="H101" s="111"/>
      <c r="I101" s="110">
        <v>1.5</v>
      </c>
      <c r="J101" s="110">
        <v>1.5</v>
      </c>
      <c r="K101" s="110"/>
      <c r="M101">
        <f>$M$97*$I101</f>
        <v>10.5</v>
      </c>
    </row>
    <row r="102" spans="1:13" outlineLevel="1"/>
    <row r="103" spans="1:13" collapsed="1"/>
    <row r="104" spans="1:13">
      <c r="A104" s="16" t="s">
        <v>982</v>
      </c>
      <c r="B104" s="16"/>
      <c r="C104" t="s">
        <v>921</v>
      </c>
    </row>
    <row r="105" spans="1:13">
      <c r="I105" t="s">
        <v>938</v>
      </c>
      <c r="J105" t="s">
        <v>1818</v>
      </c>
      <c r="K105" t="s">
        <v>1819</v>
      </c>
    </row>
    <row r="106" spans="1:13" ht="50.25" outlineLevel="1">
      <c r="C106" s="27" t="s">
        <v>965</v>
      </c>
      <c r="D106" s="210" t="s">
        <v>1504</v>
      </c>
      <c r="E106" s="210" t="s">
        <v>1505</v>
      </c>
      <c r="F106" s="210" t="s">
        <v>1505</v>
      </c>
      <c r="G106" s="210" t="s">
        <v>1505</v>
      </c>
      <c r="H106" s="210" t="s">
        <v>1014</v>
      </c>
      <c r="I106" t="s">
        <v>1013</v>
      </c>
    </row>
    <row r="107" spans="1:13" outlineLevel="1">
      <c r="C107" s="27"/>
      <c r="D107" s="210"/>
      <c r="E107" s="541" t="s">
        <v>1726</v>
      </c>
      <c r="F107" s="541" t="s">
        <v>1727</v>
      </c>
      <c r="G107" s="541" t="s">
        <v>1728</v>
      </c>
      <c r="H107" s="210"/>
    </row>
    <row r="108" spans="1:13" outlineLevel="1">
      <c r="A108">
        <v>1</v>
      </c>
      <c r="B108" t="s">
        <v>844</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845</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1439</v>
      </c>
    </row>
    <row r="113" spans="1:12" ht="78.75" outlineLevel="1">
      <c r="C113" s="119" t="s">
        <v>804</v>
      </c>
      <c r="D113" s="119" t="s">
        <v>1440</v>
      </c>
      <c r="E113" s="119" t="s">
        <v>1441</v>
      </c>
      <c r="F113" s="119" t="s">
        <v>1442</v>
      </c>
      <c r="G113" s="119" t="s">
        <v>1443</v>
      </c>
      <c r="H113" s="119" t="s">
        <v>1444</v>
      </c>
      <c r="I113" s="119" t="s">
        <v>1445</v>
      </c>
      <c r="J113" s="119" t="s">
        <v>1231</v>
      </c>
      <c r="K113" s="119" t="s">
        <v>1446</v>
      </c>
      <c r="L113" s="119" t="s">
        <v>1447</v>
      </c>
    </row>
    <row r="114" spans="1:12"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1450</v>
      </c>
      <c r="C115" s="32">
        <v>0.25</v>
      </c>
      <c r="D115" s="32">
        <v>500000</v>
      </c>
      <c r="E115" s="466">
        <v>2</v>
      </c>
      <c r="F115" s="467">
        <v>0.03</v>
      </c>
      <c r="G115" s="467">
        <v>0.03</v>
      </c>
      <c r="H115" s="393">
        <v>0</v>
      </c>
      <c r="I115" s="393">
        <v>2</v>
      </c>
      <c r="J115" s="393" t="b">
        <v>0</v>
      </c>
      <c r="K115" s="393">
        <v>0.85</v>
      </c>
      <c r="L115" s="393">
        <v>0.85</v>
      </c>
    </row>
    <row r="116" spans="1:12"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1452</v>
      </c>
      <c r="C117" s="32">
        <v>0.5</v>
      </c>
      <c r="D117" s="32">
        <v>1000000</v>
      </c>
    </row>
    <row r="118" spans="1:12" outlineLevel="1"/>
    <row r="120" spans="1:12" collapsed="1">
      <c r="A120" s="16" t="s">
        <v>1453</v>
      </c>
    </row>
    <row r="121" spans="1:12" ht="66.75" hidden="1" outlineLevel="1">
      <c r="C121" s="119" t="s">
        <v>1214</v>
      </c>
      <c r="D121" s="119" t="s">
        <v>1213</v>
      </c>
      <c r="E121" s="119" t="s">
        <v>1454</v>
      </c>
      <c r="F121" s="119" t="s">
        <v>1455</v>
      </c>
      <c r="G121" s="119" t="s">
        <v>1456</v>
      </c>
      <c r="H121" s="119"/>
      <c r="I121" s="119"/>
    </row>
    <row r="122" spans="1:12" hidden="1" outlineLevel="1">
      <c r="A122">
        <v>1</v>
      </c>
      <c r="B122" s="466" t="s">
        <v>1457</v>
      </c>
      <c r="C122" s="466" t="b">
        <v>0</v>
      </c>
      <c r="D122" s="466" t="b">
        <v>0</v>
      </c>
      <c r="E122" s="466" t="s">
        <v>34</v>
      </c>
      <c r="F122" s="466" t="s">
        <v>34</v>
      </c>
      <c r="G122" s="466" t="s">
        <v>34</v>
      </c>
    </row>
    <row r="123" spans="1:12" hidden="1" outlineLevel="1">
      <c r="A123">
        <v>2</v>
      </c>
      <c r="B123" s="466" t="s">
        <v>1458</v>
      </c>
      <c r="C123" s="466" t="b">
        <v>1</v>
      </c>
      <c r="D123" s="466" t="b">
        <v>1</v>
      </c>
      <c r="E123" s="466">
        <v>1</v>
      </c>
      <c r="F123" s="466">
        <v>3.0000000000000001E-6</v>
      </c>
      <c r="G123" s="466" t="s">
        <v>34</v>
      </c>
    </row>
    <row r="124" spans="1:12" hidden="1" outlineLevel="1">
      <c r="A124">
        <v>3</v>
      </c>
      <c r="B124" s="466" t="s">
        <v>1459</v>
      </c>
      <c r="C124" s="466" t="b">
        <v>1</v>
      </c>
      <c r="D124" s="466" t="b">
        <v>1</v>
      </c>
      <c r="E124" s="466">
        <v>1</v>
      </c>
      <c r="F124" s="466">
        <v>5.0000000000000004E-6</v>
      </c>
      <c r="G124" s="466" t="s">
        <v>34</v>
      </c>
    </row>
    <row r="125" spans="1:12" hidden="1" outlineLevel="1">
      <c r="A125">
        <v>4</v>
      </c>
      <c r="B125" s="466" t="s">
        <v>1460</v>
      </c>
      <c r="C125" s="466" t="b">
        <v>1</v>
      </c>
      <c r="D125" s="466" t="b">
        <v>1</v>
      </c>
      <c r="E125" s="466">
        <v>2</v>
      </c>
      <c r="F125" s="466" t="s">
        <v>34</v>
      </c>
      <c r="G125" s="466">
        <v>0.3</v>
      </c>
    </row>
    <row r="126" spans="1:12" hidden="1" outlineLevel="1">
      <c r="A126">
        <v>5</v>
      </c>
      <c r="B126" s="466" t="s">
        <v>1461</v>
      </c>
      <c r="C126" s="466" t="b">
        <v>1</v>
      </c>
      <c r="D126" s="466" t="b">
        <v>1</v>
      </c>
      <c r="E126" s="466">
        <v>2</v>
      </c>
      <c r="F126" s="466" t="s">
        <v>34</v>
      </c>
      <c r="G126" s="466">
        <v>0.7</v>
      </c>
    </row>
    <row r="128" spans="1:12">
      <c r="A128" s="16" t="s">
        <v>1667</v>
      </c>
      <c r="B128" s="16"/>
      <c r="C128" t="s">
        <v>921</v>
      </c>
    </row>
    <row r="129" spans="1:192" outlineLevel="1">
      <c r="C129" t="s">
        <v>1105</v>
      </c>
      <c r="D129" t="s">
        <v>1106</v>
      </c>
      <c r="E129" t="s">
        <v>1668</v>
      </c>
      <c r="F129" t="s">
        <v>1651</v>
      </c>
    </row>
    <row r="130" spans="1:192" ht="89.25" outlineLevel="1">
      <c r="C130" s="27" t="s">
        <v>1717</v>
      </c>
      <c r="E130" s="27"/>
      <c r="F130" s="27"/>
    </row>
    <row r="131" spans="1:192" outlineLevel="1">
      <c r="A131">
        <v>1</v>
      </c>
      <c r="B131" t="s">
        <v>846</v>
      </c>
      <c r="C131" s="101">
        <v>0</v>
      </c>
      <c r="D131" s="101">
        <v>0</v>
      </c>
      <c r="E131" s="101">
        <v>0</v>
      </c>
      <c r="F131" s="101">
        <v>0</v>
      </c>
    </row>
    <row r="132" spans="1:192" outlineLevel="1">
      <c r="A132">
        <v>2</v>
      </c>
      <c r="B132" t="s">
        <v>847</v>
      </c>
      <c r="C132" s="101">
        <v>-0.15</v>
      </c>
      <c r="D132" s="101">
        <v>-0.15</v>
      </c>
      <c r="E132" s="101">
        <v>-0.15</v>
      </c>
      <c r="F132" s="101">
        <v>-0.15</v>
      </c>
    </row>
    <row r="133" spans="1:192" outlineLevel="1">
      <c r="A133">
        <v>3</v>
      </c>
      <c r="B133" t="s">
        <v>1719</v>
      </c>
      <c r="C133" s="101">
        <v>0.15</v>
      </c>
      <c r="D133" s="101">
        <v>0.15</v>
      </c>
      <c r="E133" s="101">
        <v>0.15</v>
      </c>
      <c r="F133" s="101">
        <v>0.15</v>
      </c>
    </row>
    <row r="134" spans="1:192" outlineLevel="1">
      <c r="A134">
        <v>4</v>
      </c>
      <c r="B134" t="s">
        <v>848</v>
      </c>
      <c r="C134" s="101">
        <v>0.3</v>
      </c>
      <c r="D134" s="101">
        <v>0.3</v>
      </c>
      <c r="E134" s="101">
        <v>0.3</v>
      </c>
      <c r="F134" s="101">
        <v>0.3</v>
      </c>
    </row>
    <row r="135" spans="1:192" outlineLevel="1">
      <c r="A135">
        <v>5</v>
      </c>
      <c r="B135" t="s">
        <v>1720</v>
      </c>
      <c r="C135" s="101">
        <v>0.5</v>
      </c>
      <c r="D135" s="101">
        <v>0.5</v>
      </c>
      <c r="E135" s="101">
        <v>0.5</v>
      </c>
      <c r="F135" s="101">
        <v>0.5</v>
      </c>
    </row>
    <row r="136" spans="1:192" outlineLevel="1"/>
    <row r="137" spans="1:192">
      <c r="BX137" t="s">
        <v>1167</v>
      </c>
      <c r="CE137" t="s">
        <v>1167</v>
      </c>
    </row>
    <row r="138" spans="1:192" ht="17.25">
      <c r="A138" s="219" t="s">
        <v>1371</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861</v>
      </c>
      <c r="D139" s="27" t="s">
        <v>862</v>
      </c>
      <c r="E139" s="27" t="s">
        <v>1234</v>
      </c>
      <c r="F139" s="27" t="s">
        <v>289</v>
      </c>
      <c r="G139" s="27" t="s">
        <v>290</v>
      </c>
      <c r="H139" s="27" t="s">
        <v>991</v>
      </c>
      <c r="I139" s="27" t="s">
        <v>986</v>
      </c>
      <c r="J139" s="27" t="s">
        <v>992</v>
      </c>
      <c r="K139" s="27" t="s">
        <v>990</v>
      </c>
      <c r="L139" s="27" t="s">
        <v>860</v>
      </c>
      <c r="M139" s="27" t="s">
        <v>1059</v>
      </c>
      <c r="N139" s="27" t="s">
        <v>397</v>
      </c>
      <c r="O139" s="27" t="s">
        <v>1647</v>
      </c>
      <c r="P139" s="27" t="s">
        <v>1648</v>
      </c>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0" outlineLevel="1">
      <c r="C140" s="332" t="s">
        <v>864</v>
      </c>
      <c r="D140" s="113" t="s">
        <v>863</v>
      </c>
      <c r="E140" s="113"/>
      <c r="F140" s="233" t="s">
        <v>1235</v>
      </c>
      <c r="G140" s="233"/>
      <c r="H140" s="233"/>
      <c r="I140" s="233"/>
      <c r="J140" s="233"/>
      <c r="K140" s="233"/>
      <c r="L140" s="114"/>
      <c r="M140" s="114"/>
      <c r="N140" s="114"/>
      <c r="O140" s="118"/>
      <c r="P140" s="118"/>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outlineLevel="1">
      <c r="A141">
        <v>1</v>
      </c>
      <c r="B141" t="s">
        <v>1645</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884</v>
      </c>
      <c r="AF141" s="129" t="s">
        <v>885</v>
      </c>
      <c r="AG141" s="129" t="s">
        <v>886</v>
      </c>
      <c r="AH141" s="129" t="s">
        <v>887</v>
      </c>
      <c r="AI141" s="129" t="s">
        <v>888</v>
      </c>
      <c r="AJ141" s="129" t="s">
        <v>889</v>
      </c>
      <c r="AK141" s="129" t="s">
        <v>890</v>
      </c>
      <c r="AL141" s="129" t="s">
        <v>884</v>
      </c>
      <c r="AM141" s="129" t="s">
        <v>885</v>
      </c>
      <c r="AN141" s="129" t="s">
        <v>886</v>
      </c>
      <c r="AO141" s="129" t="s">
        <v>887</v>
      </c>
      <c r="AP141" s="129" t="s">
        <v>888</v>
      </c>
      <c r="AQ141" s="129" t="s">
        <v>889</v>
      </c>
      <c r="AR141" s="129" t="s">
        <v>890</v>
      </c>
      <c r="AS141" s="133">
        <v>1</v>
      </c>
      <c r="AT141" s="133">
        <f>AS141+3</f>
        <v>4</v>
      </c>
      <c r="AU141" s="133">
        <f t="shared" ref="AU141:AY141" si="131">AT141+3</f>
        <v>7</v>
      </c>
      <c r="AV141" s="133">
        <f t="shared" si="131"/>
        <v>10</v>
      </c>
      <c r="AW141" s="133">
        <f t="shared" si="131"/>
        <v>13</v>
      </c>
      <c r="AX141" s="133">
        <f t="shared" si="131"/>
        <v>16</v>
      </c>
      <c r="AY141" s="133">
        <f t="shared" si="131"/>
        <v>19</v>
      </c>
      <c r="AZ141" s="129" t="s">
        <v>884</v>
      </c>
      <c r="BA141" s="129" t="s">
        <v>885</v>
      </c>
      <c r="BB141" s="129" t="s">
        <v>886</v>
      </c>
      <c r="BC141" s="129" t="s">
        <v>887</v>
      </c>
      <c r="BD141" s="129" t="s">
        <v>888</v>
      </c>
      <c r="BE141" s="129" t="s">
        <v>889</v>
      </c>
      <c r="BF141" s="129" t="s">
        <v>890</v>
      </c>
      <c r="BG141" s="129" t="s">
        <v>884</v>
      </c>
      <c r="BH141" s="129" t="s">
        <v>885</v>
      </c>
      <c r="BI141" s="129" t="s">
        <v>886</v>
      </c>
      <c r="BJ141" s="129" t="s">
        <v>887</v>
      </c>
      <c r="BK141" s="129" t="s">
        <v>888</v>
      </c>
      <c r="BL141" s="129" t="s">
        <v>889</v>
      </c>
      <c r="BM141" s="12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outlineLevel="1">
      <c r="A142">
        <v>2</v>
      </c>
      <c r="B142" t="s">
        <v>1882</v>
      </c>
      <c r="C142" s="12">
        <v>1</v>
      </c>
      <c r="D142" s="12" t="b">
        <v>0</v>
      </c>
      <c r="E142" s="12">
        <v>60</v>
      </c>
      <c r="F142" s="26">
        <v>150</v>
      </c>
      <c r="G142" s="26">
        <v>364</v>
      </c>
      <c r="H142" s="12" t="s">
        <v>34</v>
      </c>
      <c r="I142" s="12" t="s">
        <v>34</v>
      </c>
      <c r="J142" s="12" t="s">
        <v>34</v>
      </c>
      <c r="K142" s="12" t="s">
        <v>34</v>
      </c>
      <c r="L142" s="12">
        <v>500</v>
      </c>
      <c r="M142" s="237" t="s">
        <v>34</v>
      </c>
      <c r="N142" s="115">
        <v>0</v>
      </c>
      <c r="O142" s="12">
        <v>2</v>
      </c>
      <c r="P142">
        <v>0</v>
      </c>
      <c r="W142" s="29" t="s">
        <v>898</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1646</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880</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865</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899</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906</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907</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1006</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909</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911</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912</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913</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914</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1855</v>
      </c>
      <c r="AH156" s="139"/>
      <c r="AI156" s="139"/>
      <c r="AJ156" s="139"/>
      <c r="AK156" s="139"/>
      <c r="AL156" s="139"/>
      <c r="AM156" s="139"/>
      <c r="AN156" s="139"/>
      <c r="AO156" s="139"/>
      <c r="AP156" s="139"/>
      <c r="AQ156" s="139"/>
      <c r="AR156" s="139"/>
      <c r="AS156" s="139"/>
      <c r="AT156" s="139"/>
      <c r="AU156" s="139"/>
    </row>
    <row r="157" spans="1:122" hidden="1" outlineLevel="1">
      <c r="B157" s="29" t="s">
        <v>1005</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917</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918</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919</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920</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1005</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923</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918</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919</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920</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1005</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924</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918</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919</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920</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1005</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925</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918</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919</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920</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1005</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926</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918</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919</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920</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1005</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927</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918</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919</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920</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1005</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928</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918</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919</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920</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1005</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929</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918</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919</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920</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984</v>
      </c>
    </row>
    <row r="200" spans="1:47" outlineLevel="1">
      <c r="D200" t="s">
        <v>938</v>
      </c>
      <c r="E200" t="s">
        <v>1818</v>
      </c>
      <c r="F200" t="s">
        <v>1819</v>
      </c>
      <c r="H200" t="s">
        <v>1113</v>
      </c>
    </row>
    <row r="201" spans="1:47" ht="67.5" outlineLevel="1">
      <c r="C201" s="119" t="s">
        <v>932</v>
      </c>
      <c r="H201" s="119" t="s">
        <v>1114</v>
      </c>
      <c r="I201" s="119" t="s">
        <v>983</v>
      </c>
    </row>
    <row r="202" spans="1:47" outlineLevel="1">
      <c r="A202">
        <v>1</v>
      </c>
      <c r="B202" t="s">
        <v>1110</v>
      </c>
      <c r="C202" s="348">
        <f t="shared" ref="C202:C207" si="446">INDEX($D202:$F202,1,d.Region)</f>
        <v>0</v>
      </c>
      <c r="D202" s="347">
        <v>0</v>
      </c>
      <c r="E202" s="12">
        <v>0</v>
      </c>
      <c r="F202" s="12">
        <v>0</v>
      </c>
      <c r="H202" s="344">
        <f>ROUND(7*30.4+$C202,0)</f>
        <v>213</v>
      </c>
      <c r="I202" s="207">
        <f>7+$C202/30.5</f>
        <v>7</v>
      </c>
    </row>
    <row r="203" spans="1:47" outlineLevel="1">
      <c r="A203">
        <v>2</v>
      </c>
      <c r="B203" t="s">
        <v>1112</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1111</v>
      </c>
      <c r="C204" s="349">
        <f t="shared" si="446"/>
        <v>35</v>
      </c>
      <c r="D204" s="347">
        <v>35</v>
      </c>
      <c r="E204" s="12">
        <v>35</v>
      </c>
      <c r="F204" s="12">
        <v>35</v>
      </c>
      <c r="H204" s="345">
        <f t="shared" si="447"/>
        <v>248</v>
      </c>
      <c r="I204" s="207">
        <f t="shared" si="448"/>
        <v>8.1475409836065573</v>
      </c>
    </row>
    <row r="205" spans="1:47" outlineLevel="1">
      <c r="A205">
        <v>4</v>
      </c>
      <c r="B205" t="s">
        <v>937</v>
      </c>
      <c r="C205" s="349">
        <f t="shared" si="446"/>
        <v>49</v>
      </c>
      <c r="D205" s="347">
        <v>49</v>
      </c>
      <c r="E205" s="12">
        <v>49</v>
      </c>
      <c r="F205" s="12">
        <v>49</v>
      </c>
      <c r="H205" s="345">
        <f t="shared" si="447"/>
        <v>262</v>
      </c>
      <c r="I205" s="207">
        <f t="shared" si="448"/>
        <v>8.6065573770491799</v>
      </c>
    </row>
    <row r="206" spans="1:47" outlineLevel="1">
      <c r="A206">
        <v>5</v>
      </c>
      <c r="B206" t="s">
        <v>962</v>
      </c>
      <c r="C206" s="349">
        <f t="shared" si="446"/>
        <v>63</v>
      </c>
      <c r="D206" s="347">
        <v>63</v>
      </c>
      <c r="E206" s="12">
        <v>63</v>
      </c>
      <c r="F206" s="12">
        <v>56</v>
      </c>
      <c r="H206" s="345">
        <f t="shared" si="447"/>
        <v>276</v>
      </c>
      <c r="I206" s="207">
        <f t="shared" si="448"/>
        <v>9.0655737704918025</v>
      </c>
    </row>
    <row r="207" spans="1:47" outlineLevel="1">
      <c r="A207">
        <v>6</v>
      </c>
      <c r="B207" t="s">
        <v>1498</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1501</v>
      </c>
    </row>
    <row r="211" spans="1:14" hidden="1" outlineLevel="1">
      <c r="C211" s="21" t="s">
        <v>956</v>
      </c>
      <c r="D211" s="21" t="s">
        <v>957</v>
      </c>
      <c r="E211" s="21" t="s">
        <v>958</v>
      </c>
      <c r="F211" s="426" t="s">
        <v>938</v>
      </c>
      <c r="G211" s="118"/>
      <c r="H211" s="427"/>
      <c r="I211" s="426" t="s">
        <v>1818</v>
      </c>
      <c r="J211" s="118"/>
      <c r="K211" s="427"/>
      <c r="L211" s="426" t="s">
        <v>1819</v>
      </c>
      <c r="M211" s="118"/>
      <c r="N211" s="427"/>
    </row>
    <row r="212" spans="1:14" hidden="1" outlineLevel="1">
      <c r="C212" s="26">
        <f>288+364</f>
        <v>652</v>
      </c>
      <c r="D212" s="422">
        <f>322+364</f>
        <v>686</v>
      </c>
      <c r="E212" s="425">
        <f>357+364</f>
        <v>721</v>
      </c>
      <c r="F212" s="428" t="s">
        <v>956</v>
      </c>
      <c r="G212" s="21" t="s">
        <v>957</v>
      </c>
      <c r="H212" s="429" t="s">
        <v>958</v>
      </c>
      <c r="I212" s="428" t="s">
        <v>956</v>
      </c>
      <c r="J212" s="21" t="s">
        <v>957</v>
      </c>
      <c r="K212" s="429" t="s">
        <v>958</v>
      </c>
      <c r="L212" s="428" t="s">
        <v>956</v>
      </c>
      <c r="M212" s="21" t="s">
        <v>957</v>
      </c>
      <c r="N212" s="429" t="s">
        <v>958</v>
      </c>
    </row>
    <row r="213" spans="1:14" hidden="1" outlineLevel="1">
      <c r="A213">
        <v>1</v>
      </c>
      <c r="B213" t="s">
        <v>1110</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1112</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1111</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937</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962</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1498</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1245</v>
      </c>
    </row>
    <row r="222" spans="1:14" hidden="1" outlineLevel="1">
      <c r="C222">
        <v>1</v>
      </c>
      <c r="D222">
        <v>2</v>
      </c>
      <c r="E222">
        <v>3</v>
      </c>
      <c r="F222" s="118" t="s">
        <v>938</v>
      </c>
      <c r="G222" s="118"/>
      <c r="H222" s="118"/>
      <c r="I222" s="118" t="s">
        <v>1818</v>
      </c>
      <c r="J222" s="118"/>
      <c r="K222" s="118"/>
      <c r="L222" s="118" t="s">
        <v>1819</v>
      </c>
      <c r="M222" s="118"/>
      <c r="N222" s="118"/>
    </row>
    <row r="223" spans="1:14" hidden="1" outlineLevel="1">
      <c r="C223" s="21" t="s">
        <v>956</v>
      </c>
      <c r="D223" s="21" t="s">
        <v>957</v>
      </c>
      <c r="E223" s="21" t="s">
        <v>958</v>
      </c>
      <c r="F223" s="21" t="s">
        <v>956</v>
      </c>
      <c r="G223" s="21" t="s">
        <v>957</v>
      </c>
      <c r="H223" s="21" t="s">
        <v>958</v>
      </c>
      <c r="I223" s="21" t="s">
        <v>956</v>
      </c>
      <c r="J223" s="21" t="s">
        <v>957</v>
      </c>
      <c r="K223" s="21" t="s">
        <v>958</v>
      </c>
      <c r="L223" s="21" t="s">
        <v>956</v>
      </c>
      <c r="M223" s="21" t="s">
        <v>957</v>
      </c>
      <c r="N223" s="21" t="s">
        <v>958</v>
      </c>
    </row>
    <row r="224" spans="1:14" ht="57.75" hidden="1" outlineLevel="1">
      <c r="C224" s="27" t="s">
        <v>1251</v>
      </c>
      <c r="D224" s="27" t="s">
        <v>1251</v>
      </c>
      <c r="E224" s="27" t="s">
        <v>1251</v>
      </c>
      <c r="F224" t="s">
        <v>1248</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1246</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1247</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1656</v>
      </c>
    </row>
    <row r="231" spans="1:65" outlineLevel="1">
      <c r="B231" t="s">
        <v>1280</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1729</v>
      </c>
      <c r="C232" t="s">
        <v>1730</v>
      </c>
      <c r="D232" t="s">
        <v>1731</v>
      </c>
      <c r="E232" t="s">
        <v>1732</v>
      </c>
      <c r="F232" t="s">
        <v>1079</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5" outlineLevel="1">
      <c r="B233" t="s">
        <v>1734</v>
      </c>
      <c r="C233" t="s">
        <v>946</v>
      </c>
      <c r="D233" t="s">
        <v>947</v>
      </c>
      <c r="E233" t="s">
        <v>1072</v>
      </c>
      <c r="F233" t="s">
        <v>1735</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5" outlineLevel="1">
      <c r="B234" t="s">
        <v>1134</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960</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963</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1723</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1047</v>
      </c>
    </row>
    <row r="238" spans="1:65" ht="77.25" customHeight="1" outlineLevel="1">
      <c r="A238">
        <v>3</v>
      </c>
      <c r="B238" t="s">
        <v>1724</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1725</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1135</v>
      </c>
    </row>
    <row r="241" spans="1:67" outlineLevel="1">
      <c r="A241">
        <v>0</v>
      </c>
      <c r="B241" s="21" t="s">
        <v>1503</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1164</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outlineLevel="1">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2">
      <c r="A253" t="s">
        <v>1727</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1414</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1554</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1700</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1096</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75"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1414</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962</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1700</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1096</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75"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1414</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962</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1700</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1096</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75" outlineLevel="2">
      <c r="A277" t="s">
        <v>1728</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1414</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1554</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1700</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1096</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75"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1414</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962</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1700</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1096</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75"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1414</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962</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1700</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1096</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hidden="1"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75"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1080</v>
      </c>
    </row>
    <row r="308" spans="1:67" hidden="1" outlineLevel="2">
      <c r="B308" s="51" t="s">
        <v>1116</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1117</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1080</v>
      </c>
    </row>
    <row r="311" spans="1:67" hidden="1" outlineLevel="2">
      <c r="B311" s="51" t="s">
        <v>1116</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1117</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1080</v>
      </c>
    </row>
    <row r="314" spans="1:67" hidden="1" outlineLevel="2">
      <c r="B314" s="51" t="s">
        <v>1116</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1117</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1080</v>
      </c>
    </row>
    <row r="317" spans="1:67" hidden="1" outlineLevel="2">
      <c r="B317" s="51" t="s">
        <v>1116</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1117</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1080</v>
      </c>
    </row>
    <row r="320" spans="1:67" hidden="1" outlineLevel="2">
      <c r="B320" s="51" t="s">
        <v>1116</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1117</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1080</v>
      </c>
    </row>
    <row r="323" spans="2:67" hidden="1" outlineLevel="2">
      <c r="B323" s="51" t="s">
        <v>1116</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1117</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75"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1080</v>
      </c>
    </row>
    <row r="326" spans="2:67" hidden="1" outlineLevel="1">
      <c r="B326" s="51" t="s">
        <v>1116</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1117</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1080</v>
      </c>
    </row>
    <row r="329" spans="2:67" hidden="1" outlineLevel="1">
      <c r="B329" s="51" t="s">
        <v>1116</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1117</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1080</v>
      </c>
    </row>
    <row r="332" spans="2:67" hidden="1" outlineLevel="1">
      <c r="B332" s="51" t="s">
        <v>1116</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1117</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1080</v>
      </c>
    </row>
    <row r="335" spans="2:67" hidden="1" outlineLevel="1">
      <c r="B335" s="51" t="s">
        <v>1116</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1117</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1080</v>
      </c>
    </row>
    <row r="338" spans="2:67" hidden="1" outlineLevel="1">
      <c r="B338" s="51" t="s">
        <v>1116</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1117</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1080</v>
      </c>
    </row>
    <row r="341" spans="2:67" hidden="1" outlineLevel="1">
      <c r="B341" s="51" t="s">
        <v>1116</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1117</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75"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1080</v>
      </c>
    </row>
    <row r="344" spans="2:67" hidden="1" outlineLevel="2">
      <c r="B344" s="51" t="s">
        <v>1116</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1117</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1080</v>
      </c>
    </row>
    <row r="347" spans="2:67" hidden="1" outlineLevel="2">
      <c r="B347" s="51" t="s">
        <v>1116</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1117</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1080</v>
      </c>
    </row>
    <row r="350" spans="2:67" hidden="1" outlineLevel="2">
      <c r="B350" s="51" t="s">
        <v>1116</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1117</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1080</v>
      </c>
    </row>
    <row r="353" spans="1:122" hidden="1" outlineLevel="2">
      <c r="B353" s="51" t="s">
        <v>1116</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1117</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1080</v>
      </c>
    </row>
    <row r="356" spans="1:122" hidden="1" outlineLevel="2">
      <c r="B356" s="51" t="s">
        <v>1116</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1117</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1080</v>
      </c>
    </row>
    <row r="359" spans="1:122" hidden="1" outlineLevel="2">
      <c r="B359" s="51" t="s">
        <v>1116</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1117</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1150</v>
      </c>
    </row>
    <row r="364" spans="1:122" ht="86.25" hidden="1" outlineLevel="1">
      <c r="B364" s="305" t="s">
        <v>1155</v>
      </c>
      <c r="C364" s="126" t="s">
        <v>1072</v>
      </c>
      <c r="D364" s="126" t="s">
        <v>1071</v>
      </c>
      <c r="E364" s="126" t="s">
        <v>1070</v>
      </c>
      <c r="F364" s="126" t="s">
        <v>1069</v>
      </c>
      <c r="G364" s="126" t="s">
        <v>1070</v>
      </c>
      <c r="H364" s="126" t="s">
        <v>1069</v>
      </c>
      <c r="I364" s="126" t="s">
        <v>1068</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1123</v>
      </c>
      <c r="BG365" s="252"/>
      <c r="BH365" s="252"/>
      <c r="BI365" s="252"/>
      <c r="BJ365" s="252"/>
      <c r="BK365" s="252"/>
      <c r="BL365" s="252"/>
      <c r="BM365" s="252" t="s">
        <v>1124</v>
      </c>
      <c r="BN365" s="252"/>
      <c r="BO365" s="252"/>
      <c r="BP365" s="252"/>
      <c r="BQ365" s="252"/>
      <c r="BR365" s="252"/>
      <c r="BS365" s="252"/>
      <c r="BT365" s="252" t="s">
        <v>1125</v>
      </c>
      <c r="BU365" s="252"/>
      <c r="BV365" s="252"/>
      <c r="BW365" s="252"/>
      <c r="BX365" s="252"/>
      <c r="BY365" s="252"/>
      <c r="BZ365" s="252"/>
      <c r="CA365" s="252" t="s">
        <v>1126</v>
      </c>
      <c r="CB365" s="252"/>
      <c r="CC365" s="252"/>
      <c r="CD365" s="252"/>
      <c r="CE365" s="252"/>
      <c r="CF365" s="252"/>
      <c r="CG365" s="252"/>
      <c r="CH365" s="252" t="s">
        <v>1127</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1144</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1145</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1077</v>
      </c>
      <c r="D369" s="293" t="s">
        <v>1076</v>
      </c>
      <c r="E369" s="293" t="s">
        <v>1075</v>
      </c>
      <c r="F369" s="293" t="s">
        <v>1074</v>
      </c>
      <c r="G369" s="293" t="s">
        <v>1075</v>
      </c>
      <c r="H369" s="293" t="s">
        <v>1074</v>
      </c>
      <c r="I369" s="293" t="s">
        <v>1073</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1146</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1154</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1079</v>
      </c>
      <c r="C373" s="308" t="s">
        <v>943</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1078</v>
      </c>
      <c r="C374" s="126" t="s">
        <v>1072</v>
      </c>
      <c r="D374" s="126" t="s">
        <v>1643</v>
      </c>
      <c r="E374" s="126" t="s">
        <v>1644</v>
      </c>
      <c r="F374" s="126" t="s">
        <v>1069</v>
      </c>
      <c r="G374" s="126" t="s">
        <v>1644</v>
      </c>
      <c r="H374" s="126" t="s">
        <v>1069</v>
      </c>
      <c r="I374" s="126" t="s">
        <v>1068</v>
      </c>
      <c r="J374" s="126" t="s">
        <v>1644</v>
      </c>
      <c r="K374" s="126" t="s">
        <v>1069</v>
      </c>
      <c r="L374" s="126" t="s">
        <v>1641</v>
      </c>
      <c r="M374" s="126" t="s">
        <v>1642</v>
      </c>
      <c r="P374" s="126" t="s">
        <v>1072</v>
      </c>
      <c r="Q374" s="126" t="s">
        <v>1643</v>
      </c>
      <c r="R374" s="126" t="s">
        <v>1644</v>
      </c>
      <c r="S374" s="126" t="s">
        <v>1069</v>
      </c>
      <c r="T374" s="126" t="s">
        <v>1644</v>
      </c>
      <c r="U374" s="126" t="s">
        <v>1069</v>
      </c>
      <c r="V374" s="126" t="s">
        <v>1068</v>
      </c>
      <c r="W374" s="126" t="s">
        <v>1644</v>
      </c>
      <c r="X374" s="126" t="s">
        <v>1069</v>
      </c>
      <c r="Y374" s="126" t="s">
        <v>1641</v>
      </c>
      <c r="Z374" s="126" t="s">
        <v>1642</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1341</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1331</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1373</v>
      </c>
    </row>
    <row r="730" spans="1:30" ht="17.25" hidden="1"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hidden="1" outlineLevel="1">
      <c r="C732" s="126" t="s">
        <v>1388</v>
      </c>
      <c r="D732" s="126" t="s">
        <v>1389</v>
      </c>
      <c r="L732" s="149" t="s">
        <v>1390</v>
      </c>
      <c r="M732" s="149"/>
      <c r="R732" s="126" t="s">
        <v>1391</v>
      </c>
      <c r="S732" s="126" t="s">
        <v>1392</v>
      </c>
      <c r="T732" s="126" t="s">
        <v>1391</v>
      </c>
      <c r="U732" s="126" t="s">
        <v>1392</v>
      </c>
      <c r="V732" s="31" t="s">
        <v>1393</v>
      </c>
    </row>
    <row r="733" spans="1:30" hidden="1" outlineLevel="1">
      <c r="A733" t="s">
        <v>1227</v>
      </c>
      <c r="B733" t="s">
        <v>854</v>
      </c>
      <c r="C733" s="391">
        <f t="shared" ref="C733:D740" si="970">T733</f>
        <v>0</v>
      </c>
      <c r="D733" s="391">
        <f t="shared" si="970"/>
        <v>0</v>
      </c>
      <c r="G733" s="29" t="s">
        <v>1394</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1395</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1062</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1396</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865</v>
      </c>
      <c r="B737" t="s">
        <v>854</v>
      </c>
      <c r="C737" s="391">
        <f t="shared" si="970"/>
        <v>0</v>
      </c>
      <c r="D737" s="391">
        <f t="shared" si="970"/>
        <v>0</v>
      </c>
      <c r="G737" s="29" t="s">
        <v>1394</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1395</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1062</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1396</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75" hidden="1" outlineLevel="1">
      <c r="Y741" s="414" t="s">
        <v>1397</v>
      </c>
      <c r="Z741" s="415"/>
      <c r="AA741" s="415"/>
      <c r="AB741" s="415"/>
      <c r="AC741" s="415"/>
      <c r="AD741" s="415"/>
    </row>
    <row r="743" spans="1:30">
      <c r="A743" s="16" t="s">
        <v>1476</v>
      </c>
    </row>
    <row r="744" spans="1:30" ht="45.75"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1653</v>
      </c>
    </row>
    <row r="745" spans="1:30" outlineLevel="1">
      <c r="A745" s="102" t="s">
        <v>1105</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1106</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1668</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865</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1105</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1106</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1668</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865</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1105</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1106</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1668</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865</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1712</v>
      </c>
    </row>
    <row r="784" spans="1:15" ht="80.25">
      <c r="C784" s="210" t="s">
        <v>1478</v>
      </c>
      <c r="D784" s="210" t="s">
        <v>1563</v>
      </c>
      <c r="E784" s="210"/>
      <c r="F784" s="210" t="s">
        <v>1536</v>
      </c>
      <c r="G784" s="210" t="s">
        <v>1537</v>
      </c>
      <c r="H784" s="210" t="s">
        <v>1538</v>
      </c>
      <c r="I784" s="210" t="s">
        <v>1539</v>
      </c>
      <c r="J784" s="210" t="s">
        <v>1716</v>
      </c>
      <c r="K784" s="210" t="s">
        <v>1538</v>
      </c>
      <c r="L784" s="210" t="s">
        <v>1539</v>
      </c>
      <c r="M784" s="210" t="s">
        <v>1713</v>
      </c>
      <c r="N784" s="210" t="s">
        <v>1814</v>
      </c>
      <c r="O784" s="210" t="s">
        <v>1817</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1542</v>
      </c>
    </row>
    <row r="793" spans="1:15">
      <c r="B793" t="s">
        <v>1540</v>
      </c>
      <c r="C793" s="12">
        <v>85</v>
      </c>
    </row>
    <row r="794" spans="1:15">
      <c r="C794" s="21" t="s">
        <v>1564</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959</v>
      </c>
      <c r="C4" s="49">
        <v>1</v>
      </c>
      <c r="D4" s="62" t="str">
        <f>(INDEX(i.TOL_Desc,d.TOL,1)&amp;" ")</f>
        <v xml:space="preserve">Aut </v>
      </c>
    </row>
    <row r="5" spans="1:73">
      <c r="A5" s="184" t="s">
        <v>1137</v>
      </c>
    </row>
    <row r="6" spans="1:73" outlineLevel="1">
      <c r="B6" s="33" t="s">
        <v>1854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955</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938</v>
      </c>
      <c r="AN8" s="276"/>
      <c r="AO8" s="276"/>
      <c r="AP8" s="276" t="s">
        <v>1818</v>
      </c>
      <c r="AQ8" s="276"/>
      <c r="AR8" s="276"/>
      <c r="AS8" s="276" t="s">
        <v>1819</v>
      </c>
      <c r="AT8" s="276"/>
      <c r="AU8" s="276"/>
    </row>
    <row r="9" spans="1:73" outlineLevel="1" collapsed="1">
      <c r="A9" s="252"/>
      <c r="B9" s="252"/>
      <c r="C9" s="277" t="s">
        <v>956</v>
      </c>
      <c r="D9" s="277" t="s">
        <v>957</v>
      </c>
      <c r="E9" s="277" t="s">
        <v>958</v>
      </c>
      <c r="F9" s="277" t="s">
        <v>956</v>
      </c>
      <c r="G9" s="277" t="s">
        <v>957</v>
      </c>
      <c r="H9" s="277" t="s">
        <v>958</v>
      </c>
      <c r="I9" s="277" t="s">
        <v>956</v>
      </c>
      <c r="J9" s="277" t="s">
        <v>957</v>
      </c>
      <c r="K9" s="277" t="s">
        <v>958</v>
      </c>
      <c r="L9" s="277" t="s">
        <v>956</v>
      </c>
      <c r="M9" s="277" t="s">
        <v>957</v>
      </c>
      <c r="N9" s="277" t="s">
        <v>958</v>
      </c>
      <c r="O9" s="277" t="s">
        <v>956</v>
      </c>
      <c r="P9" s="277" t="s">
        <v>957</v>
      </c>
      <c r="Q9" s="277" t="s">
        <v>958</v>
      </c>
      <c r="R9" s="277" t="s">
        <v>956</v>
      </c>
      <c r="S9" s="277" t="s">
        <v>957</v>
      </c>
      <c r="T9" s="277" t="s">
        <v>958</v>
      </c>
      <c r="U9" s="277" t="s">
        <v>956</v>
      </c>
      <c r="V9" s="277" t="s">
        <v>957</v>
      </c>
      <c r="W9" s="277" t="s">
        <v>958</v>
      </c>
      <c r="X9" s="277" t="s">
        <v>956</v>
      </c>
      <c r="Y9" s="277" t="s">
        <v>957</v>
      </c>
      <c r="Z9" s="277" t="s">
        <v>958</v>
      </c>
      <c r="AA9" s="277" t="s">
        <v>956</v>
      </c>
      <c r="AB9" s="277" t="s">
        <v>957</v>
      </c>
      <c r="AC9" s="277" t="s">
        <v>958</v>
      </c>
      <c r="AD9" s="277" t="s">
        <v>956</v>
      </c>
      <c r="AE9" s="277" t="s">
        <v>957</v>
      </c>
      <c r="AF9" s="277" t="s">
        <v>958</v>
      </c>
      <c r="AG9" s="277" t="s">
        <v>956</v>
      </c>
      <c r="AH9" s="277" t="s">
        <v>957</v>
      </c>
      <c r="AI9" s="277" t="s">
        <v>958</v>
      </c>
      <c r="AJ9" s="277" t="s">
        <v>956</v>
      </c>
      <c r="AK9" s="277" t="s">
        <v>957</v>
      </c>
      <c r="AL9" s="277" t="s">
        <v>958</v>
      </c>
      <c r="AM9" s="277" t="s">
        <v>956</v>
      </c>
      <c r="AN9" s="277" t="s">
        <v>957</v>
      </c>
      <c r="AO9" s="277" t="s">
        <v>958</v>
      </c>
      <c r="AP9" s="277" t="s">
        <v>956</v>
      </c>
      <c r="AQ9" s="277" t="s">
        <v>957</v>
      </c>
      <c r="AR9" s="277" t="s">
        <v>958</v>
      </c>
      <c r="AS9" s="277" t="s">
        <v>956</v>
      </c>
      <c r="AT9" s="277" t="s">
        <v>957</v>
      </c>
      <c r="AU9" s="277" t="s">
        <v>958</v>
      </c>
    </row>
    <row r="10" spans="1:73" outlineLevel="1">
      <c r="A10" s="252"/>
      <c r="B10" s="252" t="s">
        <v>1136</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950</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951</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961</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1130</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1683</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952</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953</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954</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1079</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1683</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1684</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1685</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1687</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1079</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1683</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1688</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1685</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1689</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1079</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1683</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1690</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1685</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1691</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1079</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1683</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1692</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1685</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1693</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1079</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1683</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1694</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1685</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1695</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1119</v>
      </c>
      <c r="G44" s="283"/>
      <c r="H44" s="31"/>
      <c r="I44" s="31"/>
      <c r="J44" s="31"/>
      <c r="K44" s="31"/>
      <c r="L44" s="31"/>
      <c r="M44" s="31"/>
      <c r="N44" s="31"/>
      <c r="O44" s="31"/>
      <c r="P44" s="31"/>
      <c r="Q44" s="31"/>
      <c r="R44" s="31"/>
      <c r="S44" s="31"/>
      <c r="T44" s="31"/>
    </row>
    <row r="45" spans="1:69" outlineLevel="1">
      <c r="B45" s="286" t="s">
        <v>1143</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row>
    <row r="64" spans="1:43" outlineLevel="1">
      <c r="C64" s="21" t="s">
        <v>1253</v>
      </c>
      <c r="D64" s="21" t="s">
        <v>1254</v>
      </c>
      <c r="E64" s="21" t="s">
        <v>1255</v>
      </c>
      <c r="F64" s="21" t="s">
        <v>1256</v>
      </c>
      <c r="G64" s="21" t="s">
        <v>1257</v>
      </c>
      <c r="H64" s="21" t="s">
        <v>1258</v>
      </c>
      <c r="I64" s="21" t="s">
        <v>1259</v>
      </c>
      <c r="M64" s="21" t="s">
        <v>1253</v>
      </c>
      <c r="N64" s="21" t="s">
        <v>1254</v>
      </c>
      <c r="O64" s="21" t="s">
        <v>1255</v>
      </c>
      <c r="P64" s="21" t="s">
        <v>1256</v>
      </c>
      <c r="Q64" s="21" t="s">
        <v>1257</v>
      </c>
      <c r="R64" s="21" t="s">
        <v>1258</v>
      </c>
      <c r="S64" s="21" t="s">
        <v>1259</v>
      </c>
      <c r="W64" s="21" t="s">
        <v>1253</v>
      </c>
      <c r="X64" s="21" t="s">
        <v>1254</v>
      </c>
      <c r="Y64" s="21" t="s">
        <v>1255</v>
      </c>
      <c r="Z64" s="21" t="s">
        <v>1256</v>
      </c>
      <c r="AA64" s="21" t="s">
        <v>1257</v>
      </c>
      <c r="AB64" s="21" t="s">
        <v>1258</v>
      </c>
      <c r="AC64" s="21" t="s">
        <v>1259</v>
      </c>
      <c r="AG64" s="21" t="s">
        <v>1253</v>
      </c>
      <c r="AH64" s="21" t="s">
        <v>1254</v>
      </c>
      <c r="AI64" s="21" t="s">
        <v>1255</v>
      </c>
      <c r="AJ64" s="21" t="s">
        <v>1256</v>
      </c>
      <c r="AK64" s="21" t="s">
        <v>1257</v>
      </c>
      <c r="AL64" s="21" t="s">
        <v>1258</v>
      </c>
      <c r="AM64" s="21" t="s">
        <v>1259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1398</v>
      </c>
      <c r="E67" t="s">
        <v>938</v>
      </c>
      <c r="F67" t="s">
        <v>1818</v>
      </c>
      <c r="G67" t="s">
        <v>1819</v>
      </c>
    </row>
    <row r="68" spans="1:39" outlineLevel="1">
      <c r="B68" s="29" t="s">
        <v>1399</v>
      </c>
      <c r="C68">
        <f>INDEX(E68:G68,1,d.Region)</f>
        <v>0</v>
      </c>
    </row>
    <row r="70" spans="1:39">
      <c r="A70" s="16" t="s">
        <v>1023</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933</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910</v>
      </c>
      <c r="P72" s="149"/>
      <c r="Q72" s="149"/>
      <c r="R72" s="149"/>
      <c r="S72" s="149" t="s">
        <v>910</v>
      </c>
      <c r="T72" s="149"/>
      <c r="U72" s="149"/>
      <c r="V72" s="149"/>
      <c r="W72" s="149" t="s">
        <v>910</v>
      </c>
      <c r="X72" s="149"/>
      <c r="Y72" s="149"/>
      <c r="Z72" s="149"/>
      <c r="AA72" s="149" t="s">
        <v>910</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978</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t="s">
        <v>967</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969</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840</v>
      </c>
      <c r="I97" s="27" t="s">
        <v>841</v>
      </c>
      <c r="J97" s="27" t="s">
        <v>842</v>
      </c>
      <c r="K97" s="27" t="s">
        <v>1471</v>
      </c>
    </row>
    <row r="98" spans="1:11" hidden="1" outlineLevel="1">
      <c r="B98" t="s">
        <v>377</v>
      </c>
      <c r="C98" s="32">
        <v>70</v>
      </c>
      <c r="D98" s="32">
        <v>50</v>
      </c>
      <c r="E98" s="32">
        <v>75</v>
      </c>
      <c r="F98" s="32">
        <v>50</v>
      </c>
      <c r="H98" s="110">
        <v>1</v>
      </c>
      <c r="I98" s="110">
        <v>1</v>
      </c>
      <c r="J98" s="110">
        <v>1</v>
      </c>
      <c r="K98" s="110">
        <v>1</v>
      </c>
    </row>
    <row r="99" spans="1:11" hidden="1" outlineLevel="1">
      <c r="B99" t="s">
        <v>854</v>
      </c>
      <c r="H99" s="110">
        <v>0.75</v>
      </c>
      <c r="I99" s="110">
        <v>0.75</v>
      </c>
      <c r="J99" s="110">
        <v>0.75</v>
      </c>
      <c r="K99" s="110">
        <v>0.75</v>
      </c>
    </row>
    <row r="100" spans="1:11" hidden="1" outlineLevel="1">
      <c r="B100" t="s">
        <v>855</v>
      </c>
      <c r="H100" s="110">
        <v>1.25</v>
      </c>
      <c r="I100" s="110">
        <v>1.25</v>
      </c>
      <c r="J100" s="110">
        <v>1.25</v>
      </c>
      <c r="K100" s="110">
        <v>1.25</v>
      </c>
    </row>
    <row r="101" spans="1:11" hidden="1" outlineLevel="1">
      <c r="B101" t="s">
        <v>856</v>
      </c>
      <c r="H101" s="111"/>
      <c r="I101" s="110">
        <v>1.5</v>
      </c>
      <c r="J101" s="111"/>
      <c r="K101" s="110">
        <v>1.5</v>
      </c>
    </row>
    <row r="102" spans="1:11" hidden="1" outlineLevel="1"/>
    <row r="103" spans="1:11" collapsed="1"/>
    <row r="104" spans="1:11">
      <c r="A104" s="184" t="s">
        <v>843</v>
      </c>
      <c r="B104" s="16"/>
      <c r="C104" t="s">
        <v>921</v>
      </c>
    </row>
    <row r="105" spans="1:11">
      <c r="A105" s="184"/>
      <c r="B105" s="16"/>
      <c r="J105" t="s">
        <v>1818</v>
      </c>
    </row>
    <row r="106" spans="1:11" ht="38.25" outlineLevel="1">
      <c r="C106" s="27" t="s">
        <v>965</v>
      </c>
      <c r="D106" s="210" t="s">
        <v>1504</v>
      </c>
      <c r="E106" s="210" t="s">
        <v>1505</v>
      </c>
      <c r="F106" s="210" t="s">
        <v>1505</v>
      </c>
      <c r="G106" s="210" t="s">
        <v>1505</v>
      </c>
    </row>
    <row r="107" spans="1:11" outlineLevel="1">
      <c r="C107" s="27"/>
      <c r="D107" s="210"/>
      <c r="E107" s="541" t="s">
        <v>1726</v>
      </c>
      <c r="F107" s="541" t="s">
        <v>1727</v>
      </c>
      <c r="G107" s="541" t="s">
        <v>1728</v>
      </c>
    </row>
    <row r="108" spans="1:11" outlineLevel="1">
      <c r="A108">
        <v>1</v>
      </c>
      <c r="B108" t="s">
        <v>844</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845</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1439</v>
      </c>
    </row>
    <row r="113" spans="1:13" ht="78.75" outlineLevel="1">
      <c r="C113" s="119" t="s">
        <v>804</v>
      </c>
      <c r="D113" s="119" t="s">
        <v>1440</v>
      </c>
      <c r="E113" s="119" t="s">
        <v>1441</v>
      </c>
      <c r="F113" s="119" t="s">
        <v>1442</v>
      </c>
      <c r="G113" s="119" t="s">
        <v>1443</v>
      </c>
      <c r="H113" s="119" t="s">
        <v>1444</v>
      </c>
      <c r="I113" s="119" t="s">
        <v>1445</v>
      </c>
      <c r="J113" s="119" t="s">
        <v>1231</v>
      </c>
      <c r="K113" s="119" t="s">
        <v>1446</v>
      </c>
      <c r="L113" s="119" t="s">
        <v>1447</v>
      </c>
      <c r="M113" s="119" t="s">
        <v>1448</v>
      </c>
    </row>
    <row r="114" spans="1:13"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1450</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1452</v>
      </c>
      <c r="C117" s="32">
        <v>0.5</v>
      </c>
      <c r="D117" s="32">
        <v>1000000</v>
      </c>
      <c r="M117" s="393">
        <v>1</v>
      </c>
    </row>
    <row r="118" spans="1:13" outlineLevel="1"/>
    <row r="119" spans="1:13" outlineLevel="1"/>
    <row r="120" spans="1:13" outlineLevel="1">
      <c r="A120" s="184" t="s">
        <v>1453</v>
      </c>
    </row>
    <row r="121" spans="1:13" ht="66.75" outlineLevel="1">
      <c r="C121" s="119" t="s">
        <v>1214</v>
      </c>
      <c r="D121" s="119" t="s">
        <v>1213</v>
      </c>
      <c r="E121" s="119" t="s">
        <v>1454</v>
      </c>
      <c r="F121" s="119" t="s">
        <v>1455</v>
      </c>
      <c r="G121" s="119" t="s">
        <v>1456</v>
      </c>
      <c r="H121" s="119"/>
      <c r="I121" s="119"/>
    </row>
    <row r="122" spans="1:13" outlineLevel="1">
      <c r="A122">
        <v>1</v>
      </c>
      <c r="B122" s="466" t="s">
        <v>1457</v>
      </c>
      <c r="C122" s="466" t="b">
        <v>0</v>
      </c>
      <c r="D122" s="466" t="b">
        <v>0</v>
      </c>
      <c r="E122" s="466" t="s">
        <v>34</v>
      </c>
      <c r="F122" s="466" t="s">
        <v>34</v>
      </c>
      <c r="G122" s="466" t="s">
        <v>34</v>
      </c>
    </row>
    <row r="123" spans="1:13" outlineLevel="1">
      <c r="A123">
        <v>2</v>
      </c>
      <c r="B123" s="466" t="s">
        <v>1458</v>
      </c>
      <c r="C123" s="466" t="b">
        <v>1</v>
      </c>
      <c r="D123" s="466" t="b">
        <v>1</v>
      </c>
      <c r="E123" s="466">
        <v>1</v>
      </c>
      <c r="F123" s="466">
        <v>3.0000000000000001E-6</v>
      </c>
      <c r="G123" s="466" t="s">
        <v>34</v>
      </c>
    </row>
    <row r="124" spans="1:13" outlineLevel="1">
      <c r="A124">
        <v>3</v>
      </c>
      <c r="B124" s="466" t="s">
        <v>1459</v>
      </c>
      <c r="C124" s="466" t="b">
        <v>1</v>
      </c>
      <c r="D124" s="466" t="b">
        <v>1</v>
      </c>
      <c r="E124" s="466">
        <v>1</v>
      </c>
      <c r="F124" s="466">
        <v>5.0000000000000004E-6</v>
      </c>
      <c r="G124" s="466" t="s">
        <v>34</v>
      </c>
    </row>
    <row r="125" spans="1:13" outlineLevel="1">
      <c r="A125">
        <v>4</v>
      </c>
      <c r="B125" s="466" t="s">
        <v>1460</v>
      </c>
      <c r="C125" s="466" t="b">
        <v>1</v>
      </c>
      <c r="D125" s="466" t="b">
        <v>1</v>
      </c>
      <c r="E125" s="466">
        <v>2</v>
      </c>
      <c r="F125" s="466" t="s">
        <v>34</v>
      </c>
      <c r="G125" s="466">
        <v>0.3</v>
      </c>
    </row>
    <row r="126" spans="1:13" outlineLevel="1">
      <c r="A126">
        <v>5</v>
      </c>
      <c r="B126" s="466" t="s">
        <v>1461</v>
      </c>
      <c r="C126" s="466" t="b">
        <v>1</v>
      </c>
      <c r="D126" s="466" t="b">
        <v>1</v>
      </c>
      <c r="E126" s="466">
        <v>2</v>
      </c>
      <c r="F126" s="466" t="s">
        <v>34</v>
      </c>
      <c r="G126" s="466">
        <v>0.7</v>
      </c>
    </row>
    <row r="128" spans="1:13">
      <c r="A128" s="184" t="s">
        <v>922</v>
      </c>
      <c r="B128" s="16"/>
      <c r="C128" t="s">
        <v>921</v>
      </c>
    </row>
    <row r="129" spans="1:192" outlineLevel="1">
      <c r="C129" s="175" t="s">
        <v>1227</v>
      </c>
      <c r="D129" s="175" t="s">
        <v>865</v>
      </c>
      <c r="E129" s="172" t="s">
        <v>1227</v>
      </c>
      <c r="F129" s="172"/>
      <c r="G129" s="172"/>
      <c r="H129" s="172" t="s">
        <v>865</v>
      </c>
      <c r="I129" s="172"/>
      <c r="J129" s="172"/>
    </row>
    <row r="130" spans="1:192" ht="94.5" outlineLevel="1">
      <c r="C130" s="168" t="s">
        <v>849</v>
      </c>
      <c r="D130" s="167"/>
      <c r="E130" s="168" t="s">
        <v>851</v>
      </c>
      <c r="F130" s="168" t="s">
        <v>852</v>
      </c>
      <c r="G130" s="168" t="s">
        <v>853</v>
      </c>
      <c r="H130" s="168" t="s">
        <v>851</v>
      </c>
      <c r="I130" s="168" t="s">
        <v>852</v>
      </c>
      <c r="J130" s="168" t="s">
        <v>853</v>
      </c>
    </row>
    <row r="131" spans="1:192" outlineLevel="1">
      <c r="B131" s="29" t="s">
        <v>850</v>
      </c>
      <c r="C131" s="167"/>
      <c r="D131" s="167"/>
      <c r="E131" s="334">
        <v>0.5</v>
      </c>
      <c r="F131" s="334">
        <v>0.85</v>
      </c>
      <c r="G131" s="334">
        <v>1</v>
      </c>
      <c r="H131" s="334">
        <v>0.5</v>
      </c>
      <c r="I131" s="334">
        <v>0.85</v>
      </c>
      <c r="J131" s="334">
        <v>1</v>
      </c>
    </row>
    <row r="132" spans="1:192" outlineLevel="1">
      <c r="A132">
        <v>1</v>
      </c>
      <c r="B132" t="s">
        <v>846</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847</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848</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1167</v>
      </c>
      <c r="CE137" t="s">
        <v>1167</v>
      </c>
    </row>
    <row r="138" spans="1:192" ht="17.25" collapsed="1">
      <c r="A138" s="219" t="s">
        <v>1173</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861</v>
      </c>
      <c r="D139" s="168" t="s">
        <v>862</v>
      </c>
      <c r="E139" s="168" t="s">
        <v>1234</v>
      </c>
      <c r="F139" s="168" t="s">
        <v>289</v>
      </c>
      <c r="G139" s="168" t="s">
        <v>290</v>
      </c>
      <c r="H139" s="168" t="s">
        <v>991</v>
      </c>
      <c r="I139" s="168" t="s">
        <v>986</v>
      </c>
      <c r="J139" s="168" t="s">
        <v>992</v>
      </c>
      <c r="K139" s="168" t="s">
        <v>990</v>
      </c>
      <c r="L139" s="168" t="s">
        <v>860</v>
      </c>
      <c r="M139" s="168" t="s">
        <v>1059</v>
      </c>
      <c r="N139" s="168" t="s">
        <v>397</v>
      </c>
      <c r="O139" s="168" t="s">
        <v>1647</v>
      </c>
      <c r="P139" s="168" t="s">
        <v>1648</v>
      </c>
      <c r="Q139" s="167"/>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6" hidden="1" outlineLevel="1">
      <c r="A140" s="167"/>
      <c r="B140" s="167"/>
      <c r="C140" s="169" t="s">
        <v>864</v>
      </c>
      <c r="D140" s="170" t="s">
        <v>863</v>
      </c>
      <c r="E140" s="170"/>
      <c r="F140" s="171"/>
      <c r="G140" s="171"/>
      <c r="H140" s="171"/>
      <c r="I140" s="171"/>
      <c r="J140" s="171"/>
      <c r="K140" s="171"/>
      <c r="L140" s="171"/>
      <c r="M140" s="171"/>
      <c r="N140" s="171"/>
      <c r="O140" s="172"/>
      <c r="P140" s="172"/>
      <c r="Q140" s="167"/>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ht="165" hidden="1" outlineLevel="1">
      <c r="A141" s="167">
        <v>1</v>
      </c>
      <c r="B141" s="167"/>
      <c r="C141" s="333">
        <v>0</v>
      </c>
      <c r="D141" s="173" t="b">
        <v>0</v>
      </c>
      <c r="E141" s="173">
        <v>50</v>
      </c>
      <c r="F141" s="330" t="s">
        <v>1235</v>
      </c>
      <c r="G141" s="331">
        <f>IF(F142="","-",F142-1)</f>
        <v>329</v>
      </c>
      <c r="H141" s="331" t="s">
        <v>34</v>
      </c>
      <c r="I141" s="331">
        <v>0</v>
      </c>
      <c r="J141" s="331">
        <v>0</v>
      </c>
      <c r="K141" s="331">
        <v>0</v>
      </c>
      <c r="L141" s="173">
        <v>0</v>
      </c>
      <c r="M141" s="173">
        <f>15*30</f>
        <v>450</v>
      </c>
      <c r="N141" s="176">
        <v>1</v>
      </c>
      <c r="O141" s="167" t="s">
        <v>866</v>
      </c>
      <c r="P141" s="167" t="s">
        <v>869</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884</v>
      </c>
      <c r="AF141" s="179" t="s">
        <v>885</v>
      </c>
      <c r="AG141" s="179" t="s">
        <v>886</v>
      </c>
      <c r="AH141" s="179" t="s">
        <v>887</v>
      </c>
      <c r="AI141" s="179" t="s">
        <v>888</v>
      </c>
      <c r="AJ141" s="179" t="s">
        <v>889</v>
      </c>
      <c r="AK141" s="179" t="s">
        <v>890</v>
      </c>
      <c r="AL141" s="179" t="s">
        <v>884</v>
      </c>
      <c r="AM141" s="179" t="s">
        <v>885</v>
      </c>
      <c r="AN141" s="179" t="s">
        <v>886</v>
      </c>
      <c r="AO141" s="179" t="s">
        <v>887</v>
      </c>
      <c r="AP141" s="179" t="s">
        <v>888</v>
      </c>
      <c r="AQ141" s="179" t="s">
        <v>889</v>
      </c>
      <c r="AR141" s="179" t="s">
        <v>890</v>
      </c>
      <c r="AS141" s="178">
        <v>1</v>
      </c>
      <c r="AT141" s="178">
        <f>AS141+3</f>
        <v>4</v>
      </c>
      <c r="AU141" s="178">
        <f t="shared" ref="AU141:AY141" si="108">AT141+3</f>
        <v>7</v>
      </c>
      <c r="AV141" s="178">
        <f t="shared" si="108"/>
        <v>10</v>
      </c>
      <c r="AW141" s="178">
        <f t="shared" si="108"/>
        <v>13</v>
      </c>
      <c r="AX141" s="178">
        <f t="shared" si="108"/>
        <v>16</v>
      </c>
      <c r="AY141" s="178">
        <f t="shared" si="108"/>
        <v>19</v>
      </c>
      <c r="AZ141" s="179" t="s">
        <v>884</v>
      </c>
      <c r="BA141" s="179" t="s">
        <v>885</v>
      </c>
      <c r="BB141" s="179" t="s">
        <v>886</v>
      </c>
      <c r="BC141" s="179" t="s">
        <v>887</v>
      </c>
      <c r="BD141" s="179" t="s">
        <v>888</v>
      </c>
      <c r="BE141" s="179" t="s">
        <v>889</v>
      </c>
      <c r="BF141" s="179" t="s">
        <v>890</v>
      </c>
      <c r="BG141" s="179" t="s">
        <v>884</v>
      </c>
      <c r="BH141" s="179" t="s">
        <v>885</v>
      </c>
      <c r="BI141" s="179" t="s">
        <v>886</v>
      </c>
      <c r="BJ141" s="179" t="s">
        <v>887</v>
      </c>
      <c r="BK141" s="179" t="s">
        <v>888</v>
      </c>
      <c r="BL141" s="179" t="s">
        <v>889</v>
      </c>
      <c r="BM141" s="17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867</v>
      </c>
      <c r="P142" s="167" t="s">
        <v>868</v>
      </c>
      <c r="Q142" s="167"/>
      <c r="W142" s="29" t="s">
        <v>898</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880</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899</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906</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907</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908</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909</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911</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912</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913</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914</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916</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918</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919</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920</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916</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918</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919</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920</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916</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918</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919</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920</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916</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918</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919</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920</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916</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918</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919</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920</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916</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918</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919</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920</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916</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918</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919</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920</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916</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918</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919</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920</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944</v>
      </c>
    </row>
    <row r="200" spans="1:47" hidden="1" outlineLevel="1">
      <c r="C200" s="167"/>
      <c r="D200" s="167" t="s">
        <v>938</v>
      </c>
      <c r="E200" s="167" t="s">
        <v>1818</v>
      </c>
      <c r="F200" s="167" t="s">
        <v>1819</v>
      </c>
      <c r="G200" s="167"/>
      <c r="H200" s="167" t="s">
        <v>1113</v>
      </c>
      <c r="I200" s="167"/>
      <c r="J200" s="167"/>
      <c r="K200" s="167"/>
      <c r="L200" s="167"/>
      <c r="M200" s="167"/>
      <c r="N200" s="167"/>
    </row>
    <row r="201" spans="1:47" ht="67.5" hidden="1" outlineLevel="1">
      <c r="C201" s="202" t="s">
        <v>932</v>
      </c>
      <c r="D201" s="167"/>
      <c r="E201" s="167"/>
      <c r="F201" s="167"/>
      <c r="G201" s="167"/>
      <c r="H201" s="167" t="s">
        <v>1114</v>
      </c>
      <c r="I201" s="167"/>
      <c r="J201" s="167"/>
      <c r="K201" s="167"/>
      <c r="L201" s="167"/>
      <c r="M201" s="167"/>
      <c r="N201" s="167"/>
    </row>
    <row r="202" spans="1:47" hidden="1" outlineLevel="1">
      <c r="A202">
        <v>1</v>
      </c>
      <c r="B202" t="s">
        <v>1110</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1112</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1111</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937</v>
      </c>
      <c r="C205" s="167">
        <f t="shared" si="143"/>
        <v>49</v>
      </c>
      <c r="D205" s="173">
        <v>49</v>
      </c>
      <c r="E205" s="173">
        <v>49</v>
      </c>
      <c r="F205" s="173">
        <v>49</v>
      </c>
      <c r="G205" s="167" t="s">
        <v>964</v>
      </c>
      <c r="H205" s="423">
        <f t="shared" si="144"/>
        <v>262</v>
      </c>
      <c r="I205" s="167"/>
      <c r="J205" s="167"/>
      <c r="K205" s="167"/>
      <c r="L205" s="167"/>
      <c r="M205" s="167"/>
      <c r="N205" s="167"/>
    </row>
    <row r="206" spans="1:47" hidden="1" outlineLevel="1">
      <c r="A206">
        <v>5</v>
      </c>
      <c r="B206" t="s">
        <v>962</v>
      </c>
      <c r="C206" s="167">
        <f t="shared" si="143"/>
        <v>63</v>
      </c>
      <c r="D206" s="173">
        <v>63</v>
      </c>
      <c r="E206" s="173">
        <v>63</v>
      </c>
      <c r="F206" s="173">
        <v>63</v>
      </c>
      <c r="G206" s="167" t="s">
        <v>964</v>
      </c>
      <c r="H206" s="423">
        <f t="shared" si="144"/>
        <v>276</v>
      </c>
      <c r="I206" s="167"/>
      <c r="J206" s="167"/>
      <c r="K206" s="167"/>
      <c r="L206" s="167"/>
      <c r="M206" s="167"/>
      <c r="N206" s="167"/>
    </row>
    <row r="207" spans="1:47" hidden="1" outlineLevel="1">
      <c r="A207">
        <v>6</v>
      </c>
      <c r="B207" t="s">
        <v>1498</v>
      </c>
      <c r="C207" s="167">
        <f t="shared" si="143"/>
        <v>0</v>
      </c>
      <c r="D207" s="136">
        <f>D202</f>
        <v>0</v>
      </c>
      <c r="E207" s="136">
        <f t="shared" ref="E207:F207" si="145">E202</f>
        <v>0</v>
      </c>
      <c r="F207" s="136">
        <f t="shared" si="145"/>
        <v>0</v>
      </c>
      <c r="G207" s="167" t="s">
        <v>964</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1415</v>
      </c>
      <c r="C210" s="167"/>
      <c r="D210" s="167"/>
      <c r="E210" s="167"/>
      <c r="F210" s="167"/>
      <c r="G210" s="167"/>
      <c r="H210" s="167"/>
      <c r="I210" s="167"/>
      <c r="J210" s="167"/>
      <c r="K210" s="167"/>
      <c r="L210" s="167"/>
      <c r="M210" s="167"/>
      <c r="N210" s="167"/>
    </row>
    <row r="211" spans="1:14" hidden="1" outlineLevel="1">
      <c r="C211" s="175" t="s">
        <v>956</v>
      </c>
      <c r="D211" s="175" t="s">
        <v>957</v>
      </c>
      <c r="E211" s="175" t="s">
        <v>958</v>
      </c>
      <c r="F211" s="172" t="s">
        <v>938</v>
      </c>
      <c r="G211" s="172"/>
      <c r="H211" s="172"/>
      <c r="I211" s="172" t="s">
        <v>1818</v>
      </c>
      <c r="J211" s="172"/>
      <c r="K211" s="172"/>
      <c r="L211" s="172" t="s">
        <v>1819</v>
      </c>
      <c r="M211" s="172"/>
      <c r="N211" s="172"/>
    </row>
    <row r="212" spans="1:14" hidden="1" outlineLevel="1">
      <c r="C212" s="174">
        <v>287</v>
      </c>
      <c r="D212" s="424">
        <v>321</v>
      </c>
      <c r="E212" s="424">
        <v>356</v>
      </c>
      <c r="F212" s="175" t="s">
        <v>956</v>
      </c>
      <c r="G212" s="175" t="s">
        <v>957</v>
      </c>
      <c r="H212" s="175" t="s">
        <v>958</v>
      </c>
      <c r="I212" s="175" t="s">
        <v>956</v>
      </c>
      <c r="J212" s="175" t="s">
        <v>957</v>
      </c>
      <c r="K212" s="175" t="s">
        <v>958</v>
      </c>
      <c r="L212" s="175" t="s">
        <v>956</v>
      </c>
      <c r="M212" s="175" t="s">
        <v>957</v>
      </c>
      <c r="N212" s="175" t="s">
        <v>958</v>
      </c>
    </row>
    <row r="213" spans="1:14" hidden="1" outlineLevel="1">
      <c r="A213">
        <v>1</v>
      </c>
      <c r="B213" t="s">
        <v>1110</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1112</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1111</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937</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962</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1498</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1050</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938</v>
      </c>
      <c r="G222" s="172"/>
      <c r="H222" s="172"/>
      <c r="I222" s="172" t="s">
        <v>1818</v>
      </c>
      <c r="J222" s="172"/>
      <c r="K222" s="172"/>
      <c r="L222" s="172" t="s">
        <v>1819</v>
      </c>
      <c r="M222" s="172"/>
      <c r="N222" s="172"/>
    </row>
    <row r="223" spans="1:14" hidden="1" outlineLevel="1">
      <c r="A223" s="167"/>
      <c r="B223" s="167"/>
      <c r="C223" s="175" t="s">
        <v>956</v>
      </c>
      <c r="D223" s="175" t="s">
        <v>957</v>
      </c>
      <c r="E223" s="175" t="s">
        <v>958</v>
      </c>
      <c r="F223" s="175" t="s">
        <v>956</v>
      </c>
      <c r="G223" s="175" t="s">
        <v>957</v>
      </c>
      <c r="H223" s="175" t="s">
        <v>958</v>
      </c>
      <c r="I223" s="175" t="s">
        <v>956</v>
      </c>
      <c r="J223" s="175" t="s">
        <v>957</v>
      </c>
      <c r="K223" s="175" t="s">
        <v>958</v>
      </c>
      <c r="L223" s="175" t="s">
        <v>956</v>
      </c>
      <c r="M223" s="175" t="s">
        <v>957</v>
      </c>
      <c r="N223" s="175" t="s">
        <v>958</v>
      </c>
    </row>
    <row r="224" spans="1:14" ht="57.75" hidden="1" outlineLevel="1">
      <c r="A224" s="167"/>
      <c r="B224" s="167"/>
      <c r="C224" s="168" t="s">
        <v>804</v>
      </c>
      <c r="D224" s="168" t="s">
        <v>1251</v>
      </c>
      <c r="E224" s="168" t="s">
        <v>1251</v>
      </c>
      <c r="F224" s="167" t="s">
        <v>1251</v>
      </c>
      <c r="G224" s="167"/>
      <c r="H224" s="167"/>
      <c r="I224" s="167"/>
      <c r="J224" s="167"/>
      <c r="K224" s="167"/>
      <c r="L224" s="167"/>
      <c r="M224" s="167"/>
      <c r="N224" s="167"/>
    </row>
    <row r="225" spans="1:64" hidden="1" outlineLevel="1">
      <c r="A225" s="167">
        <v>1</v>
      </c>
      <c r="B225" s="167" t="s">
        <v>1051</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1052</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1656</v>
      </c>
    </row>
    <row r="231" spans="1:64" outlineLevel="1">
      <c r="B231" t="s">
        <v>945</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1729</v>
      </c>
      <c r="C232" t="s">
        <v>1730</v>
      </c>
      <c r="D232" t="s">
        <v>1731</v>
      </c>
      <c r="E232" t="s">
        <v>1079</v>
      </c>
      <c r="F232" t="s">
        <v>1782</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4" outlineLevel="1">
      <c r="B233" t="s">
        <v>1734</v>
      </c>
      <c r="C233" t="s">
        <v>946</v>
      </c>
      <c r="D233" t="s">
        <v>947</v>
      </c>
      <c r="E233" t="s">
        <v>1735</v>
      </c>
      <c r="F233" t="s">
        <v>1742</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4" outlineLevel="1">
      <c r="B234" t="s">
        <v>1134</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960</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963</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1723</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1724</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1725</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1135</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1164</v>
      </c>
    </row>
    <row r="250" spans="1:67">
      <c r="A250" s="246"/>
      <c r="B250" s="245"/>
      <c r="C250" s="118" t="s">
        <v>1701</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1">
      <c r="A253" t="s">
        <v>1727</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1414</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1554</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1700</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1096</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1414</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962</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1700</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1096</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1414</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962</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1700</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1096</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1728</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1414</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1554</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1700</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1096</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1414</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962</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1700</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1096</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1414</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962</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1700</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1096</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1151</v>
      </c>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7" t="s">
        <v>1409</v>
      </c>
      <c r="T306" s="21" t="s">
        <v>1410</v>
      </c>
      <c r="U306" s="21" t="s">
        <v>1411</v>
      </c>
      <c r="V306" s="21" t="s">
        <v>1412</v>
      </c>
      <c r="W306" s="21" t="s">
        <v>1409</v>
      </c>
      <c r="X306" s="21" t="s">
        <v>1410</v>
      </c>
      <c r="Y306" s="21" t="s">
        <v>1411</v>
      </c>
      <c r="Z306" s="21" t="s">
        <v>1412</v>
      </c>
      <c r="AA306" s="21" t="s">
        <v>1409</v>
      </c>
      <c r="AB306" s="21" t="s">
        <v>1410</v>
      </c>
      <c r="AC306" s="21" t="s">
        <v>1411</v>
      </c>
      <c r="AD306" s="21" t="s">
        <v>1412</v>
      </c>
      <c r="AE306" s="21" t="s">
        <v>1409</v>
      </c>
      <c r="AF306" s="21" t="s">
        <v>1410</v>
      </c>
      <c r="AG306" s="21" t="s">
        <v>1411</v>
      </c>
      <c r="AH306" s="458" t="s">
        <v>1412</v>
      </c>
      <c r="AI306" s="447" t="s">
        <v>1409</v>
      </c>
      <c r="AJ306" s="21" t="s">
        <v>1410</v>
      </c>
      <c r="AK306" s="21" t="s">
        <v>1411</v>
      </c>
      <c r="AL306" s="21" t="s">
        <v>1412</v>
      </c>
      <c r="AM306" s="21" t="s">
        <v>1409</v>
      </c>
      <c r="AN306" s="21" t="s">
        <v>1410</v>
      </c>
      <c r="AO306" s="21" t="s">
        <v>1411</v>
      </c>
      <c r="AP306" s="21" t="s">
        <v>1412</v>
      </c>
      <c r="AQ306" s="21" t="s">
        <v>1409</v>
      </c>
      <c r="AR306" s="21" t="s">
        <v>1410</v>
      </c>
      <c r="AS306" s="21" t="s">
        <v>1411</v>
      </c>
      <c r="AT306" s="21" t="s">
        <v>1412</v>
      </c>
      <c r="AU306" s="21" t="s">
        <v>1409</v>
      </c>
      <c r="AV306" s="21" t="s">
        <v>1410</v>
      </c>
      <c r="AW306" s="21" t="s">
        <v>1411</v>
      </c>
      <c r="AX306" s="458" t="s">
        <v>1412</v>
      </c>
      <c r="AY306" s="447" t="s">
        <v>1409</v>
      </c>
      <c r="AZ306" s="21" t="s">
        <v>1410</v>
      </c>
      <c r="BA306" s="21" t="s">
        <v>1411</v>
      </c>
      <c r="BB306" s="21" t="s">
        <v>1412</v>
      </c>
      <c r="BC306" s="21" t="s">
        <v>1409</v>
      </c>
      <c r="BD306" s="21" t="s">
        <v>1410</v>
      </c>
      <c r="BE306" s="21" t="s">
        <v>1411</v>
      </c>
      <c r="BF306" s="21" t="s">
        <v>1412</v>
      </c>
      <c r="BG306" s="21" t="s">
        <v>1409</v>
      </c>
      <c r="BH306" s="21" t="s">
        <v>1410</v>
      </c>
      <c r="BI306" s="21" t="s">
        <v>1411</v>
      </c>
      <c r="BJ306" s="21" t="s">
        <v>1412</v>
      </c>
      <c r="BK306" s="21" t="s">
        <v>1409</v>
      </c>
      <c r="BL306" s="21" t="s">
        <v>1410</v>
      </c>
      <c r="BM306" s="21" t="s">
        <v>1411</v>
      </c>
      <c r="BN306" s="458" t="s">
        <v>1412</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1116</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1117</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1116</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1117</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1116</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1117</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1116</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1117</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1116</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1117</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1116</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1117</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1116</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1117</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1116</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1117</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1116</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1117</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1116</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1117</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1116</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1117</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1116</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1117</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1116</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1117</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1116</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1117</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1116</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1117</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1116</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1117</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1116</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1117</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1116</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1117</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1149</v>
      </c>
    </row>
    <row r="364" spans="1:122" ht="86.25"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1123</v>
      </c>
      <c r="BM365" t="s">
        <v>1124</v>
      </c>
      <c r="BT365" t="s">
        <v>1125</v>
      </c>
      <c r="CA365" t="s">
        <v>1126</v>
      </c>
      <c r="CH365" t="s">
        <v>1127</v>
      </c>
    </row>
    <row r="366" spans="1:122" hidden="1" outlineLevel="1">
      <c r="B366" s="29"/>
      <c r="O366" s="29" t="s">
        <v>1144</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1145</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1077</v>
      </c>
      <c r="D369" s="127" t="s">
        <v>1076</v>
      </c>
      <c r="E369" s="127" t="s">
        <v>1075</v>
      </c>
      <c r="F369" s="127" t="s">
        <v>1074</v>
      </c>
      <c r="G369" s="127" t="s">
        <v>1075</v>
      </c>
      <c r="H369" s="127" t="s">
        <v>1074</v>
      </c>
      <c r="I369" s="127" t="s">
        <v>1073</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1146</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6.25"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1147</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78"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1373</v>
      </c>
    </row>
    <row r="730" spans="1:30" ht="17.25" hidden="1"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hidden="1" outlineLevel="1">
      <c r="C732" s="126" t="s">
        <v>1388</v>
      </c>
      <c r="D732" s="126" t="s">
        <v>1389</v>
      </c>
      <c r="L732" s="149" t="s">
        <v>1390</v>
      </c>
      <c r="M732" s="149"/>
      <c r="R732" s="126" t="s">
        <v>1391</v>
      </c>
      <c r="S732" s="126" t="s">
        <v>1392</v>
      </c>
      <c r="T732" s="126" t="s">
        <v>1391</v>
      </c>
      <c r="U732" s="126" t="s">
        <v>1392</v>
      </c>
      <c r="V732" s="31" t="s">
        <v>1393</v>
      </c>
    </row>
    <row r="733" spans="1:30" hidden="1" outlineLevel="1">
      <c r="A733" t="s">
        <v>1227</v>
      </c>
      <c r="B733" t="s">
        <v>854</v>
      </c>
      <c r="C733" s="391">
        <f t="shared" ref="C733:D740" si="380">T733</f>
        <v>0</v>
      </c>
      <c r="D733" s="391">
        <f t="shared" si="380"/>
        <v>0</v>
      </c>
      <c r="G733" s="29" t="s">
        <v>1394</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1395</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1062</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1396</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865</v>
      </c>
      <c r="B737" t="s">
        <v>854</v>
      </c>
      <c r="C737" s="391">
        <f t="shared" si="380"/>
        <v>0</v>
      </c>
      <c r="D737" s="391">
        <f t="shared" si="380"/>
        <v>0</v>
      </c>
      <c r="G737" s="29" t="s">
        <v>1394</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1395</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1062</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1396</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75" hidden="1" outlineLevel="1">
      <c r="Y741" s="414" t="s">
        <v>1397</v>
      </c>
      <c r="Z741" s="415"/>
      <c r="AA741" s="415"/>
      <c r="AB741" s="415"/>
      <c r="AC741" s="415"/>
      <c r="AD741" s="415"/>
    </row>
    <row r="743" spans="1:30" collapsed="1">
      <c r="A743" s="184" t="s">
        <v>1476</v>
      </c>
    </row>
    <row r="744" spans="1:30" ht="45.75" hidden="1"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1485</v>
      </c>
    </row>
    <row r="745" spans="1:30" hidden="1" outlineLevel="1">
      <c r="A745" s="102" t="s">
        <v>1105</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1106</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1668</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865</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1105</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1106</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1668</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865</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1105</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1106</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1668</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865</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959</v>
      </c>
      <c r="C4" s="49">
        <v>2</v>
      </c>
      <c r="D4" s="62" t="str">
        <f>(INDEX(i.TOL_Desc,d.TOL,1)&amp;" ")</f>
        <v xml:space="preserve">Win </v>
      </c>
    </row>
    <row r="5" spans="1:73">
      <c r="A5" s="184" t="s">
        <v>1137</v>
      </c>
    </row>
    <row r="6" spans="1:73" outlineLevel="1">
      <c r="B6" s="33" t="s">
        <v>1854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955</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938</v>
      </c>
      <c r="AN8" s="276"/>
      <c r="AO8" s="276"/>
      <c r="AP8" s="276" t="s">
        <v>1818</v>
      </c>
      <c r="AQ8" s="276"/>
      <c r="AR8" s="276"/>
      <c r="AS8" s="276" t="s">
        <v>1819</v>
      </c>
      <c r="AT8" s="276"/>
      <c r="AU8" s="276"/>
    </row>
    <row r="9" spans="1:73" outlineLevel="1" collapsed="1">
      <c r="A9" s="252"/>
      <c r="B9" s="252"/>
      <c r="C9" s="277" t="s">
        <v>956</v>
      </c>
      <c r="D9" s="277" t="s">
        <v>957</v>
      </c>
      <c r="E9" s="277" t="s">
        <v>958</v>
      </c>
      <c r="F9" s="277" t="s">
        <v>956</v>
      </c>
      <c r="G9" s="277" t="s">
        <v>957</v>
      </c>
      <c r="H9" s="277" t="s">
        <v>958</v>
      </c>
      <c r="I9" s="277" t="s">
        <v>956</v>
      </c>
      <c r="J9" s="277" t="s">
        <v>957</v>
      </c>
      <c r="K9" s="277" t="s">
        <v>958</v>
      </c>
      <c r="L9" s="277" t="s">
        <v>956</v>
      </c>
      <c r="M9" s="277" t="s">
        <v>957</v>
      </c>
      <c r="N9" s="277" t="s">
        <v>958</v>
      </c>
      <c r="O9" s="277" t="s">
        <v>956</v>
      </c>
      <c r="P9" s="277" t="s">
        <v>957</v>
      </c>
      <c r="Q9" s="277" t="s">
        <v>958</v>
      </c>
      <c r="R9" s="277" t="s">
        <v>956</v>
      </c>
      <c r="S9" s="277" t="s">
        <v>957</v>
      </c>
      <c r="T9" s="277" t="s">
        <v>958</v>
      </c>
      <c r="U9" s="277" t="s">
        <v>956</v>
      </c>
      <c r="V9" s="277" t="s">
        <v>957</v>
      </c>
      <c r="W9" s="277" t="s">
        <v>958</v>
      </c>
      <c r="X9" s="277" t="s">
        <v>956</v>
      </c>
      <c r="Y9" s="277" t="s">
        <v>957</v>
      </c>
      <c r="Z9" s="277" t="s">
        <v>958</v>
      </c>
      <c r="AA9" s="277" t="s">
        <v>956</v>
      </c>
      <c r="AB9" s="277" t="s">
        <v>957</v>
      </c>
      <c r="AC9" s="277" t="s">
        <v>958</v>
      </c>
      <c r="AD9" s="277" t="s">
        <v>956</v>
      </c>
      <c r="AE9" s="277" t="s">
        <v>957</v>
      </c>
      <c r="AF9" s="277" t="s">
        <v>958</v>
      </c>
      <c r="AG9" s="277" t="s">
        <v>956</v>
      </c>
      <c r="AH9" s="277" t="s">
        <v>957</v>
      </c>
      <c r="AI9" s="277" t="s">
        <v>958</v>
      </c>
      <c r="AJ9" s="277" t="s">
        <v>956</v>
      </c>
      <c r="AK9" s="277" t="s">
        <v>957</v>
      </c>
      <c r="AL9" s="277" t="s">
        <v>958</v>
      </c>
      <c r="AM9" s="277" t="s">
        <v>956</v>
      </c>
      <c r="AN9" s="277" t="s">
        <v>957</v>
      </c>
      <c r="AO9" s="277" t="s">
        <v>958</v>
      </c>
      <c r="AP9" s="277" t="s">
        <v>956</v>
      </c>
      <c r="AQ9" s="277" t="s">
        <v>957</v>
      </c>
      <c r="AR9" s="277" t="s">
        <v>958</v>
      </c>
      <c r="AS9" s="277" t="s">
        <v>956</v>
      </c>
      <c r="AT9" s="277" t="s">
        <v>957</v>
      </c>
      <c r="AU9" s="277" t="s">
        <v>958</v>
      </c>
    </row>
    <row r="10" spans="1:73" outlineLevel="1">
      <c r="A10" s="252"/>
      <c r="B10" s="252" t="s">
        <v>1136</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950</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951</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961</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1130</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1683</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952</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953</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954</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1079</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1683</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1684</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1685</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1687</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1079</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1683</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1688</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1685</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1689</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1079</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1683</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1690</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1685</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1691</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1079</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1683</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1692</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1685</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1693</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1079</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1683</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1694</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1685</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1695</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1119</v>
      </c>
      <c r="G44" s="283"/>
      <c r="H44" s="31"/>
      <c r="I44" s="31"/>
      <c r="J44" s="31"/>
      <c r="K44" s="31"/>
      <c r="L44" s="31"/>
      <c r="M44" s="31"/>
      <c r="N44" s="31"/>
      <c r="O44" s="31"/>
      <c r="P44" s="31"/>
      <c r="Q44" s="31"/>
      <c r="R44" s="31"/>
      <c r="S44" s="31"/>
      <c r="T44" s="31"/>
    </row>
    <row r="45" spans="1:69" outlineLevel="1">
      <c r="B45" s="286" t="s">
        <v>1143</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row>
    <row r="64" spans="1:43" outlineLevel="1">
      <c r="C64" s="21" t="s">
        <v>1253</v>
      </c>
      <c r="D64" s="21" t="s">
        <v>1254</v>
      </c>
      <c r="E64" s="21" t="s">
        <v>1255</v>
      </c>
      <c r="F64" s="21" t="s">
        <v>1256</v>
      </c>
      <c r="G64" s="21" t="s">
        <v>1257</v>
      </c>
      <c r="H64" s="21" t="s">
        <v>1258</v>
      </c>
      <c r="I64" s="21" t="s">
        <v>1259</v>
      </c>
      <c r="M64" s="21" t="s">
        <v>1253</v>
      </c>
      <c r="N64" s="21" t="s">
        <v>1254</v>
      </c>
      <c r="O64" s="21" t="s">
        <v>1255</v>
      </c>
      <c r="P64" s="21" t="s">
        <v>1256</v>
      </c>
      <c r="Q64" s="21" t="s">
        <v>1257</v>
      </c>
      <c r="R64" s="21" t="s">
        <v>1258</v>
      </c>
      <c r="S64" s="21" t="s">
        <v>1259</v>
      </c>
      <c r="W64" s="21" t="s">
        <v>1253</v>
      </c>
      <c r="X64" s="21" t="s">
        <v>1254</v>
      </c>
      <c r="Y64" s="21" t="s">
        <v>1255</v>
      </c>
      <c r="Z64" s="21" t="s">
        <v>1256</v>
      </c>
      <c r="AA64" s="21" t="s">
        <v>1257</v>
      </c>
      <c r="AB64" s="21" t="s">
        <v>1258</v>
      </c>
      <c r="AC64" s="21" t="s">
        <v>1259</v>
      </c>
      <c r="AG64" s="21" t="s">
        <v>1253</v>
      </c>
      <c r="AH64" s="21" t="s">
        <v>1254</v>
      </c>
      <c r="AI64" s="21" t="s">
        <v>1255</v>
      </c>
      <c r="AJ64" s="21" t="s">
        <v>1256</v>
      </c>
      <c r="AK64" s="21" t="s">
        <v>1257</v>
      </c>
      <c r="AL64" s="21" t="s">
        <v>1258</v>
      </c>
      <c r="AM64" s="21" t="s">
        <v>1259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1398</v>
      </c>
      <c r="E67" t="s">
        <v>938</v>
      </c>
      <c r="F67" t="s">
        <v>1818</v>
      </c>
      <c r="G67" t="s">
        <v>1819</v>
      </c>
    </row>
    <row r="68" spans="1:39" outlineLevel="1">
      <c r="B68" s="29" t="s">
        <v>1399</v>
      </c>
      <c r="C68">
        <f>INDEX(E68:G68,1,d.Region)</f>
        <v>0</v>
      </c>
    </row>
    <row r="70" spans="1:39">
      <c r="A70" s="16" t="s">
        <v>1023</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933</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910</v>
      </c>
      <c r="P72" s="149"/>
      <c r="Q72" s="149"/>
      <c r="R72" s="149"/>
      <c r="S72" s="149" t="s">
        <v>910</v>
      </c>
      <c r="T72" s="149"/>
      <c r="U72" s="149"/>
      <c r="V72" s="149"/>
      <c r="W72" s="149" t="s">
        <v>910</v>
      </c>
      <c r="X72" s="149"/>
      <c r="Y72" s="149"/>
      <c r="Z72" s="149"/>
      <c r="AA72" s="149" t="s">
        <v>910</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978</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t="s">
        <v>967</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969</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840</v>
      </c>
      <c r="I97" s="27" t="s">
        <v>841</v>
      </c>
      <c r="J97" s="27" t="s">
        <v>842</v>
      </c>
      <c r="K97" s="27" t="s">
        <v>1471</v>
      </c>
    </row>
    <row r="98" spans="1:11" outlineLevel="1">
      <c r="B98" t="s">
        <v>377</v>
      </c>
      <c r="C98" s="32">
        <v>70</v>
      </c>
      <c r="D98" s="32">
        <v>50</v>
      </c>
      <c r="E98" s="32">
        <v>75</v>
      </c>
      <c r="F98" s="32">
        <v>50</v>
      </c>
      <c r="H98" s="110">
        <v>1</v>
      </c>
      <c r="I98" s="110">
        <v>1</v>
      </c>
      <c r="J98" s="110">
        <v>1</v>
      </c>
      <c r="K98" s="110">
        <v>1</v>
      </c>
    </row>
    <row r="99" spans="1:11" outlineLevel="1">
      <c r="B99" t="s">
        <v>854</v>
      </c>
      <c r="H99" s="110">
        <v>0.75</v>
      </c>
      <c r="I99" s="110">
        <v>0.75</v>
      </c>
      <c r="J99" s="110">
        <v>0.75</v>
      </c>
      <c r="K99" s="110">
        <v>0.75</v>
      </c>
    </row>
    <row r="100" spans="1:11" outlineLevel="1">
      <c r="B100" t="s">
        <v>855</v>
      </c>
      <c r="H100" s="110">
        <v>1.25</v>
      </c>
      <c r="I100" s="110">
        <v>1.25</v>
      </c>
      <c r="J100" s="110">
        <v>1.25</v>
      </c>
      <c r="K100" s="110">
        <v>1.25</v>
      </c>
    </row>
    <row r="101" spans="1:11" outlineLevel="1">
      <c r="B101" t="s">
        <v>856</v>
      </c>
      <c r="H101" s="111"/>
      <c r="I101" s="110">
        <v>1.5</v>
      </c>
      <c r="J101" s="111"/>
      <c r="K101" s="110">
        <v>1.5</v>
      </c>
    </row>
    <row r="102" spans="1:11" outlineLevel="1"/>
    <row r="103" spans="1:11" collapsed="1"/>
    <row r="104" spans="1:11">
      <c r="A104" s="184" t="s">
        <v>843</v>
      </c>
      <c r="B104" s="16"/>
      <c r="C104" t="s">
        <v>921</v>
      </c>
    </row>
    <row r="105" spans="1:11">
      <c r="A105" s="184"/>
      <c r="B105" s="16"/>
      <c r="J105" t="s">
        <v>1818</v>
      </c>
    </row>
    <row r="106" spans="1:11" ht="38.25" outlineLevel="1">
      <c r="C106" s="27" t="s">
        <v>965</v>
      </c>
      <c r="D106" s="210" t="s">
        <v>1504</v>
      </c>
      <c r="E106" s="210" t="s">
        <v>1505</v>
      </c>
      <c r="F106" s="210" t="s">
        <v>1505</v>
      </c>
      <c r="G106" s="210" t="s">
        <v>1505</v>
      </c>
    </row>
    <row r="107" spans="1:11" outlineLevel="1">
      <c r="C107" s="27"/>
      <c r="D107" s="210"/>
      <c r="E107" s="541" t="s">
        <v>1726</v>
      </c>
      <c r="F107" s="541" t="s">
        <v>1727</v>
      </c>
      <c r="G107" s="541" t="s">
        <v>1728</v>
      </c>
    </row>
    <row r="108" spans="1:11" outlineLevel="1">
      <c r="A108">
        <v>1</v>
      </c>
      <c r="B108" t="s">
        <v>844</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845</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1439</v>
      </c>
    </row>
    <row r="113" spans="1:13" ht="78.75" outlineLevel="1">
      <c r="C113" s="119" t="s">
        <v>804</v>
      </c>
      <c r="D113" s="119" t="s">
        <v>1440</v>
      </c>
      <c r="E113" s="119" t="s">
        <v>1441</v>
      </c>
      <c r="F113" s="119" t="s">
        <v>1442</v>
      </c>
      <c r="G113" s="119" t="s">
        <v>1443</v>
      </c>
      <c r="H113" s="119" t="s">
        <v>1444</v>
      </c>
      <c r="I113" s="119" t="s">
        <v>1445</v>
      </c>
      <c r="J113" s="119" t="s">
        <v>1231</v>
      </c>
      <c r="K113" s="119" t="s">
        <v>1446</v>
      </c>
      <c r="L113" s="119" t="s">
        <v>1447</v>
      </c>
      <c r="M113" s="119" t="s">
        <v>1448</v>
      </c>
    </row>
    <row r="114" spans="1:13"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1450</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1452</v>
      </c>
      <c r="C117" s="32">
        <v>0.5</v>
      </c>
      <c r="D117" s="32">
        <v>1000000</v>
      </c>
      <c r="M117" s="393">
        <v>1</v>
      </c>
    </row>
    <row r="118" spans="1:13" outlineLevel="1"/>
    <row r="119" spans="1:13" outlineLevel="1"/>
    <row r="120" spans="1:13" outlineLevel="1">
      <c r="A120" s="184" t="s">
        <v>1453</v>
      </c>
    </row>
    <row r="121" spans="1:13" ht="66.75" outlineLevel="1">
      <c r="C121" s="119" t="s">
        <v>1214</v>
      </c>
      <c r="D121" s="119" t="s">
        <v>1213</v>
      </c>
      <c r="E121" s="119" t="s">
        <v>1454</v>
      </c>
      <c r="F121" s="119" t="s">
        <v>1455</v>
      </c>
      <c r="G121" s="119" t="s">
        <v>1456</v>
      </c>
      <c r="H121" s="119"/>
      <c r="I121" s="119"/>
    </row>
    <row r="122" spans="1:13" outlineLevel="1">
      <c r="A122">
        <v>1</v>
      </c>
      <c r="B122" s="466" t="s">
        <v>1457</v>
      </c>
      <c r="C122" s="466" t="b">
        <v>0</v>
      </c>
      <c r="D122" s="466" t="b">
        <v>0</v>
      </c>
      <c r="E122" s="466" t="s">
        <v>34</v>
      </c>
      <c r="F122" s="466" t="s">
        <v>34</v>
      </c>
      <c r="G122" s="466" t="s">
        <v>34</v>
      </c>
    </row>
    <row r="123" spans="1:13" outlineLevel="1">
      <c r="A123">
        <v>2</v>
      </c>
      <c r="B123" s="466" t="s">
        <v>1458</v>
      </c>
      <c r="C123" s="466" t="b">
        <v>1</v>
      </c>
      <c r="D123" s="466" t="b">
        <v>1</v>
      </c>
      <c r="E123" s="466">
        <v>1</v>
      </c>
      <c r="F123" s="466">
        <v>3.0000000000000001E-6</v>
      </c>
      <c r="G123" s="466" t="s">
        <v>34</v>
      </c>
    </row>
    <row r="124" spans="1:13" outlineLevel="1">
      <c r="A124">
        <v>3</v>
      </c>
      <c r="B124" s="466" t="s">
        <v>1459</v>
      </c>
      <c r="C124" s="466" t="b">
        <v>1</v>
      </c>
      <c r="D124" s="466" t="b">
        <v>1</v>
      </c>
      <c r="E124" s="466">
        <v>1</v>
      </c>
      <c r="F124" s="466">
        <v>5.0000000000000004E-6</v>
      </c>
      <c r="G124" s="466" t="s">
        <v>34</v>
      </c>
    </row>
    <row r="125" spans="1:13" outlineLevel="1">
      <c r="A125">
        <v>4</v>
      </c>
      <c r="B125" s="466" t="s">
        <v>1460</v>
      </c>
      <c r="C125" s="466" t="b">
        <v>1</v>
      </c>
      <c r="D125" s="466" t="b">
        <v>1</v>
      </c>
      <c r="E125" s="466">
        <v>2</v>
      </c>
      <c r="F125" s="466" t="s">
        <v>34</v>
      </c>
      <c r="G125" s="466">
        <v>0.3</v>
      </c>
    </row>
    <row r="126" spans="1:13" outlineLevel="1">
      <c r="A126">
        <v>5</v>
      </c>
      <c r="B126" s="466" t="s">
        <v>1461</v>
      </c>
      <c r="C126" s="466" t="b">
        <v>1</v>
      </c>
      <c r="D126" s="466" t="b">
        <v>1</v>
      </c>
      <c r="E126" s="466">
        <v>2</v>
      </c>
      <c r="F126" s="466" t="s">
        <v>34</v>
      </c>
      <c r="G126" s="466">
        <v>0.7</v>
      </c>
    </row>
    <row r="128" spans="1:13">
      <c r="A128" s="184" t="s">
        <v>922</v>
      </c>
      <c r="B128" s="16"/>
      <c r="C128" t="s">
        <v>921</v>
      </c>
    </row>
    <row r="129" spans="1:192" outlineLevel="1">
      <c r="C129" s="175" t="s">
        <v>1227</v>
      </c>
      <c r="D129" s="175" t="s">
        <v>865</v>
      </c>
      <c r="E129" s="172" t="s">
        <v>1227</v>
      </c>
      <c r="F129" s="172"/>
      <c r="G129" s="172"/>
      <c r="H129" s="172" t="s">
        <v>865</v>
      </c>
      <c r="I129" s="172"/>
      <c r="J129" s="172"/>
    </row>
    <row r="130" spans="1:192" ht="94.5" outlineLevel="1">
      <c r="C130" s="168" t="s">
        <v>849</v>
      </c>
      <c r="D130" s="167"/>
      <c r="E130" s="168" t="s">
        <v>851</v>
      </c>
      <c r="F130" s="168" t="s">
        <v>852</v>
      </c>
      <c r="G130" s="168" t="s">
        <v>853</v>
      </c>
      <c r="H130" s="168" t="s">
        <v>851</v>
      </c>
      <c r="I130" s="168" t="s">
        <v>852</v>
      </c>
      <c r="J130" s="168" t="s">
        <v>853</v>
      </c>
    </row>
    <row r="131" spans="1:192" outlineLevel="1">
      <c r="B131" s="29" t="s">
        <v>850</v>
      </c>
      <c r="C131" s="167"/>
      <c r="D131" s="167"/>
      <c r="E131" s="334">
        <v>0.5</v>
      </c>
      <c r="F131" s="334">
        <v>0.85</v>
      </c>
      <c r="G131" s="334">
        <v>1</v>
      </c>
      <c r="H131" s="334">
        <v>0.5</v>
      </c>
      <c r="I131" s="334">
        <v>0.85</v>
      </c>
      <c r="J131" s="334">
        <v>1</v>
      </c>
    </row>
    <row r="132" spans="1:192" outlineLevel="1">
      <c r="A132">
        <v>1</v>
      </c>
      <c r="B132" t="s">
        <v>846</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847</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848</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1167</v>
      </c>
      <c r="CE137" t="s">
        <v>1167</v>
      </c>
    </row>
    <row r="138" spans="1:192" ht="17.25">
      <c r="A138" s="219" t="s">
        <v>1173</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861</v>
      </c>
      <c r="D139" s="168" t="s">
        <v>862</v>
      </c>
      <c r="E139" s="168" t="s">
        <v>1234</v>
      </c>
      <c r="F139" s="168" t="s">
        <v>289</v>
      </c>
      <c r="G139" s="168" t="s">
        <v>290</v>
      </c>
      <c r="H139" s="168" t="s">
        <v>991</v>
      </c>
      <c r="I139" s="168" t="s">
        <v>986</v>
      </c>
      <c r="J139" s="168" t="s">
        <v>992</v>
      </c>
      <c r="K139" s="168" t="s">
        <v>990</v>
      </c>
      <c r="L139" s="168" t="s">
        <v>860</v>
      </c>
      <c r="M139" s="168" t="s">
        <v>1059</v>
      </c>
      <c r="N139" s="168" t="s">
        <v>397</v>
      </c>
      <c r="O139" s="168" t="s">
        <v>1647</v>
      </c>
      <c r="P139" s="168" t="s">
        <v>1648</v>
      </c>
      <c r="Q139" s="167"/>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6" outlineLevel="1">
      <c r="A140" s="167"/>
      <c r="B140" s="167"/>
      <c r="C140" s="169" t="s">
        <v>864</v>
      </c>
      <c r="D140" s="170" t="s">
        <v>863</v>
      </c>
      <c r="E140" s="170"/>
      <c r="F140" s="171"/>
      <c r="G140" s="171"/>
      <c r="H140" s="171"/>
      <c r="I140" s="171"/>
      <c r="J140" s="171"/>
      <c r="K140" s="171"/>
      <c r="L140" s="171"/>
      <c r="M140" s="171"/>
      <c r="N140" s="171"/>
      <c r="O140" s="172"/>
      <c r="P140" s="172"/>
      <c r="Q140" s="167"/>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ht="165" outlineLevel="1">
      <c r="A141" s="167">
        <v>1</v>
      </c>
      <c r="B141" s="167"/>
      <c r="C141" s="333">
        <v>0</v>
      </c>
      <c r="D141" s="173" t="b">
        <v>0</v>
      </c>
      <c r="E141" s="173">
        <v>50</v>
      </c>
      <c r="F141" s="330" t="s">
        <v>1235</v>
      </c>
      <c r="G141" s="331">
        <f>IF(F142="","-",F142-1)</f>
        <v>329</v>
      </c>
      <c r="H141" s="331" t="s">
        <v>34</v>
      </c>
      <c r="I141" s="331">
        <v>0</v>
      </c>
      <c r="J141" s="331">
        <v>0</v>
      </c>
      <c r="K141" s="331">
        <v>0</v>
      </c>
      <c r="L141" s="173">
        <v>0</v>
      </c>
      <c r="M141" s="173">
        <f>15*30</f>
        <v>450</v>
      </c>
      <c r="N141" s="176">
        <v>1</v>
      </c>
      <c r="O141" s="167" t="s">
        <v>866</v>
      </c>
      <c r="P141" s="167" t="s">
        <v>869</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884</v>
      </c>
      <c r="AF141" s="179" t="s">
        <v>885</v>
      </c>
      <c r="AG141" s="179" t="s">
        <v>886</v>
      </c>
      <c r="AH141" s="179" t="s">
        <v>887</v>
      </c>
      <c r="AI141" s="179" t="s">
        <v>888</v>
      </c>
      <c r="AJ141" s="179" t="s">
        <v>889</v>
      </c>
      <c r="AK141" s="179" t="s">
        <v>890</v>
      </c>
      <c r="AL141" s="179" t="s">
        <v>884</v>
      </c>
      <c r="AM141" s="179" t="s">
        <v>885</v>
      </c>
      <c r="AN141" s="179" t="s">
        <v>886</v>
      </c>
      <c r="AO141" s="179" t="s">
        <v>887</v>
      </c>
      <c r="AP141" s="179" t="s">
        <v>888</v>
      </c>
      <c r="AQ141" s="179" t="s">
        <v>889</v>
      </c>
      <c r="AR141" s="179" t="s">
        <v>890</v>
      </c>
      <c r="AS141" s="178">
        <v>1</v>
      </c>
      <c r="AT141" s="178">
        <f>AS141+3</f>
        <v>4</v>
      </c>
      <c r="AU141" s="178">
        <f t="shared" ref="AU141:AY141" si="108">AT141+3</f>
        <v>7</v>
      </c>
      <c r="AV141" s="178">
        <f t="shared" si="108"/>
        <v>10</v>
      </c>
      <c r="AW141" s="178">
        <f t="shared" si="108"/>
        <v>13</v>
      </c>
      <c r="AX141" s="178">
        <f t="shared" si="108"/>
        <v>16</v>
      </c>
      <c r="AY141" s="178">
        <f t="shared" si="108"/>
        <v>19</v>
      </c>
      <c r="AZ141" s="179" t="s">
        <v>884</v>
      </c>
      <c r="BA141" s="179" t="s">
        <v>885</v>
      </c>
      <c r="BB141" s="179" t="s">
        <v>886</v>
      </c>
      <c r="BC141" s="179" t="s">
        <v>887</v>
      </c>
      <c r="BD141" s="179" t="s">
        <v>888</v>
      </c>
      <c r="BE141" s="179" t="s">
        <v>889</v>
      </c>
      <c r="BF141" s="179" t="s">
        <v>890</v>
      </c>
      <c r="BG141" s="179" t="s">
        <v>884</v>
      </c>
      <c r="BH141" s="179" t="s">
        <v>885</v>
      </c>
      <c r="BI141" s="179" t="s">
        <v>886</v>
      </c>
      <c r="BJ141" s="179" t="s">
        <v>887</v>
      </c>
      <c r="BK141" s="179" t="s">
        <v>888</v>
      </c>
      <c r="BL141" s="179" t="s">
        <v>889</v>
      </c>
      <c r="BM141" s="17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867</v>
      </c>
      <c r="P142" s="167" t="s">
        <v>868</v>
      </c>
      <c r="Q142" s="167"/>
      <c r="W142" s="29" t="s">
        <v>898</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880</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899</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906</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907</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908</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909</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911</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912</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913</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914</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916</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918</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919</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920</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916</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918</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919</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920</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916</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918</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919</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920</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916</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918</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919</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920</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916</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918</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919</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920</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916</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918</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919</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920</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916</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918</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919</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920</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916</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918</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919</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920</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944</v>
      </c>
    </row>
    <row r="200" spans="1:47" outlineLevel="1">
      <c r="C200" s="167"/>
      <c r="D200" s="167" t="s">
        <v>938</v>
      </c>
      <c r="E200" s="167" t="s">
        <v>1818</v>
      </c>
      <c r="F200" s="167" t="s">
        <v>1819</v>
      </c>
      <c r="G200" s="167"/>
      <c r="H200" s="167" t="s">
        <v>1113</v>
      </c>
      <c r="I200" s="167"/>
      <c r="J200" s="167"/>
      <c r="K200" s="167"/>
      <c r="L200" s="167"/>
      <c r="M200" s="167"/>
      <c r="N200" s="167"/>
    </row>
    <row r="201" spans="1:47" ht="67.5" outlineLevel="1">
      <c r="C201" s="202" t="s">
        <v>932</v>
      </c>
      <c r="D201" s="167"/>
      <c r="E201" s="167"/>
      <c r="F201" s="167"/>
      <c r="G201" s="167"/>
      <c r="H201" s="167" t="s">
        <v>1114</v>
      </c>
      <c r="I201" s="167"/>
      <c r="J201" s="167"/>
      <c r="K201" s="167"/>
      <c r="L201" s="167"/>
      <c r="M201" s="167"/>
      <c r="N201" s="167"/>
    </row>
    <row r="202" spans="1:47" outlineLevel="1">
      <c r="A202">
        <v>1</v>
      </c>
      <c r="B202" t="s">
        <v>1110</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1112</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1111</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937</v>
      </c>
      <c r="C205" s="167">
        <f t="shared" si="143"/>
        <v>49</v>
      </c>
      <c r="D205" s="173">
        <v>49</v>
      </c>
      <c r="E205" s="173">
        <v>49</v>
      </c>
      <c r="F205" s="173">
        <v>49</v>
      </c>
      <c r="G205" s="167" t="s">
        <v>964</v>
      </c>
      <c r="H205" s="423">
        <f t="shared" si="144"/>
        <v>262</v>
      </c>
      <c r="I205" s="167"/>
      <c r="J205" s="167"/>
      <c r="K205" s="167"/>
      <c r="L205" s="167"/>
      <c r="M205" s="167"/>
      <c r="N205" s="167"/>
    </row>
    <row r="206" spans="1:47" outlineLevel="1">
      <c r="A206">
        <v>5</v>
      </c>
      <c r="B206" t="s">
        <v>962</v>
      </c>
      <c r="C206" s="167">
        <f t="shared" si="143"/>
        <v>63</v>
      </c>
      <c r="D206" s="173">
        <v>63</v>
      </c>
      <c r="E206" s="173">
        <v>63</v>
      </c>
      <c r="F206" s="173">
        <v>63</v>
      </c>
      <c r="G206" s="167" t="s">
        <v>964</v>
      </c>
      <c r="H206" s="423">
        <f t="shared" si="144"/>
        <v>276</v>
      </c>
      <c r="I206" s="167"/>
      <c r="J206" s="167"/>
      <c r="K206" s="167"/>
      <c r="L206" s="167"/>
      <c r="M206" s="167"/>
      <c r="N206" s="167"/>
    </row>
    <row r="207" spans="1:47" outlineLevel="1">
      <c r="A207">
        <v>6</v>
      </c>
      <c r="B207" t="s">
        <v>1498</v>
      </c>
      <c r="C207" s="167">
        <f t="shared" si="143"/>
        <v>0</v>
      </c>
      <c r="D207" s="136">
        <f>D202</f>
        <v>0</v>
      </c>
      <c r="E207" s="136">
        <f t="shared" ref="E207:F207" si="145">E202</f>
        <v>0</v>
      </c>
      <c r="F207" s="136">
        <f t="shared" si="145"/>
        <v>0</v>
      </c>
      <c r="G207" s="167" t="s">
        <v>964</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1415</v>
      </c>
      <c r="C210" s="167"/>
      <c r="D210" s="167"/>
      <c r="E210" s="167"/>
      <c r="F210" s="167"/>
      <c r="G210" s="167"/>
      <c r="H210" s="167"/>
      <c r="I210" s="167"/>
      <c r="J210" s="167"/>
      <c r="K210" s="167"/>
      <c r="L210" s="167"/>
      <c r="M210" s="167"/>
      <c r="N210" s="167"/>
    </row>
    <row r="211" spans="1:14" outlineLevel="1">
      <c r="C211" s="175" t="s">
        <v>956</v>
      </c>
      <c r="D211" s="175" t="s">
        <v>957</v>
      </c>
      <c r="E211" s="175" t="s">
        <v>958</v>
      </c>
      <c r="F211" s="172" t="s">
        <v>938</v>
      </c>
      <c r="G211" s="172"/>
      <c r="H211" s="172"/>
      <c r="I211" s="172" t="s">
        <v>1818</v>
      </c>
      <c r="J211" s="172"/>
      <c r="K211" s="172"/>
      <c r="L211" s="172" t="s">
        <v>1819</v>
      </c>
      <c r="M211" s="172"/>
      <c r="N211" s="172"/>
    </row>
    <row r="212" spans="1:14" outlineLevel="1">
      <c r="C212" s="174">
        <v>287</v>
      </c>
      <c r="D212" s="424">
        <v>321</v>
      </c>
      <c r="E212" s="424">
        <v>356</v>
      </c>
      <c r="F212" s="175" t="s">
        <v>956</v>
      </c>
      <c r="G212" s="175" t="s">
        <v>957</v>
      </c>
      <c r="H212" s="175" t="s">
        <v>958</v>
      </c>
      <c r="I212" s="175" t="s">
        <v>956</v>
      </c>
      <c r="J212" s="175" t="s">
        <v>957</v>
      </c>
      <c r="K212" s="175" t="s">
        <v>958</v>
      </c>
      <c r="L212" s="175" t="s">
        <v>956</v>
      </c>
      <c r="M212" s="175" t="s">
        <v>957</v>
      </c>
      <c r="N212" s="175" t="s">
        <v>958</v>
      </c>
    </row>
    <row r="213" spans="1:14" outlineLevel="1">
      <c r="A213">
        <v>1</v>
      </c>
      <c r="B213" t="s">
        <v>1110</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1112</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1111</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937</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962</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1498</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1050</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938</v>
      </c>
      <c r="G222" s="172"/>
      <c r="H222" s="172"/>
      <c r="I222" s="172" t="s">
        <v>1818</v>
      </c>
      <c r="J222" s="172"/>
      <c r="K222" s="172"/>
      <c r="L222" s="172" t="s">
        <v>1819</v>
      </c>
      <c r="M222" s="172"/>
      <c r="N222" s="172"/>
    </row>
    <row r="223" spans="1:14" outlineLevel="1">
      <c r="A223" s="167"/>
      <c r="B223" s="167"/>
      <c r="C223" s="175" t="s">
        <v>956</v>
      </c>
      <c r="D223" s="175" t="s">
        <v>957</v>
      </c>
      <c r="E223" s="175" t="s">
        <v>958</v>
      </c>
      <c r="F223" s="175" t="s">
        <v>956</v>
      </c>
      <c r="G223" s="175" t="s">
        <v>957</v>
      </c>
      <c r="H223" s="175" t="s">
        <v>958</v>
      </c>
      <c r="I223" s="175" t="s">
        <v>956</v>
      </c>
      <c r="J223" s="175" t="s">
        <v>957</v>
      </c>
      <c r="K223" s="175" t="s">
        <v>958</v>
      </c>
      <c r="L223" s="175" t="s">
        <v>956</v>
      </c>
      <c r="M223" s="175" t="s">
        <v>957</v>
      </c>
      <c r="N223" s="175" t="s">
        <v>958</v>
      </c>
    </row>
    <row r="224" spans="1:14" ht="57.75" outlineLevel="1">
      <c r="A224" s="167"/>
      <c r="B224" s="167"/>
      <c r="C224" s="168" t="s">
        <v>804</v>
      </c>
      <c r="D224" s="168" t="s">
        <v>1251</v>
      </c>
      <c r="E224" s="168" t="s">
        <v>1251</v>
      </c>
      <c r="F224" s="167" t="s">
        <v>1251</v>
      </c>
      <c r="G224" s="167"/>
      <c r="H224" s="167"/>
      <c r="I224" s="167"/>
      <c r="J224" s="167"/>
      <c r="K224" s="167"/>
      <c r="L224" s="167"/>
      <c r="M224" s="167"/>
      <c r="N224" s="167"/>
    </row>
    <row r="225" spans="1:64" outlineLevel="1">
      <c r="A225" s="167">
        <v>1</v>
      </c>
      <c r="B225" s="167" t="s">
        <v>1051</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1052</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1656</v>
      </c>
    </row>
    <row r="231" spans="1:64" outlineLevel="1">
      <c r="B231" t="s">
        <v>945</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1729</v>
      </c>
      <c r="C232" t="s">
        <v>1730</v>
      </c>
      <c r="D232" t="s">
        <v>1731</v>
      </c>
      <c r="E232" t="s">
        <v>1732</v>
      </c>
      <c r="F232" t="s">
        <v>1079</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4" outlineLevel="1">
      <c r="B233" t="s">
        <v>1734</v>
      </c>
      <c r="C233" t="s">
        <v>946</v>
      </c>
      <c r="D233" t="s">
        <v>947</v>
      </c>
      <c r="E233" t="s">
        <v>1072</v>
      </c>
      <c r="F233" t="s">
        <v>1735</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4" outlineLevel="1">
      <c r="B234" t="s">
        <v>1134</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960</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963</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1723</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1724</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1725</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1135</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1164</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1">
      <c r="A253" t="s">
        <v>1727</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1414</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1554</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1700</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1096</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1414</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962</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1700</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1096</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1414</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962</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1700</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1096</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1728</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1414</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1554</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1700</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1096</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1414</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962</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1700</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1096</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1414</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962</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1700</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1096</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7" t="s">
        <v>1409</v>
      </c>
      <c r="T306" s="21" t="s">
        <v>1410</v>
      </c>
      <c r="U306" s="21" t="s">
        <v>1411</v>
      </c>
      <c r="V306" s="21" t="s">
        <v>1412</v>
      </c>
      <c r="W306" s="21" t="s">
        <v>1409</v>
      </c>
      <c r="X306" s="21" t="s">
        <v>1410</v>
      </c>
      <c r="Y306" s="21" t="s">
        <v>1411</v>
      </c>
      <c r="Z306" s="21" t="s">
        <v>1412</v>
      </c>
      <c r="AA306" s="21" t="s">
        <v>1409</v>
      </c>
      <c r="AB306" s="21" t="s">
        <v>1410</v>
      </c>
      <c r="AC306" s="21" t="s">
        <v>1411</v>
      </c>
      <c r="AD306" s="21" t="s">
        <v>1412</v>
      </c>
      <c r="AE306" s="21" t="s">
        <v>1409</v>
      </c>
      <c r="AF306" s="21" t="s">
        <v>1410</v>
      </c>
      <c r="AG306" s="21" t="s">
        <v>1411</v>
      </c>
      <c r="AH306" s="458" t="s">
        <v>1412</v>
      </c>
      <c r="AI306" s="447" t="s">
        <v>1409</v>
      </c>
      <c r="AJ306" s="21" t="s">
        <v>1410</v>
      </c>
      <c r="AK306" s="21" t="s">
        <v>1411</v>
      </c>
      <c r="AL306" s="21" t="s">
        <v>1412</v>
      </c>
      <c r="AM306" s="21" t="s">
        <v>1409</v>
      </c>
      <c r="AN306" s="21" t="s">
        <v>1410</v>
      </c>
      <c r="AO306" s="21" t="s">
        <v>1411</v>
      </c>
      <c r="AP306" s="21" t="s">
        <v>1412</v>
      </c>
      <c r="AQ306" s="21" t="s">
        <v>1409</v>
      </c>
      <c r="AR306" s="21" t="s">
        <v>1410</v>
      </c>
      <c r="AS306" s="21" t="s">
        <v>1411</v>
      </c>
      <c r="AT306" s="21" t="s">
        <v>1412</v>
      </c>
      <c r="AU306" s="21" t="s">
        <v>1409</v>
      </c>
      <c r="AV306" s="21" t="s">
        <v>1410</v>
      </c>
      <c r="AW306" s="21" t="s">
        <v>1411</v>
      </c>
      <c r="AX306" s="458" t="s">
        <v>1412</v>
      </c>
      <c r="AY306" s="447" t="s">
        <v>1409</v>
      </c>
      <c r="AZ306" s="21" t="s">
        <v>1410</v>
      </c>
      <c r="BA306" s="21" t="s">
        <v>1411</v>
      </c>
      <c r="BB306" s="21" t="s">
        <v>1412</v>
      </c>
      <c r="BC306" s="21" t="s">
        <v>1409</v>
      </c>
      <c r="BD306" s="21" t="s">
        <v>1410</v>
      </c>
      <c r="BE306" s="21" t="s">
        <v>1411</v>
      </c>
      <c r="BF306" s="21" t="s">
        <v>1412</v>
      </c>
      <c r="BG306" s="21" t="s">
        <v>1409</v>
      </c>
      <c r="BH306" s="21" t="s">
        <v>1410</v>
      </c>
      <c r="BI306" s="21" t="s">
        <v>1411</v>
      </c>
      <c r="BJ306" s="21" t="s">
        <v>1412</v>
      </c>
      <c r="BK306" s="21" t="s">
        <v>1409</v>
      </c>
      <c r="BL306" s="21" t="s">
        <v>1410</v>
      </c>
      <c r="BM306" s="21" t="s">
        <v>1411</v>
      </c>
      <c r="BN306" s="458" t="s">
        <v>1412</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1080</v>
      </c>
    </row>
    <row r="308" spans="1:67" outlineLevel="2">
      <c r="B308" s="51" t="s">
        <v>1116</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1117</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1080</v>
      </c>
    </row>
    <row r="311" spans="1:67" outlineLevel="2">
      <c r="B311" s="51" t="s">
        <v>1116</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1117</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1080</v>
      </c>
    </row>
    <row r="314" spans="1:67" outlineLevel="2">
      <c r="B314" s="51" t="s">
        <v>1116</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1117</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1080</v>
      </c>
    </row>
    <row r="317" spans="1:67" outlineLevel="2">
      <c r="B317" s="51" t="s">
        <v>1116</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1117</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1080</v>
      </c>
    </row>
    <row r="320" spans="1:67" outlineLevel="2">
      <c r="B320" s="51" t="s">
        <v>1116</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1117</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1080</v>
      </c>
    </row>
    <row r="323" spans="2:67" outlineLevel="2">
      <c r="B323" s="51" t="s">
        <v>1116</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1117</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1080</v>
      </c>
    </row>
    <row r="326" spans="2:67" outlineLevel="1">
      <c r="B326" s="51" t="s">
        <v>1116</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1117</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1080</v>
      </c>
    </row>
    <row r="329" spans="2:67" outlineLevel="1">
      <c r="B329" s="51" t="s">
        <v>1116</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1117</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1080</v>
      </c>
    </row>
    <row r="332" spans="2:67" outlineLevel="1">
      <c r="B332" s="51" t="s">
        <v>1116</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1117</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1080</v>
      </c>
    </row>
    <row r="335" spans="2:67" outlineLevel="1">
      <c r="B335" s="51" t="s">
        <v>1116</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1117</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1080</v>
      </c>
    </row>
    <row r="338" spans="2:67" outlineLevel="1">
      <c r="B338" s="51" t="s">
        <v>1116</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1117</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1080</v>
      </c>
    </row>
    <row r="341" spans="2:67" outlineLevel="1">
      <c r="B341" s="51" t="s">
        <v>1116</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1117</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1080</v>
      </c>
    </row>
    <row r="344" spans="2:67" outlineLevel="2">
      <c r="B344" s="51" t="s">
        <v>1116</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1117</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1080</v>
      </c>
    </row>
    <row r="347" spans="2:67" outlineLevel="2">
      <c r="B347" s="51" t="s">
        <v>1116</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1117</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1080</v>
      </c>
    </row>
    <row r="350" spans="2:67" outlineLevel="2">
      <c r="B350" s="51" t="s">
        <v>1116</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1117</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1080</v>
      </c>
    </row>
    <row r="353" spans="1:122" outlineLevel="2">
      <c r="B353" s="51" t="s">
        <v>1116</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1117</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1080</v>
      </c>
    </row>
    <row r="356" spans="1:122" outlineLevel="2">
      <c r="B356" s="51" t="s">
        <v>1116</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1117</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1080</v>
      </c>
    </row>
    <row r="359" spans="1:122" outlineLevel="2">
      <c r="B359" s="51" t="s">
        <v>1116</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1117</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1149</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1123</v>
      </c>
      <c r="BM365" t="s">
        <v>1124</v>
      </c>
      <c r="BT365" t="s">
        <v>1125</v>
      </c>
      <c r="CA365" t="s">
        <v>1126</v>
      </c>
      <c r="CH365" t="s">
        <v>1127</v>
      </c>
    </row>
    <row r="366" spans="1:122" outlineLevel="1">
      <c r="B366" s="29"/>
      <c r="O366" s="29" t="s">
        <v>1144</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1145</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1077</v>
      </c>
      <c r="D369" s="127" t="s">
        <v>1076</v>
      </c>
      <c r="E369" s="127" t="s">
        <v>1075</v>
      </c>
      <c r="F369" s="127" t="s">
        <v>1074</v>
      </c>
      <c r="G369" s="127" t="s">
        <v>1075</v>
      </c>
      <c r="H369" s="127" t="s">
        <v>1074</v>
      </c>
      <c r="I369" s="127" t="s">
        <v>1073</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1146</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66.75"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1147</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78"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1373</v>
      </c>
    </row>
    <row r="730" spans="1:30" ht="17.25"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outlineLevel="1">
      <c r="C732" s="126" t="s">
        <v>1388</v>
      </c>
      <c r="D732" s="126" t="s">
        <v>1389</v>
      </c>
      <c r="L732" s="149" t="s">
        <v>1390</v>
      </c>
      <c r="M732" s="149"/>
      <c r="R732" s="126" t="s">
        <v>1391</v>
      </c>
      <c r="S732" s="126" t="s">
        <v>1392</v>
      </c>
      <c r="T732" s="126" t="s">
        <v>1391</v>
      </c>
      <c r="U732" s="126" t="s">
        <v>1392</v>
      </c>
      <c r="V732" s="31" t="s">
        <v>1393</v>
      </c>
    </row>
    <row r="733" spans="1:30" outlineLevel="1">
      <c r="A733" t="s">
        <v>1227</v>
      </c>
      <c r="B733" t="s">
        <v>854</v>
      </c>
      <c r="C733" s="391">
        <f t="shared" ref="C733:D740" si="378">T733</f>
        <v>0</v>
      </c>
      <c r="D733" s="391">
        <f t="shared" si="378"/>
        <v>0</v>
      </c>
      <c r="G733" s="29" t="s">
        <v>1394</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1395</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1062</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1396</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865</v>
      </c>
      <c r="B737" t="s">
        <v>854</v>
      </c>
      <c r="C737" s="391">
        <f t="shared" si="378"/>
        <v>0</v>
      </c>
      <c r="D737" s="391">
        <f t="shared" si="378"/>
        <v>0</v>
      </c>
      <c r="G737" s="29" t="s">
        <v>1394</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1395</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1062</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1396</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75" outlineLevel="1">
      <c r="Y741" s="414" t="s">
        <v>1397</v>
      </c>
      <c r="Z741" s="415"/>
      <c r="AA741" s="415"/>
      <c r="AB741" s="415"/>
      <c r="AC741" s="415"/>
      <c r="AD741" s="415"/>
    </row>
    <row r="743" spans="1:30">
      <c r="A743" s="184" t="s">
        <v>1476</v>
      </c>
    </row>
    <row r="744" spans="1:30" ht="45.75"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1485</v>
      </c>
    </row>
    <row r="745" spans="1:30" outlineLevel="1">
      <c r="A745" s="102" t="s">
        <v>1105</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1106</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1668</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865</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1105</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1106</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1668</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865</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1105</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1106</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1668</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865</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959</v>
      </c>
      <c r="C4" s="49">
        <v>3</v>
      </c>
      <c r="D4" s="62" t="str">
        <f>(INDEX(i.TOL_Desc,d.TOL,1)&amp;" ")</f>
        <v xml:space="preserve">Spr </v>
      </c>
    </row>
    <row r="5" spans="1:73">
      <c r="A5" s="184" t="s">
        <v>1137</v>
      </c>
    </row>
    <row r="6" spans="1:73" outlineLevel="1">
      <c r="B6" s="33" t="s">
        <v>1854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955</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938</v>
      </c>
      <c r="AN8" s="276"/>
      <c r="AO8" s="276"/>
      <c r="AP8" s="276" t="s">
        <v>1818</v>
      </c>
      <c r="AQ8" s="276"/>
      <c r="AR8" s="276"/>
      <c r="AS8" s="276" t="s">
        <v>1819</v>
      </c>
      <c r="AT8" s="276"/>
      <c r="AU8" s="276"/>
    </row>
    <row r="9" spans="1:73" outlineLevel="1" collapsed="1">
      <c r="A9" s="252"/>
      <c r="B9" s="252"/>
      <c r="C9" s="277" t="s">
        <v>956</v>
      </c>
      <c r="D9" s="277" t="s">
        <v>957</v>
      </c>
      <c r="E9" s="277" t="s">
        <v>958</v>
      </c>
      <c r="F9" s="277" t="s">
        <v>956</v>
      </c>
      <c r="G9" s="277" t="s">
        <v>957</v>
      </c>
      <c r="H9" s="277" t="s">
        <v>958</v>
      </c>
      <c r="I9" s="277" t="s">
        <v>956</v>
      </c>
      <c r="J9" s="277" t="s">
        <v>957</v>
      </c>
      <c r="K9" s="277" t="s">
        <v>958</v>
      </c>
      <c r="L9" s="277" t="s">
        <v>956</v>
      </c>
      <c r="M9" s="277" t="s">
        <v>957</v>
      </c>
      <c r="N9" s="277" t="s">
        <v>958</v>
      </c>
      <c r="O9" s="277" t="s">
        <v>956</v>
      </c>
      <c r="P9" s="277" t="s">
        <v>957</v>
      </c>
      <c r="Q9" s="277" t="s">
        <v>958</v>
      </c>
      <c r="R9" s="277" t="s">
        <v>956</v>
      </c>
      <c r="S9" s="277" t="s">
        <v>957</v>
      </c>
      <c r="T9" s="277" t="s">
        <v>958</v>
      </c>
      <c r="U9" s="277" t="s">
        <v>956</v>
      </c>
      <c r="V9" s="277" t="s">
        <v>957</v>
      </c>
      <c r="W9" s="277" t="s">
        <v>958</v>
      </c>
      <c r="X9" s="277" t="s">
        <v>956</v>
      </c>
      <c r="Y9" s="277" t="s">
        <v>957</v>
      </c>
      <c r="Z9" s="277" t="s">
        <v>958</v>
      </c>
      <c r="AA9" s="277" t="s">
        <v>956</v>
      </c>
      <c r="AB9" s="277" t="s">
        <v>957</v>
      </c>
      <c r="AC9" s="277" t="s">
        <v>958</v>
      </c>
      <c r="AD9" s="277" t="s">
        <v>956</v>
      </c>
      <c r="AE9" s="277" t="s">
        <v>957</v>
      </c>
      <c r="AF9" s="277" t="s">
        <v>958</v>
      </c>
      <c r="AG9" s="277" t="s">
        <v>956</v>
      </c>
      <c r="AH9" s="277" t="s">
        <v>957</v>
      </c>
      <c r="AI9" s="277" t="s">
        <v>958</v>
      </c>
      <c r="AJ9" s="277" t="s">
        <v>956</v>
      </c>
      <c r="AK9" s="277" t="s">
        <v>957</v>
      </c>
      <c r="AL9" s="277" t="s">
        <v>958</v>
      </c>
      <c r="AM9" s="277" t="s">
        <v>956</v>
      </c>
      <c r="AN9" s="277" t="s">
        <v>957</v>
      </c>
      <c r="AO9" s="277" t="s">
        <v>958</v>
      </c>
      <c r="AP9" s="277" t="s">
        <v>956</v>
      </c>
      <c r="AQ9" s="277" t="s">
        <v>957</v>
      </c>
      <c r="AR9" s="277" t="s">
        <v>958</v>
      </c>
      <c r="AS9" s="277" t="s">
        <v>956</v>
      </c>
      <c r="AT9" s="277" t="s">
        <v>957</v>
      </c>
      <c r="AU9" s="277" t="s">
        <v>958</v>
      </c>
    </row>
    <row r="10" spans="1:73" outlineLevel="1">
      <c r="A10" s="252"/>
      <c r="B10" s="252" t="s">
        <v>1136</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950</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951</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961</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1130</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1683</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952</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953</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954</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1079</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1683</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1684</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1685</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1687</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1079</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1683</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1688</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1685</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1689</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1079</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1683</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1690</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1685</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1691</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1079</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1683</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1692</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1685</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1693</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1079</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1683</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1694</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1685</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1695</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1119</v>
      </c>
      <c r="G44" s="283"/>
      <c r="H44" s="31"/>
      <c r="I44" s="31"/>
      <c r="J44" s="31"/>
      <c r="K44" s="31"/>
      <c r="L44" s="31"/>
      <c r="M44" s="31"/>
      <c r="N44" s="31"/>
      <c r="O44" s="31"/>
      <c r="P44" s="31"/>
      <c r="Q44" s="31"/>
      <c r="R44" s="31"/>
      <c r="S44" s="31"/>
      <c r="T44" s="31"/>
    </row>
    <row r="45" spans="1:69" outlineLevel="1">
      <c r="B45" s="286" t="s">
        <v>1143</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949</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1260</v>
      </c>
      <c r="C63" s="21">
        <v>0</v>
      </c>
      <c r="D63" s="21">
        <v>1</v>
      </c>
      <c r="E63" s="21">
        <v>2</v>
      </c>
      <c r="F63" s="21">
        <v>3</v>
      </c>
      <c r="G63" s="21">
        <v>4</v>
      </c>
      <c r="H63" s="21">
        <v>5</v>
      </c>
      <c r="I63" s="21">
        <v>6</v>
      </c>
      <c r="J63" s="21"/>
    </row>
    <row r="64" spans="1:43" outlineLevel="1">
      <c r="C64" s="21" t="s">
        <v>1253</v>
      </c>
      <c r="D64" s="21" t="s">
        <v>1254</v>
      </c>
      <c r="E64" s="21" t="s">
        <v>1255</v>
      </c>
      <c r="F64" s="21" t="s">
        <v>1256</v>
      </c>
      <c r="G64" s="21" t="s">
        <v>1257</v>
      </c>
      <c r="H64" s="21" t="s">
        <v>1258</v>
      </c>
      <c r="I64" s="21" t="s">
        <v>1259</v>
      </c>
      <c r="M64" s="21" t="s">
        <v>1253</v>
      </c>
      <c r="N64" s="21" t="s">
        <v>1254</v>
      </c>
      <c r="O64" s="21" t="s">
        <v>1255</v>
      </c>
      <c r="P64" s="21" t="s">
        <v>1256</v>
      </c>
      <c r="Q64" s="21" t="s">
        <v>1257</v>
      </c>
      <c r="R64" s="21" t="s">
        <v>1258</v>
      </c>
      <c r="S64" s="21" t="s">
        <v>1259</v>
      </c>
      <c r="W64" s="21" t="s">
        <v>1253</v>
      </c>
      <c r="X64" s="21" t="s">
        <v>1254</v>
      </c>
      <c r="Y64" s="21" t="s">
        <v>1255</v>
      </c>
      <c r="Z64" s="21" t="s">
        <v>1256</v>
      </c>
      <c r="AA64" s="21" t="s">
        <v>1257</v>
      </c>
      <c r="AB64" s="21" t="s">
        <v>1258</v>
      </c>
      <c r="AC64" s="21" t="s">
        <v>1259</v>
      </c>
      <c r="AG64" s="21" t="s">
        <v>1253</v>
      </c>
      <c r="AH64" s="21" t="s">
        <v>1254</v>
      </c>
      <c r="AI64" s="21" t="s">
        <v>1255</v>
      </c>
      <c r="AJ64" s="21" t="s">
        <v>1256</v>
      </c>
      <c r="AK64" s="21" t="s">
        <v>1257</v>
      </c>
      <c r="AL64" s="21" t="s">
        <v>1258</v>
      </c>
      <c r="AM64" s="21" t="s">
        <v>1259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1398</v>
      </c>
      <c r="E67" t="s">
        <v>938</v>
      </c>
      <c r="F67" t="s">
        <v>1818</v>
      </c>
      <c r="G67" t="s">
        <v>1819</v>
      </c>
    </row>
    <row r="68" spans="1:39" outlineLevel="1">
      <c r="B68" s="29" t="s">
        <v>1399</v>
      </c>
      <c r="C68">
        <f>INDEX(E68:G68,1,d.Region)</f>
        <v>0</v>
      </c>
    </row>
    <row r="70" spans="1:39">
      <c r="A70" s="16" t="s">
        <v>1023</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933</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910</v>
      </c>
      <c r="P72" s="149"/>
      <c r="Q72" s="149"/>
      <c r="R72" s="149"/>
      <c r="S72" s="149" t="s">
        <v>910</v>
      </c>
      <c r="T72" s="149"/>
      <c r="U72" s="149"/>
      <c r="V72" s="149"/>
      <c r="W72" s="149" t="s">
        <v>910</v>
      </c>
      <c r="X72" s="149"/>
      <c r="Y72" s="149"/>
      <c r="Z72" s="149"/>
      <c r="AA72" s="149" t="s">
        <v>910</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934</v>
      </c>
      <c r="T73" s="48" t="s">
        <v>935</v>
      </c>
      <c r="U73" s="48" t="s">
        <v>936</v>
      </c>
      <c r="V73" s="48" t="s">
        <v>968</v>
      </c>
      <c r="W73" s="48" t="s">
        <v>934</v>
      </c>
      <c r="X73" s="48" t="s">
        <v>935</v>
      </c>
      <c r="Y73" s="48" t="s">
        <v>936</v>
      </c>
      <c r="Z73" s="48" t="s">
        <v>968</v>
      </c>
      <c r="AA73" s="48" t="s">
        <v>934</v>
      </c>
      <c r="AB73" s="48" t="s">
        <v>935</v>
      </c>
      <c r="AC73" s="48" t="s">
        <v>936</v>
      </c>
      <c r="AD73" s="48" t="s">
        <v>968</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978</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977</v>
      </c>
      <c r="P91" s="118"/>
      <c r="Q91" s="118"/>
      <c r="R91" s="118"/>
      <c r="S91" s="139" t="s">
        <v>938</v>
      </c>
      <c r="T91" s="139"/>
      <c r="U91" s="139"/>
      <c r="V91" s="139"/>
      <c r="W91" s="139" t="s">
        <v>1818</v>
      </c>
      <c r="X91" s="139"/>
      <c r="Y91" s="139"/>
      <c r="Z91" s="139"/>
      <c r="AA91" s="139" t="s">
        <v>1819</v>
      </c>
      <c r="AB91" s="139"/>
      <c r="AC91" s="139"/>
      <c r="AD91" s="139"/>
    </row>
    <row r="92" spans="1:30" outlineLevel="1">
      <c r="B92" t="s">
        <v>967</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969</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840</v>
      </c>
      <c r="I97" s="27" t="s">
        <v>841</v>
      </c>
      <c r="J97" s="27" t="s">
        <v>842</v>
      </c>
      <c r="K97" s="27" t="s">
        <v>1471</v>
      </c>
    </row>
    <row r="98" spans="1:11" outlineLevel="1">
      <c r="B98" t="s">
        <v>377</v>
      </c>
      <c r="C98" s="32">
        <v>70</v>
      </c>
      <c r="D98" s="32">
        <v>50</v>
      </c>
      <c r="E98" s="32">
        <v>75</v>
      </c>
      <c r="F98" s="32">
        <v>50</v>
      </c>
      <c r="H98" s="110">
        <v>1</v>
      </c>
      <c r="I98" s="110">
        <v>1</v>
      </c>
      <c r="J98" s="110">
        <v>1</v>
      </c>
      <c r="K98" s="110">
        <v>1</v>
      </c>
    </row>
    <row r="99" spans="1:11" outlineLevel="1">
      <c r="B99" t="s">
        <v>854</v>
      </c>
      <c r="H99" s="110">
        <v>0.75</v>
      </c>
      <c r="I99" s="110">
        <v>0.75</v>
      </c>
      <c r="J99" s="110">
        <v>0.75</v>
      </c>
      <c r="K99" s="110">
        <v>0.75</v>
      </c>
    </row>
    <row r="100" spans="1:11" outlineLevel="1">
      <c r="B100" t="s">
        <v>855</v>
      </c>
      <c r="H100" s="110">
        <v>1.25</v>
      </c>
      <c r="I100" s="110">
        <v>1.25</v>
      </c>
      <c r="J100" s="110">
        <v>1.25</v>
      </c>
      <c r="K100" s="110">
        <v>1.25</v>
      </c>
    </row>
    <row r="101" spans="1:11" outlineLevel="1">
      <c r="B101" t="s">
        <v>856</v>
      </c>
      <c r="H101" s="111"/>
      <c r="I101" s="110">
        <v>1.5</v>
      </c>
      <c r="J101" s="111"/>
      <c r="K101" s="110">
        <v>1.5</v>
      </c>
    </row>
    <row r="102" spans="1:11" outlineLevel="1"/>
    <row r="103" spans="1:11" collapsed="1"/>
    <row r="104" spans="1:11">
      <c r="A104" s="184" t="s">
        <v>843</v>
      </c>
      <c r="B104" s="16"/>
      <c r="C104" t="s">
        <v>921</v>
      </c>
    </row>
    <row r="105" spans="1:11">
      <c r="A105" s="184"/>
      <c r="B105" s="16"/>
      <c r="J105" t="s">
        <v>1818</v>
      </c>
    </row>
    <row r="106" spans="1:11" ht="38.25" outlineLevel="1">
      <c r="C106" s="27" t="s">
        <v>965</v>
      </c>
      <c r="D106" s="210" t="s">
        <v>1504</v>
      </c>
      <c r="E106" s="210" t="s">
        <v>1505</v>
      </c>
      <c r="F106" s="210" t="s">
        <v>1505</v>
      </c>
      <c r="G106" s="210" t="s">
        <v>1505</v>
      </c>
    </row>
    <row r="107" spans="1:11" outlineLevel="1">
      <c r="C107" s="27"/>
      <c r="D107" s="210"/>
      <c r="E107" s="541" t="s">
        <v>1726</v>
      </c>
      <c r="F107" s="541" t="s">
        <v>1727</v>
      </c>
      <c r="G107" s="541" t="s">
        <v>1728</v>
      </c>
    </row>
    <row r="108" spans="1:11" outlineLevel="1">
      <c r="A108">
        <v>1</v>
      </c>
      <c r="B108" t="s">
        <v>844</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845</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1439</v>
      </c>
    </row>
    <row r="113" spans="1:13" ht="78.75" outlineLevel="1">
      <c r="C113" s="119" t="s">
        <v>804</v>
      </c>
      <c r="D113" s="119" t="s">
        <v>1440</v>
      </c>
      <c r="E113" s="119" t="s">
        <v>1441</v>
      </c>
      <c r="F113" s="119" t="s">
        <v>1442</v>
      </c>
      <c r="G113" s="119" t="s">
        <v>1443</v>
      </c>
      <c r="H113" s="119" t="s">
        <v>1444</v>
      </c>
      <c r="I113" s="119" t="s">
        <v>1445</v>
      </c>
      <c r="J113" s="119" t="s">
        <v>1231</v>
      </c>
      <c r="K113" s="119" t="s">
        <v>1446</v>
      </c>
      <c r="L113" s="119" t="s">
        <v>1447</v>
      </c>
      <c r="M113" s="119" t="s">
        <v>1448</v>
      </c>
    </row>
    <row r="114" spans="1:13" outlineLevel="1">
      <c r="A114">
        <v>1</v>
      </c>
      <c r="B114" t="s">
        <v>1449</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1450</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1451</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1452</v>
      </c>
      <c r="C117" s="32">
        <v>0.5</v>
      </c>
      <c r="D117" s="32">
        <v>1000000</v>
      </c>
      <c r="M117" s="393">
        <v>1</v>
      </c>
    </row>
    <row r="118" spans="1:13" outlineLevel="1"/>
    <row r="119" spans="1:13" outlineLevel="1"/>
    <row r="120" spans="1:13" outlineLevel="1">
      <c r="A120" s="184" t="s">
        <v>1453</v>
      </c>
    </row>
    <row r="121" spans="1:13" ht="66.75" outlineLevel="1">
      <c r="C121" s="119" t="s">
        <v>1214</v>
      </c>
      <c r="D121" s="119" t="s">
        <v>1213</v>
      </c>
      <c r="E121" s="119" t="s">
        <v>1454</v>
      </c>
      <c r="F121" s="119" t="s">
        <v>1455</v>
      </c>
      <c r="G121" s="119" t="s">
        <v>1456</v>
      </c>
      <c r="H121" s="119"/>
      <c r="I121" s="119"/>
    </row>
    <row r="122" spans="1:13" outlineLevel="1">
      <c r="A122">
        <v>1</v>
      </c>
      <c r="B122" s="466" t="s">
        <v>1457</v>
      </c>
      <c r="C122" s="466" t="b">
        <v>0</v>
      </c>
      <c r="D122" s="466" t="b">
        <v>0</v>
      </c>
      <c r="E122" s="466" t="s">
        <v>34</v>
      </c>
      <c r="F122" s="466" t="s">
        <v>34</v>
      </c>
      <c r="G122" s="466" t="s">
        <v>34</v>
      </c>
    </row>
    <row r="123" spans="1:13" outlineLevel="1">
      <c r="A123">
        <v>2</v>
      </c>
      <c r="B123" s="466" t="s">
        <v>1458</v>
      </c>
      <c r="C123" s="466" t="b">
        <v>1</v>
      </c>
      <c r="D123" s="466" t="b">
        <v>1</v>
      </c>
      <c r="E123" s="466">
        <v>1</v>
      </c>
      <c r="F123" s="466">
        <v>3.0000000000000001E-6</v>
      </c>
      <c r="G123" s="466" t="s">
        <v>34</v>
      </c>
    </row>
    <row r="124" spans="1:13" outlineLevel="1">
      <c r="A124">
        <v>3</v>
      </c>
      <c r="B124" s="466" t="s">
        <v>1459</v>
      </c>
      <c r="C124" s="466" t="b">
        <v>1</v>
      </c>
      <c r="D124" s="466" t="b">
        <v>1</v>
      </c>
      <c r="E124" s="466">
        <v>1</v>
      </c>
      <c r="F124" s="466">
        <v>5.0000000000000004E-6</v>
      </c>
      <c r="G124" s="466" t="s">
        <v>34</v>
      </c>
    </row>
    <row r="125" spans="1:13" outlineLevel="1">
      <c r="A125">
        <v>4</v>
      </c>
      <c r="B125" s="466" t="s">
        <v>1460</v>
      </c>
      <c r="C125" s="466" t="b">
        <v>1</v>
      </c>
      <c r="D125" s="466" t="b">
        <v>1</v>
      </c>
      <c r="E125" s="466">
        <v>2</v>
      </c>
      <c r="F125" s="466" t="s">
        <v>34</v>
      </c>
      <c r="G125" s="466">
        <v>0.3</v>
      </c>
    </row>
    <row r="126" spans="1:13" outlineLevel="1">
      <c r="A126">
        <v>5</v>
      </c>
      <c r="B126" s="466" t="s">
        <v>1461</v>
      </c>
      <c r="C126" s="466" t="b">
        <v>1</v>
      </c>
      <c r="D126" s="466" t="b">
        <v>1</v>
      </c>
      <c r="E126" s="466">
        <v>2</v>
      </c>
      <c r="F126" s="466" t="s">
        <v>34</v>
      </c>
      <c r="G126" s="466">
        <v>0.7</v>
      </c>
    </row>
    <row r="128" spans="1:13">
      <c r="A128" s="184" t="s">
        <v>922</v>
      </c>
      <c r="B128" s="16"/>
      <c r="C128" t="s">
        <v>921</v>
      </c>
    </row>
    <row r="129" spans="1:192" outlineLevel="1">
      <c r="C129" s="175" t="s">
        <v>1227</v>
      </c>
      <c r="D129" s="175" t="s">
        <v>865</v>
      </c>
      <c r="E129" s="172" t="s">
        <v>1227</v>
      </c>
      <c r="F129" s="172"/>
      <c r="G129" s="172"/>
      <c r="H129" s="172" t="s">
        <v>865</v>
      </c>
      <c r="I129" s="172"/>
      <c r="J129" s="172"/>
    </row>
    <row r="130" spans="1:192" ht="94.5" outlineLevel="1">
      <c r="C130" s="168" t="s">
        <v>849</v>
      </c>
      <c r="D130" s="167"/>
      <c r="E130" s="168" t="s">
        <v>851</v>
      </c>
      <c r="F130" s="168" t="s">
        <v>852</v>
      </c>
      <c r="G130" s="168" t="s">
        <v>853</v>
      </c>
      <c r="H130" s="168" t="s">
        <v>851</v>
      </c>
      <c r="I130" s="168" t="s">
        <v>852</v>
      </c>
      <c r="J130" s="168" t="s">
        <v>853</v>
      </c>
    </row>
    <row r="131" spans="1:192" outlineLevel="1">
      <c r="B131" s="29" t="s">
        <v>850</v>
      </c>
      <c r="C131" s="167"/>
      <c r="D131" s="167"/>
      <c r="E131" s="334">
        <v>0.5</v>
      </c>
      <c r="F131" s="334">
        <v>0.85</v>
      </c>
      <c r="G131" s="334">
        <v>1</v>
      </c>
      <c r="H131" s="334">
        <v>0.5</v>
      </c>
      <c r="I131" s="334">
        <v>0.85</v>
      </c>
      <c r="J131" s="334">
        <v>1</v>
      </c>
    </row>
    <row r="132" spans="1:192" outlineLevel="1">
      <c r="A132">
        <v>1</v>
      </c>
      <c r="B132" t="s">
        <v>846</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847</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848</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1167</v>
      </c>
      <c r="CE137" t="s">
        <v>1167</v>
      </c>
    </row>
    <row r="138" spans="1:192" ht="17.25">
      <c r="A138" s="219" t="s">
        <v>1173</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861</v>
      </c>
      <c r="D139" s="168" t="s">
        <v>862</v>
      </c>
      <c r="E139" s="168" t="s">
        <v>1234</v>
      </c>
      <c r="F139" s="168" t="s">
        <v>289</v>
      </c>
      <c r="G139" s="168" t="s">
        <v>290</v>
      </c>
      <c r="H139" s="168" t="s">
        <v>991</v>
      </c>
      <c r="I139" s="168" t="s">
        <v>986</v>
      </c>
      <c r="J139" s="168" t="s">
        <v>992</v>
      </c>
      <c r="K139" s="168" t="s">
        <v>990</v>
      </c>
      <c r="L139" s="168" t="s">
        <v>860</v>
      </c>
      <c r="M139" s="168" t="s">
        <v>1059</v>
      </c>
      <c r="N139" s="168" t="s">
        <v>397</v>
      </c>
      <c r="O139" s="168" t="s">
        <v>1647</v>
      </c>
      <c r="P139" s="168" t="s">
        <v>1648</v>
      </c>
      <c r="Q139" s="167"/>
      <c r="X139" s="27" t="s">
        <v>891</v>
      </c>
      <c r="Y139" s="27" t="s">
        <v>892</v>
      </c>
      <c r="Z139" s="27" t="s">
        <v>893</v>
      </c>
      <c r="AA139" s="27" t="s">
        <v>894</v>
      </c>
      <c r="AB139" s="27" t="s">
        <v>895</v>
      </c>
      <c r="AC139" s="27" t="s">
        <v>896</v>
      </c>
      <c r="AD139" s="27" t="s">
        <v>897</v>
      </c>
      <c r="AE139" s="27" t="s">
        <v>891</v>
      </c>
      <c r="AF139" s="27" t="s">
        <v>892</v>
      </c>
      <c r="AG139" s="27" t="s">
        <v>893</v>
      </c>
      <c r="AH139" s="27" t="s">
        <v>894</v>
      </c>
      <c r="AI139" s="27" t="s">
        <v>895</v>
      </c>
      <c r="AJ139" s="27" t="s">
        <v>896</v>
      </c>
      <c r="AK139" s="27" t="s">
        <v>897</v>
      </c>
      <c r="AL139" s="27" t="s">
        <v>891</v>
      </c>
      <c r="AM139" s="27" t="s">
        <v>892</v>
      </c>
      <c r="AN139" s="27" t="s">
        <v>893</v>
      </c>
      <c r="AO139" s="27" t="s">
        <v>894</v>
      </c>
      <c r="AP139" s="27" t="s">
        <v>895</v>
      </c>
      <c r="AQ139" s="27" t="s">
        <v>896</v>
      </c>
      <c r="AR139" s="27" t="s">
        <v>897</v>
      </c>
      <c r="AS139" s="27" t="s">
        <v>891</v>
      </c>
      <c r="AT139" s="27" t="s">
        <v>892</v>
      </c>
      <c r="AU139" s="27" t="s">
        <v>893</v>
      </c>
      <c r="AV139" s="27" t="s">
        <v>894</v>
      </c>
      <c r="AW139" s="27" t="s">
        <v>895</v>
      </c>
      <c r="AX139" s="27" t="s">
        <v>896</v>
      </c>
      <c r="AY139" s="27" t="s">
        <v>897</v>
      </c>
      <c r="AZ139" s="27" t="s">
        <v>891</v>
      </c>
      <c r="BA139" s="27" t="s">
        <v>892</v>
      </c>
      <c r="BB139" s="27" t="s">
        <v>893</v>
      </c>
      <c r="BC139" s="27" t="s">
        <v>894</v>
      </c>
      <c r="BD139" s="27" t="s">
        <v>895</v>
      </c>
      <c r="BE139" s="27" t="s">
        <v>896</v>
      </c>
      <c r="BF139" s="27" t="s">
        <v>897</v>
      </c>
      <c r="BG139" s="27" t="s">
        <v>891</v>
      </c>
      <c r="BH139" s="27" t="s">
        <v>892</v>
      </c>
      <c r="BI139" s="27" t="s">
        <v>893</v>
      </c>
      <c r="BJ139" s="27" t="s">
        <v>894</v>
      </c>
      <c r="BK139" s="27" t="s">
        <v>895</v>
      </c>
      <c r="BL139" s="27" t="s">
        <v>896</v>
      </c>
      <c r="BM139" s="27" t="s">
        <v>897</v>
      </c>
      <c r="BO139" s="152" t="s">
        <v>891</v>
      </c>
      <c r="BP139" s="27" t="s">
        <v>892</v>
      </c>
      <c r="BQ139" s="27" t="s">
        <v>893</v>
      </c>
      <c r="BR139" s="27" t="s">
        <v>894</v>
      </c>
      <c r="BS139" s="27" t="s">
        <v>895</v>
      </c>
      <c r="BT139" s="27" t="s">
        <v>896</v>
      </c>
      <c r="BU139" s="160" t="s">
        <v>897</v>
      </c>
      <c r="BV139" s="27" t="s">
        <v>891</v>
      </c>
      <c r="BW139" s="27" t="s">
        <v>892</v>
      </c>
      <c r="BX139" s="27" t="s">
        <v>893</v>
      </c>
      <c r="BY139" s="27" t="s">
        <v>894</v>
      </c>
      <c r="BZ139" s="27" t="s">
        <v>895</v>
      </c>
      <c r="CA139" s="27" t="s">
        <v>896</v>
      </c>
      <c r="CB139" s="160" t="s">
        <v>897</v>
      </c>
      <c r="CC139" s="27" t="s">
        <v>891</v>
      </c>
      <c r="CD139" s="27" t="s">
        <v>892</v>
      </c>
      <c r="CE139" s="27" t="s">
        <v>893</v>
      </c>
      <c r="CF139" s="27" t="s">
        <v>894</v>
      </c>
      <c r="CG139" s="27" t="s">
        <v>895</v>
      </c>
      <c r="CH139" s="27" t="s">
        <v>896</v>
      </c>
      <c r="CI139" s="156" t="s">
        <v>897</v>
      </c>
      <c r="CJ139" s="152" t="s">
        <v>891</v>
      </c>
      <c r="CK139" s="27" t="s">
        <v>892</v>
      </c>
      <c r="CL139" s="27" t="s">
        <v>893</v>
      </c>
      <c r="CM139" s="27" t="s">
        <v>894</v>
      </c>
      <c r="CN139" s="27" t="s">
        <v>895</v>
      </c>
      <c r="CO139" s="27" t="s">
        <v>896</v>
      </c>
      <c r="CP139" s="160" t="s">
        <v>897</v>
      </c>
      <c r="CQ139" s="27" t="s">
        <v>891</v>
      </c>
      <c r="CR139" s="27" t="s">
        <v>892</v>
      </c>
      <c r="CS139" s="27" t="s">
        <v>893</v>
      </c>
      <c r="CT139" s="27" t="s">
        <v>894</v>
      </c>
      <c r="CU139" s="27" t="s">
        <v>895</v>
      </c>
      <c r="CV139" s="27" t="s">
        <v>896</v>
      </c>
      <c r="CW139" s="160" t="s">
        <v>897</v>
      </c>
      <c r="CX139" s="27" t="s">
        <v>891</v>
      </c>
      <c r="CY139" s="27" t="s">
        <v>892</v>
      </c>
      <c r="CZ139" s="27" t="s">
        <v>893</v>
      </c>
      <c r="DA139" s="27" t="s">
        <v>894</v>
      </c>
      <c r="DB139" s="27" t="s">
        <v>895</v>
      </c>
      <c r="DC139" s="27" t="s">
        <v>896</v>
      </c>
      <c r="DD139" s="156" t="s">
        <v>897</v>
      </c>
      <c r="DE139" s="152" t="s">
        <v>891</v>
      </c>
      <c r="DF139" s="27" t="s">
        <v>892</v>
      </c>
      <c r="DG139" s="27" t="s">
        <v>893</v>
      </c>
      <c r="DH139" s="27" t="s">
        <v>894</v>
      </c>
      <c r="DI139" s="27" t="s">
        <v>895</v>
      </c>
      <c r="DJ139" s="27" t="s">
        <v>896</v>
      </c>
      <c r="DK139" s="160" t="s">
        <v>897</v>
      </c>
      <c r="DL139" s="27" t="s">
        <v>891</v>
      </c>
      <c r="DM139" s="27" t="s">
        <v>892</v>
      </c>
      <c r="DN139" s="27" t="s">
        <v>893</v>
      </c>
      <c r="DO139" s="27" t="s">
        <v>894</v>
      </c>
      <c r="DP139" s="27" t="s">
        <v>895</v>
      </c>
      <c r="DQ139" s="27" t="s">
        <v>896</v>
      </c>
      <c r="DR139" s="160" t="s">
        <v>897</v>
      </c>
      <c r="DS139" s="27" t="s">
        <v>891</v>
      </c>
      <c r="DT139" s="27" t="s">
        <v>892</v>
      </c>
      <c r="DU139" s="27" t="s">
        <v>893</v>
      </c>
      <c r="DV139" s="27" t="s">
        <v>894</v>
      </c>
      <c r="DW139" s="27" t="s">
        <v>895</v>
      </c>
      <c r="DX139" s="27" t="s">
        <v>896</v>
      </c>
      <c r="DY139" s="156" t="s">
        <v>897</v>
      </c>
      <c r="DZ139" s="152" t="s">
        <v>891</v>
      </c>
      <c r="EA139" s="27" t="s">
        <v>892</v>
      </c>
      <c r="EB139" s="27" t="s">
        <v>893</v>
      </c>
      <c r="EC139" s="27" t="s">
        <v>894</v>
      </c>
      <c r="ED139" s="27" t="s">
        <v>895</v>
      </c>
      <c r="EE139" s="27" t="s">
        <v>896</v>
      </c>
      <c r="EF139" s="160" t="s">
        <v>897</v>
      </c>
      <c r="EG139" s="27" t="s">
        <v>891</v>
      </c>
      <c r="EH139" s="27" t="s">
        <v>892</v>
      </c>
      <c r="EI139" s="27" t="s">
        <v>893</v>
      </c>
      <c r="EJ139" s="27" t="s">
        <v>894</v>
      </c>
      <c r="EK139" s="27" t="s">
        <v>895</v>
      </c>
      <c r="EL139" s="27" t="s">
        <v>896</v>
      </c>
      <c r="EM139" s="160" t="s">
        <v>897</v>
      </c>
      <c r="EN139" s="27" t="s">
        <v>891</v>
      </c>
      <c r="EO139" s="27" t="s">
        <v>892</v>
      </c>
      <c r="EP139" s="27" t="s">
        <v>893</v>
      </c>
      <c r="EQ139" s="27" t="s">
        <v>894</v>
      </c>
      <c r="ER139" s="27" t="s">
        <v>895</v>
      </c>
      <c r="ES139" s="27" t="s">
        <v>896</v>
      </c>
      <c r="ET139" s="156" t="s">
        <v>897</v>
      </c>
      <c r="EU139" s="152" t="s">
        <v>891</v>
      </c>
      <c r="EV139" s="27" t="s">
        <v>892</v>
      </c>
      <c r="EW139" s="27" t="s">
        <v>893</v>
      </c>
      <c r="EX139" s="27" t="s">
        <v>894</v>
      </c>
      <c r="EY139" s="27" t="s">
        <v>895</v>
      </c>
      <c r="EZ139" s="27" t="s">
        <v>896</v>
      </c>
      <c r="FA139" s="160" t="s">
        <v>897</v>
      </c>
      <c r="FB139" s="27" t="s">
        <v>891</v>
      </c>
      <c r="FC139" s="27" t="s">
        <v>892</v>
      </c>
      <c r="FD139" s="27" t="s">
        <v>893</v>
      </c>
      <c r="FE139" s="27" t="s">
        <v>894</v>
      </c>
      <c r="FF139" s="27" t="s">
        <v>895</v>
      </c>
      <c r="FG139" s="27" t="s">
        <v>896</v>
      </c>
      <c r="FH139" s="160" t="s">
        <v>897</v>
      </c>
      <c r="FI139" s="27" t="s">
        <v>891</v>
      </c>
      <c r="FJ139" s="27" t="s">
        <v>892</v>
      </c>
      <c r="FK139" s="27" t="s">
        <v>893</v>
      </c>
      <c r="FL139" s="27" t="s">
        <v>894</v>
      </c>
      <c r="FM139" s="27" t="s">
        <v>895</v>
      </c>
      <c r="FN139" s="27" t="s">
        <v>896</v>
      </c>
      <c r="FO139" s="156" t="s">
        <v>897</v>
      </c>
      <c r="FP139" s="152" t="s">
        <v>891</v>
      </c>
      <c r="FQ139" s="27" t="s">
        <v>892</v>
      </c>
      <c r="FR139" s="27" t="s">
        <v>893</v>
      </c>
      <c r="FS139" s="27" t="s">
        <v>894</v>
      </c>
      <c r="FT139" s="27" t="s">
        <v>895</v>
      </c>
      <c r="FU139" s="27" t="s">
        <v>896</v>
      </c>
      <c r="FV139" s="160" t="s">
        <v>897</v>
      </c>
      <c r="FW139" s="27" t="s">
        <v>891</v>
      </c>
      <c r="FX139" s="27" t="s">
        <v>892</v>
      </c>
      <c r="FY139" s="27" t="s">
        <v>893</v>
      </c>
      <c r="FZ139" s="27" t="s">
        <v>894</v>
      </c>
      <c r="GA139" s="27" t="s">
        <v>895</v>
      </c>
      <c r="GB139" s="27" t="s">
        <v>896</v>
      </c>
      <c r="GC139" s="160" t="s">
        <v>897</v>
      </c>
      <c r="GD139" s="27" t="s">
        <v>891</v>
      </c>
      <c r="GE139" s="27" t="s">
        <v>892</v>
      </c>
      <c r="GF139" s="27" t="s">
        <v>893</v>
      </c>
      <c r="GG139" s="27" t="s">
        <v>894</v>
      </c>
      <c r="GH139" s="27" t="s">
        <v>895</v>
      </c>
      <c r="GI139" s="27" t="s">
        <v>896</v>
      </c>
      <c r="GJ139" s="156" t="s">
        <v>897</v>
      </c>
    </row>
    <row r="140" spans="1:192" ht="36" outlineLevel="1">
      <c r="A140" s="167"/>
      <c r="B140" s="167"/>
      <c r="C140" s="169" t="s">
        <v>864</v>
      </c>
      <c r="D140" s="170" t="s">
        <v>863</v>
      </c>
      <c r="E140" s="170"/>
      <c r="F140" s="171"/>
      <c r="G140" s="171"/>
      <c r="H140" s="171"/>
      <c r="I140" s="171"/>
      <c r="J140" s="171"/>
      <c r="K140" s="171"/>
      <c r="L140" s="171"/>
      <c r="M140" s="171"/>
      <c r="N140" s="171"/>
      <c r="O140" s="172"/>
      <c r="P140" s="172"/>
      <c r="Q140" s="167"/>
      <c r="X140" s="121" t="s">
        <v>1168</v>
      </c>
      <c r="Y140" s="122"/>
      <c r="Z140" s="122"/>
      <c r="AA140" s="122"/>
      <c r="AB140" s="122"/>
      <c r="AC140" s="122"/>
      <c r="AD140" s="122"/>
      <c r="AE140" s="121" t="s">
        <v>1169</v>
      </c>
      <c r="AF140" s="122"/>
      <c r="AG140" s="122"/>
      <c r="AH140" s="122"/>
      <c r="AI140" s="122"/>
      <c r="AJ140" s="122"/>
      <c r="AK140" s="122"/>
      <c r="AL140" s="121" t="s">
        <v>1170</v>
      </c>
      <c r="AM140" s="122"/>
      <c r="AN140" s="122"/>
      <c r="AO140" s="122"/>
      <c r="AP140" s="122"/>
      <c r="AQ140" s="122"/>
      <c r="AR140" s="122"/>
      <c r="AS140" s="121" t="s">
        <v>1168</v>
      </c>
      <c r="AT140" s="122"/>
      <c r="AU140" s="122"/>
      <c r="AV140" s="122"/>
      <c r="AW140" s="122"/>
      <c r="AX140" s="122"/>
      <c r="AY140" s="122"/>
      <c r="AZ140" s="121" t="s">
        <v>1169</v>
      </c>
      <c r="BA140" s="122"/>
      <c r="BB140" s="122"/>
      <c r="BC140" s="122"/>
      <c r="BD140" s="122"/>
      <c r="BE140" s="122"/>
      <c r="BF140" s="122"/>
      <c r="BG140" s="121" t="s">
        <v>1170</v>
      </c>
      <c r="BH140" s="122"/>
      <c r="BI140" s="122"/>
      <c r="BJ140" s="122"/>
      <c r="BK140" s="122"/>
      <c r="BL140" s="122"/>
      <c r="BM140" s="122"/>
      <c r="BO140" s="153" t="s">
        <v>1168</v>
      </c>
      <c r="BP140" s="122"/>
      <c r="BQ140" s="122"/>
      <c r="BR140" s="122"/>
      <c r="BS140" s="122"/>
      <c r="BT140" s="122"/>
      <c r="BU140" s="161"/>
      <c r="BV140" s="121" t="s">
        <v>1169</v>
      </c>
      <c r="BW140" s="122"/>
      <c r="BX140" s="122"/>
      <c r="BY140" s="122"/>
      <c r="BZ140" s="122"/>
      <c r="CA140" s="122"/>
      <c r="CB140" s="161"/>
      <c r="CC140" s="121" t="s">
        <v>1170</v>
      </c>
      <c r="CD140" s="122"/>
      <c r="CE140" s="122"/>
      <c r="CF140" s="122"/>
      <c r="CG140" s="122"/>
      <c r="CH140" s="122"/>
      <c r="CI140" s="157"/>
      <c r="CJ140" s="153" t="s">
        <v>1168</v>
      </c>
      <c r="CK140" s="122"/>
      <c r="CL140" s="122"/>
      <c r="CM140" s="122"/>
      <c r="CN140" s="122"/>
      <c r="CO140" s="122"/>
      <c r="CP140" s="161"/>
      <c r="CQ140" s="121" t="s">
        <v>1169</v>
      </c>
      <c r="CR140" s="122"/>
      <c r="CS140" s="122"/>
      <c r="CT140" s="122"/>
      <c r="CU140" s="122"/>
      <c r="CV140" s="122"/>
      <c r="CW140" s="161"/>
      <c r="CX140" s="121" t="s">
        <v>1170</v>
      </c>
      <c r="CY140" s="122"/>
      <c r="CZ140" s="122"/>
      <c r="DA140" s="122"/>
      <c r="DB140" s="122"/>
      <c r="DC140" s="122"/>
      <c r="DD140" s="157"/>
      <c r="DE140" s="153" t="s">
        <v>1168</v>
      </c>
      <c r="DF140" s="122"/>
      <c r="DG140" s="122"/>
      <c r="DH140" s="122"/>
      <c r="DI140" s="122"/>
      <c r="DJ140" s="122"/>
      <c r="DK140" s="161"/>
      <c r="DL140" s="121" t="s">
        <v>1169</v>
      </c>
      <c r="DM140" s="122"/>
      <c r="DN140" s="122"/>
      <c r="DO140" s="122"/>
      <c r="DP140" s="122"/>
      <c r="DQ140" s="122"/>
      <c r="DR140" s="161"/>
      <c r="DS140" s="121" t="s">
        <v>1170</v>
      </c>
      <c r="DT140" s="122"/>
      <c r="DU140" s="122"/>
      <c r="DV140" s="122"/>
      <c r="DW140" s="122"/>
      <c r="DX140" s="122"/>
      <c r="DY140" s="157"/>
      <c r="DZ140" s="153" t="s">
        <v>1168</v>
      </c>
      <c r="EA140" s="122"/>
      <c r="EB140" s="122"/>
      <c r="EC140" s="122"/>
      <c r="ED140" s="122"/>
      <c r="EE140" s="122"/>
      <c r="EF140" s="161"/>
      <c r="EG140" s="121" t="s">
        <v>1169</v>
      </c>
      <c r="EH140" s="122"/>
      <c r="EI140" s="122"/>
      <c r="EJ140" s="122"/>
      <c r="EK140" s="122"/>
      <c r="EL140" s="122"/>
      <c r="EM140" s="161"/>
      <c r="EN140" s="121" t="s">
        <v>1170</v>
      </c>
      <c r="EO140" s="122"/>
      <c r="EP140" s="122"/>
      <c r="EQ140" s="122"/>
      <c r="ER140" s="122"/>
      <c r="ES140" s="122"/>
      <c r="ET140" s="157"/>
      <c r="EU140" s="153" t="s">
        <v>1168</v>
      </c>
      <c r="EV140" s="122"/>
      <c r="EW140" s="122"/>
      <c r="EX140" s="122"/>
      <c r="EY140" s="122"/>
      <c r="EZ140" s="122"/>
      <c r="FA140" s="161"/>
      <c r="FB140" s="121" t="s">
        <v>1169</v>
      </c>
      <c r="FC140" s="122"/>
      <c r="FD140" s="122"/>
      <c r="FE140" s="122"/>
      <c r="FF140" s="122"/>
      <c r="FG140" s="122"/>
      <c r="FH140" s="161"/>
      <c r="FI140" s="121" t="s">
        <v>1170</v>
      </c>
      <c r="FJ140" s="122"/>
      <c r="FK140" s="122"/>
      <c r="FL140" s="122"/>
      <c r="FM140" s="122"/>
      <c r="FN140" s="122"/>
      <c r="FO140" s="157"/>
      <c r="FP140" s="153" t="s">
        <v>1168</v>
      </c>
      <c r="FQ140" s="122"/>
      <c r="FR140" s="122"/>
      <c r="FS140" s="122"/>
      <c r="FT140" s="122"/>
      <c r="FU140" s="122"/>
      <c r="FV140" s="161"/>
      <c r="FW140" s="121" t="s">
        <v>1169</v>
      </c>
      <c r="FX140" s="122"/>
      <c r="FY140" s="122"/>
      <c r="FZ140" s="122"/>
      <c r="GA140" s="122"/>
      <c r="GB140" s="122"/>
      <c r="GC140" s="161"/>
      <c r="GD140" s="121" t="s">
        <v>1170</v>
      </c>
      <c r="GE140" s="122"/>
      <c r="GF140" s="122"/>
      <c r="GG140" s="122"/>
      <c r="GH140" s="122"/>
      <c r="GI140" s="122"/>
      <c r="GJ140" s="157"/>
    </row>
    <row r="141" spans="1:192" ht="165" outlineLevel="1">
      <c r="A141" s="167">
        <v>1</v>
      </c>
      <c r="B141" s="167"/>
      <c r="C141" s="333">
        <v>0</v>
      </c>
      <c r="D141" s="173" t="b">
        <v>0</v>
      </c>
      <c r="E141" s="173">
        <v>50</v>
      </c>
      <c r="F141" s="330" t="s">
        <v>1235</v>
      </c>
      <c r="G141" s="331">
        <f>IF(F142="","-",F142-1)</f>
        <v>329</v>
      </c>
      <c r="H141" s="331" t="s">
        <v>34</v>
      </c>
      <c r="I141" s="331">
        <v>0</v>
      </c>
      <c r="J141" s="331">
        <v>0</v>
      </c>
      <c r="K141" s="331">
        <v>0</v>
      </c>
      <c r="L141" s="173">
        <v>0</v>
      </c>
      <c r="M141" s="173">
        <f>15*30</f>
        <v>450</v>
      </c>
      <c r="N141" s="176">
        <v>1</v>
      </c>
      <c r="O141" s="167" t="s">
        <v>866</v>
      </c>
      <c r="P141" s="167" t="s">
        <v>869</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884</v>
      </c>
      <c r="AF141" s="179" t="s">
        <v>885</v>
      </c>
      <c r="AG141" s="179" t="s">
        <v>886</v>
      </c>
      <c r="AH141" s="179" t="s">
        <v>887</v>
      </c>
      <c r="AI141" s="179" t="s">
        <v>888</v>
      </c>
      <c r="AJ141" s="179" t="s">
        <v>889</v>
      </c>
      <c r="AK141" s="179" t="s">
        <v>890</v>
      </c>
      <c r="AL141" s="179" t="s">
        <v>884</v>
      </c>
      <c r="AM141" s="179" t="s">
        <v>885</v>
      </c>
      <c r="AN141" s="179" t="s">
        <v>886</v>
      </c>
      <c r="AO141" s="179" t="s">
        <v>887</v>
      </c>
      <c r="AP141" s="179" t="s">
        <v>888</v>
      </c>
      <c r="AQ141" s="179" t="s">
        <v>889</v>
      </c>
      <c r="AR141" s="179" t="s">
        <v>890</v>
      </c>
      <c r="AS141" s="178">
        <v>1</v>
      </c>
      <c r="AT141" s="178">
        <f>AS141+3</f>
        <v>4</v>
      </c>
      <c r="AU141" s="178">
        <f t="shared" ref="AU141:AY141" si="109">AT141+3</f>
        <v>7</v>
      </c>
      <c r="AV141" s="178">
        <f t="shared" si="109"/>
        <v>10</v>
      </c>
      <c r="AW141" s="178">
        <f t="shared" si="109"/>
        <v>13</v>
      </c>
      <c r="AX141" s="178">
        <f t="shared" si="109"/>
        <v>16</v>
      </c>
      <c r="AY141" s="178">
        <f t="shared" si="109"/>
        <v>19</v>
      </c>
      <c r="AZ141" s="179" t="s">
        <v>884</v>
      </c>
      <c r="BA141" s="179" t="s">
        <v>885</v>
      </c>
      <c r="BB141" s="179" t="s">
        <v>886</v>
      </c>
      <c r="BC141" s="179" t="s">
        <v>887</v>
      </c>
      <c r="BD141" s="179" t="s">
        <v>888</v>
      </c>
      <c r="BE141" s="179" t="s">
        <v>889</v>
      </c>
      <c r="BF141" s="179" t="s">
        <v>890</v>
      </c>
      <c r="BG141" s="179" t="s">
        <v>884</v>
      </c>
      <c r="BH141" s="179" t="s">
        <v>885</v>
      </c>
      <c r="BI141" s="179" t="s">
        <v>886</v>
      </c>
      <c r="BJ141" s="179" t="s">
        <v>887</v>
      </c>
      <c r="BK141" s="179" t="s">
        <v>888</v>
      </c>
      <c r="BL141" s="179" t="s">
        <v>889</v>
      </c>
      <c r="BM141" s="179" t="s">
        <v>890</v>
      </c>
      <c r="BO141" s="154">
        <v>1</v>
      </c>
      <c r="BP141" s="155">
        <v>4</v>
      </c>
      <c r="BQ141" s="155">
        <v>7</v>
      </c>
      <c r="BR141" s="155">
        <v>10</v>
      </c>
      <c r="BS141" s="155">
        <v>13</v>
      </c>
      <c r="BT141" s="155">
        <v>16</v>
      </c>
      <c r="BU141" s="162">
        <v>19</v>
      </c>
      <c r="BV141" s="155" t="s">
        <v>884</v>
      </c>
      <c r="BW141" s="155" t="s">
        <v>885</v>
      </c>
      <c r="BX141" s="155" t="s">
        <v>886</v>
      </c>
      <c r="BY141" s="155" t="s">
        <v>887</v>
      </c>
      <c r="BZ141" s="155" t="s">
        <v>888</v>
      </c>
      <c r="CA141" s="155" t="s">
        <v>889</v>
      </c>
      <c r="CB141" s="162" t="s">
        <v>890</v>
      </c>
      <c r="CC141" s="155" t="s">
        <v>884</v>
      </c>
      <c r="CD141" s="155" t="s">
        <v>885</v>
      </c>
      <c r="CE141" s="155" t="s">
        <v>886</v>
      </c>
      <c r="CF141" s="155" t="s">
        <v>887</v>
      </c>
      <c r="CG141" s="155" t="s">
        <v>888</v>
      </c>
      <c r="CH141" s="155" t="s">
        <v>889</v>
      </c>
      <c r="CI141" s="158" t="s">
        <v>890</v>
      </c>
      <c r="CJ141" s="154">
        <v>1</v>
      </c>
      <c r="CK141" s="155">
        <v>4</v>
      </c>
      <c r="CL141" s="155">
        <v>7</v>
      </c>
      <c r="CM141" s="155">
        <v>10</v>
      </c>
      <c r="CN141" s="155">
        <v>13</v>
      </c>
      <c r="CO141" s="155">
        <v>16</v>
      </c>
      <c r="CP141" s="162">
        <v>19</v>
      </c>
      <c r="CQ141" s="155" t="s">
        <v>884</v>
      </c>
      <c r="CR141" s="155" t="s">
        <v>885</v>
      </c>
      <c r="CS141" s="155" t="s">
        <v>886</v>
      </c>
      <c r="CT141" s="155" t="s">
        <v>887</v>
      </c>
      <c r="CU141" s="155" t="s">
        <v>888</v>
      </c>
      <c r="CV141" s="155" t="s">
        <v>889</v>
      </c>
      <c r="CW141" s="162" t="s">
        <v>890</v>
      </c>
      <c r="CX141" s="155" t="s">
        <v>884</v>
      </c>
      <c r="CY141" s="155" t="s">
        <v>885</v>
      </c>
      <c r="CZ141" s="155" t="s">
        <v>886</v>
      </c>
      <c r="DA141" s="155" t="s">
        <v>887</v>
      </c>
      <c r="DB141" s="155" t="s">
        <v>888</v>
      </c>
      <c r="DC141" s="155" t="s">
        <v>889</v>
      </c>
      <c r="DD141" s="158" t="s">
        <v>890</v>
      </c>
      <c r="DE141" s="154">
        <v>1</v>
      </c>
      <c r="DF141" s="155">
        <v>4</v>
      </c>
      <c r="DG141" s="155">
        <v>7</v>
      </c>
      <c r="DH141" s="155">
        <v>10</v>
      </c>
      <c r="DI141" s="155">
        <v>13</v>
      </c>
      <c r="DJ141" s="155">
        <v>16</v>
      </c>
      <c r="DK141" s="162">
        <v>19</v>
      </c>
      <c r="DL141" s="155" t="s">
        <v>884</v>
      </c>
      <c r="DM141" s="155" t="s">
        <v>885</v>
      </c>
      <c r="DN141" s="155" t="s">
        <v>886</v>
      </c>
      <c r="DO141" s="155" t="s">
        <v>887</v>
      </c>
      <c r="DP141" s="155" t="s">
        <v>888</v>
      </c>
      <c r="DQ141" s="155" t="s">
        <v>889</v>
      </c>
      <c r="DR141" s="162" t="s">
        <v>890</v>
      </c>
      <c r="DS141" s="155" t="s">
        <v>884</v>
      </c>
      <c r="DT141" s="155" t="s">
        <v>885</v>
      </c>
      <c r="DU141" s="155" t="s">
        <v>886</v>
      </c>
      <c r="DV141" s="155" t="s">
        <v>887</v>
      </c>
      <c r="DW141" s="155" t="s">
        <v>888</v>
      </c>
      <c r="DX141" s="155" t="s">
        <v>889</v>
      </c>
      <c r="DY141" s="158" t="s">
        <v>890</v>
      </c>
      <c r="DZ141" s="154">
        <v>1</v>
      </c>
      <c r="EA141" s="155">
        <v>4</v>
      </c>
      <c r="EB141" s="155">
        <v>7</v>
      </c>
      <c r="EC141" s="155">
        <v>10</v>
      </c>
      <c r="ED141" s="155">
        <v>13</v>
      </c>
      <c r="EE141" s="155">
        <v>16</v>
      </c>
      <c r="EF141" s="162">
        <v>19</v>
      </c>
      <c r="EG141" s="155" t="s">
        <v>884</v>
      </c>
      <c r="EH141" s="155" t="s">
        <v>885</v>
      </c>
      <c r="EI141" s="155" t="s">
        <v>886</v>
      </c>
      <c r="EJ141" s="155" t="s">
        <v>887</v>
      </c>
      <c r="EK141" s="155" t="s">
        <v>888</v>
      </c>
      <c r="EL141" s="155" t="s">
        <v>889</v>
      </c>
      <c r="EM141" s="162" t="s">
        <v>890</v>
      </c>
      <c r="EN141" s="155" t="s">
        <v>884</v>
      </c>
      <c r="EO141" s="155" t="s">
        <v>885</v>
      </c>
      <c r="EP141" s="155" t="s">
        <v>886</v>
      </c>
      <c r="EQ141" s="155" t="s">
        <v>887</v>
      </c>
      <c r="ER141" s="155" t="s">
        <v>888</v>
      </c>
      <c r="ES141" s="155" t="s">
        <v>889</v>
      </c>
      <c r="ET141" s="158" t="s">
        <v>890</v>
      </c>
      <c r="EU141" s="154">
        <v>1</v>
      </c>
      <c r="EV141" s="155">
        <v>4</v>
      </c>
      <c r="EW141" s="155">
        <v>7</v>
      </c>
      <c r="EX141" s="155">
        <v>10</v>
      </c>
      <c r="EY141" s="155">
        <v>13</v>
      </c>
      <c r="EZ141" s="155">
        <v>16</v>
      </c>
      <c r="FA141" s="162">
        <v>19</v>
      </c>
      <c r="FB141" s="155" t="s">
        <v>884</v>
      </c>
      <c r="FC141" s="155" t="s">
        <v>885</v>
      </c>
      <c r="FD141" s="155" t="s">
        <v>886</v>
      </c>
      <c r="FE141" s="155" t="s">
        <v>887</v>
      </c>
      <c r="FF141" s="155" t="s">
        <v>888</v>
      </c>
      <c r="FG141" s="155" t="s">
        <v>889</v>
      </c>
      <c r="FH141" s="162" t="s">
        <v>890</v>
      </c>
      <c r="FI141" s="155" t="s">
        <v>884</v>
      </c>
      <c r="FJ141" s="155" t="s">
        <v>885</v>
      </c>
      <c r="FK141" s="155" t="s">
        <v>886</v>
      </c>
      <c r="FL141" s="155" t="s">
        <v>887</v>
      </c>
      <c r="FM141" s="155" t="s">
        <v>888</v>
      </c>
      <c r="FN141" s="155" t="s">
        <v>889</v>
      </c>
      <c r="FO141" s="158" t="s">
        <v>890</v>
      </c>
      <c r="FP141" s="154">
        <v>1</v>
      </c>
      <c r="FQ141" s="155">
        <v>4</v>
      </c>
      <c r="FR141" s="155">
        <v>7</v>
      </c>
      <c r="FS141" s="155">
        <v>10</v>
      </c>
      <c r="FT141" s="155">
        <v>13</v>
      </c>
      <c r="FU141" s="155">
        <v>16</v>
      </c>
      <c r="FV141" s="162">
        <v>19</v>
      </c>
      <c r="FW141" s="155" t="s">
        <v>884</v>
      </c>
      <c r="FX141" s="155" t="s">
        <v>885</v>
      </c>
      <c r="FY141" s="155" t="s">
        <v>886</v>
      </c>
      <c r="FZ141" s="155" t="s">
        <v>887</v>
      </c>
      <c r="GA141" s="155" t="s">
        <v>888</v>
      </c>
      <c r="GB141" s="155" t="s">
        <v>889</v>
      </c>
      <c r="GC141" s="162" t="s">
        <v>890</v>
      </c>
      <c r="GD141" s="155" t="s">
        <v>884</v>
      </c>
      <c r="GE141" s="155" t="s">
        <v>885</v>
      </c>
      <c r="GF141" s="155" t="s">
        <v>886</v>
      </c>
      <c r="GG141" s="155" t="s">
        <v>887</v>
      </c>
      <c r="GH141" s="155" t="s">
        <v>888</v>
      </c>
      <c r="GI141" s="155" t="s">
        <v>889</v>
      </c>
      <c r="GJ141" s="158" t="s">
        <v>890</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867</v>
      </c>
      <c r="P142" s="167" t="s">
        <v>868</v>
      </c>
      <c r="Q142" s="167"/>
      <c r="W142" s="29" t="s">
        <v>898</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880</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899</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906</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907</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908</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909</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911</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912</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913</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914</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915</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916</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918</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919</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920</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916</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918</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919</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920</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916</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918</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919</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920</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916</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918</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919</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920</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916</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918</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919</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920</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916</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918</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919</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920</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916</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918</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919</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920</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916</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918</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919</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920</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944</v>
      </c>
    </row>
    <row r="200" spans="1:47" outlineLevel="1">
      <c r="C200" s="167"/>
      <c r="D200" s="167" t="s">
        <v>938</v>
      </c>
      <c r="E200" s="167" t="s">
        <v>1818</v>
      </c>
      <c r="F200" s="167" t="s">
        <v>1819</v>
      </c>
      <c r="G200" s="167"/>
      <c r="H200" s="167" t="s">
        <v>1113</v>
      </c>
      <c r="I200" s="167"/>
      <c r="J200" s="167"/>
      <c r="K200" s="167"/>
      <c r="L200" s="167"/>
      <c r="M200" s="167"/>
      <c r="N200" s="167"/>
    </row>
    <row r="201" spans="1:47" ht="67.5" outlineLevel="1">
      <c r="C201" s="202" t="s">
        <v>932</v>
      </c>
      <c r="D201" s="167"/>
      <c r="E201" s="167"/>
      <c r="F201" s="167"/>
      <c r="G201" s="167"/>
      <c r="H201" s="167" t="s">
        <v>1114</v>
      </c>
      <c r="I201" s="167"/>
      <c r="J201" s="167"/>
      <c r="K201" s="167"/>
      <c r="L201" s="167"/>
      <c r="M201" s="167"/>
      <c r="N201" s="167"/>
    </row>
    <row r="202" spans="1:47" outlineLevel="1">
      <c r="A202">
        <v>1</v>
      </c>
      <c r="B202" t="s">
        <v>1110</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1112</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1111</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937</v>
      </c>
      <c r="C205" s="167">
        <f t="shared" si="164"/>
        <v>49</v>
      </c>
      <c r="D205" s="173">
        <v>49</v>
      </c>
      <c r="E205" s="173">
        <v>49</v>
      </c>
      <c r="F205" s="173">
        <v>49</v>
      </c>
      <c r="G205" s="167" t="s">
        <v>964</v>
      </c>
      <c r="H205" s="423">
        <f t="shared" si="165"/>
        <v>262</v>
      </c>
      <c r="I205" s="167"/>
      <c r="J205" s="167"/>
      <c r="K205" s="167"/>
      <c r="L205" s="167"/>
      <c r="M205" s="167"/>
      <c r="N205" s="167"/>
    </row>
    <row r="206" spans="1:47" outlineLevel="1">
      <c r="A206">
        <v>5</v>
      </c>
      <c r="B206" t="s">
        <v>962</v>
      </c>
      <c r="C206" s="167">
        <f t="shared" si="164"/>
        <v>63</v>
      </c>
      <c r="D206" s="173">
        <v>63</v>
      </c>
      <c r="E206" s="173">
        <v>63</v>
      </c>
      <c r="F206" s="173">
        <v>63</v>
      </c>
      <c r="G206" s="167" t="s">
        <v>964</v>
      </c>
      <c r="H206" s="423">
        <f t="shared" si="165"/>
        <v>276</v>
      </c>
      <c r="I206" s="167"/>
      <c r="J206" s="167"/>
      <c r="K206" s="167"/>
      <c r="L206" s="167"/>
      <c r="M206" s="167"/>
      <c r="N206" s="167"/>
    </row>
    <row r="207" spans="1:47" outlineLevel="1">
      <c r="A207">
        <v>6</v>
      </c>
      <c r="B207" t="s">
        <v>1498</v>
      </c>
      <c r="C207" s="167">
        <f t="shared" si="164"/>
        <v>0</v>
      </c>
      <c r="D207" s="136">
        <f>D202</f>
        <v>0</v>
      </c>
      <c r="E207" s="136">
        <f t="shared" ref="E207:F207" si="166">E202</f>
        <v>0</v>
      </c>
      <c r="F207" s="136">
        <f t="shared" si="166"/>
        <v>0</v>
      </c>
      <c r="G207" s="167" t="s">
        <v>964</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1415</v>
      </c>
      <c r="C210" s="167"/>
      <c r="D210" s="167"/>
      <c r="E210" s="167"/>
      <c r="F210" s="167"/>
      <c r="G210" s="167"/>
      <c r="H210" s="167"/>
      <c r="I210" s="167"/>
      <c r="J210" s="167"/>
      <c r="K210" s="167"/>
      <c r="L210" s="167"/>
      <c r="M210" s="167"/>
      <c r="N210" s="167"/>
    </row>
    <row r="211" spans="1:14" outlineLevel="1">
      <c r="C211" s="175" t="s">
        <v>956</v>
      </c>
      <c r="D211" s="175" t="s">
        <v>957</v>
      </c>
      <c r="E211" s="175" t="s">
        <v>958</v>
      </c>
      <c r="F211" s="172" t="s">
        <v>938</v>
      </c>
      <c r="G211" s="172"/>
      <c r="H211" s="172"/>
      <c r="I211" s="172" t="s">
        <v>1818</v>
      </c>
      <c r="J211" s="172"/>
      <c r="K211" s="172"/>
      <c r="L211" s="172" t="s">
        <v>1819</v>
      </c>
      <c r="M211" s="172"/>
      <c r="N211" s="172"/>
    </row>
    <row r="212" spans="1:14" outlineLevel="1">
      <c r="C212" s="174">
        <v>287</v>
      </c>
      <c r="D212" s="424">
        <v>321</v>
      </c>
      <c r="E212" s="424">
        <v>356</v>
      </c>
      <c r="F212" s="175" t="s">
        <v>956</v>
      </c>
      <c r="G212" s="175" t="s">
        <v>957</v>
      </c>
      <c r="H212" s="175" t="s">
        <v>958</v>
      </c>
      <c r="I212" s="175" t="s">
        <v>956</v>
      </c>
      <c r="J212" s="175" t="s">
        <v>957</v>
      </c>
      <c r="K212" s="175" t="s">
        <v>958</v>
      </c>
      <c r="L212" s="175" t="s">
        <v>956</v>
      </c>
      <c r="M212" s="175" t="s">
        <v>957</v>
      </c>
      <c r="N212" s="175" t="s">
        <v>958</v>
      </c>
    </row>
    <row r="213" spans="1:14" outlineLevel="1">
      <c r="A213">
        <v>1</v>
      </c>
      <c r="B213" t="s">
        <v>1110</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1112</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1111</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937</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962</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1498</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1050</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938</v>
      </c>
      <c r="G222" s="172"/>
      <c r="H222" s="172"/>
      <c r="I222" s="172" t="s">
        <v>1818</v>
      </c>
      <c r="J222" s="172"/>
      <c r="K222" s="172"/>
      <c r="L222" s="172" t="s">
        <v>1819</v>
      </c>
      <c r="M222" s="172"/>
      <c r="N222" s="172"/>
    </row>
    <row r="223" spans="1:14" outlineLevel="1">
      <c r="A223" s="167"/>
      <c r="B223" s="167"/>
      <c r="C223" s="175" t="s">
        <v>956</v>
      </c>
      <c r="D223" s="175" t="s">
        <v>957</v>
      </c>
      <c r="E223" s="175" t="s">
        <v>958</v>
      </c>
      <c r="F223" s="175" t="s">
        <v>956</v>
      </c>
      <c r="G223" s="175" t="s">
        <v>957</v>
      </c>
      <c r="H223" s="175" t="s">
        <v>958</v>
      </c>
      <c r="I223" s="175" t="s">
        <v>956</v>
      </c>
      <c r="J223" s="175" t="s">
        <v>957</v>
      </c>
      <c r="K223" s="175" t="s">
        <v>958</v>
      </c>
      <c r="L223" s="175" t="s">
        <v>956</v>
      </c>
      <c r="M223" s="175" t="s">
        <v>957</v>
      </c>
      <c r="N223" s="175" t="s">
        <v>958</v>
      </c>
    </row>
    <row r="224" spans="1:14" ht="57.75" outlineLevel="1">
      <c r="A224" s="167"/>
      <c r="B224" s="167"/>
      <c r="C224" s="168" t="s">
        <v>804</v>
      </c>
      <c r="D224" s="168" t="s">
        <v>1251</v>
      </c>
      <c r="E224" s="168" t="s">
        <v>1251</v>
      </c>
      <c r="F224" s="167" t="s">
        <v>1251</v>
      </c>
      <c r="G224" s="167"/>
      <c r="H224" s="167"/>
      <c r="I224" s="167"/>
      <c r="J224" s="167"/>
      <c r="K224" s="167"/>
      <c r="L224" s="167"/>
      <c r="M224" s="167"/>
      <c r="N224" s="167"/>
    </row>
    <row r="225" spans="1:64" outlineLevel="1">
      <c r="A225" s="167">
        <v>1</v>
      </c>
      <c r="B225" s="167" t="s">
        <v>1051</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1052</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1656</v>
      </c>
    </row>
    <row r="231" spans="1:64" outlineLevel="1">
      <c r="B231" t="s">
        <v>945</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1729</v>
      </c>
      <c r="C232" t="s">
        <v>1730</v>
      </c>
      <c r="D232" t="s">
        <v>1731</v>
      </c>
      <c r="E232" t="s">
        <v>1732</v>
      </c>
      <c r="F232" t="s">
        <v>1079</v>
      </c>
      <c r="G232" t="s">
        <v>1733</v>
      </c>
      <c r="H232" t="s">
        <v>1738</v>
      </c>
      <c r="I232" t="s">
        <v>1730</v>
      </c>
      <c r="J232" t="s">
        <v>1731</v>
      </c>
      <c r="K232" t="s">
        <v>1732</v>
      </c>
      <c r="L232" t="s">
        <v>1079</v>
      </c>
      <c r="M232" t="s">
        <v>1733</v>
      </c>
      <c r="N232" t="s">
        <v>1738</v>
      </c>
      <c r="O232" t="s">
        <v>1730</v>
      </c>
      <c r="P232" t="s">
        <v>1731</v>
      </c>
      <c r="Q232" t="s">
        <v>1732</v>
      </c>
      <c r="R232" t="s">
        <v>1079</v>
      </c>
      <c r="S232" t="s">
        <v>1733</v>
      </c>
      <c r="T232" t="s">
        <v>1738</v>
      </c>
      <c r="U232" t="s">
        <v>1730</v>
      </c>
      <c r="V232" t="s">
        <v>1731</v>
      </c>
      <c r="W232" t="s">
        <v>1732</v>
      </c>
      <c r="X232" t="s">
        <v>1079</v>
      </c>
      <c r="Y232" t="s">
        <v>1733</v>
      </c>
      <c r="Z232" t="s">
        <v>1738</v>
      </c>
      <c r="AA232" t="s">
        <v>1730</v>
      </c>
      <c r="AB232" t="s">
        <v>1731</v>
      </c>
      <c r="AC232" t="s">
        <v>1732</v>
      </c>
      <c r="AD232" t="s">
        <v>1079</v>
      </c>
      <c r="AE232" t="s">
        <v>1733</v>
      </c>
      <c r="AF232" t="s">
        <v>1738</v>
      </c>
      <c r="AG232" t="s">
        <v>1730</v>
      </c>
      <c r="AH232" t="s">
        <v>1731</v>
      </c>
      <c r="AI232" t="s">
        <v>1732</v>
      </c>
      <c r="AJ232" t="s">
        <v>1079</v>
      </c>
      <c r="AK232" t="s">
        <v>1733</v>
      </c>
      <c r="AL232" t="s">
        <v>1738</v>
      </c>
      <c r="AM232" t="s">
        <v>1739</v>
      </c>
      <c r="AN232" t="s">
        <v>1079</v>
      </c>
      <c r="AO232" t="s">
        <v>937</v>
      </c>
      <c r="AP232" t="s">
        <v>1740</v>
      </c>
      <c r="AQ232" t="s">
        <v>1730</v>
      </c>
      <c r="AR232" t="s">
        <v>1743</v>
      </c>
      <c r="AS232" t="s">
        <v>1079</v>
      </c>
      <c r="AT232" t="s">
        <v>937</v>
      </c>
      <c r="AU232" t="s">
        <v>1744</v>
      </c>
      <c r="AV232" t="s">
        <v>1730</v>
      </c>
      <c r="AW232" t="s">
        <v>1745</v>
      </c>
      <c r="AX232" t="s">
        <v>1079</v>
      </c>
      <c r="AY232" t="s">
        <v>937</v>
      </c>
      <c r="AZ232" t="s">
        <v>1746</v>
      </c>
      <c r="BA232" t="s">
        <v>1730</v>
      </c>
      <c r="BB232" t="s">
        <v>1747</v>
      </c>
      <c r="BC232" t="s">
        <v>1079</v>
      </c>
      <c r="BD232" t="s">
        <v>937</v>
      </c>
      <c r="BE232" t="s">
        <v>1748</v>
      </c>
      <c r="BF232" t="s">
        <v>1730</v>
      </c>
      <c r="BG232" t="s">
        <v>1749</v>
      </c>
      <c r="BH232" t="s">
        <v>1079</v>
      </c>
      <c r="BI232" t="s">
        <v>937</v>
      </c>
      <c r="BJ232" t="s">
        <v>1750</v>
      </c>
      <c r="BK232" t="s">
        <v>1730</v>
      </c>
    </row>
    <row r="233" spans="1:64" outlineLevel="1">
      <c r="B233" t="s">
        <v>1734</v>
      </c>
      <c r="C233" t="s">
        <v>946</v>
      </c>
      <c r="D233" t="s">
        <v>947</v>
      </c>
      <c r="E233" t="s">
        <v>1072</v>
      </c>
      <c r="F233" t="s">
        <v>1735</v>
      </c>
      <c r="G233" t="s">
        <v>1736</v>
      </c>
      <c r="H233" t="s">
        <v>1737</v>
      </c>
      <c r="I233" t="s">
        <v>946</v>
      </c>
      <c r="J233" t="s">
        <v>1731</v>
      </c>
      <c r="K233" t="s">
        <v>948</v>
      </c>
      <c r="L233" t="s">
        <v>1735</v>
      </c>
      <c r="M233" t="s">
        <v>1736</v>
      </c>
      <c r="N233" t="s">
        <v>1737</v>
      </c>
      <c r="O233" t="s">
        <v>946</v>
      </c>
      <c r="P233" t="s">
        <v>1731</v>
      </c>
      <c r="Q233" t="s">
        <v>948</v>
      </c>
      <c r="R233" t="s">
        <v>1735</v>
      </c>
      <c r="S233" t="s">
        <v>1736</v>
      </c>
      <c r="T233" t="s">
        <v>1737</v>
      </c>
      <c r="U233" t="s">
        <v>946</v>
      </c>
      <c r="V233" t="s">
        <v>1731</v>
      </c>
      <c r="W233" t="s">
        <v>948</v>
      </c>
      <c r="X233" t="s">
        <v>1735</v>
      </c>
      <c r="Y233" t="s">
        <v>1736</v>
      </c>
      <c r="Z233" t="s">
        <v>1737</v>
      </c>
      <c r="AA233" t="s">
        <v>946</v>
      </c>
      <c r="AB233" t="s">
        <v>1731</v>
      </c>
      <c r="AC233" t="s">
        <v>948</v>
      </c>
      <c r="AD233" t="s">
        <v>1735</v>
      </c>
      <c r="AE233" t="s">
        <v>1736</v>
      </c>
      <c r="AF233" t="s">
        <v>1737</v>
      </c>
      <c r="AG233" t="s">
        <v>946</v>
      </c>
      <c r="AH233" t="s">
        <v>1731</v>
      </c>
      <c r="AI233" t="s">
        <v>948</v>
      </c>
      <c r="AJ233" t="s">
        <v>1735</v>
      </c>
      <c r="AK233" t="s">
        <v>1736</v>
      </c>
      <c r="AL233" t="s">
        <v>1737</v>
      </c>
      <c r="AM233" t="s">
        <v>1112</v>
      </c>
      <c r="AN233" t="s">
        <v>1741</v>
      </c>
      <c r="AO233" t="s">
        <v>1742</v>
      </c>
      <c r="AP233" t="s">
        <v>1736</v>
      </c>
      <c r="AQ233" t="s">
        <v>946</v>
      </c>
      <c r="AR233" t="s">
        <v>1112</v>
      </c>
      <c r="AS233" t="s">
        <v>1741</v>
      </c>
      <c r="AT233" t="s">
        <v>1742</v>
      </c>
      <c r="AU233" t="s">
        <v>1736</v>
      </c>
      <c r="AV233" t="s">
        <v>946</v>
      </c>
      <c r="AW233" t="s">
        <v>1112</v>
      </c>
      <c r="AX233" t="s">
        <v>1741</v>
      </c>
      <c r="AY233" t="s">
        <v>1742</v>
      </c>
      <c r="AZ233" t="s">
        <v>1736</v>
      </c>
      <c r="BA233" t="s">
        <v>946</v>
      </c>
      <c r="BB233" t="s">
        <v>1112</v>
      </c>
      <c r="BC233" t="s">
        <v>1741</v>
      </c>
      <c r="BD233" t="s">
        <v>1742</v>
      </c>
      <c r="BE233" t="s">
        <v>1736</v>
      </c>
      <c r="BF233" t="s">
        <v>946</v>
      </c>
      <c r="BG233" t="s">
        <v>1112</v>
      </c>
      <c r="BH233" t="s">
        <v>1741</v>
      </c>
      <c r="BI233" t="s">
        <v>1742</v>
      </c>
      <c r="BJ233" t="s">
        <v>1736</v>
      </c>
      <c r="BK233" t="s">
        <v>946</v>
      </c>
    </row>
    <row r="234" spans="1:64" outlineLevel="1">
      <c r="B234" t="s">
        <v>1134</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960</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963</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1723</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1724</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1725</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1135</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1164</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938</v>
      </c>
      <c r="T250" s="118"/>
      <c r="U250" s="118"/>
      <c r="V250" s="118"/>
      <c r="W250" s="118"/>
      <c r="X250" s="118"/>
      <c r="Y250" s="118"/>
      <c r="Z250" s="118"/>
      <c r="AA250" s="118"/>
      <c r="AB250" s="118"/>
      <c r="AC250" s="118"/>
      <c r="AD250" s="118"/>
      <c r="AE250" s="118"/>
      <c r="AF250" s="118"/>
      <c r="AG250" s="118"/>
      <c r="AH250" s="455"/>
      <c r="AI250" s="443" t="s">
        <v>1818</v>
      </c>
      <c r="AJ250" s="118"/>
      <c r="AK250" s="118"/>
      <c r="AL250" s="118"/>
      <c r="AM250" s="118"/>
      <c r="AN250" s="118"/>
      <c r="AO250" s="118"/>
      <c r="AP250" s="118"/>
      <c r="AQ250" s="118"/>
      <c r="AR250" s="118"/>
      <c r="AS250" s="118"/>
      <c r="AT250" s="118"/>
      <c r="AU250" s="118"/>
      <c r="AV250" s="118"/>
      <c r="AW250" s="118"/>
      <c r="AX250" s="455"/>
      <c r="AY250" s="443" t="s">
        <v>1819</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1105</v>
      </c>
      <c r="D251" s="118"/>
      <c r="E251" s="118"/>
      <c r="F251" s="118"/>
      <c r="G251" s="118" t="s">
        <v>1106</v>
      </c>
      <c r="H251" s="118"/>
      <c r="I251" s="118"/>
      <c r="J251" s="118"/>
      <c r="K251" s="118" t="s">
        <v>1107</v>
      </c>
      <c r="L251" s="118"/>
      <c r="M251" s="118"/>
      <c r="N251" s="118"/>
      <c r="O251" s="118" t="s">
        <v>865</v>
      </c>
      <c r="P251" s="118"/>
      <c r="Q251" s="118"/>
      <c r="R251" s="118"/>
      <c r="S251" s="443" t="s">
        <v>1105</v>
      </c>
      <c r="T251" s="118"/>
      <c r="U251" s="118"/>
      <c r="V251" s="118"/>
      <c r="W251" s="118" t="s">
        <v>1106</v>
      </c>
      <c r="X251" s="118"/>
      <c r="Y251" s="118"/>
      <c r="Z251" s="118"/>
      <c r="AA251" s="118" t="s">
        <v>1107</v>
      </c>
      <c r="AB251" s="118"/>
      <c r="AC251" s="118"/>
      <c r="AD251" s="118"/>
      <c r="AE251" s="118" t="s">
        <v>865</v>
      </c>
      <c r="AF251" s="118"/>
      <c r="AG251" s="118"/>
      <c r="AH251" s="455"/>
      <c r="AI251" s="443" t="s">
        <v>1105</v>
      </c>
      <c r="AJ251" s="118"/>
      <c r="AK251" s="118"/>
      <c r="AL251" s="118"/>
      <c r="AM251" s="118" t="s">
        <v>1106</v>
      </c>
      <c r="AN251" s="118"/>
      <c r="AO251" s="118"/>
      <c r="AP251" s="118"/>
      <c r="AQ251" s="118" t="s">
        <v>1107</v>
      </c>
      <c r="AR251" s="118"/>
      <c r="AS251" s="118"/>
      <c r="AT251" s="118"/>
      <c r="AU251" s="118" t="s">
        <v>865</v>
      </c>
      <c r="AV251" s="118"/>
      <c r="AW251" s="118"/>
      <c r="AX251" s="455"/>
      <c r="AY251" s="443" t="s">
        <v>1105</v>
      </c>
      <c r="AZ251" s="118"/>
      <c r="BA251" s="118"/>
      <c r="BB251" s="118"/>
      <c r="BC251" s="118" t="s">
        <v>1106</v>
      </c>
      <c r="BD251" s="118"/>
      <c r="BE251" s="118"/>
      <c r="BF251" s="118"/>
      <c r="BG251" s="118" t="s">
        <v>1107</v>
      </c>
      <c r="BH251" s="118"/>
      <c r="BI251" s="118"/>
      <c r="BJ251" s="118"/>
      <c r="BK251" s="118" t="s">
        <v>865</v>
      </c>
      <c r="BL251" s="118"/>
      <c r="BM251" s="118"/>
      <c r="BN251" s="455"/>
    </row>
    <row r="252" spans="1:67">
      <c r="A252" s="246"/>
      <c r="B252" s="245"/>
      <c r="C252" s="547" t="s">
        <v>1409</v>
      </c>
      <c r="D252" s="510" t="s">
        <v>1410</v>
      </c>
      <c r="E252" s="510" t="s">
        <v>1411</v>
      </c>
      <c r="F252" s="510" t="s">
        <v>1412</v>
      </c>
      <c r="G252" s="510" t="s">
        <v>1409</v>
      </c>
      <c r="H252" s="510" t="s">
        <v>1410</v>
      </c>
      <c r="I252" s="510" t="s">
        <v>1411</v>
      </c>
      <c r="J252" s="510" t="s">
        <v>1412</v>
      </c>
      <c r="K252" s="510" t="s">
        <v>1409</v>
      </c>
      <c r="L252" s="510" t="s">
        <v>1410</v>
      </c>
      <c r="M252" s="510" t="s">
        <v>1411</v>
      </c>
      <c r="N252" s="510" t="s">
        <v>1412</v>
      </c>
      <c r="O252" s="510" t="s">
        <v>1409</v>
      </c>
      <c r="P252" s="510" t="s">
        <v>1410</v>
      </c>
      <c r="Q252" s="510" t="s">
        <v>1411</v>
      </c>
      <c r="R252" s="548" t="s">
        <v>1412</v>
      </c>
      <c r="S252" s="547" t="s">
        <v>1409</v>
      </c>
      <c r="T252" s="510" t="s">
        <v>1410</v>
      </c>
      <c r="U252" s="510" t="s">
        <v>1411</v>
      </c>
      <c r="V252" s="510" t="s">
        <v>1412</v>
      </c>
      <c r="W252" s="510" t="s">
        <v>1409</v>
      </c>
      <c r="X252" s="510" t="s">
        <v>1410</v>
      </c>
      <c r="Y252" s="510" t="s">
        <v>1411</v>
      </c>
      <c r="Z252" s="510" t="s">
        <v>1412</v>
      </c>
      <c r="AA252" s="510" t="s">
        <v>1409</v>
      </c>
      <c r="AB252" s="510" t="s">
        <v>1410</v>
      </c>
      <c r="AC252" s="510" t="s">
        <v>1411</v>
      </c>
      <c r="AD252" s="510" t="s">
        <v>1412</v>
      </c>
      <c r="AE252" s="510" t="s">
        <v>1409</v>
      </c>
      <c r="AF252" s="510" t="s">
        <v>1410</v>
      </c>
      <c r="AG252" s="510" t="s">
        <v>1411</v>
      </c>
      <c r="AH252" s="548" t="s">
        <v>1412</v>
      </c>
      <c r="AI252" s="547" t="s">
        <v>1409</v>
      </c>
      <c r="AJ252" s="510" t="s">
        <v>1410</v>
      </c>
      <c r="AK252" s="510" t="s">
        <v>1411</v>
      </c>
      <c r="AL252" s="510" t="s">
        <v>1412</v>
      </c>
      <c r="AM252" s="510" t="s">
        <v>1409</v>
      </c>
      <c r="AN252" s="510" t="s">
        <v>1410</v>
      </c>
      <c r="AO252" s="510" t="s">
        <v>1411</v>
      </c>
      <c r="AP252" s="510" t="s">
        <v>1412</v>
      </c>
      <c r="AQ252" s="510" t="s">
        <v>1409</v>
      </c>
      <c r="AR252" s="510" t="s">
        <v>1410</v>
      </c>
      <c r="AS252" s="510" t="s">
        <v>1411</v>
      </c>
      <c r="AT252" s="510" t="s">
        <v>1412</v>
      </c>
      <c r="AU252" s="510" t="s">
        <v>1409</v>
      </c>
      <c r="AV252" s="510" t="s">
        <v>1410</v>
      </c>
      <c r="AW252" s="510" t="s">
        <v>1411</v>
      </c>
      <c r="AX252" s="548" t="s">
        <v>1412</v>
      </c>
      <c r="AY252" s="547" t="s">
        <v>1409</v>
      </c>
      <c r="AZ252" s="510" t="s">
        <v>1410</v>
      </c>
      <c r="BA252" s="510" t="s">
        <v>1411</v>
      </c>
      <c r="BB252" s="510" t="s">
        <v>1412</v>
      </c>
      <c r="BC252" s="510" t="s">
        <v>1409</v>
      </c>
      <c r="BD252" s="510" t="s">
        <v>1410</v>
      </c>
      <c r="BE252" s="510" t="s">
        <v>1411</v>
      </c>
      <c r="BF252" s="510" t="s">
        <v>1412</v>
      </c>
      <c r="BG252" s="510" t="s">
        <v>1409</v>
      </c>
      <c r="BH252" s="510" t="s">
        <v>1410</v>
      </c>
      <c r="BI252" s="510" t="s">
        <v>1411</v>
      </c>
      <c r="BJ252" s="510" t="s">
        <v>1412</v>
      </c>
      <c r="BK252" s="510" t="s">
        <v>1409</v>
      </c>
      <c r="BL252" s="510" t="s">
        <v>1410</v>
      </c>
      <c r="BM252" s="510" t="s">
        <v>1411</v>
      </c>
      <c r="BN252" s="548" t="s">
        <v>1412</v>
      </c>
    </row>
    <row r="253" spans="1:67" ht="24.75" outlineLevel="1">
      <c r="A253" t="s">
        <v>1727</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1414</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1554</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1700</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1096</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1414</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962</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1700</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1096</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1414</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962</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1700</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1096</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1728</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1414</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1554</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1700</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1096</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1414</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962</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1700</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1096</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1414</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962</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1700</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1096</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1118</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938</v>
      </c>
      <c r="T304" s="118"/>
      <c r="U304" s="118"/>
      <c r="V304" s="118"/>
      <c r="W304" s="118"/>
      <c r="X304" s="118"/>
      <c r="Y304" s="118"/>
      <c r="Z304" s="118"/>
      <c r="AA304" s="118"/>
      <c r="AB304" s="118"/>
      <c r="AC304" s="118"/>
      <c r="AD304" s="118"/>
      <c r="AE304" s="118"/>
      <c r="AF304" s="118"/>
      <c r="AG304" s="118"/>
      <c r="AH304" s="455"/>
      <c r="AI304" s="443" t="s">
        <v>1818</v>
      </c>
      <c r="AJ304" s="118"/>
      <c r="AK304" s="118"/>
      <c r="AL304" s="118"/>
      <c r="AM304" s="118"/>
      <c r="AN304" s="118"/>
      <c r="AO304" s="118"/>
      <c r="AP304" s="118"/>
      <c r="AQ304" s="118"/>
      <c r="AR304" s="118"/>
      <c r="AS304" s="118"/>
      <c r="AT304" s="118"/>
      <c r="AU304" s="118"/>
      <c r="AV304" s="118"/>
      <c r="AW304" s="118"/>
      <c r="AX304" s="455"/>
      <c r="AY304" s="443" t="s">
        <v>1819</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1105</v>
      </c>
      <c r="D305" s="118"/>
      <c r="E305" s="118"/>
      <c r="F305" s="118"/>
      <c r="G305" s="118" t="s">
        <v>1106</v>
      </c>
      <c r="H305" s="118"/>
      <c r="I305" s="118"/>
      <c r="J305" s="118"/>
      <c r="K305" s="118" t="s">
        <v>1107</v>
      </c>
      <c r="L305" s="118"/>
      <c r="M305" s="118"/>
      <c r="N305" s="118"/>
      <c r="O305" s="118" t="s">
        <v>865</v>
      </c>
      <c r="P305" s="118"/>
      <c r="Q305" s="118"/>
      <c r="R305" s="118"/>
      <c r="S305" s="443" t="s">
        <v>1105</v>
      </c>
      <c r="T305" s="118"/>
      <c r="U305" s="118"/>
      <c r="V305" s="118"/>
      <c r="W305" s="118" t="s">
        <v>1106</v>
      </c>
      <c r="X305" s="118"/>
      <c r="Y305" s="118"/>
      <c r="Z305" s="118"/>
      <c r="AA305" s="118" t="s">
        <v>1107</v>
      </c>
      <c r="AB305" s="118"/>
      <c r="AC305" s="118"/>
      <c r="AD305" s="118"/>
      <c r="AE305" s="118" t="s">
        <v>865</v>
      </c>
      <c r="AF305" s="118"/>
      <c r="AG305" s="118"/>
      <c r="AH305" s="455"/>
      <c r="AI305" s="443" t="s">
        <v>1105</v>
      </c>
      <c r="AJ305" s="118"/>
      <c r="AK305" s="118"/>
      <c r="AL305" s="118"/>
      <c r="AM305" s="118" t="s">
        <v>1106</v>
      </c>
      <c r="AN305" s="118"/>
      <c r="AO305" s="118"/>
      <c r="AP305" s="118"/>
      <c r="AQ305" s="118" t="s">
        <v>1107</v>
      </c>
      <c r="AR305" s="118"/>
      <c r="AS305" s="118"/>
      <c r="AT305" s="118"/>
      <c r="AU305" s="118" t="s">
        <v>865</v>
      </c>
      <c r="AV305" s="118"/>
      <c r="AW305" s="118"/>
      <c r="AX305" s="455"/>
      <c r="AY305" s="443" t="s">
        <v>1105</v>
      </c>
      <c r="AZ305" s="118"/>
      <c r="BA305" s="118"/>
      <c r="BB305" s="118"/>
      <c r="BC305" s="118" t="s">
        <v>1106</v>
      </c>
      <c r="BD305" s="118"/>
      <c r="BE305" s="118"/>
      <c r="BF305" s="118"/>
      <c r="BG305" s="118" t="s">
        <v>1107</v>
      </c>
      <c r="BH305" s="118"/>
      <c r="BI305" s="118"/>
      <c r="BJ305" s="118"/>
      <c r="BK305" s="118" t="s">
        <v>865</v>
      </c>
      <c r="BL305" s="118"/>
      <c r="BM305" s="118"/>
      <c r="BN305" s="455"/>
    </row>
    <row r="306" spans="1:67" outlineLevel="1">
      <c r="A306" s="246"/>
      <c r="B306" s="245"/>
      <c r="C306" s="21" t="s">
        <v>1409</v>
      </c>
      <c r="D306" s="21" t="s">
        <v>1410</v>
      </c>
      <c r="E306" s="21" t="s">
        <v>1411</v>
      </c>
      <c r="F306" s="21" t="s">
        <v>1412</v>
      </c>
      <c r="G306" s="21" t="s">
        <v>1409</v>
      </c>
      <c r="H306" s="21" t="s">
        <v>1410</v>
      </c>
      <c r="I306" s="21" t="s">
        <v>1411</v>
      </c>
      <c r="J306" s="21" t="s">
        <v>1412</v>
      </c>
      <c r="K306" s="21" t="s">
        <v>1409</v>
      </c>
      <c r="L306" s="21" t="s">
        <v>1410</v>
      </c>
      <c r="M306" s="21" t="s">
        <v>1411</v>
      </c>
      <c r="N306" s="21" t="s">
        <v>1412</v>
      </c>
      <c r="O306" s="21" t="s">
        <v>1409</v>
      </c>
      <c r="P306" s="21" t="s">
        <v>1410</v>
      </c>
      <c r="Q306" s="21" t="s">
        <v>1411</v>
      </c>
      <c r="R306" s="21" t="s">
        <v>1412</v>
      </c>
      <c r="S306" s="447" t="s">
        <v>1409</v>
      </c>
      <c r="T306" s="21" t="s">
        <v>1410</v>
      </c>
      <c r="U306" s="21" t="s">
        <v>1411</v>
      </c>
      <c r="V306" s="21" t="s">
        <v>1412</v>
      </c>
      <c r="W306" s="21" t="s">
        <v>1409</v>
      </c>
      <c r="X306" s="21" t="s">
        <v>1410</v>
      </c>
      <c r="Y306" s="21" t="s">
        <v>1411</v>
      </c>
      <c r="Z306" s="21" t="s">
        <v>1412</v>
      </c>
      <c r="AA306" s="21" t="s">
        <v>1409</v>
      </c>
      <c r="AB306" s="21" t="s">
        <v>1410</v>
      </c>
      <c r="AC306" s="21" t="s">
        <v>1411</v>
      </c>
      <c r="AD306" s="21" t="s">
        <v>1412</v>
      </c>
      <c r="AE306" s="21" t="s">
        <v>1409</v>
      </c>
      <c r="AF306" s="21" t="s">
        <v>1410</v>
      </c>
      <c r="AG306" s="21" t="s">
        <v>1411</v>
      </c>
      <c r="AH306" s="458" t="s">
        <v>1412</v>
      </c>
      <c r="AI306" s="447" t="s">
        <v>1409</v>
      </c>
      <c r="AJ306" s="21" t="s">
        <v>1410</v>
      </c>
      <c r="AK306" s="21" t="s">
        <v>1411</v>
      </c>
      <c r="AL306" s="21" t="s">
        <v>1412</v>
      </c>
      <c r="AM306" s="21" t="s">
        <v>1409</v>
      </c>
      <c r="AN306" s="21" t="s">
        <v>1410</v>
      </c>
      <c r="AO306" s="21" t="s">
        <v>1411</v>
      </c>
      <c r="AP306" s="21" t="s">
        <v>1412</v>
      </c>
      <c r="AQ306" s="21" t="s">
        <v>1409</v>
      </c>
      <c r="AR306" s="21" t="s">
        <v>1410</v>
      </c>
      <c r="AS306" s="21" t="s">
        <v>1411</v>
      </c>
      <c r="AT306" s="21" t="s">
        <v>1412</v>
      </c>
      <c r="AU306" s="21" t="s">
        <v>1409</v>
      </c>
      <c r="AV306" s="21" t="s">
        <v>1410</v>
      </c>
      <c r="AW306" s="21" t="s">
        <v>1411</v>
      </c>
      <c r="AX306" s="458" t="s">
        <v>1412</v>
      </c>
      <c r="AY306" s="447" t="s">
        <v>1409</v>
      </c>
      <c r="AZ306" s="21" t="s">
        <v>1410</v>
      </c>
      <c r="BA306" s="21" t="s">
        <v>1411</v>
      </c>
      <c r="BB306" s="21" t="s">
        <v>1412</v>
      </c>
      <c r="BC306" s="21" t="s">
        <v>1409</v>
      </c>
      <c r="BD306" s="21" t="s">
        <v>1410</v>
      </c>
      <c r="BE306" s="21" t="s">
        <v>1411</v>
      </c>
      <c r="BF306" s="21" t="s">
        <v>1412</v>
      </c>
      <c r="BG306" s="21" t="s">
        <v>1409</v>
      </c>
      <c r="BH306" s="21" t="s">
        <v>1410</v>
      </c>
      <c r="BI306" s="21" t="s">
        <v>1411</v>
      </c>
      <c r="BJ306" s="21" t="s">
        <v>1412</v>
      </c>
      <c r="BK306" s="21" t="s">
        <v>1409</v>
      </c>
      <c r="BL306" s="21" t="s">
        <v>1410</v>
      </c>
      <c r="BM306" s="21" t="s">
        <v>1411</v>
      </c>
      <c r="BN306" s="458" t="s">
        <v>1412</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1080</v>
      </c>
    </row>
    <row r="308" spans="1:67" outlineLevel="2">
      <c r="B308" s="51" t="s">
        <v>1116</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1117</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1080</v>
      </c>
    </row>
    <row r="311" spans="1:67" outlineLevel="2">
      <c r="B311" s="51" t="s">
        <v>1116</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1117</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1080</v>
      </c>
    </row>
    <row r="314" spans="1:67" outlineLevel="2">
      <c r="B314" s="51" t="s">
        <v>1116</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1117</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1080</v>
      </c>
    </row>
    <row r="317" spans="1:67" outlineLevel="2">
      <c r="B317" s="51" t="s">
        <v>1116</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1117</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1080</v>
      </c>
    </row>
    <row r="320" spans="1:67" outlineLevel="2">
      <c r="B320" s="51" t="s">
        <v>1116</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1117</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1080</v>
      </c>
    </row>
    <row r="323" spans="2:67" outlineLevel="2">
      <c r="B323" s="51" t="s">
        <v>1116</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1117</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1080</v>
      </c>
    </row>
    <row r="326" spans="2:67" outlineLevel="1">
      <c r="B326" s="51" t="s">
        <v>1116</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1117</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1080</v>
      </c>
    </row>
    <row r="329" spans="2:67" outlineLevel="1">
      <c r="B329" s="51" t="s">
        <v>1116</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1117</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1080</v>
      </c>
    </row>
    <row r="332" spans="2:67" outlineLevel="1">
      <c r="B332" s="51" t="s">
        <v>1116</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1117</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1080</v>
      </c>
    </row>
    <row r="335" spans="2:67" outlineLevel="1">
      <c r="B335" s="51" t="s">
        <v>1116</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1117</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1080</v>
      </c>
    </row>
    <row r="338" spans="2:67" outlineLevel="1">
      <c r="B338" s="51" t="s">
        <v>1116</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1117</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1080</v>
      </c>
    </row>
    <row r="341" spans="2:67" outlineLevel="1">
      <c r="B341" s="51" t="s">
        <v>1116</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1117</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1080</v>
      </c>
    </row>
    <row r="344" spans="2:67" outlineLevel="2">
      <c r="B344" s="51" t="s">
        <v>1116</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1117</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1080</v>
      </c>
    </row>
    <row r="347" spans="2:67" outlineLevel="2">
      <c r="B347" s="51" t="s">
        <v>1116</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1117</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1080</v>
      </c>
    </row>
    <row r="350" spans="2:67" outlineLevel="2">
      <c r="B350" s="51" t="s">
        <v>1116</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1117</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1080</v>
      </c>
    </row>
    <row r="353" spans="1:122" outlineLevel="2">
      <c r="B353" s="51" t="s">
        <v>1116</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1117</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1080</v>
      </c>
    </row>
    <row r="356" spans="1:122" outlineLevel="2">
      <c r="B356" s="51" t="s">
        <v>1116</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1117</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1080</v>
      </c>
    </row>
    <row r="359" spans="1:122" outlineLevel="2">
      <c r="B359" s="51" t="s">
        <v>1116</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1117</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1149</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1123</v>
      </c>
      <c r="BM365" t="s">
        <v>1124</v>
      </c>
      <c r="BT365" t="s">
        <v>1125</v>
      </c>
      <c r="CA365" t="s">
        <v>1126</v>
      </c>
      <c r="CH365" t="s">
        <v>1127</v>
      </c>
    </row>
    <row r="366" spans="1:122" outlineLevel="1">
      <c r="B366" s="29"/>
      <c r="O366" s="29" t="s">
        <v>1144</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1145</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1077</v>
      </c>
      <c r="D369" s="127" t="s">
        <v>1076</v>
      </c>
      <c r="E369" s="127" t="s">
        <v>1075</v>
      </c>
      <c r="F369" s="127" t="s">
        <v>1074</v>
      </c>
      <c r="G369" s="127" t="s">
        <v>1075</v>
      </c>
      <c r="H369" s="127" t="s">
        <v>1074</v>
      </c>
      <c r="I369" s="127" t="s">
        <v>1073</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1146</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66.75"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1147</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78"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1373</v>
      </c>
    </row>
    <row r="730" spans="1:30" ht="17.25" outlineLevel="1">
      <c r="C730">
        <v>1</v>
      </c>
      <c r="H730" s="139" t="s">
        <v>1374</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1375</v>
      </c>
      <c r="I731" s="210" t="s">
        <v>1376</v>
      </c>
      <c r="J731" s="210" t="s">
        <v>1377</v>
      </c>
      <c r="K731" s="210" t="s">
        <v>1378</v>
      </c>
      <c r="L731" s="210" t="s">
        <v>1379</v>
      </c>
      <c r="M731" s="210" t="s">
        <v>1380</v>
      </c>
      <c r="N731" s="210" t="s">
        <v>1381</v>
      </c>
      <c r="O731" s="210" t="s">
        <v>1382</v>
      </c>
      <c r="P731" s="210" t="s">
        <v>1383</v>
      </c>
      <c r="Q731" s="210" t="s">
        <v>1384</v>
      </c>
      <c r="R731" s="390" t="s">
        <v>1385</v>
      </c>
      <c r="S731" s="390"/>
      <c r="T731" s="390" t="s">
        <v>1386</v>
      </c>
      <c r="U731" s="390"/>
      <c r="V731" s="390"/>
      <c r="X731" s="210" t="s">
        <v>1387</v>
      </c>
      <c r="Y731" s="210" t="s">
        <v>1379</v>
      </c>
      <c r="Z731" s="210" t="s">
        <v>1380</v>
      </c>
      <c r="AA731" s="210" t="s">
        <v>1379</v>
      </c>
      <c r="AB731" s="210" t="s">
        <v>1380</v>
      </c>
      <c r="AC731" s="210" t="s">
        <v>1379</v>
      </c>
      <c r="AD731" s="210" t="s">
        <v>1380</v>
      </c>
    </row>
    <row r="732" spans="1:30" outlineLevel="1">
      <c r="C732" s="126" t="s">
        <v>1388</v>
      </c>
      <c r="D732" s="126" t="s">
        <v>1389</v>
      </c>
      <c r="L732" s="149" t="s">
        <v>1390</v>
      </c>
      <c r="M732" s="149"/>
      <c r="R732" s="126" t="s">
        <v>1391</v>
      </c>
      <c r="S732" s="126" t="s">
        <v>1392</v>
      </c>
      <c r="T732" s="126" t="s">
        <v>1391</v>
      </c>
      <c r="U732" s="126" t="s">
        <v>1392</v>
      </c>
      <c r="V732" s="31" t="s">
        <v>1393</v>
      </c>
    </row>
    <row r="733" spans="1:30" outlineLevel="1">
      <c r="A733" t="s">
        <v>1227</v>
      </c>
      <c r="B733" t="s">
        <v>854</v>
      </c>
      <c r="C733" s="391">
        <f t="shared" ref="C733:D740" si="399">T733</f>
        <v>0</v>
      </c>
      <c r="D733" s="391">
        <f t="shared" si="399"/>
        <v>0</v>
      </c>
      <c r="G733" s="29" t="s">
        <v>1394</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1395</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1062</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1396</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865</v>
      </c>
      <c r="B737" t="s">
        <v>854</v>
      </c>
      <c r="C737" s="391">
        <f t="shared" si="399"/>
        <v>0</v>
      </c>
      <c r="D737" s="391">
        <f t="shared" si="399"/>
        <v>0</v>
      </c>
      <c r="G737" s="29" t="s">
        <v>1394</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1395</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1062</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1396</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75" outlineLevel="1">
      <c r="Y741" s="414" t="s">
        <v>1397</v>
      </c>
      <c r="Z741" s="415"/>
      <c r="AA741" s="415"/>
      <c r="AB741" s="415"/>
      <c r="AC741" s="415"/>
      <c r="AD741" s="415"/>
    </row>
    <row r="743" spans="1:30">
      <c r="A743" s="184" t="s">
        <v>1476</v>
      </c>
    </row>
    <row r="744" spans="1:30" ht="45.75" outlineLevel="1">
      <c r="C744" s="210" t="s">
        <v>1477</v>
      </c>
      <c r="D744" s="210" t="s">
        <v>910</v>
      </c>
      <c r="E744" s="210" t="s">
        <v>575</v>
      </c>
      <c r="F744" s="210" t="s">
        <v>835</v>
      </c>
      <c r="G744" s="210" t="s">
        <v>1478</v>
      </c>
      <c r="H744" s="210" t="s">
        <v>1479</v>
      </c>
      <c r="I744" s="210" t="s">
        <v>1480</v>
      </c>
      <c r="J744" s="210" t="s">
        <v>1481</v>
      </c>
      <c r="K744" s="210" t="s">
        <v>1482</v>
      </c>
      <c r="L744" s="210" t="s">
        <v>1483</v>
      </c>
      <c r="M744" s="210" t="s">
        <v>1484</v>
      </c>
      <c r="N744" s="210" t="s">
        <v>1485</v>
      </c>
    </row>
    <row r="745" spans="1:30" outlineLevel="1">
      <c r="A745" s="102" t="s">
        <v>1105</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1106</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1668</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865</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1105</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1106</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1668</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865</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1105</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1106</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1668</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865</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5"/>
  <cols>
    <col min="1" max="1" width="15.28515625" customWidth="1"/>
    <col min="2" max="2" width="145.140625" customWidth="1"/>
  </cols>
  <sheetData>
    <row r="1" spans="1:2">
      <c r="A1" t="s">
        <v>82</v>
      </c>
      <c r="B1" s="560" t="s">
        <v>1104</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ht="30">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ht="30">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30">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ht="30">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ht="30">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ht="30">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30">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1836</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1856</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ht="30">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ht="30">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30">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30">
      <c r="A332" s="20"/>
      <c r="B332" s="560" t="s">
        <v>567</v>
      </c>
    </row>
    <row r="333" spans="1:2">
      <c r="A333" s="20"/>
      <c r="B333" s="560" t="s">
        <v>563</v>
      </c>
    </row>
    <row r="334" spans="1:2" ht="30">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30">
      <c r="A342" s="20"/>
      <c r="B342" s="560" t="s">
        <v>572</v>
      </c>
    </row>
    <row r="343" spans="1:2" ht="30">
      <c r="A343" s="20"/>
      <c r="B343" s="560" t="s">
        <v>579</v>
      </c>
    </row>
    <row r="344" spans="1:2">
      <c r="A344" s="20"/>
      <c r="B344" s="560" t="s">
        <v>574</v>
      </c>
    </row>
    <row r="345" spans="1:2" ht="30">
      <c r="A345" s="20"/>
      <c r="B345" s="560" t="s">
        <v>576</v>
      </c>
    </row>
    <row r="346" spans="1:2">
      <c r="A346" s="20"/>
      <c r="B346" s="560" t="s">
        <v>578</v>
      </c>
    </row>
    <row r="347" spans="1:2">
      <c r="A347" s="20"/>
      <c r="B347" s="560" t="s">
        <v>580</v>
      </c>
    </row>
    <row r="348" spans="1:2">
      <c r="A348" s="20"/>
      <c r="B348" s="560" t="s">
        <v>581</v>
      </c>
    </row>
    <row r="349" spans="1:2" ht="30">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30">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30">
      <c r="A395" s="20"/>
      <c r="B395" s="560" t="s">
        <v>640</v>
      </c>
    </row>
    <row r="396" spans="1:2">
      <c r="A396" s="20"/>
      <c r="B396" s="560" t="s">
        <v>641</v>
      </c>
    </row>
    <row r="397" spans="1:2">
      <c r="A397" s="20"/>
      <c r="B397" s="560" t="s">
        <v>642</v>
      </c>
    </row>
    <row r="398" spans="1:2">
      <c r="A398" s="20"/>
      <c r="B398" s="560" t="s">
        <v>643</v>
      </c>
    </row>
    <row r="399" spans="1:2" ht="30">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30">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30">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30">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1837</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30">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1838</v>
      </c>
    </row>
    <row r="493" spans="1:2">
      <c r="A493" s="60"/>
      <c r="B493" s="560" t="s">
        <v>1839</v>
      </c>
    </row>
    <row r="494" spans="1:2">
      <c r="A494" s="60"/>
      <c r="B494" s="560" t="s">
        <v>1840</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1857</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1858</v>
      </c>
    </row>
    <row r="507" spans="1:2">
      <c r="A507" s="60"/>
      <c r="B507" s="560" t="s">
        <v>1859</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30">
      <c r="A536" s="60"/>
      <c r="B536" s="560" t="s">
        <v>812</v>
      </c>
    </row>
    <row r="537" spans="1:2">
      <c r="A537" s="60"/>
      <c r="B537" s="560" t="s">
        <v>813</v>
      </c>
    </row>
    <row r="538" spans="1:2">
      <c r="A538" s="60"/>
      <c r="B538" s="560" t="s">
        <v>821</v>
      </c>
    </row>
    <row r="539" spans="1:2">
      <c r="A539" s="60">
        <v>44578.832814120397</v>
      </c>
      <c r="B539" s="560" t="s">
        <v>829</v>
      </c>
    </row>
    <row r="540" spans="1:2">
      <c r="A540" s="60">
        <v>44585.5426770833</v>
      </c>
      <c r="B540" s="560" t="s">
        <v>875</v>
      </c>
    </row>
    <row r="541" spans="1:2">
      <c r="A541" s="60">
        <v>44586.280075000002</v>
      </c>
      <c r="B541" s="560" t="s">
        <v>879</v>
      </c>
    </row>
    <row r="542" spans="1:2">
      <c r="A542" s="60">
        <v>44586.656645023097</v>
      </c>
      <c r="B542" s="560" t="s">
        <v>883</v>
      </c>
    </row>
    <row r="543" spans="1:2" ht="30">
      <c r="A543" s="60">
        <v>44587.275448726898</v>
      </c>
      <c r="B543" s="560" t="s">
        <v>901</v>
      </c>
    </row>
    <row r="544" spans="1:2">
      <c r="A544" s="60">
        <v>44587.795490625002</v>
      </c>
      <c r="B544" s="560" t="s">
        <v>903</v>
      </c>
    </row>
    <row r="545" spans="1:2">
      <c r="A545" s="60"/>
      <c r="B545" s="560" t="s">
        <v>904</v>
      </c>
    </row>
    <row r="546" spans="1:2">
      <c r="A546" s="60">
        <v>44588.788017708299</v>
      </c>
      <c r="B546" s="560" t="s">
        <v>930</v>
      </c>
    </row>
    <row r="547" spans="1:2">
      <c r="A547" s="60"/>
      <c r="B547" s="560" t="s">
        <v>940</v>
      </c>
    </row>
    <row r="548" spans="1:2">
      <c r="A548" s="60"/>
      <c r="B548" s="560" t="s">
        <v>939</v>
      </c>
    </row>
    <row r="549" spans="1:2">
      <c r="A549" s="60"/>
      <c r="B549" s="560" t="s">
        <v>1860</v>
      </c>
    </row>
    <row r="550" spans="1:2">
      <c r="A550" s="60"/>
      <c r="B550" s="560" t="s">
        <v>971</v>
      </c>
    </row>
    <row r="551" spans="1:2">
      <c r="A551" s="60"/>
      <c r="B551" s="560" t="s">
        <v>972</v>
      </c>
    </row>
    <row r="552" spans="1:2">
      <c r="A552" s="60"/>
      <c r="B552" s="560" t="s">
        <v>973</v>
      </c>
    </row>
    <row r="553" spans="1:2" ht="30">
      <c r="A553" s="60"/>
      <c r="B553" s="560" t="s">
        <v>974</v>
      </c>
    </row>
    <row r="554" spans="1:2">
      <c r="A554" s="60"/>
      <c r="B554" s="560" t="s">
        <v>975</v>
      </c>
    </row>
    <row r="555" spans="1:2">
      <c r="A555" s="60"/>
      <c r="B555" s="560" t="s">
        <v>976</v>
      </c>
    </row>
    <row r="556" spans="1:2">
      <c r="A556" s="60"/>
      <c r="B556" s="560" t="s">
        <v>979</v>
      </c>
    </row>
    <row r="557" spans="1:2">
      <c r="A557" s="60"/>
      <c r="B557" s="560" t="s">
        <v>987</v>
      </c>
    </row>
    <row r="558" spans="1:2">
      <c r="A558" s="60"/>
      <c r="B558" s="560" t="s">
        <v>988</v>
      </c>
    </row>
    <row r="559" spans="1:2">
      <c r="A559" s="60"/>
      <c r="B559" s="560" t="s">
        <v>989</v>
      </c>
    </row>
    <row r="560" spans="1:2">
      <c r="A560" s="60"/>
      <c r="B560" s="560" t="s">
        <v>997</v>
      </c>
    </row>
    <row r="561" spans="1:2">
      <c r="A561" s="60"/>
      <c r="B561" s="560" t="s">
        <v>998</v>
      </c>
    </row>
    <row r="562" spans="1:2">
      <c r="A562" s="60"/>
      <c r="B562" s="560" t="s">
        <v>999</v>
      </c>
    </row>
    <row r="563" spans="1:2">
      <c r="A563" s="60"/>
      <c r="B563" s="560" t="s">
        <v>1000</v>
      </c>
    </row>
    <row r="564" spans="1:2">
      <c r="A564" s="60"/>
      <c r="B564" s="560" t="s">
        <v>1003</v>
      </c>
    </row>
    <row r="565" spans="1:2">
      <c r="A565" s="60"/>
      <c r="B565" s="560" t="s">
        <v>1004</v>
      </c>
    </row>
    <row r="566" spans="1:2">
      <c r="A566" s="60">
        <v>44597.555416666597</v>
      </c>
      <c r="B566" s="560" t="s">
        <v>1007</v>
      </c>
    </row>
    <row r="567" spans="1:2">
      <c r="A567" s="60">
        <v>44602.7170197917</v>
      </c>
      <c r="B567" s="560" t="s">
        <v>1009</v>
      </c>
    </row>
    <row r="568" spans="1:2">
      <c r="A568" s="60"/>
      <c r="B568" s="560" t="s">
        <v>1010</v>
      </c>
    </row>
    <row r="569" spans="1:2">
      <c r="A569" s="60"/>
      <c r="B569" s="560" t="s">
        <v>1011</v>
      </c>
    </row>
    <row r="570" spans="1:2">
      <c r="A570" s="60"/>
      <c r="B570" s="560" t="s">
        <v>1012</v>
      </c>
    </row>
    <row r="571" spans="1:2">
      <c r="A571" s="60"/>
      <c r="B571" s="560" t="s">
        <v>1015</v>
      </c>
    </row>
    <row r="572" spans="1:2">
      <c r="A572" s="60"/>
      <c r="B572" s="560" t="s">
        <v>1016</v>
      </c>
    </row>
    <row r="573" spans="1:2">
      <c r="A573" s="60">
        <v>44614.404053935199</v>
      </c>
      <c r="B573" s="560" t="s">
        <v>1017</v>
      </c>
    </row>
    <row r="574" spans="1:2">
      <c r="A574" s="60"/>
      <c r="B574" s="560" t="s">
        <v>1018</v>
      </c>
    </row>
    <row r="575" spans="1:2">
      <c r="A575" s="60"/>
      <c r="B575" s="560" t="s">
        <v>1020</v>
      </c>
    </row>
    <row r="576" spans="1:2">
      <c r="A576" s="60"/>
      <c r="B576" s="560" t="s">
        <v>1021</v>
      </c>
    </row>
    <row r="577" spans="1:2">
      <c r="A577" s="60"/>
      <c r="B577" s="560" t="s">
        <v>1022</v>
      </c>
    </row>
    <row r="578" spans="1:2">
      <c r="A578" s="60"/>
      <c r="B578" s="560" t="s">
        <v>1024</v>
      </c>
    </row>
    <row r="579" spans="1:2">
      <c r="A579" s="60">
        <v>44615.590889930601</v>
      </c>
      <c r="B579" s="560" t="s">
        <v>1025</v>
      </c>
    </row>
    <row r="580" spans="1:2">
      <c r="A580" s="60">
        <v>44616.283217592601</v>
      </c>
      <c r="B580" s="560" t="s">
        <v>1027</v>
      </c>
    </row>
    <row r="581" spans="1:2">
      <c r="A581" s="60"/>
      <c r="B581" s="560" t="s">
        <v>1028</v>
      </c>
    </row>
    <row r="582" spans="1:2">
      <c r="A582" s="60"/>
      <c r="B582" s="560" t="s">
        <v>1029</v>
      </c>
    </row>
    <row r="583" spans="1:2" ht="30">
      <c r="A583" s="60"/>
      <c r="B583" s="560" t="s">
        <v>1030</v>
      </c>
    </row>
    <row r="584" spans="1:2">
      <c r="A584" s="60">
        <v>44618.651001041697</v>
      </c>
      <c r="B584" s="560" t="s">
        <v>1031</v>
      </c>
    </row>
    <row r="585" spans="1:2">
      <c r="A585" s="60"/>
      <c r="B585" s="560" t="s">
        <v>1032</v>
      </c>
    </row>
    <row r="586" spans="1:2">
      <c r="A586" s="60">
        <v>44619.920509606498</v>
      </c>
      <c r="B586" s="560" t="s">
        <v>1033</v>
      </c>
    </row>
    <row r="587" spans="1:2">
      <c r="A587" s="60"/>
      <c r="B587" s="560" t="s">
        <v>1034</v>
      </c>
    </row>
    <row r="588" spans="1:2">
      <c r="A588" s="60"/>
      <c r="B588" s="560" t="s">
        <v>1036</v>
      </c>
    </row>
    <row r="589" spans="1:2">
      <c r="A589" s="60"/>
      <c r="B589" s="560" t="s">
        <v>1037</v>
      </c>
    </row>
    <row r="590" spans="1:2">
      <c r="A590" s="60"/>
      <c r="B590" s="560" t="s">
        <v>1038</v>
      </c>
    </row>
    <row r="591" spans="1:2" ht="30">
      <c r="A591" s="60"/>
      <c r="B591" s="560" t="s">
        <v>1039</v>
      </c>
    </row>
    <row r="592" spans="1:2">
      <c r="A592" s="60"/>
      <c r="B592" s="560" t="s">
        <v>1041</v>
      </c>
    </row>
    <row r="593" spans="1:2">
      <c r="A593" s="60"/>
      <c r="B593" s="560" t="s">
        <v>1042</v>
      </c>
    </row>
    <row r="594" spans="1:2">
      <c r="A594" s="60"/>
      <c r="B594" s="560" t="s">
        <v>1043</v>
      </c>
    </row>
    <row r="595" spans="1:2">
      <c r="A595" s="60"/>
      <c r="B595" s="560" t="s">
        <v>1044</v>
      </c>
    </row>
    <row r="596" spans="1:2">
      <c r="A596" s="60"/>
      <c r="B596" s="560" t="s">
        <v>1045</v>
      </c>
    </row>
    <row r="597" spans="1:2">
      <c r="A597" s="60"/>
      <c r="B597" s="560" t="s">
        <v>1046</v>
      </c>
    </row>
    <row r="598" spans="1:2">
      <c r="A598" s="60"/>
      <c r="B598" s="560" t="s">
        <v>1048</v>
      </c>
    </row>
    <row r="599" spans="1:2" ht="30">
      <c r="A599" s="60"/>
      <c r="B599" s="560" t="s">
        <v>1049</v>
      </c>
    </row>
    <row r="600" spans="1:2">
      <c r="A600" s="60">
        <v>44630.964798379602</v>
      </c>
      <c r="B600" s="560" t="s">
        <v>1053</v>
      </c>
    </row>
    <row r="601" spans="1:2">
      <c r="A601" s="60">
        <v>44633.425590161998</v>
      </c>
      <c r="B601" s="560" t="s">
        <v>1056</v>
      </c>
    </row>
    <row r="602" spans="1:2">
      <c r="A602" s="60"/>
      <c r="B602" s="560" t="s">
        <v>1054</v>
      </c>
    </row>
    <row r="603" spans="1:2">
      <c r="A603" s="60"/>
      <c r="B603" s="560" t="s">
        <v>1055</v>
      </c>
    </row>
    <row r="604" spans="1:2">
      <c r="A604" s="60"/>
      <c r="B604" s="560" t="s">
        <v>1057</v>
      </c>
    </row>
    <row r="605" spans="1:2">
      <c r="A605" s="60"/>
      <c r="B605" s="560" t="s">
        <v>1060</v>
      </c>
    </row>
    <row r="606" spans="1:2">
      <c r="A606" s="60"/>
      <c r="B606" s="560" t="s">
        <v>1063</v>
      </c>
    </row>
    <row r="607" spans="1:2" ht="30">
      <c r="A607" s="60">
        <v>44637.781481134298</v>
      </c>
      <c r="B607" s="560" t="s">
        <v>1067</v>
      </c>
    </row>
    <row r="608" spans="1:2">
      <c r="A608" s="60">
        <v>44638.499925578697</v>
      </c>
      <c r="B608" s="560" t="s">
        <v>1083</v>
      </c>
    </row>
    <row r="609" spans="1:2">
      <c r="A609" s="60"/>
      <c r="B609" s="560" t="s">
        <v>1084</v>
      </c>
    </row>
    <row r="610" spans="1:2">
      <c r="A610" s="60"/>
      <c r="B610" s="560" t="s">
        <v>1085</v>
      </c>
    </row>
    <row r="611" spans="1:2">
      <c r="A611" s="60"/>
      <c r="B611" s="560" t="s">
        <v>1091</v>
      </c>
    </row>
    <row r="612" spans="1:2">
      <c r="A612" s="60"/>
      <c r="B612" s="560" t="s">
        <v>1088</v>
      </c>
    </row>
    <row r="613" spans="1:2">
      <c r="A613" s="60"/>
      <c r="B613" s="560" t="s">
        <v>1089</v>
      </c>
    </row>
    <row r="614" spans="1:2">
      <c r="A614" s="60"/>
      <c r="B614" s="560" t="s">
        <v>1090</v>
      </c>
    </row>
    <row r="615" spans="1:2">
      <c r="A615" s="60"/>
      <c r="B615" s="560" t="s">
        <v>1092</v>
      </c>
    </row>
    <row r="616" spans="1:2">
      <c r="A616" s="60"/>
      <c r="B616" s="560" t="s">
        <v>1093</v>
      </c>
    </row>
    <row r="617" spans="1:2">
      <c r="A617" s="60"/>
      <c r="B617" s="560" t="s">
        <v>1094</v>
      </c>
    </row>
    <row r="618" spans="1:2">
      <c r="A618" s="60"/>
      <c r="B618" s="560" t="s">
        <v>1102</v>
      </c>
    </row>
    <row r="619" spans="1:2">
      <c r="A619" s="60"/>
      <c r="B619" s="560" t="s">
        <v>1103</v>
      </c>
    </row>
    <row r="620" spans="1:2">
      <c r="A620" s="60">
        <v>44645.404101620399</v>
      </c>
      <c r="B620" s="560" t="s">
        <v>1115</v>
      </c>
    </row>
    <row r="621" spans="1:2" ht="30">
      <c r="A621" s="60"/>
      <c r="B621" s="560" t="s">
        <v>1120</v>
      </c>
    </row>
    <row r="622" spans="1:2">
      <c r="A622" s="60"/>
      <c r="B622" s="560" t="s">
        <v>1121</v>
      </c>
    </row>
    <row r="623" spans="1:2" ht="30">
      <c r="A623" s="60"/>
      <c r="B623" s="560" t="s">
        <v>1122</v>
      </c>
    </row>
    <row r="624" spans="1:2">
      <c r="A624" s="60">
        <v>44646.453155555602</v>
      </c>
      <c r="B624" s="560" t="s">
        <v>1129</v>
      </c>
    </row>
    <row r="625" spans="1:2">
      <c r="A625" s="60"/>
      <c r="B625" s="560" t="s">
        <v>1138</v>
      </c>
    </row>
    <row r="626" spans="1:2">
      <c r="A626" s="60">
        <v>44647.337539699103</v>
      </c>
      <c r="B626" s="560" t="s">
        <v>1139</v>
      </c>
    </row>
    <row r="627" spans="1:2">
      <c r="A627" s="60"/>
      <c r="B627" s="560" t="s">
        <v>1140</v>
      </c>
    </row>
    <row r="628" spans="1:2">
      <c r="A628" s="60"/>
      <c r="B628" s="560" t="s">
        <v>1141</v>
      </c>
    </row>
    <row r="629" spans="1:2">
      <c r="A629" s="60"/>
      <c r="B629" s="560" t="s">
        <v>1142</v>
      </c>
    </row>
    <row r="630" spans="1:2">
      <c r="A630" s="60"/>
      <c r="B630" s="560" t="s">
        <v>1152</v>
      </c>
    </row>
    <row r="631" spans="1:2">
      <c r="A631" s="60"/>
      <c r="B631" s="560" t="s">
        <v>1153</v>
      </c>
    </row>
    <row r="632" spans="1:2">
      <c r="A632" s="60"/>
      <c r="B632" s="560" t="s">
        <v>1156</v>
      </c>
    </row>
    <row r="633" spans="1:2">
      <c r="A633" s="60"/>
      <c r="B633" s="560" t="s">
        <v>1157</v>
      </c>
    </row>
    <row r="634" spans="1:2">
      <c r="A634" s="60"/>
      <c r="B634" s="560" t="s">
        <v>1159</v>
      </c>
    </row>
    <row r="635" spans="1:2">
      <c r="A635" s="60"/>
      <c r="B635" s="560" t="s">
        <v>1160</v>
      </c>
    </row>
    <row r="636" spans="1:2">
      <c r="A636" s="60"/>
      <c r="B636" s="560" t="s">
        <v>1161</v>
      </c>
    </row>
    <row r="637" spans="1:2">
      <c r="A637" s="60">
        <v>44648.420485648101</v>
      </c>
      <c r="B637" s="560" t="s">
        <v>1162</v>
      </c>
    </row>
    <row r="638" spans="1:2">
      <c r="A638" s="60"/>
      <c r="B638" s="560" t="s">
        <v>1163</v>
      </c>
    </row>
    <row r="639" spans="1:2">
      <c r="A639" s="60"/>
      <c r="B639" s="560" t="s">
        <v>1165</v>
      </c>
    </row>
    <row r="640" spans="1:2">
      <c r="A640" s="60"/>
      <c r="B640" s="560" t="s">
        <v>1166</v>
      </c>
    </row>
    <row r="641" spans="1:2">
      <c r="A641" s="60"/>
      <c r="B641" s="560" t="s">
        <v>1174</v>
      </c>
    </row>
    <row r="642" spans="1:2">
      <c r="A642" s="60">
        <v>44651.913386689797</v>
      </c>
      <c r="B642" s="560" t="s">
        <v>1172</v>
      </c>
    </row>
    <row r="643" spans="1:2">
      <c r="A643" s="60"/>
      <c r="B643" s="560" t="s">
        <v>1175</v>
      </c>
    </row>
    <row r="644" spans="1:2" ht="30">
      <c r="A644" s="60"/>
      <c r="B644" s="560" t="s">
        <v>1176</v>
      </c>
    </row>
    <row r="645" spans="1:2">
      <c r="A645" s="60">
        <v>44655.703434490701</v>
      </c>
      <c r="B645" s="560" t="s">
        <v>1177</v>
      </c>
    </row>
    <row r="646" spans="1:2">
      <c r="A646" s="60">
        <v>44666.621734375003</v>
      </c>
      <c r="B646" s="560" t="s">
        <v>1179</v>
      </c>
    </row>
    <row r="647" spans="1:2">
      <c r="A647" s="60">
        <v>44682.384163773102</v>
      </c>
      <c r="B647" s="560" t="s">
        <v>1188</v>
      </c>
    </row>
    <row r="648" spans="1:2">
      <c r="A648" s="60">
        <v>44683.867431828701</v>
      </c>
      <c r="B648" s="560" t="s">
        <v>1192</v>
      </c>
    </row>
    <row r="649" spans="1:2">
      <c r="A649" s="60">
        <v>44686.339017129598</v>
      </c>
      <c r="B649" s="560" t="s">
        <v>1194</v>
      </c>
    </row>
    <row r="650" spans="1:2">
      <c r="A650" s="60"/>
      <c r="B650" s="560" t="s">
        <v>1195</v>
      </c>
    </row>
    <row r="651" spans="1:2">
      <c r="A651" s="60"/>
      <c r="B651" s="560" t="s">
        <v>1207</v>
      </c>
    </row>
    <row r="652" spans="1:2">
      <c r="A652" s="60">
        <v>44688.530631944399</v>
      </c>
      <c r="B652" s="560" t="s">
        <v>1211</v>
      </c>
    </row>
    <row r="653" spans="1:2">
      <c r="A653" s="60"/>
      <c r="B653" s="560" t="s">
        <v>1217</v>
      </c>
    </row>
    <row r="654" spans="1:2">
      <c r="A654" s="60"/>
      <c r="B654" s="560" t="s">
        <v>1218</v>
      </c>
    </row>
    <row r="655" spans="1:2">
      <c r="A655" s="60">
        <v>44695.293307175903</v>
      </c>
      <c r="B655" s="560" t="s">
        <v>1221</v>
      </c>
    </row>
    <row r="656" spans="1:2">
      <c r="A656" s="60"/>
      <c r="B656" s="560" t="s">
        <v>1222</v>
      </c>
    </row>
    <row r="657" spans="1:2">
      <c r="A657" s="60"/>
      <c r="B657" s="560" t="s">
        <v>1228</v>
      </c>
    </row>
    <row r="658" spans="1:2">
      <c r="A658" s="60"/>
      <c r="B658" s="560" t="s">
        <v>1229</v>
      </c>
    </row>
    <row r="659" spans="1:2">
      <c r="A659" s="60"/>
      <c r="B659" s="560" t="s">
        <v>1230</v>
      </c>
    </row>
    <row r="660" spans="1:2">
      <c r="A660" s="60"/>
      <c r="B660" s="560" t="s">
        <v>1232</v>
      </c>
    </row>
    <row r="661" spans="1:2">
      <c r="A661" s="60"/>
      <c r="B661" s="560" t="s">
        <v>1236</v>
      </c>
    </row>
    <row r="662" spans="1:2">
      <c r="A662" s="60"/>
      <c r="B662" s="560" t="s">
        <v>1237</v>
      </c>
    </row>
    <row r="663" spans="1:2">
      <c r="A663" s="60"/>
      <c r="B663" s="560" t="s">
        <v>1238</v>
      </c>
    </row>
    <row r="664" spans="1:2">
      <c r="A664" s="60"/>
      <c r="B664" s="560" t="s">
        <v>1239</v>
      </c>
    </row>
    <row r="665" spans="1:2">
      <c r="A665" s="60"/>
      <c r="B665" s="560" t="s">
        <v>1242</v>
      </c>
    </row>
    <row r="666" spans="1:2">
      <c r="A666" s="60"/>
      <c r="B666" s="560" t="s">
        <v>1244</v>
      </c>
    </row>
    <row r="667" spans="1:2">
      <c r="A667" s="60"/>
      <c r="B667" s="560" t="s">
        <v>1841</v>
      </c>
    </row>
    <row r="668" spans="1:2">
      <c r="A668" s="60"/>
      <c r="B668" s="560" t="s">
        <v>1249</v>
      </c>
    </row>
    <row r="669" spans="1:2">
      <c r="A669" s="60"/>
      <c r="B669" s="560" t="s">
        <v>1250</v>
      </c>
    </row>
    <row r="670" spans="1:2">
      <c r="A670" s="60"/>
      <c r="B670" s="560" t="s">
        <v>1252</v>
      </c>
    </row>
    <row r="671" spans="1:2">
      <c r="A671" s="60"/>
      <c r="B671" s="560" t="s">
        <v>1842</v>
      </c>
    </row>
    <row r="672" spans="1:2">
      <c r="A672" s="60"/>
      <c r="B672" s="560" t="s">
        <v>1261</v>
      </c>
    </row>
    <row r="673" spans="1:2">
      <c r="A673" s="60"/>
      <c r="B673" s="560" t="s">
        <v>1262</v>
      </c>
    </row>
    <row r="674" spans="1:2">
      <c r="A674" s="60"/>
      <c r="B674" s="560" t="s">
        <v>1267</v>
      </c>
    </row>
    <row r="675" spans="1:2">
      <c r="A675" s="60"/>
      <c r="B675" s="560" t="s">
        <v>1268</v>
      </c>
    </row>
    <row r="676" spans="1:2">
      <c r="A676" s="60"/>
      <c r="B676" s="560" t="s">
        <v>1861</v>
      </c>
    </row>
    <row r="677" spans="1:2">
      <c r="A677" s="60"/>
      <c r="B677" s="560" t="s">
        <v>1862</v>
      </c>
    </row>
    <row r="678" spans="1:2">
      <c r="A678" s="60"/>
      <c r="B678" s="560" t="s">
        <v>1863</v>
      </c>
    </row>
    <row r="679" spans="1:2">
      <c r="A679" s="60"/>
      <c r="B679" s="560" t="s">
        <v>1270</v>
      </c>
    </row>
    <row r="680" spans="1:2">
      <c r="A680" s="60"/>
      <c r="B680" s="560" t="s">
        <v>1864</v>
      </c>
    </row>
    <row r="681" spans="1:2">
      <c r="A681" s="60">
        <v>44702.3631739583</v>
      </c>
      <c r="B681" s="560" t="s">
        <v>1269</v>
      </c>
    </row>
    <row r="682" spans="1:2">
      <c r="A682" s="60"/>
      <c r="B682" s="560" t="s">
        <v>1271</v>
      </c>
    </row>
    <row r="683" spans="1:2">
      <c r="A683" s="60"/>
      <c r="B683" s="560" t="s">
        <v>1865</v>
      </c>
    </row>
    <row r="684" spans="1:2">
      <c r="A684" s="60"/>
      <c r="B684" s="560" t="s">
        <v>1272</v>
      </c>
    </row>
    <row r="685" spans="1:2">
      <c r="A685" s="60"/>
      <c r="B685" s="560" t="s">
        <v>1273</v>
      </c>
    </row>
    <row r="686" spans="1:2">
      <c r="A686" s="60"/>
      <c r="B686" s="560" t="s">
        <v>1274</v>
      </c>
    </row>
    <row r="687" spans="1:2">
      <c r="A687" s="60"/>
      <c r="B687" s="560" t="s">
        <v>1275</v>
      </c>
    </row>
    <row r="688" spans="1:2">
      <c r="A688" s="60"/>
      <c r="B688" s="560" t="s">
        <v>1276</v>
      </c>
    </row>
    <row r="689" spans="1:2">
      <c r="A689" s="60"/>
      <c r="B689" s="560" t="s">
        <v>1277</v>
      </c>
    </row>
    <row r="690" spans="1:2">
      <c r="A690" s="60">
        <v>44703.266848958301</v>
      </c>
      <c r="B690" s="560" t="s">
        <v>1279</v>
      </c>
    </row>
    <row r="691" spans="1:2">
      <c r="A691" s="60">
        <v>44703.624582291697</v>
      </c>
      <c r="B691" s="560" t="s">
        <v>1281</v>
      </c>
    </row>
    <row r="692" spans="1:2">
      <c r="A692" s="60"/>
      <c r="B692" s="560" t="s">
        <v>1282</v>
      </c>
    </row>
    <row r="693" spans="1:2">
      <c r="A693" s="60"/>
      <c r="B693" s="560" t="s">
        <v>1284</v>
      </c>
    </row>
    <row r="694" spans="1:2">
      <c r="A694" s="60">
        <v>44718.459594213004</v>
      </c>
      <c r="B694" s="560" t="s">
        <v>1843</v>
      </c>
    </row>
    <row r="695" spans="1:2">
      <c r="A695" s="60"/>
      <c r="B695" s="560" t="s">
        <v>1285</v>
      </c>
    </row>
    <row r="696" spans="1:2">
      <c r="A696" s="60"/>
      <c r="B696" s="560" t="s">
        <v>1286</v>
      </c>
    </row>
    <row r="697" spans="1:2">
      <c r="A697" s="60"/>
      <c r="B697" s="560" t="s">
        <v>1287</v>
      </c>
    </row>
    <row r="698" spans="1:2">
      <c r="A698" s="60"/>
      <c r="B698" s="560" t="s">
        <v>1288</v>
      </c>
    </row>
    <row r="699" spans="1:2">
      <c r="A699" s="60"/>
      <c r="B699" s="560" t="s">
        <v>1290</v>
      </c>
    </row>
    <row r="700" spans="1:2" ht="30">
      <c r="A700" s="60"/>
      <c r="B700" s="560" t="s">
        <v>1291</v>
      </c>
    </row>
    <row r="701" spans="1:2">
      <c r="A701" s="60"/>
      <c r="B701" s="560" t="s">
        <v>1300</v>
      </c>
    </row>
    <row r="702" spans="1:2">
      <c r="A702" s="60"/>
      <c r="B702" s="560" t="s">
        <v>1305</v>
      </c>
    </row>
    <row r="703" spans="1:2">
      <c r="A703" s="60">
        <v>44722.264768055597</v>
      </c>
      <c r="B703" s="560" t="s">
        <v>1311</v>
      </c>
    </row>
    <row r="704" spans="1:2">
      <c r="A704" s="60"/>
      <c r="B704" s="560" t="s">
        <v>1312</v>
      </c>
    </row>
    <row r="705" spans="1:2">
      <c r="A705" s="60">
        <v>44723.265874421297</v>
      </c>
      <c r="B705" s="560" t="s">
        <v>1313</v>
      </c>
    </row>
    <row r="706" spans="1:2">
      <c r="A706" s="60"/>
      <c r="B706" s="560" t="s">
        <v>1329</v>
      </c>
    </row>
    <row r="707" spans="1:2">
      <c r="A707" s="60"/>
      <c r="B707" s="560" t="s">
        <v>1330</v>
      </c>
    </row>
    <row r="708" spans="1:2">
      <c r="A708" s="60"/>
      <c r="B708" s="560" t="s">
        <v>1332</v>
      </c>
    </row>
    <row r="709" spans="1:2">
      <c r="A709" s="60"/>
      <c r="B709" s="560" t="s">
        <v>1334</v>
      </c>
    </row>
    <row r="710" spans="1:2">
      <c r="A710" s="60"/>
      <c r="B710" s="560" t="s">
        <v>1335</v>
      </c>
    </row>
    <row r="711" spans="1:2">
      <c r="A711" s="60"/>
      <c r="B711" s="560" t="s">
        <v>1336</v>
      </c>
    </row>
    <row r="712" spans="1:2">
      <c r="A712" s="60"/>
      <c r="B712" s="560" t="s">
        <v>1337</v>
      </c>
    </row>
    <row r="713" spans="1:2">
      <c r="A713" s="60"/>
      <c r="B713" s="560" t="s">
        <v>1338</v>
      </c>
    </row>
    <row r="714" spans="1:2">
      <c r="A714" s="60"/>
      <c r="B714" s="560" t="s">
        <v>1340</v>
      </c>
    </row>
    <row r="715" spans="1:2">
      <c r="A715" s="60"/>
      <c r="B715" s="560" t="s">
        <v>1342</v>
      </c>
    </row>
    <row r="716" spans="1:2">
      <c r="A716" s="60"/>
      <c r="B716" s="560" t="s">
        <v>1343</v>
      </c>
    </row>
    <row r="717" spans="1:2">
      <c r="A717" s="60"/>
      <c r="B717" s="560" t="s">
        <v>1344</v>
      </c>
    </row>
    <row r="718" spans="1:2">
      <c r="A718" s="60"/>
      <c r="B718" s="560" t="s">
        <v>1347</v>
      </c>
    </row>
    <row r="719" spans="1:2">
      <c r="A719" s="60"/>
      <c r="B719" s="560" t="s">
        <v>1351</v>
      </c>
    </row>
    <row r="720" spans="1:2">
      <c r="A720" s="60">
        <v>44734.428667013897</v>
      </c>
      <c r="B720" s="560" t="s">
        <v>1352</v>
      </c>
    </row>
    <row r="721" spans="1:2">
      <c r="A721" s="60"/>
      <c r="B721" s="560" t="s">
        <v>1353</v>
      </c>
    </row>
    <row r="722" spans="1:2">
      <c r="A722" s="60"/>
      <c r="B722" s="560" t="s">
        <v>1354</v>
      </c>
    </row>
    <row r="723" spans="1:2">
      <c r="A723" s="60"/>
      <c r="B723" s="560" t="s">
        <v>1356</v>
      </c>
    </row>
    <row r="724" spans="1:2">
      <c r="A724" s="60"/>
      <c r="B724" s="560" t="s">
        <v>1357</v>
      </c>
    </row>
    <row r="725" spans="1:2">
      <c r="A725" s="60"/>
      <c r="B725" s="560" t="s">
        <v>1358</v>
      </c>
    </row>
    <row r="726" spans="1:2">
      <c r="A726" s="60"/>
      <c r="B726" s="560" t="s">
        <v>1359</v>
      </c>
    </row>
    <row r="727" spans="1:2">
      <c r="A727" s="60"/>
      <c r="B727" s="560" t="s">
        <v>1360</v>
      </c>
    </row>
    <row r="728" spans="1:2">
      <c r="A728" s="60"/>
      <c r="B728" s="560" t="s">
        <v>1363</v>
      </c>
    </row>
    <row r="729" spans="1:2">
      <c r="A729" s="60"/>
      <c r="B729" s="560" t="s">
        <v>1365</v>
      </c>
    </row>
    <row r="730" spans="1:2">
      <c r="A730" s="60"/>
      <c r="B730" s="560" t="s">
        <v>1372</v>
      </c>
    </row>
    <row r="731" spans="1:2" ht="30">
      <c r="A731" s="60"/>
      <c r="B731" s="560" t="s">
        <v>1401</v>
      </c>
    </row>
    <row r="732" spans="1:2">
      <c r="A732" s="60"/>
      <c r="B732" s="560" t="s">
        <v>1402</v>
      </c>
    </row>
    <row r="733" spans="1:2">
      <c r="A733" s="60"/>
      <c r="B733" s="560" t="s">
        <v>1403</v>
      </c>
    </row>
    <row r="734" spans="1:2">
      <c r="A734" s="60"/>
      <c r="B734" s="560" t="s">
        <v>1404</v>
      </c>
    </row>
    <row r="735" spans="1:2">
      <c r="A735" s="60"/>
      <c r="B735" s="560" t="s">
        <v>1405</v>
      </c>
    </row>
    <row r="736" spans="1:2">
      <c r="A736" s="60"/>
      <c r="B736" s="560" t="s">
        <v>1406</v>
      </c>
    </row>
    <row r="737" spans="1:2">
      <c r="A737" s="60"/>
      <c r="B737" s="560" t="s">
        <v>1421</v>
      </c>
    </row>
    <row r="738" spans="1:2">
      <c r="A738" s="60"/>
      <c r="B738" s="560" t="s">
        <v>1407</v>
      </c>
    </row>
    <row r="739" spans="1:2">
      <c r="A739" s="60"/>
      <c r="B739" s="560" t="s">
        <v>1408</v>
      </c>
    </row>
    <row r="740" spans="1:2">
      <c r="A740" s="60"/>
      <c r="B740" s="560" t="s">
        <v>1413</v>
      </c>
    </row>
    <row r="741" spans="1:2">
      <c r="A741" s="60" t="s">
        <v>888</v>
      </c>
      <c r="B741" s="560" t="s">
        <v>1419</v>
      </c>
    </row>
    <row r="742" spans="1:2">
      <c r="A742" s="60">
        <v>44767.223640393502</v>
      </c>
      <c r="B742" s="560" t="s">
        <v>1420</v>
      </c>
    </row>
    <row r="743" spans="1:2">
      <c r="A743" s="60"/>
      <c r="B743" s="560" t="s">
        <v>1422</v>
      </c>
    </row>
    <row r="744" spans="1:2">
      <c r="A744" s="60">
        <v>44770.517847453702</v>
      </c>
      <c r="B744" s="560" t="s">
        <v>1423</v>
      </c>
    </row>
    <row r="745" spans="1:2">
      <c r="A745" s="60"/>
      <c r="B745" s="560" t="s">
        <v>1424</v>
      </c>
    </row>
    <row r="746" spans="1:2">
      <c r="A746" s="60"/>
      <c r="B746" s="560" t="s">
        <v>1425</v>
      </c>
    </row>
    <row r="747" spans="1:2">
      <c r="A747" s="60">
        <v>44823.350017129596</v>
      </c>
      <c r="B747" s="560" t="s">
        <v>1427</v>
      </c>
    </row>
    <row r="748" spans="1:2">
      <c r="A748" s="60"/>
      <c r="B748" s="560" t="s">
        <v>1428</v>
      </c>
    </row>
    <row r="749" spans="1:2">
      <c r="A749" s="60"/>
      <c r="B749" s="560" t="s">
        <v>1508</v>
      </c>
    </row>
    <row r="750" spans="1:2">
      <c r="A750" s="60"/>
      <c r="B750" s="560" t="s">
        <v>1509</v>
      </c>
    </row>
    <row r="751" spans="1:2">
      <c r="A751" s="60"/>
      <c r="B751" s="560" t="s">
        <v>1474</v>
      </c>
    </row>
    <row r="752" spans="1:2">
      <c r="A752" s="60"/>
      <c r="B752" s="560" t="s">
        <v>1499</v>
      </c>
    </row>
    <row r="753" spans="1:2">
      <c r="A753" s="60">
        <v>44831.614648842602</v>
      </c>
      <c r="B753" s="560" t="s">
        <v>1502</v>
      </c>
    </row>
    <row r="754" spans="1:2">
      <c r="A754" s="60"/>
      <c r="B754" s="560" t="s">
        <v>1507</v>
      </c>
    </row>
    <row r="755" spans="1:2">
      <c r="A755" s="60"/>
      <c r="B755" s="560" t="s">
        <v>1506</v>
      </c>
    </row>
    <row r="756" spans="1:2">
      <c r="A756" s="60"/>
      <c r="B756" s="560" t="s">
        <v>1510</v>
      </c>
    </row>
    <row r="757" spans="1:2">
      <c r="A757" s="60"/>
      <c r="B757" s="560" t="s">
        <v>1511</v>
      </c>
    </row>
    <row r="758" spans="1:2">
      <c r="A758" s="60"/>
      <c r="B758" s="560" t="s">
        <v>1512</v>
      </c>
    </row>
    <row r="759" spans="1:2">
      <c r="A759" s="60"/>
      <c r="B759" s="560" t="s">
        <v>1513</v>
      </c>
    </row>
    <row r="760" spans="1:2">
      <c r="A760" s="60">
        <v>44833.2881142361</v>
      </c>
      <c r="B760" s="560" t="s">
        <v>1516</v>
      </c>
    </row>
    <row r="761" spans="1:2">
      <c r="A761" s="60"/>
      <c r="B761" s="560" t="s">
        <v>1525</v>
      </c>
    </row>
    <row r="762" spans="1:2">
      <c r="A762" s="60"/>
      <c r="B762" s="560" t="s">
        <v>1526</v>
      </c>
    </row>
    <row r="763" spans="1:2">
      <c r="A763" s="60"/>
      <c r="B763" s="560" t="s">
        <v>1527</v>
      </c>
    </row>
    <row r="764" spans="1:2">
      <c r="A764" s="60"/>
      <c r="B764" s="560" t="s">
        <v>1528</v>
      </c>
    </row>
    <row r="765" spans="1:2">
      <c r="A765" s="60">
        <v>44834.928558796302</v>
      </c>
      <c r="B765" s="560" t="s">
        <v>1529</v>
      </c>
    </row>
    <row r="766" spans="1:2">
      <c r="A766" s="60"/>
      <c r="B766" s="560" t="s">
        <v>1530</v>
      </c>
    </row>
    <row r="767" spans="1:2">
      <c r="A767" s="60"/>
      <c r="B767" s="560" t="s">
        <v>1531</v>
      </c>
    </row>
    <row r="768" spans="1:2">
      <c r="A768" s="60"/>
      <c r="B768" s="560" t="s">
        <v>1532</v>
      </c>
    </row>
    <row r="769" spans="1:2">
      <c r="A769" s="60">
        <v>44836.551035995399</v>
      </c>
      <c r="B769" s="560" t="s">
        <v>1533</v>
      </c>
    </row>
    <row r="770" spans="1:2">
      <c r="A770" s="60">
        <v>44838.535451504598</v>
      </c>
      <c r="B770" s="560" t="s">
        <v>1534</v>
      </c>
    </row>
    <row r="771" spans="1:2">
      <c r="A771" s="60"/>
      <c r="B771" s="560" t="s">
        <v>1535</v>
      </c>
    </row>
    <row r="772" spans="1:2">
      <c r="A772" s="60"/>
      <c r="B772" s="560" t="s">
        <v>1844</v>
      </c>
    </row>
    <row r="773" spans="1:2">
      <c r="A773" s="60"/>
      <c r="B773" s="560" t="s">
        <v>1541</v>
      </c>
    </row>
    <row r="774" spans="1:2">
      <c r="A774" s="60"/>
      <c r="B774" s="560" t="s">
        <v>1845</v>
      </c>
    </row>
    <row r="775" spans="1:2">
      <c r="A775" s="60"/>
      <c r="B775" s="560" t="s">
        <v>1543</v>
      </c>
    </row>
    <row r="776" spans="1:2">
      <c r="A776" s="60"/>
      <c r="B776" s="560" t="s">
        <v>1544</v>
      </c>
    </row>
    <row r="777" spans="1:2">
      <c r="A777" s="60"/>
      <c r="B777" s="560" t="s">
        <v>1545</v>
      </c>
    </row>
    <row r="778" spans="1:2">
      <c r="A778" s="60"/>
      <c r="B778" s="560" t="s">
        <v>1546</v>
      </c>
    </row>
    <row r="779" spans="1:2">
      <c r="A779" s="60">
        <v>44840.297718634298</v>
      </c>
      <c r="B779" s="560" t="s">
        <v>1547</v>
      </c>
    </row>
    <row r="780" spans="1:2">
      <c r="A780" s="60"/>
      <c r="B780" s="560" t="s">
        <v>1550</v>
      </c>
    </row>
    <row r="781" spans="1:2">
      <c r="A781" s="60"/>
      <c r="B781" s="560" t="s">
        <v>1846</v>
      </c>
    </row>
    <row r="782" spans="1:2">
      <c r="A782" s="60">
        <v>44841.721172800899</v>
      </c>
      <c r="B782" s="560" t="s">
        <v>1866</v>
      </c>
    </row>
    <row r="783" spans="1:2">
      <c r="A783" s="60"/>
      <c r="B783" s="560" t="s">
        <v>1551</v>
      </c>
    </row>
    <row r="784" spans="1:2">
      <c r="A784" s="60"/>
      <c r="B784" s="560" t="s">
        <v>1847</v>
      </c>
    </row>
    <row r="785" spans="1:2">
      <c r="A785" s="60"/>
      <c r="B785" s="560" t="s">
        <v>1867</v>
      </c>
    </row>
    <row r="786" spans="1:2">
      <c r="A786" s="60">
        <v>44844.5121202546</v>
      </c>
      <c r="B786" s="560" t="s">
        <v>1552</v>
      </c>
    </row>
    <row r="787" spans="1:2">
      <c r="A787" s="60"/>
      <c r="B787" s="560" t="s">
        <v>1553</v>
      </c>
    </row>
    <row r="788" spans="1:2">
      <c r="A788" s="60"/>
      <c r="B788" s="560" t="s">
        <v>1555</v>
      </c>
    </row>
    <row r="789" spans="1:2">
      <c r="A789" s="60">
        <v>44844.813755092597</v>
      </c>
      <c r="B789" s="560" t="s">
        <v>1556</v>
      </c>
    </row>
    <row r="790" spans="1:2">
      <c r="A790" s="60">
        <v>44874.625613541699</v>
      </c>
      <c r="B790" s="560" t="s">
        <v>1848</v>
      </c>
    </row>
    <row r="791" spans="1:2">
      <c r="A791" s="60">
        <v>44886.6467738426</v>
      </c>
      <c r="B791" s="560" t="s">
        <v>1562</v>
      </c>
    </row>
    <row r="792" spans="1:2">
      <c r="A792" s="60">
        <v>44888.808182870373</v>
      </c>
      <c r="B792" s="560" t="s">
        <v>1571</v>
      </c>
    </row>
    <row r="793" spans="1:2">
      <c r="A793" s="60"/>
      <c r="B793" s="560" t="s">
        <v>1572</v>
      </c>
    </row>
    <row r="794" spans="1:2">
      <c r="A794" s="60">
        <v>44891.8080976852</v>
      </c>
      <c r="B794" s="560" t="s">
        <v>1580</v>
      </c>
    </row>
    <row r="795" spans="1:2">
      <c r="A795" s="60"/>
      <c r="B795" s="560" t="s">
        <v>1581</v>
      </c>
    </row>
    <row r="796" spans="1:2">
      <c r="A796" s="60"/>
      <c r="B796" s="560" t="s">
        <v>1582</v>
      </c>
    </row>
    <row r="797" spans="1:2">
      <c r="A797" s="60">
        <v>44999.702546990702</v>
      </c>
      <c r="B797" s="560" t="s">
        <v>1586</v>
      </c>
    </row>
    <row r="798" spans="1:2">
      <c r="A798" s="60">
        <v>45010.453414236101</v>
      </c>
      <c r="B798" s="560" t="s">
        <v>1590</v>
      </c>
    </row>
    <row r="799" spans="1:2">
      <c r="A799" s="60">
        <v>45069.737421180602</v>
      </c>
      <c r="B799" s="560" t="s">
        <v>1593</v>
      </c>
    </row>
    <row r="800" spans="1:2">
      <c r="A800" s="60">
        <v>45071.392263078698</v>
      </c>
      <c r="B800" s="560" t="s">
        <v>1614</v>
      </c>
    </row>
    <row r="801" spans="1:2">
      <c r="A801" s="60"/>
      <c r="B801" s="560" t="s">
        <v>1637</v>
      </c>
    </row>
    <row r="802" spans="1:2">
      <c r="A802" s="60"/>
      <c r="B802" s="560" t="s">
        <v>1663</v>
      </c>
    </row>
    <row r="803" spans="1:2">
      <c r="A803" s="60">
        <v>45072.921801273202</v>
      </c>
      <c r="B803" s="560" t="s">
        <v>1662</v>
      </c>
    </row>
    <row r="804" spans="1:2">
      <c r="A804" s="60">
        <v>45073.275755208299</v>
      </c>
      <c r="B804" s="560" t="s">
        <v>1664</v>
      </c>
    </row>
    <row r="805" spans="1:2">
      <c r="A805" s="60"/>
      <c r="B805" s="560" t="s">
        <v>1666</v>
      </c>
    </row>
    <row r="806" spans="1:2">
      <c r="A806" s="60"/>
      <c r="B806" s="560" t="s">
        <v>1682</v>
      </c>
    </row>
    <row r="807" spans="1:2">
      <c r="A807" s="60"/>
      <c r="B807" s="560" t="s">
        <v>1702</v>
      </c>
    </row>
    <row r="808" spans="1:2">
      <c r="A808" s="60"/>
      <c r="B808" s="560" t="s">
        <v>1705</v>
      </c>
    </row>
    <row r="809" spans="1:2">
      <c r="A809" s="60"/>
      <c r="B809" s="560" t="s">
        <v>1708</v>
      </c>
    </row>
    <row r="810" spans="1:2">
      <c r="A810" s="60"/>
      <c r="B810" s="560" t="s">
        <v>1709</v>
      </c>
    </row>
    <row r="811" spans="1:2" ht="30">
      <c r="A811" s="60">
        <v>45078.791273379597</v>
      </c>
      <c r="B811" s="560" t="s">
        <v>1753</v>
      </c>
    </row>
    <row r="812" spans="1:2">
      <c r="A812" s="60"/>
      <c r="B812" s="560" t="s">
        <v>1752</v>
      </c>
    </row>
    <row r="813" spans="1:2">
      <c r="A813" s="60"/>
      <c r="B813" s="560" t="s">
        <v>1849</v>
      </c>
    </row>
    <row r="814" spans="1:2">
      <c r="A814" s="60"/>
      <c r="B814" s="560" t="s">
        <v>1850</v>
      </c>
    </row>
    <row r="815" spans="1:2">
      <c r="A815" s="60">
        <v>45080.517026273097</v>
      </c>
      <c r="B815" s="560" t="s">
        <v>1755</v>
      </c>
    </row>
    <row r="816" spans="1:2">
      <c r="A816" s="60"/>
      <c r="B816" s="560" t="s">
        <v>1756</v>
      </c>
    </row>
    <row r="817" spans="1:2">
      <c r="A817" s="60"/>
      <c r="B817" s="560" t="s">
        <v>1757</v>
      </c>
    </row>
    <row r="818" spans="1:2">
      <c r="A818" s="60"/>
      <c r="B818" s="560" t="s">
        <v>1758</v>
      </c>
    </row>
    <row r="819" spans="1:2">
      <c r="A819" s="60">
        <v>45081.396817245397</v>
      </c>
      <c r="B819" s="560" t="s">
        <v>1759</v>
      </c>
    </row>
    <row r="820" spans="1:2">
      <c r="A820" s="60"/>
      <c r="B820" s="560" t="s">
        <v>1761</v>
      </c>
    </row>
    <row r="821" spans="1:2">
      <c r="A821" s="60"/>
      <c r="B821" s="560" t="s">
        <v>1762</v>
      </c>
    </row>
    <row r="822" spans="1:2">
      <c r="A822" s="60"/>
      <c r="B822" s="560" t="s">
        <v>1763</v>
      </c>
    </row>
    <row r="823" spans="1:2">
      <c r="A823" s="60">
        <v>45082.499787615699</v>
      </c>
      <c r="B823" s="560" t="s">
        <v>1764</v>
      </c>
    </row>
    <row r="824" spans="1:2">
      <c r="A824" s="60">
        <v>45083.433228819398</v>
      </c>
      <c r="B824" s="560" t="s">
        <v>1765</v>
      </c>
    </row>
    <row r="825" spans="1:2">
      <c r="A825" s="60"/>
      <c r="B825" s="560" t="s">
        <v>1768</v>
      </c>
    </row>
    <row r="826" spans="1:2">
      <c r="A826" s="60"/>
      <c r="B826" s="560" t="s">
        <v>1773</v>
      </c>
    </row>
    <row r="827" spans="1:2">
      <c r="A827" s="60"/>
      <c r="B827" s="560" t="s">
        <v>1769</v>
      </c>
    </row>
    <row r="828" spans="1:2">
      <c r="A828" s="60"/>
      <c r="B828" s="560" t="s">
        <v>1851</v>
      </c>
    </row>
    <row r="829" spans="1:2">
      <c r="A829" s="60">
        <v>45084.4831037037</v>
      </c>
      <c r="B829" s="560" t="s">
        <v>1770</v>
      </c>
    </row>
    <row r="830" spans="1:2">
      <c r="A830" s="60"/>
      <c r="B830" s="560" t="s">
        <v>1852</v>
      </c>
    </row>
    <row r="831" spans="1:2">
      <c r="A831" s="60">
        <v>45086.311297222201</v>
      </c>
      <c r="B831" s="560" t="s">
        <v>1771</v>
      </c>
    </row>
    <row r="832" spans="1:2">
      <c r="A832" s="60"/>
      <c r="B832" s="560" t="s">
        <v>1772</v>
      </c>
    </row>
    <row r="833" spans="1:2" ht="30">
      <c r="A833" s="60">
        <v>45087.385850810198</v>
      </c>
      <c r="B833" s="560" t="s">
        <v>1776</v>
      </c>
    </row>
    <row r="834" spans="1:2" ht="30">
      <c r="A834" s="60"/>
      <c r="B834" s="560" t="s">
        <v>1774</v>
      </c>
    </row>
    <row r="835" spans="1:2">
      <c r="A835" s="60"/>
      <c r="B835" s="564" t="s">
        <v>1829</v>
      </c>
    </row>
    <row r="836" spans="1:2">
      <c r="A836" s="60"/>
      <c r="B836" s="560" t="s">
        <v>1789</v>
      </c>
    </row>
    <row r="837" spans="1:2">
      <c r="A837" s="60">
        <v>45088.334774189803</v>
      </c>
      <c r="B837" s="560" t="s">
        <v>1778</v>
      </c>
    </row>
    <row r="838" spans="1:2">
      <c r="A838" s="60"/>
      <c r="B838" s="560" t="s">
        <v>1775</v>
      </c>
    </row>
    <row r="839" spans="1:2">
      <c r="A839" s="60"/>
      <c r="B839" s="560" t="s">
        <v>1779</v>
      </c>
    </row>
    <row r="840" spans="1:2">
      <c r="A840" s="60">
        <v>45090.898362731503</v>
      </c>
      <c r="B840" s="560" t="s">
        <v>1777</v>
      </c>
    </row>
    <row r="841" spans="1:2">
      <c r="A841" s="60"/>
      <c r="B841" s="560" t="s">
        <v>1780</v>
      </c>
    </row>
    <row r="842" spans="1:2">
      <c r="A842" s="60">
        <v>45091.306663888899</v>
      </c>
      <c r="B842" s="560" t="s">
        <v>1781</v>
      </c>
    </row>
    <row r="843" spans="1:2">
      <c r="A843" s="60"/>
      <c r="B843" s="560" t="s">
        <v>1783</v>
      </c>
    </row>
    <row r="844" spans="1:2">
      <c r="A844" s="60"/>
      <c r="B844" s="560" t="s">
        <v>1784</v>
      </c>
    </row>
    <row r="845" spans="1:2">
      <c r="A845" s="60">
        <v>45092.881522569398</v>
      </c>
      <c r="B845" s="560" t="s">
        <v>1785</v>
      </c>
    </row>
    <row r="846" spans="1:2">
      <c r="A846" s="60">
        <v>45098.464364699103</v>
      </c>
      <c r="B846" s="560" t="s">
        <v>1787</v>
      </c>
    </row>
    <row r="847" spans="1:2" ht="30">
      <c r="A847" s="60">
        <v>45099.812611805603</v>
      </c>
      <c r="B847" s="560" t="s">
        <v>1786</v>
      </c>
    </row>
    <row r="848" spans="1:2">
      <c r="A848" s="60"/>
      <c r="B848" s="560" t="s">
        <v>1788</v>
      </c>
    </row>
    <row r="849" spans="1:2" ht="30">
      <c r="A849" s="60"/>
      <c r="B849" s="560" t="s">
        <v>1853</v>
      </c>
    </row>
    <row r="850" spans="1:2">
      <c r="A850" s="60">
        <v>45100.342025231497</v>
      </c>
      <c r="B850" s="560" t="s">
        <v>1790</v>
      </c>
    </row>
    <row r="851" spans="1:2">
      <c r="A851" s="60">
        <v>45114.622334953703</v>
      </c>
      <c r="B851" s="560" t="s">
        <v>1792</v>
      </c>
    </row>
    <row r="852" spans="1:2">
      <c r="A852" s="60">
        <v>45120.589590625001</v>
      </c>
      <c r="B852" s="560" t="s">
        <v>1807</v>
      </c>
    </row>
    <row r="853" spans="1:2" ht="45">
      <c r="A853" s="60">
        <v>45120.803916782403</v>
      </c>
      <c r="B853" s="560" t="s">
        <v>1828</v>
      </c>
    </row>
    <row r="854" spans="1:2">
      <c r="A854" s="60"/>
      <c r="B854" s="560" t="s">
        <v>1815</v>
      </c>
    </row>
    <row r="855" spans="1:2">
      <c r="A855" s="60"/>
      <c r="B855" s="560" t="s">
        <v>1820</v>
      </c>
    </row>
    <row r="856" spans="1:2">
      <c r="A856" s="60"/>
      <c r="B856" s="560" t="s">
        <v>1823</v>
      </c>
    </row>
    <row r="857" spans="1:2">
      <c r="A857" s="60">
        <v>45123.317289120401</v>
      </c>
      <c r="B857" s="560" t="s">
        <v>1827</v>
      </c>
    </row>
    <row r="858" spans="1:2">
      <c r="A858" s="60"/>
      <c r="B858" s="560" t="s">
        <v>1826</v>
      </c>
    </row>
    <row r="859" spans="1:2" ht="45">
      <c r="A859" s="60">
        <v>45123.712809837998</v>
      </c>
      <c r="B859" s="560" t="s">
        <v>1825</v>
      </c>
    </row>
    <row r="860" spans="1:2">
      <c r="A860" s="60"/>
      <c r="B860" s="560" t="s">
        <v>1824</v>
      </c>
    </row>
    <row r="861" spans="1:2">
      <c r="A861" s="60">
        <v>45124.569358101799</v>
      </c>
      <c r="B861" s="6" t="s">
        <v>1830</v>
      </c>
    </row>
    <row r="862" spans="1:2">
      <c r="A862" s="60">
        <v>45126.7630130787</v>
      </c>
      <c r="B862" s="6" t="s">
        <v>1831</v>
      </c>
    </row>
    <row r="863" spans="1:2">
      <c r="A863" s="60"/>
      <c r="B863" s="6" t="s">
        <v>1832</v>
      </c>
    </row>
    <row r="864" spans="1:2">
      <c r="A864" s="60"/>
      <c r="B864" s="6" t="s">
        <v>1833</v>
      </c>
    </row>
    <row r="865" spans="1:2">
      <c r="A865" s="60"/>
      <c r="B865" s="6" t="s">
        <v>1834</v>
      </c>
    </row>
    <row r="866" spans="1:2">
      <c r="A866" s="60"/>
      <c r="B866" s="6" t="s">
        <v>1835</v>
      </c>
    </row>
    <row r="867" spans="1:2">
      <c r="A867" s="60"/>
      <c r="B867" s="6" t="s">
        <v>1868</v>
      </c>
    </row>
    <row r="868" spans="1:2">
      <c r="A868" s="60">
        <v>45130.319001273201</v>
      </c>
      <c r="B868" s="6" t="s">
        <v>1869</v>
      </c>
    </row>
    <row r="869" spans="1:2">
      <c r="A869" s="60"/>
      <c r="B869" s="6" t="s">
        <v>1870</v>
      </c>
    </row>
    <row r="870" spans="1:2">
      <c r="A870" s="60"/>
      <c r="B870" s="6" t="s">
        <v>1871</v>
      </c>
    </row>
    <row r="871" spans="1:2">
      <c r="A871" s="60"/>
      <c r="B871" s="6" t="s">
        <v>1872</v>
      </c>
    </row>
    <row r="872" spans="1:2">
      <c r="A872" s="60"/>
      <c r="B872" s="6" t="s">
        <v>1873</v>
      </c>
    </row>
    <row r="873" spans="1:2">
      <c r="A873" s="60">
        <v>45137.506537731497</v>
      </c>
      <c r="B873" s="6" t="s">
        <v>1874</v>
      </c>
    </row>
    <row r="874" spans="1:2">
      <c r="A874" s="60"/>
      <c r="B874" s="6" t="s">
        <v>1875</v>
      </c>
    </row>
    <row r="875" spans="1:2">
      <c r="A875" s="60"/>
      <c r="B875" s="6" t="s">
        <v>1876</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1565</v>
      </c>
      <c r="B5" s="12" t="b">
        <v>1</v>
      </c>
      <c r="C5" s="12" t="b">
        <v>1</v>
      </c>
      <c r="D5" s="12" t="b">
        <v>1</v>
      </c>
      <c r="E5" s="12" t="b">
        <v>1</v>
      </c>
      <c r="F5" s="12" t="b">
        <v>1</v>
      </c>
      <c r="G5" s="12" t="b">
        <v>0</v>
      </c>
      <c r="H5" s="12" t="b">
        <v>0</v>
      </c>
      <c r="I5" s="12" t="b">
        <v>1</v>
      </c>
      <c r="J5" s="12" t="b">
        <v>0</v>
      </c>
      <c r="K5" s="12" t="b">
        <v>0</v>
      </c>
      <c r="L5" s="17" t="s">
        <v>1566</v>
      </c>
    </row>
    <row r="6" spans="1:12">
      <c r="A6" s="15" t="s">
        <v>1567</v>
      </c>
      <c r="B6" s="12" t="b">
        <v>1</v>
      </c>
      <c r="C6" s="12" t="b">
        <v>1</v>
      </c>
      <c r="D6" s="12" t="b">
        <v>1</v>
      </c>
      <c r="E6" s="12" t="b">
        <v>1</v>
      </c>
      <c r="F6" s="12" t="b">
        <v>1</v>
      </c>
      <c r="G6" s="12" t="b">
        <v>0</v>
      </c>
      <c r="H6" s="12" t="b">
        <v>0</v>
      </c>
      <c r="I6" s="12" t="b">
        <v>1</v>
      </c>
      <c r="J6" s="12" t="b">
        <v>0</v>
      </c>
      <c r="K6" s="12" t="b">
        <v>0</v>
      </c>
      <c r="L6" s="17" t="s">
        <v>1568</v>
      </c>
    </row>
    <row r="7" spans="1:12">
      <c r="A7" s="15" t="s">
        <v>1569</v>
      </c>
      <c r="B7" s="12" t="b">
        <v>1</v>
      </c>
      <c r="C7" s="12" t="b">
        <v>1</v>
      </c>
      <c r="D7" s="12" t="b">
        <v>1</v>
      </c>
      <c r="E7" s="12" t="b">
        <v>1</v>
      </c>
      <c r="F7" s="12" t="b">
        <v>1</v>
      </c>
      <c r="G7" s="12" t="b">
        <v>0</v>
      </c>
      <c r="H7" s="12" t="b">
        <v>0</v>
      </c>
      <c r="I7" s="12" t="b">
        <v>1</v>
      </c>
      <c r="J7" s="12" t="b">
        <v>0</v>
      </c>
      <c r="K7" s="12" t="b">
        <v>0</v>
      </c>
      <c r="L7" s="17" t="s">
        <v>1570</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1303</v>
      </c>
      <c r="B9" s="12" t="b">
        <v>1</v>
      </c>
      <c r="C9" s="12" t="b">
        <v>1</v>
      </c>
      <c r="D9" s="12" t="b">
        <v>1</v>
      </c>
      <c r="E9" s="12" t="b">
        <v>1</v>
      </c>
      <c r="F9" s="12" t="b">
        <v>1</v>
      </c>
      <c r="G9" s="12" t="b">
        <v>0</v>
      </c>
      <c r="H9" s="12" t="b">
        <v>0</v>
      </c>
      <c r="I9" s="12" t="b">
        <v>1</v>
      </c>
      <c r="J9" s="12" t="b">
        <v>0</v>
      </c>
      <c r="K9" s="12" t="b">
        <v>0</v>
      </c>
      <c r="L9" s="17" t="s">
        <v>1304</v>
      </c>
    </row>
    <row r="10" spans="1:12">
      <c r="A10" s="15" t="s">
        <v>1514</v>
      </c>
      <c r="B10" s="12" t="b">
        <v>1</v>
      </c>
      <c r="C10" s="12" t="b">
        <v>1</v>
      </c>
      <c r="D10" s="12" t="b">
        <v>1</v>
      </c>
      <c r="E10" s="12" t="b">
        <v>1</v>
      </c>
      <c r="F10" s="12" t="b">
        <v>1</v>
      </c>
      <c r="G10" s="12" t="b">
        <v>0</v>
      </c>
      <c r="H10" s="12" t="b">
        <v>0</v>
      </c>
      <c r="I10" s="12" t="b">
        <v>1</v>
      </c>
      <c r="J10" s="12" t="b">
        <v>0</v>
      </c>
      <c r="K10" s="12" t="b">
        <v>0</v>
      </c>
      <c r="L10" s="17" t="s">
        <v>1515</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1180</v>
      </c>
      <c r="B12" s="319" t="b">
        <v>0</v>
      </c>
      <c r="C12" s="319" t="b">
        <v>1</v>
      </c>
      <c r="D12" s="319" t="b">
        <v>0</v>
      </c>
      <c r="E12" s="319" t="b">
        <v>0</v>
      </c>
      <c r="F12" s="319" t="b">
        <v>0</v>
      </c>
      <c r="G12" s="319" t="b">
        <v>0</v>
      </c>
      <c r="H12" s="319" t="b">
        <v>0</v>
      </c>
      <c r="I12" s="319" t="b">
        <v>1</v>
      </c>
      <c r="J12" s="320" t="b">
        <v>0</v>
      </c>
      <c r="K12" s="320" t="b">
        <v>0</v>
      </c>
      <c r="L12" s="18" t="s">
        <v>1181</v>
      </c>
    </row>
    <row r="13" spans="1:12">
      <c r="A13" s="15" t="s">
        <v>1215</v>
      </c>
      <c r="B13" s="12" t="b">
        <v>1</v>
      </c>
      <c r="C13" s="12" t="b">
        <v>1</v>
      </c>
      <c r="D13" s="12" t="b">
        <v>1</v>
      </c>
      <c r="E13" s="12" t="b">
        <v>1</v>
      </c>
      <c r="F13" s="12" t="b">
        <v>1</v>
      </c>
      <c r="G13" s="12" t="b">
        <v>1</v>
      </c>
      <c r="H13" s="12" t="b">
        <v>1</v>
      </c>
      <c r="I13" s="12" t="b">
        <v>1</v>
      </c>
      <c r="J13" s="12" t="b">
        <v>1</v>
      </c>
      <c r="K13" s="12" t="b">
        <v>1</v>
      </c>
      <c r="L13" s="18" t="s">
        <v>1216</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873</v>
      </c>
      <c r="B17" s="12" t="b">
        <v>1</v>
      </c>
      <c r="C17" s="12" t="b">
        <v>1</v>
      </c>
      <c r="D17" s="12" t="b">
        <v>1</v>
      </c>
      <c r="E17" s="12" t="b">
        <v>1</v>
      </c>
      <c r="F17" s="12" t="b">
        <v>1</v>
      </c>
      <c r="G17" s="12" t="b">
        <v>0</v>
      </c>
      <c r="H17" s="12" t="b">
        <v>0</v>
      </c>
      <c r="I17" s="12" t="b">
        <v>0</v>
      </c>
      <c r="J17" s="12" t="b">
        <v>0</v>
      </c>
      <c r="K17" s="12" t="b">
        <v>0</v>
      </c>
      <c r="L17" s="18" t="s">
        <v>874</v>
      </c>
    </row>
    <row r="18" spans="1:12">
      <c r="A18" s="15" t="s">
        <v>815</v>
      </c>
      <c r="B18" s="12" t="b">
        <v>1</v>
      </c>
      <c r="C18" s="12" t="b">
        <v>1</v>
      </c>
      <c r="D18" s="12" t="b">
        <v>1</v>
      </c>
      <c r="E18" s="12" t="b">
        <v>0</v>
      </c>
      <c r="F18" s="12" t="b">
        <v>1</v>
      </c>
      <c r="G18" s="12" t="b">
        <v>0</v>
      </c>
      <c r="H18" s="12" t="b">
        <v>0</v>
      </c>
      <c r="I18" s="12" t="b">
        <v>0</v>
      </c>
      <c r="J18" s="12" t="b">
        <v>0</v>
      </c>
      <c r="K18" s="12" t="b">
        <v>0</v>
      </c>
      <c r="L18" s="18" t="s">
        <v>876</v>
      </c>
    </row>
    <row r="19" spans="1:12">
      <c r="A19" s="15" t="s">
        <v>814</v>
      </c>
      <c r="B19" s="12" t="b">
        <v>1</v>
      </c>
      <c r="C19" s="12" t="b">
        <v>1</v>
      </c>
      <c r="D19" s="12" t="b">
        <v>1</v>
      </c>
      <c r="E19" s="12" t="b">
        <v>0</v>
      </c>
      <c r="F19" s="12" t="b">
        <v>1</v>
      </c>
      <c r="G19" s="12" t="b">
        <v>0</v>
      </c>
      <c r="H19" s="12" t="b">
        <v>0</v>
      </c>
      <c r="I19" s="12" t="b">
        <v>0</v>
      </c>
      <c r="J19" s="12" t="b">
        <v>0</v>
      </c>
      <c r="K19" s="12" t="b">
        <v>0</v>
      </c>
      <c r="L19" s="18" t="s">
        <v>877</v>
      </c>
    </row>
    <row r="20" spans="1:12">
      <c r="A20" s="15" t="s">
        <v>816</v>
      </c>
      <c r="B20" s="12" t="b">
        <v>1</v>
      </c>
      <c r="C20" s="12" t="b">
        <v>1</v>
      </c>
      <c r="D20" s="12" t="b">
        <v>1</v>
      </c>
      <c r="E20" s="12" t="b">
        <v>0</v>
      </c>
      <c r="F20" s="12" t="b">
        <v>1</v>
      </c>
      <c r="G20" s="12" t="b">
        <v>1</v>
      </c>
      <c r="H20" s="12" t="b">
        <v>1</v>
      </c>
      <c r="I20" s="12" t="b">
        <v>0</v>
      </c>
      <c r="J20" s="12" t="b">
        <v>0</v>
      </c>
      <c r="K20" s="12" t="b">
        <v>0</v>
      </c>
      <c r="L20" s="18" t="s">
        <v>878</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1487</v>
      </c>
      <c r="B24" s="12" t="b">
        <v>1</v>
      </c>
      <c r="C24" s="12" t="b">
        <v>1</v>
      </c>
      <c r="D24" s="12" t="b">
        <v>1</v>
      </c>
      <c r="E24" s="12" t="b">
        <v>1</v>
      </c>
      <c r="F24" s="12" t="b">
        <v>1</v>
      </c>
      <c r="G24" s="12" t="b">
        <v>1</v>
      </c>
      <c r="H24" s="12" t="b">
        <v>1</v>
      </c>
      <c r="I24" s="12" t="b">
        <v>0</v>
      </c>
      <c r="J24" s="12" t="b">
        <v>0</v>
      </c>
      <c r="K24" s="12" t="b">
        <v>0</v>
      </c>
      <c r="L24" s="18" t="s">
        <v>1488</v>
      </c>
    </row>
    <row r="25" spans="1:12">
      <c r="A25" s="209" t="s">
        <v>985</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1799</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1801</v>
      </c>
    </row>
    <row r="35" spans="1:12">
      <c r="A35" s="74" t="s">
        <v>1800</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1802</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1803</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1805</v>
      </c>
    </row>
    <row r="40" spans="1:12">
      <c r="A40" s="74" t="s">
        <v>1804</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1806</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1766</v>
      </c>
    </row>
    <row r="43" spans="1:12">
      <c r="A43" s="555" t="s">
        <v>1040</v>
      </c>
      <c r="B43" s="12" t="b">
        <v>0</v>
      </c>
      <c r="C43" s="12" t="b">
        <v>0</v>
      </c>
      <c r="D43" s="12" t="b">
        <v>0</v>
      </c>
      <c r="E43" s="12" t="b">
        <v>0</v>
      </c>
      <c r="F43" s="12" t="b">
        <v>0</v>
      </c>
      <c r="G43" s="12" t="b">
        <v>0</v>
      </c>
      <c r="H43" s="12" t="b">
        <v>1</v>
      </c>
      <c r="I43" s="12" t="b">
        <v>0</v>
      </c>
      <c r="J43" s="12" t="b">
        <v>1</v>
      </c>
      <c r="K43" s="12" t="b">
        <v>0</v>
      </c>
      <c r="L43" s="216" t="s">
        <v>1767</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1086</v>
      </c>
      <c r="B60" s="12" t="b">
        <v>1</v>
      </c>
      <c r="C60" s="12" t="b">
        <v>1</v>
      </c>
      <c r="D60" s="12" t="b">
        <v>1</v>
      </c>
      <c r="E60" s="12" t="b">
        <v>0</v>
      </c>
      <c r="F60" s="12" t="b">
        <v>1</v>
      </c>
      <c r="G60" s="12" t="b">
        <v>0</v>
      </c>
      <c r="H60" s="12" t="b">
        <v>0</v>
      </c>
      <c r="I60" s="12" t="b">
        <v>1</v>
      </c>
      <c r="J60" s="12" t="b">
        <v>0</v>
      </c>
      <c r="K60" s="12" t="b">
        <v>0</v>
      </c>
      <c r="L60" s="18" t="s">
        <v>1087</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1243</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1583</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1584</v>
      </c>
      <c r="B77" s="12" t="b">
        <v>1</v>
      </c>
      <c r="C77" s="12" t="b">
        <v>1</v>
      </c>
      <c r="D77" s="12" t="b">
        <v>1</v>
      </c>
      <c r="E77" s="12" t="b">
        <v>0</v>
      </c>
      <c r="F77" s="12" t="b">
        <v>1</v>
      </c>
      <c r="G77" s="12" t="b">
        <v>0</v>
      </c>
      <c r="H77" s="12" t="b">
        <v>0</v>
      </c>
      <c r="I77" s="12" t="b">
        <v>0</v>
      </c>
      <c r="J77" s="12" t="b">
        <v>0</v>
      </c>
      <c r="K77" s="12" t="b">
        <v>0</v>
      </c>
      <c r="L77" s="18" t="s">
        <v>1585</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1187</v>
      </c>
      <c r="G2" s="29"/>
    </row>
    <row r="3" spans="1:130">
      <c r="B3" s="123" t="s">
        <v>1</v>
      </c>
      <c r="C3" s="124" t="s">
        <v>2</v>
      </c>
      <c r="D3" s="124"/>
      <c r="G3" s="503" t="s">
        <v>1616</v>
      </c>
      <c r="H3" s="222" t="s">
        <v>1</v>
      </c>
      <c r="I3" s="223" t="s">
        <v>2</v>
      </c>
      <c r="J3" s="223" t="s">
        <v>3</v>
      </c>
      <c r="K3" s="223" t="s">
        <v>4</v>
      </c>
    </row>
    <row r="4" spans="1:130">
      <c r="B4" s="125" t="s">
        <v>18</v>
      </c>
      <c r="C4" s="31"/>
      <c r="D4" s="126"/>
      <c r="G4" s="29"/>
      <c r="H4" s="125" t="s">
        <v>18</v>
      </c>
      <c r="I4" s="126"/>
      <c r="J4" s="126"/>
      <c r="K4" s="321" t="s">
        <v>1182</v>
      </c>
    </row>
    <row r="5" spans="1:130">
      <c r="B5" s="125" t="s">
        <v>18</v>
      </c>
      <c r="C5" s="127" t="s">
        <v>1198</v>
      </c>
      <c r="D5" s="127"/>
      <c r="E5" s="211"/>
      <c r="F5" s="211"/>
      <c r="G5" s="533"/>
      <c r="H5" s="125" t="s">
        <v>18</v>
      </c>
      <c r="I5" s="502" t="s">
        <v>1198</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1186</v>
      </c>
      <c r="D11" s="127"/>
      <c r="E11" s="211"/>
      <c r="F11" s="211"/>
      <c r="G11" s="533"/>
      <c r="H11" s="21" t="s">
        <v>10</v>
      </c>
      <c r="I11" s="127" t="s">
        <v>1186</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1199</v>
      </c>
      <c r="D12" s="127"/>
      <c r="E12" s="211"/>
      <c r="F12" s="211"/>
      <c r="G12" s="533"/>
      <c r="H12" s="125" t="s">
        <v>18</v>
      </c>
      <c r="I12" s="328" t="s">
        <v>1199</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1665</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1665</v>
      </c>
      <c r="H14" s="21" t="s">
        <v>10</v>
      </c>
      <c r="I14" s="127" t="s">
        <v>1196</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1665</v>
      </c>
      <c r="H15" s="21" t="s">
        <v>10</v>
      </c>
      <c r="I15" s="127" t="s">
        <v>1189</v>
      </c>
      <c r="J15" s="126"/>
      <c r="K15" s="322" t="s">
        <v>1190</v>
      </c>
      <c r="L15" s="322" t="s">
        <v>1191</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1212</v>
      </c>
      <c r="D16" s="127"/>
      <c r="E16" s="211"/>
      <c r="F16" s="211"/>
      <c r="G16" s="533" t="s">
        <v>1665</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1638</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1200</v>
      </c>
      <c r="D18" s="127"/>
      <c r="E18" s="211"/>
      <c r="F18" s="211"/>
      <c r="G18" s="533"/>
      <c r="H18" s="21" t="s">
        <v>10</v>
      </c>
      <c r="I18" s="127" t="s">
        <v>1212</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1213</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1214</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1462</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1463</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1464</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1640</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1201</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1345</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1345</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1345</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1639</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1345</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1345</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1345</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1721</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823</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1465</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822</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1064</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1206</v>
      </c>
      <c r="D39" s="127"/>
      <c r="E39" s="211"/>
      <c r="F39" s="211"/>
      <c r="G39" s="533"/>
      <c r="H39" s="21" t="s">
        <v>10</v>
      </c>
      <c r="I39" s="127" t="s">
        <v>1081</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823</v>
      </c>
      <c r="D40" s="127"/>
      <c r="E40" s="211"/>
      <c r="F40" s="211"/>
      <c r="G40" s="533" t="s">
        <v>1619</v>
      </c>
      <c r="H40" s="21" t="s">
        <v>10</v>
      </c>
      <c r="I40" s="127" t="s">
        <v>539</v>
      </c>
      <c r="J40" s="128"/>
      <c r="K40" s="322" t="s">
        <v>1082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1128</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1465</v>
      </c>
      <c r="D42" s="127"/>
      <c r="E42" s="211"/>
      <c r="F42" s="211"/>
      <c r="G42" s="533"/>
      <c r="H42" s="21" t="s">
        <v>10</v>
      </c>
      <c r="I42" s="127" t="s">
        <v>1066</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822</v>
      </c>
      <c r="D43" s="127"/>
      <c r="E43" s="211"/>
      <c r="F43" s="211"/>
      <c r="G43" s="533"/>
      <c r="H43" s="21" t="s">
        <v>10</v>
      </c>
      <c r="I43" s="127" t="s">
        <v>1065</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1517</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1617</v>
      </c>
      <c r="H45" s="21" t="s">
        <v>10</v>
      </c>
      <c r="I45" s="127" t="s">
        <v>1345</v>
      </c>
      <c r="J45" s="126"/>
      <c r="K45" s="322" t="s">
        <v>1416</v>
      </c>
      <c r="L45" s="31" t="s">
        <v>1417</v>
      </c>
      <c r="M45" s="31" t="s">
        <v>1418</v>
      </c>
      <c r="N45" s="31" t="s">
        <v>1348</v>
      </c>
      <c r="O45" s="31" t="s">
        <v>1349</v>
      </c>
      <c r="P45" s="31" t="s">
        <v>1350</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1618</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1561</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1346</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1293</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1293</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1293</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1294</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1294</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1294</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1559</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1560</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1064</v>
      </c>
      <c r="D61" s="127"/>
      <c r="E61" s="211"/>
      <c r="F61" s="211"/>
      <c r="G61" s="533"/>
      <c r="H61" s="21" t="s">
        <v>10</v>
      </c>
      <c r="I61" s="127" t="s">
        <v>1193</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1081</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1346</v>
      </c>
      <c r="D64" s="211"/>
      <c r="E64" s="211"/>
      <c r="F64" s="211"/>
      <c r="G64" s="533"/>
      <c r="H64" s="125" t="s">
        <v>18</v>
      </c>
      <c r="I64" s="328" t="s">
        <v>1201</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1066</v>
      </c>
      <c r="D65" s="127"/>
      <c r="E65" s="211"/>
      <c r="F65" s="211"/>
      <c r="G65" s="533"/>
      <c r="H65" s="21" t="s">
        <v>10</v>
      </c>
      <c r="I65" s="127" t="s">
        <v>1609</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1066</v>
      </c>
      <c r="D66" s="127"/>
      <c r="E66" s="211"/>
      <c r="F66" s="211"/>
      <c r="G66" s="533"/>
      <c r="H66" s="21" t="s">
        <v>10</v>
      </c>
      <c r="I66" s="127" t="s">
        <v>1361</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1065</v>
      </c>
      <c r="D67" s="127"/>
      <c r="E67" s="211"/>
      <c r="F67" s="211"/>
      <c r="G67" s="533"/>
      <c r="H67" s="21" t="s">
        <v>10</v>
      </c>
      <c r="I67" s="127" t="s">
        <v>1362</v>
      </c>
      <c r="J67" s="128"/>
      <c r="K67" s="322" t="s">
        <v>1190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1295</v>
      </c>
      <c r="D68" s="211"/>
      <c r="E68" s="211"/>
      <c r="F68" s="211"/>
      <c r="G68" s="533"/>
      <c r="H68" s="21" t="s">
        <v>10</v>
      </c>
      <c r="I68" s="127" t="s">
        <v>1171</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1295</v>
      </c>
      <c r="D69" s="211"/>
      <c r="E69" s="211"/>
      <c r="F69" s="211"/>
      <c r="G69" s="533"/>
      <c r="H69" s="21" t="s">
        <v>10</v>
      </c>
      <c r="I69" s="127" t="s">
        <v>1210</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1295</v>
      </c>
      <c r="D70" s="211"/>
      <c r="E70" s="211"/>
      <c r="F70" s="211"/>
      <c r="G70" s="533"/>
      <c r="H70" s="21" t="s">
        <v>10</v>
      </c>
      <c r="I70" s="127" t="s">
        <v>1293</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1296</v>
      </c>
      <c r="D71" s="211"/>
      <c r="E71" s="211"/>
      <c r="F71" s="211"/>
      <c r="G71" s="533"/>
      <c r="H71" s="21" t="s">
        <v>10</v>
      </c>
      <c r="I71" s="127" t="s">
        <v>1294</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1296</v>
      </c>
      <c r="D72" s="211"/>
      <c r="E72" s="211"/>
      <c r="F72" s="211"/>
      <c r="G72" s="533"/>
      <c r="H72" s="21" t="s">
        <v>10</v>
      </c>
      <c r="I72" s="127" t="s">
        <v>1295</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1296</v>
      </c>
      <c r="D73" s="211"/>
      <c r="E73" s="211"/>
      <c r="F73" s="211"/>
      <c r="G73" s="533"/>
      <c r="H73" s="21" t="s">
        <v>10</v>
      </c>
      <c r="I73" s="127" t="s">
        <v>1296</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1619</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1620</v>
      </c>
      <c r="H82" s="21" t="s">
        <v>10</v>
      </c>
      <c r="I82" s="127" t="s">
        <v>870</v>
      </c>
      <c r="J82" s="128"/>
      <c r="K82" s="322" t="s">
        <v>871</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872</v>
      </c>
      <c r="J83" s="128"/>
      <c r="K83" s="322" t="s">
        <v>871</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871</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1202</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1621</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1621</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1190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1178</v>
      </c>
      <c r="J90" s="126"/>
      <c r="K90" s="322" t="s">
        <v>1190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1621</v>
      </c>
      <c r="H91" s="21" t="s">
        <v>10</v>
      </c>
      <c r="I91" s="127" t="s">
        <v>27</v>
      </c>
      <c r="J91" s="126"/>
      <c r="K91" s="322" t="s">
        <v>1190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1675</v>
      </c>
      <c r="H92" s="21" t="s">
        <v>0</v>
      </c>
      <c r="I92" s="127" t="s">
        <v>29</v>
      </c>
      <c r="J92" s="126"/>
      <c r="K92" s="322" t="s">
        <v>1190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1675</v>
      </c>
      <c r="H93" s="21" t="s">
        <v>9</v>
      </c>
      <c r="I93" s="127" t="s">
        <v>30</v>
      </c>
      <c r="J93" s="126"/>
      <c r="K93" s="322" t="s">
        <v>1190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1594</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1714</v>
      </c>
      <c r="H95" s="21" t="s">
        <v>0</v>
      </c>
      <c r="I95" s="127" t="s">
        <v>1595</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1598</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1596</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1602</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1597</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1603</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1599</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1604</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1600</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1605</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1601</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1606</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1675</v>
      </c>
      <c r="H107" s="21" t="s">
        <v>9</v>
      </c>
      <c r="I107" s="127" t="s">
        <v>28</v>
      </c>
      <c r="J107" s="126"/>
      <c r="K107" s="322" t="s">
        <v>1489</v>
      </c>
      <c r="L107" s="322" t="s">
        <v>1490</v>
      </c>
      <c r="M107" s="322" t="s">
        <v>31</v>
      </c>
      <c r="N107" s="322" t="s">
        <v>93</v>
      </c>
      <c r="O107" s="322" t="s">
        <v>671</v>
      </c>
      <c r="P107" s="322" t="s">
        <v>670</v>
      </c>
      <c r="Q107" s="322" t="s">
        <v>1718</v>
      </c>
      <c r="R107" s="322" t="s">
        <v>1608</v>
      </c>
      <c r="S107" s="322" t="s">
        <v>672</v>
      </c>
      <c r="T107" s="322" t="s">
        <v>1607</v>
      </c>
      <c r="U107" s="31" t="s">
        <v>1816</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1587</v>
      </c>
      <c r="I108" s="127" t="s">
        <v>1588</v>
      </c>
      <c r="J108" s="126"/>
      <c r="K108" s="322" t="s">
        <v>1589</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1491</v>
      </c>
      <c r="J109" s="128"/>
      <c r="K109" s="322" t="s">
        <v>1492</v>
      </c>
      <c r="L109" s="322" t="s">
        <v>1493</v>
      </c>
      <c r="M109" s="470" t="s">
        <v>1224</v>
      </c>
      <c r="N109" s="322" t="s">
        <v>1489</v>
      </c>
      <c r="O109" s="322" t="s">
        <v>1225</v>
      </c>
      <c r="P109" s="470" t="s">
        <v>1494</v>
      </c>
      <c r="Q109" s="322" t="s">
        <v>1495</v>
      </c>
      <c r="R109" s="322" t="s">
        <v>1496</v>
      </c>
      <c r="S109" s="470" t="s">
        <v>1497</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1675</v>
      </c>
      <c r="H110" s="21" t="s">
        <v>11</v>
      </c>
      <c r="I110" s="127" t="s">
        <v>1710</v>
      </c>
      <c r="J110" s="126"/>
      <c r="K110" s="322" t="s">
        <v>1660</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1610</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1536</v>
      </c>
      <c r="J114" s="128"/>
      <c r="K114" s="322" t="s">
        <v>839</v>
      </c>
      <c r="L114" s="322" t="s">
        <v>387</v>
      </c>
      <c r="M114" s="322" t="s">
        <v>1019</v>
      </c>
      <c r="N114" s="322" t="s">
        <v>385</v>
      </c>
      <c r="O114" s="322" t="s">
        <v>614</v>
      </c>
      <c r="P114" s="322" t="s">
        <v>409</v>
      </c>
      <c r="Q114" s="211" t="s">
        <v>1082</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1622</v>
      </c>
      <c r="H116" s="21" t="s">
        <v>9</v>
      </c>
      <c r="I116" s="127" t="s">
        <v>408</v>
      </c>
      <c r="J116" s="128"/>
      <c r="K116" s="322" t="s">
        <v>839</v>
      </c>
      <c r="L116" s="322" t="s">
        <v>387</v>
      </c>
      <c r="M116" s="322" t="s">
        <v>1019</v>
      </c>
      <c r="N116" s="322" t="s">
        <v>385</v>
      </c>
      <c r="O116" s="322" t="s">
        <v>614</v>
      </c>
      <c r="P116" s="322" t="s">
        <v>409</v>
      </c>
      <c r="Q116" s="211" t="s">
        <v>1082</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1623</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1624</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1591</v>
      </c>
      <c r="J119" s="128"/>
      <c r="K119" s="322" t="s">
        <v>1082</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1592</v>
      </c>
      <c r="J120" s="128"/>
      <c r="K120" s="322" t="s">
        <v>1082</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1661</v>
      </c>
      <c r="J121" s="128"/>
      <c r="K121" s="322" t="s">
        <v>1660</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1711</v>
      </c>
      <c r="J122" s="128"/>
      <c r="K122" s="322" t="s">
        <v>1660</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1240</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1203</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1612</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1613</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1292</v>
      </c>
      <c r="J129" s="126"/>
      <c r="K129" s="322" t="s">
        <v>1190</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1307</v>
      </c>
      <c r="J130" s="126"/>
      <c r="K130" s="322" t="s">
        <v>1190</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1466</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1620</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932</v>
      </c>
      <c r="J135" s="128"/>
      <c r="K135" s="322" t="s">
        <v>931</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839</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1623</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1623</v>
      </c>
      <c r="H138" s="21" t="s">
        <v>10</v>
      </c>
      <c r="I138" s="127" t="s">
        <v>826</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1623</v>
      </c>
      <c r="H139" s="21" t="s">
        <v>10</v>
      </c>
      <c r="I139" s="127" t="s">
        <v>942</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1557</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1623</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1623</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824</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1558</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881</v>
      </c>
      <c r="J145" s="126"/>
      <c r="K145" s="43" t="s">
        <v>1220</v>
      </c>
      <c r="L145" s="31" t="s">
        <v>1223</v>
      </c>
      <c r="M145" s="31" t="s">
        <v>1225</v>
      </c>
      <c r="N145" s="31" t="s">
        <v>1183</v>
      </c>
      <c r="O145" s="31" t="s">
        <v>1184</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825</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1669</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882</v>
      </c>
      <c r="J148" s="126"/>
      <c r="K148" s="43" t="s">
        <v>1308</v>
      </c>
      <c r="L148" s="31" t="s">
        <v>1310</v>
      </c>
      <c r="M148" s="31" t="s">
        <v>1226</v>
      </c>
      <c r="N148" s="31" t="s">
        <v>1670</v>
      </c>
      <c r="O148" s="31" t="s">
        <v>1671</v>
      </c>
      <c r="P148" s="31" t="s">
        <v>1672</v>
      </c>
      <c r="Q148" s="31" t="s">
        <v>1309</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827</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1621</v>
      </c>
      <c r="H150" s="21" t="s">
        <v>10</v>
      </c>
      <c r="I150" s="127" t="s">
        <v>831</v>
      </c>
      <c r="J150" s="126"/>
      <c r="K150" s="322" t="s">
        <v>832</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828</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1621</v>
      </c>
      <c r="H152" s="21" t="s">
        <v>10</v>
      </c>
      <c r="I152" s="127" t="s">
        <v>830</v>
      </c>
      <c r="J152" s="126"/>
      <c r="K152" s="322" t="s">
        <v>900</v>
      </c>
      <c r="L152" s="322" t="s">
        <v>994</v>
      </c>
      <c r="M152" s="322" t="s">
        <v>995</v>
      </c>
      <c r="N152" s="322" t="s">
        <v>996</v>
      </c>
      <c r="O152" s="322" t="s">
        <v>993</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1339</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1299</v>
      </c>
      <c r="J155" s="126"/>
      <c r="K155" s="470" t="s">
        <v>900</v>
      </c>
      <c r="L155" s="322" t="s">
        <v>1301</v>
      </c>
      <c r="M155" s="322" t="s">
        <v>1302</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1500</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941</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1621</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1623</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1621</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1621</v>
      </c>
      <c r="H162" s="21" t="s">
        <v>10</v>
      </c>
      <c r="I162" s="127" t="s">
        <v>833</v>
      </c>
      <c r="J162" s="128"/>
      <c r="K162" s="322" t="s">
        <v>834</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1621</v>
      </c>
      <c r="H163" s="21" t="s">
        <v>10</v>
      </c>
      <c r="I163" s="127" t="s">
        <v>1058</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1621</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1621</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905</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902</v>
      </c>
      <c r="J167" s="128"/>
      <c r="K167" s="43" t="s">
        <v>1185</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1625</v>
      </c>
      <c r="H168" s="21" t="s">
        <v>0</v>
      </c>
      <c r="I168" s="127" t="s">
        <v>1241</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1204</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1626</v>
      </c>
      <c r="H170" s="21" t="s">
        <v>10</v>
      </c>
      <c r="I170" s="127" t="s">
        <v>1442</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1627</v>
      </c>
      <c r="H171" s="21" t="s">
        <v>10</v>
      </c>
      <c r="I171" s="127" t="s">
        <v>1443</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1628</v>
      </c>
      <c r="H181" s="21" t="s">
        <v>0</v>
      </c>
      <c r="I181" s="127" t="s">
        <v>840</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1629</v>
      </c>
      <c r="H182" s="21" t="s">
        <v>0</v>
      </c>
      <c r="I182" s="127" t="s">
        <v>1707</v>
      </c>
      <c r="J182" s="128"/>
      <c r="K182" s="322" t="s">
        <v>1190</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1630</v>
      </c>
      <c r="H183" s="21" t="s">
        <v>0</v>
      </c>
      <c r="I183" s="127" t="s">
        <v>1467</v>
      </c>
      <c r="J183" s="128"/>
      <c r="K183" s="322" t="s">
        <v>1190</v>
      </c>
      <c r="L183" s="322" t="s">
        <v>1468</v>
      </c>
      <c r="M183" s="211" t="s">
        <v>1469</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1205</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1328</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1298</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1289</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1636</v>
      </c>
      <c r="H190" s="21" t="s">
        <v>0</v>
      </c>
      <c r="I190" s="127" t="s">
        <v>1470</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1573</v>
      </c>
      <c r="J191" s="128" t="s">
        <v>267</v>
      </c>
      <c r="K191" s="322" t="s">
        <v>1486</v>
      </c>
      <c r="L191" s="322" t="s">
        <v>1574</v>
      </c>
      <c r="M191" s="322" t="s">
        <v>1575</v>
      </c>
      <c r="N191" s="322" t="s">
        <v>1576</v>
      </c>
      <c r="O191" s="31" t="s">
        <v>1577</v>
      </c>
      <c r="P191" s="31" t="s">
        <v>1578</v>
      </c>
      <c r="Q191" s="31" t="s">
        <v>1579</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1673</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1306</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1634</v>
      </c>
      <c r="H195" s="21" t="s">
        <v>0</v>
      </c>
      <c r="I195" s="127" t="s">
        <v>1446</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1631</v>
      </c>
      <c r="H196" s="21" t="s">
        <v>10</v>
      </c>
      <c r="I196" s="127" t="s">
        <v>1441</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1635</v>
      </c>
      <c r="H197" s="21" t="s">
        <v>10</v>
      </c>
      <c r="I197" s="127" t="s">
        <v>1611</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1524</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1632</v>
      </c>
      <c r="H199" s="21" t="s">
        <v>10</v>
      </c>
      <c r="I199" s="127" t="s">
        <v>1444</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1633</v>
      </c>
      <c r="H200" s="21" t="s">
        <v>10</v>
      </c>
      <c r="I200" s="127" t="s">
        <v>1445</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1209</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1035</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870</v>
      </c>
      <c r="D441" s="127"/>
      <c r="E441" s="211"/>
      <c r="F441" s="211"/>
      <c r="G441" s="211"/>
    </row>
    <row r="442" spans="1:7">
      <c r="A442" s="21">
        <f t="shared" si="9"/>
        <v>82</v>
      </c>
      <c r="B442" s="21" t="s">
        <v>18</v>
      </c>
      <c r="C442" s="127" t="s">
        <v>1202</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1491</v>
      </c>
      <c r="D446" s="127"/>
      <c r="E446" s="211"/>
      <c r="F446" s="211"/>
      <c r="G446" s="211"/>
    </row>
    <row r="447" spans="1:7">
      <c r="A447" s="21">
        <f t="shared" si="9"/>
        <v>105</v>
      </c>
      <c r="B447" s="21" t="s">
        <v>9</v>
      </c>
      <c r="C447" s="127" t="s">
        <v>1491</v>
      </c>
      <c r="D447" s="127"/>
      <c r="E447" s="211"/>
      <c r="F447" s="211"/>
      <c r="G447" s="211"/>
    </row>
    <row r="448" spans="1:7">
      <c r="A448" s="21">
        <f t="shared" si="9"/>
        <v>105</v>
      </c>
      <c r="B448" s="21" t="s">
        <v>9</v>
      </c>
      <c r="C448" s="127" t="s">
        <v>1491</v>
      </c>
      <c r="D448" s="127"/>
      <c r="E448" s="211"/>
      <c r="F448" s="211"/>
      <c r="G448" s="211"/>
    </row>
    <row r="449" spans="1:7">
      <c r="A449" s="21">
        <f t="shared" si="9"/>
        <v>105</v>
      </c>
      <c r="B449" s="21" t="s">
        <v>9</v>
      </c>
      <c r="C449" s="127" t="s">
        <v>1491</v>
      </c>
      <c r="D449" s="127"/>
      <c r="E449" s="211"/>
      <c r="F449" s="211"/>
      <c r="G449" s="211"/>
    </row>
    <row r="450" spans="1:7">
      <c r="A450" s="21">
        <f t="shared" si="9"/>
        <v>105</v>
      </c>
      <c r="B450" s="21" t="s">
        <v>9</v>
      </c>
      <c r="C450" s="127" t="s">
        <v>1491</v>
      </c>
      <c r="D450" s="127"/>
      <c r="E450" s="211"/>
      <c r="F450" s="211"/>
      <c r="G450" s="211"/>
    </row>
    <row r="451" spans="1:7">
      <c r="A451" s="21">
        <f t="shared" si="9"/>
        <v>105</v>
      </c>
      <c r="B451" s="21" t="s">
        <v>9</v>
      </c>
      <c r="C451" s="127" t="s">
        <v>1491</v>
      </c>
      <c r="D451" s="127"/>
      <c r="E451" s="211"/>
      <c r="F451" s="211"/>
      <c r="G451" s="211"/>
    </row>
    <row r="452" spans="1:7">
      <c r="A452" s="21">
        <f t="shared" si="9"/>
        <v>105</v>
      </c>
      <c r="B452" s="21" t="s">
        <v>9</v>
      </c>
      <c r="C452" s="127" t="s">
        <v>1491</v>
      </c>
      <c r="D452" s="127"/>
      <c r="E452" s="211"/>
      <c r="F452" s="211"/>
      <c r="G452" s="211"/>
    </row>
    <row r="453" spans="1:7">
      <c r="A453" s="21">
        <f t="shared" si="9"/>
        <v>105</v>
      </c>
      <c r="B453" s="21" t="s">
        <v>9</v>
      </c>
      <c r="C453" s="127" t="s">
        <v>1491</v>
      </c>
      <c r="D453" s="127"/>
      <c r="E453" s="211"/>
      <c r="F453" s="211"/>
      <c r="G453" s="211"/>
    </row>
    <row r="454" spans="1:7">
      <c r="A454" s="21">
        <f t="shared" si="9"/>
        <v>105</v>
      </c>
      <c r="B454" s="21" t="s">
        <v>9</v>
      </c>
      <c r="C454" s="127" t="s">
        <v>1491</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1591</v>
      </c>
      <c r="D463" s="127"/>
      <c r="E463" s="211"/>
      <c r="F463" s="211"/>
      <c r="G463" s="211"/>
    </row>
    <row r="464" spans="1:7">
      <c r="A464" s="21">
        <f t="shared" si="9"/>
        <v>116</v>
      </c>
      <c r="B464" s="21" t="s">
        <v>9</v>
      </c>
      <c r="C464" s="127" t="s">
        <v>1592</v>
      </c>
      <c r="D464" s="127"/>
      <c r="E464" s="211"/>
      <c r="F464" s="211"/>
      <c r="G464" s="211"/>
    </row>
    <row r="465" spans="1:7">
      <c r="A465" s="21">
        <f t="shared" si="9"/>
        <v>120</v>
      </c>
      <c r="B465" s="21" t="s">
        <v>18</v>
      </c>
      <c r="C465" s="127" t="s">
        <v>1219</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932</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826</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826</v>
      </c>
      <c r="D475" s="127"/>
      <c r="E475" s="211"/>
      <c r="F475" s="211"/>
      <c r="G475" s="211"/>
    </row>
    <row r="476" spans="1:7">
      <c r="A476" s="21">
        <f t="shared" si="9"/>
        <v>135</v>
      </c>
      <c r="B476" s="21" t="s">
        <v>10</v>
      </c>
      <c r="C476" s="127" t="s">
        <v>942</v>
      </c>
      <c r="D476" s="127"/>
      <c r="E476" s="211"/>
      <c r="F476" s="211"/>
      <c r="G476" s="211"/>
    </row>
    <row r="477" spans="1:7">
      <c r="A477" s="21">
        <f t="shared" si="9"/>
        <v>135</v>
      </c>
      <c r="B477" s="21" t="s">
        <v>10</v>
      </c>
      <c r="C477" s="127" t="s">
        <v>942</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824</v>
      </c>
      <c r="D479" s="127"/>
      <c r="E479" s="211"/>
      <c r="F479" s="211"/>
      <c r="G479" s="211"/>
    </row>
    <row r="480" spans="1:7">
      <c r="A480" s="21">
        <f t="shared" si="9"/>
        <v>141</v>
      </c>
      <c r="B480" s="21" t="s">
        <v>10</v>
      </c>
      <c r="C480" s="127" t="s">
        <v>881</v>
      </c>
      <c r="D480" s="127"/>
      <c r="E480" s="211"/>
      <c r="F480" s="211"/>
      <c r="G480" s="211"/>
    </row>
    <row r="481" spans="1:7">
      <c r="A481" s="21">
        <f t="shared" ref="A481:A544" si="10">IF($C481="","blank",MATCH($C481,$I$5:$I$204,0))</f>
        <v>141</v>
      </c>
      <c r="B481" s="21" t="s">
        <v>10</v>
      </c>
      <c r="C481" s="127" t="s">
        <v>881</v>
      </c>
      <c r="D481" s="127"/>
      <c r="E481" s="211"/>
      <c r="F481" s="211"/>
      <c r="G481" s="211"/>
    </row>
    <row r="482" spans="1:7">
      <c r="A482" s="21">
        <f t="shared" si="10"/>
        <v>141</v>
      </c>
      <c r="B482" s="21" t="s">
        <v>10</v>
      </c>
      <c r="C482" s="127" t="s">
        <v>881</v>
      </c>
      <c r="D482" s="127"/>
      <c r="E482" s="211"/>
      <c r="F482" s="211"/>
      <c r="G482" s="211"/>
    </row>
    <row r="483" spans="1:7">
      <c r="A483" s="21">
        <f t="shared" si="10"/>
        <v>141</v>
      </c>
      <c r="B483" s="21" t="s">
        <v>10</v>
      </c>
      <c r="C483" s="127" t="s">
        <v>881</v>
      </c>
      <c r="D483" s="127"/>
      <c r="E483" s="211"/>
      <c r="F483" s="211"/>
      <c r="G483" s="211"/>
    </row>
    <row r="484" spans="1:7">
      <c r="A484" s="21">
        <f t="shared" si="10"/>
        <v>141</v>
      </c>
      <c r="B484" s="21" t="s">
        <v>10</v>
      </c>
      <c r="C484" s="127" t="s">
        <v>881</v>
      </c>
      <c r="D484" s="127"/>
      <c r="E484" s="211"/>
      <c r="F484" s="211"/>
      <c r="G484" s="211"/>
    </row>
    <row r="485" spans="1:7">
      <c r="A485" s="21">
        <f t="shared" si="10"/>
        <v>141</v>
      </c>
      <c r="B485" s="21" t="s">
        <v>10</v>
      </c>
      <c r="C485" s="127" t="s">
        <v>881</v>
      </c>
      <c r="D485" s="127"/>
      <c r="E485" s="211"/>
      <c r="F485" s="211"/>
      <c r="G485" s="211"/>
    </row>
    <row r="486" spans="1:7">
      <c r="A486" s="21">
        <f t="shared" si="10"/>
        <v>141</v>
      </c>
      <c r="B486" s="21" t="s">
        <v>10</v>
      </c>
      <c r="C486" s="127" t="s">
        <v>881</v>
      </c>
      <c r="D486" s="127"/>
      <c r="E486" s="211"/>
      <c r="F486" s="211"/>
      <c r="G486" s="211"/>
    </row>
    <row r="487" spans="1:7">
      <c r="A487" s="21">
        <f t="shared" si="10"/>
        <v>141</v>
      </c>
      <c r="B487" s="21" t="s">
        <v>10</v>
      </c>
      <c r="C487" s="127" t="s">
        <v>881</v>
      </c>
      <c r="D487" s="127"/>
      <c r="E487" s="211"/>
      <c r="F487" s="211"/>
      <c r="G487" s="211"/>
    </row>
    <row r="488" spans="1:7">
      <c r="A488" s="21">
        <f t="shared" si="10"/>
        <v>141</v>
      </c>
      <c r="B488" s="21" t="s">
        <v>10</v>
      </c>
      <c r="C488" s="127" t="s">
        <v>881</v>
      </c>
      <c r="D488" s="127"/>
      <c r="E488" s="211"/>
      <c r="F488" s="211"/>
      <c r="G488" s="211"/>
    </row>
    <row r="489" spans="1:7">
      <c r="A489" s="21">
        <f t="shared" si="10"/>
        <v>141</v>
      </c>
      <c r="B489" s="21" t="s">
        <v>10</v>
      </c>
      <c r="C489" s="127" t="s">
        <v>881</v>
      </c>
      <c r="D489" s="127"/>
      <c r="E489" s="211"/>
      <c r="F489" s="211"/>
      <c r="G489" s="211"/>
    </row>
    <row r="490" spans="1:7">
      <c r="A490" s="21">
        <f t="shared" si="10"/>
        <v>141</v>
      </c>
      <c r="B490" s="21" t="s">
        <v>10</v>
      </c>
      <c r="C490" s="127" t="s">
        <v>881</v>
      </c>
      <c r="D490" s="127"/>
      <c r="E490" s="211"/>
      <c r="F490" s="211"/>
      <c r="G490" s="211"/>
    </row>
    <row r="491" spans="1:7">
      <c r="A491" s="21">
        <f t="shared" si="10"/>
        <v>141</v>
      </c>
      <c r="B491" s="21" t="s">
        <v>10</v>
      </c>
      <c r="C491" s="127" t="s">
        <v>881</v>
      </c>
      <c r="D491" s="127"/>
      <c r="E491" s="211"/>
      <c r="F491" s="211"/>
      <c r="G491" s="211"/>
    </row>
    <row r="492" spans="1:7">
      <c r="A492" s="21">
        <f t="shared" si="10"/>
        <v>141</v>
      </c>
      <c r="B492" s="21" t="s">
        <v>10</v>
      </c>
      <c r="C492" s="127" t="s">
        <v>881</v>
      </c>
      <c r="D492" s="127"/>
      <c r="E492" s="211"/>
      <c r="F492" s="211"/>
      <c r="G492" s="211"/>
    </row>
    <row r="493" spans="1:7">
      <c r="A493" s="21">
        <f t="shared" si="10"/>
        <v>141</v>
      </c>
      <c r="B493" s="21" t="s">
        <v>10</v>
      </c>
      <c r="C493" s="127" t="s">
        <v>881</v>
      </c>
      <c r="D493" s="127"/>
      <c r="E493" s="211"/>
      <c r="F493" s="211"/>
      <c r="G493" s="211"/>
    </row>
    <row r="494" spans="1:7">
      <c r="A494" s="21">
        <f t="shared" si="10"/>
        <v>141</v>
      </c>
      <c r="B494" s="21" t="s">
        <v>10</v>
      </c>
      <c r="C494" s="127" t="s">
        <v>881</v>
      </c>
      <c r="D494" s="127"/>
      <c r="E494" s="211"/>
      <c r="F494" s="211"/>
      <c r="G494" s="211"/>
    </row>
    <row r="495" spans="1:7">
      <c r="A495" s="21">
        <f t="shared" si="10"/>
        <v>141</v>
      </c>
      <c r="B495" s="21" t="s">
        <v>10</v>
      </c>
      <c r="C495" s="127" t="s">
        <v>881</v>
      </c>
      <c r="D495" s="127"/>
      <c r="E495" s="211"/>
      <c r="F495" s="211"/>
      <c r="G495" s="211"/>
    </row>
    <row r="496" spans="1:7">
      <c r="A496" s="21">
        <f t="shared" si="10"/>
        <v>141</v>
      </c>
      <c r="B496" s="21" t="s">
        <v>10</v>
      </c>
      <c r="C496" s="127" t="s">
        <v>881</v>
      </c>
      <c r="D496" s="127"/>
      <c r="E496" s="211"/>
      <c r="F496" s="211"/>
      <c r="G496" s="211"/>
    </row>
    <row r="497" spans="1:7">
      <c r="A497" s="21">
        <f t="shared" si="10"/>
        <v>141</v>
      </c>
      <c r="B497" s="21" t="s">
        <v>10</v>
      </c>
      <c r="C497" s="127" t="s">
        <v>881</v>
      </c>
      <c r="D497" s="127"/>
      <c r="E497" s="211"/>
      <c r="F497" s="211"/>
      <c r="G497" s="211"/>
    </row>
    <row r="498" spans="1:7">
      <c r="A498" s="21">
        <f t="shared" si="10"/>
        <v>141</v>
      </c>
      <c r="B498" s="21" t="s">
        <v>10</v>
      </c>
      <c r="C498" s="127" t="s">
        <v>881</v>
      </c>
      <c r="D498" s="127"/>
      <c r="E498" s="211"/>
      <c r="F498" s="211"/>
      <c r="G498" s="211"/>
    </row>
    <row r="499" spans="1:7">
      <c r="A499" s="21">
        <f t="shared" si="10"/>
        <v>141</v>
      </c>
      <c r="B499" s="21" t="s">
        <v>10</v>
      </c>
      <c r="C499" s="127" t="s">
        <v>881</v>
      </c>
      <c r="D499" s="127"/>
      <c r="E499" s="211"/>
      <c r="F499" s="211"/>
      <c r="G499" s="211"/>
    </row>
    <row r="500" spans="1:7">
      <c r="A500" s="21">
        <f t="shared" si="10"/>
        <v>141</v>
      </c>
      <c r="B500" s="21" t="s">
        <v>10</v>
      </c>
      <c r="C500" s="127" t="s">
        <v>881</v>
      </c>
      <c r="D500" s="127"/>
      <c r="E500" s="211"/>
      <c r="F500" s="211"/>
      <c r="G500" s="211"/>
    </row>
    <row r="501" spans="1:7">
      <c r="A501" s="21">
        <f t="shared" si="10"/>
        <v>141</v>
      </c>
      <c r="B501" s="21" t="s">
        <v>10</v>
      </c>
      <c r="C501" s="127" t="s">
        <v>881</v>
      </c>
      <c r="D501" s="127"/>
      <c r="E501" s="211"/>
      <c r="F501" s="211"/>
      <c r="G501" s="211"/>
    </row>
    <row r="502" spans="1:7">
      <c r="A502" s="21">
        <f t="shared" si="10"/>
        <v>142</v>
      </c>
      <c r="B502" s="21" t="s">
        <v>10</v>
      </c>
      <c r="C502" s="127" t="s">
        <v>825</v>
      </c>
      <c r="D502" s="127"/>
      <c r="E502" s="211"/>
      <c r="F502" s="211"/>
      <c r="G502" s="211"/>
    </row>
    <row r="503" spans="1:7">
      <c r="A503" s="21">
        <f t="shared" si="10"/>
        <v>144</v>
      </c>
      <c r="B503" s="21" t="s">
        <v>10</v>
      </c>
      <c r="C503" s="127" t="s">
        <v>882</v>
      </c>
      <c r="D503" s="127"/>
      <c r="E503" s="211"/>
      <c r="F503" s="211"/>
      <c r="G503" s="211"/>
    </row>
    <row r="504" spans="1:7">
      <c r="A504" s="21">
        <f t="shared" si="10"/>
        <v>144</v>
      </c>
      <c r="B504" s="21" t="s">
        <v>10</v>
      </c>
      <c r="C504" s="127" t="s">
        <v>882</v>
      </c>
      <c r="D504" s="127"/>
      <c r="E504" s="211"/>
      <c r="F504" s="211"/>
      <c r="G504" s="211"/>
    </row>
    <row r="505" spans="1:7">
      <c r="A505" s="21">
        <f t="shared" si="10"/>
        <v>144</v>
      </c>
      <c r="B505" s="21" t="s">
        <v>10</v>
      </c>
      <c r="C505" s="127" t="s">
        <v>882</v>
      </c>
      <c r="D505" s="127"/>
      <c r="E505" s="211"/>
      <c r="F505" s="211"/>
      <c r="G505" s="211"/>
    </row>
    <row r="506" spans="1:7">
      <c r="A506" s="21">
        <f t="shared" si="10"/>
        <v>144</v>
      </c>
      <c r="B506" s="21" t="s">
        <v>10</v>
      </c>
      <c r="C506" s="127" t="s">
        <v>882</v>
      </c>
      <c r="D506" s="127"/>
      <c r="E506" s="211"/>
      <c r="F506" s="211"/>
      <c r="G506" s="211"/>
    </row>
    <row r="507" spans="1:7">
      <c r="A507" s="21">
        <f t="shared" si="10"/>
        <v>144</v>
      </c>
      <c r="B507" s="21" t="s">
        <v>10</v>
      </c>
      <c r="C507" s="127" t="s">
        <v>882</v>
      </c>
      <c r="D507" s="127"/>
      <c r="E507" s="211"/>
      <c r="F507" s="211"/>
      <c r="G507" s="211"/>
    </row>
    <row r="508" spans="1:7">
      <c r="A508" s="21">
        <f t="shared" si="10"/>
        <v>144</v>
      </c>
      <c r="B508" s="21" t="s">
        <v>10</v>
      </c>
      <c r="C508" s="127" t="s">
        <v>882</v>
      </c>
      <c r="D508" s="127"/>
      <c r="E508" s="211"/>
      <c r="F508" s="211"/>
      <c r="G508" s="211"/>
    </row>
    <row r="509" spans="1:7">
      <c r="A509" s="21">
        <f t="shared" si="10"/>
        <v>144</v>
      </c>
      <c r="B509" s="21" t="s">
        <v>10</v>
      </c>
      <c r="C509" s="127" t="s">
        <v>882</v>
      </c>
      <c r="D509" s="127"/>
      <c r="E509" s="211"/>
      <c r="F509" s="211"/>
      <c r="G509" s="211"/>
    </row>
    <row r="510" spans="1:7">
      <c r="A510" s="21">
        <f t="shared" si="10"/>
        <v>144</v>
      </c>
      <c r="B510" s="21" t="s">
        <v>10</v>
      </c>
      <c r="C510" s="127" t="s">
        <v>882</v>
      </c>
      <c r="D510" s="127"/>
      <c r="E510" s="211"/>
      <c r="F510" s="211"/>
      <c r="G510" s="211"/>
    </row>
    <row r="511" spans="1:7">
      <c r="A511" s="21">
        <f t="shared" si="10"/>
        <v>144</v>
      </c>
      <c r="B511" s="21" t="s">
        <v>10</v>
      </c>
      <c r="C511" s="127" t="s">
        <v>882</v>
      </c>
      <c r="D511" s="127"/>
      <c r="E511" s="211"/>
      <c r="F511" s="211"/>
      <c r="G511" s="211"/>
    </row>
    <row r="512" spans="1:7">
      <c r="A512" s="21">
        <f t="shared" si="10"/>
        <v>144</v>
      </c>
      <c r="B512" s="21" t="s">
        <v>10</v>
      </c>
      <c r="C512" s="127" t="s">
        <v>882</v>
      </c>
      <c r="D512" s="127"/>
      <c r="E512" s="211"/>
      <c r="F512" s="211"/>
      <c r="G512" s="211"/>
    </row>
    <row r="513" spans="1:7">
      <c r="A513" s="21">
        <f t="shared" si="10"/>
        <v>144</v>
      </c>
      <c r="B513" s="21" t="s">
        <v>10</v>
      </c>
      <c r="C513" s="127" t="s">
        <v>882</v>
      </c>
      <c r="D513" s="127"/>
      <c r="E513" s="211"/>
      <c r="F513" s="211"/>
      <c r="G513" s="211"/>
    </row>
    <row r="514" spans="1:7">
      <c r="A514" s="21">
        <f t="shared" si="10"/>
        <v>144</v>
      </c>
      <c r="B514" s="21" t="s">
        <v>10</v>
      </c>
      <c r="C514" s="127" t="s">
        <v>882</v>
      </c>
      <c r="D514" s="127"/>
      <c r="E514" s="211"/>
      <c r="F514" s="211"/>
      <c r="G514" s="211"/>
    </row>
    <row r="515" spans="1:7">
      <c r="A515" s="21">
        <f t="shared" si="10"/>
        <v>144</v>
      </c>
      <c r="B515" s="21" t="s">
        <v>10</v>
      </c>
      <c r="C515" s="127" t="s">
        <v>882</v>
      </c>
      <c r="D515" s="127"/>
      <c r="E515" s="211"/>
      <c r="F515" s="211"/>
      <c r="G515" s="211"/>
    </row>
    <row r="516" spans="1:7">
      <c r="A516" s="21">
        <f t="shared" si="10"/>
        <v>144</v>
      </c>
      <c r="B516" s="21" t="s">
        <v>10</v>
      </c>
      <c r="C516" s="127" t="s">
        <v>882</v>
      </c>
      <c r="D516" s="127"/>
      <c r="E516" s="211"/>
      <c r="F516" s="211"/>
      <c r="G516" s="211"/>
    </row>
    <row r="517" spans="1:7">
      <c r="A517" s="21">
        <f t="shared" si="10"/>
        <v>144</v>
      </c>
      <c r="B517" s="21" t="s">
        <v>10</v>
      </c>
      <c r="C517" s="127" t="s">
        <v>882</v>
      </c>
      <c r="D517" s="127"/>
      <c r="E517" s="211"/>
      <c r="F517" s="211"/>
      <c r="G517" s="211"/>
    </row>
    <row r="518" spans="1:7">
      <c r="A518" s="21">
        <f t="shared" si="10"/>
        <v>144</v>
      </c>
      <c r="B518" s="21" t="s">
        <v>10</v>
      </c>
      <c r="C518" s="127" t="s">
        <v>882</v>
      </c>
      <c r="D518" s="127"/>
      <c r="E518" s="211"/>
      <c r="F518" s="211"/>
      <c r="G518" s="211"/>
    </row>
    <row r="519" spans="1:7">
      <c r="A519" s="21">
        <f t="shared" si="10"/>
        <v>144</v>
      </c>
      <c r="B519" s="21" t="s">
        <v>10</v>
      </c>
      <c r="C519" s="127" t="s">
        <v>882</v>
      </c>
      <c r="D519" s="127"/>
      <c r="E519" s="211"/>
      <c r="F519" s="211"/>
      <c r="G519" s="211"/>
    </row>
    <row r="520" spans="1:7">
      <c r="A520" s="21">
        <f t="shared" si="10"/>
        <v>144</v>
      </c>
      <c r="B520" s="21" t="s">
        <v>10</v>
      </c>
      <c r="C520" s="127" t="s">
        <v>882</v>
      </c>
      <c r="D520" s="127"/>
      <c r="E520" s="211"/>
      <c r="F520" s="211"/>
      <c r="G520" s="211"/>
    </row>
    <row r="521" spans="1:7">
      <c r="A521" s="21">
        <f t="shared" si="10"/>
        <v>144</v>
      </c>
      <c r="B521" s="21" t="s">
        <v>10</v>
      </c>
      <c r="C521" s="127" t="s">
        <v>882</v>
      </c>
      <c r="D521" s="127"/>
      <c r="E521" s="211"/>
      <c r="F521" s="211"/>
      <c r="G521" s="211"/>
    </row>
    <row r="522" spans="1:7">
      <c r="A522" s="21">
        <f t="shared" si="10"/>
        <v>144</v>
      </c>
      <c r="B522" s="21" t="s">
        <v>10</v>
      </c>
      <c r="C522" s="127" t="s">
        <v>882</v>
      </c>
      <c r="D522" s="127"/>
      <c r="E522" s="211"/>
      <c r="F522" s="211"/>
      <c r="G522" s="211"/>
    </row>
    <row r="523" spans="1:7">
      <c r="A523" s="21">
        <f t="shared" si="10"/>
        <v>144</v>
      </c>
      <c r="B523" s="21" t="s">
        <v>10</v>
      </c>
      <c r="C523" s="127" t="s">
        <v>882</v>
      </c>
      <c r="D523" s="127"/>
      <c r="E523" s="211"/>
      <c r="F523" s="211"/>
      <c r="G523" s="211"/>
    </row>
    <row r="524" spans="1:7">
      <c r="A524" s="21">
        <f t="shared" si="10"/>
        <v>145</v>
      </c>
      <c r="B524" s="21" t="s">
        <v>10</v>
      </c>
      <c r="C524" s="127" t="s">
        <v>827</v>
      </c>
      <c r="D524" s="127"/>
      <c r="E524" s="211"/>
      <c r="F524" s="211"/>
      <c r="G524" s="211"/>
    </row>
    <row r="525" spans="1:7">
      <c r="A525" s="21">
        <f t="shared" si="10"/>
        <v>146</v>
      </c>
      <c r="B525" s="21" t="s">
        <v>10</v>
      </c>
      <c r="C525" s="127" t="s">
        <v>831</v>
      </c>
      <c r="D525" s="127"/>
      <c r="E525" s="211"/>
      <c r="F525" s="211"/>
      <c r="G525" s="211"/>
    </row>
    <row r="526" spans="1:7">
      <c r="A526" s="21">
        <f t="shared" si="10"/>
        <v>146</v>
      </c>
      <c r="B526" s="21" t="s">
        <v>10</v>
      </c>
      <c r="C526" s="127" t="s">
        <v>831</v>
      </c>
      <c r="D526" s="127"/>
      <c r="E526" s="211"/>
      <c r="F526" s="211"/>
      <c r="G526" s="211"/>
    </row>
    <row r="527" spans="1:7">
      <c r="A527" s="21">
        <f t="shared" si="10"/>
        <v>147</v>
      </c>
      <c r="B527" s="21" t="s">
        <v>10</v>
      </c>
      <c r="C527" s="127" t="s">
        <v>828</v>
      </c>
      <c r="D527" s="127"/>
      <c r="E527" s="211"/>
      <c r="F527" s="211"/>
      <c r="G527" s="211"/>
    </row>
    <row r="528" spans="1:7">
      <c r="A528" s="21">
        <f t="shared" si="10"/>
        <v>148</v>
      </c>
      <c r="B528" s="21" t="s">
        <v>10</v>
      </c>
      <c r="C528" s="127" t="s">
        <v>830</v>
      </c>
      <c r="D528" s="127"/>
      <c r="E528" s="211"/>
      <c r="F528" s="211"/>
      <c r="G528" s="211"/>
    </row>
    <row r="529" spans="1:7">
      <c r="A529" s="21">
        <f t="shared" si="10"/>
        <v>148</v>
      </c>
      <c r="B529" s="21" t="s">
        <v>10</v>
      </c>
      <c r="C529" s="127" t="s">
        <v>830</v>
      </c>
      <c r="D529" s="127"/>
      <c r="E529" s="211"/>
      <c r="F529" s="211"/>
      <c r="G529" s="211"/>
    </row>
    <row r="530" spans="1:7">
      <c r="A530" s="21">
        <f t="shared" si="10"/>
        <v>148</v>
      </c>
      <c r="B530" s="21" t="s">
        <v>10</v>
      </c>
      <c r="C530" s="127" t="s">
        <v>830</v>
      </c>
      <c r="D530" s="127"/>
      <c r="E530" s="211"/>
      <c r="F530" s="211"/>
      <c r="G530" s="211"/>
    </row>
    <row r="531" spans="1:7">
      <c r="A531" s="21">
        <f t="shared" si="10"/>
        <v>148</v>
      </c>
      <c r="B531" s="21" t="s">
        <v>10</v>
      </c>
      <c r="C531" s="127" t="s">
        <v>830</v>
      </c>
      <c r="D531" s="127"/>
      <c r="E531" s="211"/>
      <c r="F531" s="211"/>
      <c r="G531" s="211"/>
    </row>
    <row r="532" spans="1:7">
      <c r="A532" s="21">
        <f t="shared" si="10"/>
        <v>150</v>
      </c>
      <c r="B532" s="21" t="s">
        <v>10</v>
      </c>
      <c r="C532" s="127" t="s">
        <v>1339</v>
      </c>
      <c r="D532" s="127"/>
      <c r="E532" s="211"/>
      <c r="F532" s="211"/>
      <c r="G532" s="211"/>
    </row>
    <row r="533" spans="1:7">
      <c r="A533" s="21">
        <f t="shared" si="10"/>
        <v>151</v>
      </c>
      <c r="B533" s="21" t="s">
        <v>10</v>
      </c>
      <c r="C533" s="127" t="s">
        <v>1299</v>
      </c>
      <c r="D533" s="127"/>
      <c r="E533" s="211"/>
      <c r="F533" s="211"/>
      <c r="G533" s="211"/>
    </row>
    <row r="534" spans="1:7">
      <c r="A534" s="21">
        <f t="shared" si="10"/>
        <v>151</v>
      </c>
      <c r="B534" s="21" t="s">
        <v>10</v>
      </c>
      <c r="C534" s="127" t="s">
        <v>1299</v>
      </c>
      <c r="D534" s="127"/>
      <c r="E534" s="211"/>
      <c r="F534" s="211"/>
      <c r="G534" s="211"/>
    </row>
    <row r="535" spans="1:7">
      <c r="A535" s="21">
        <f t="shared" si="10"/>
        <v>152</v>
      </c>
      <c r="B535" s="21" t="s">
        <v>10</v>
      </c>
      <c r="C535" s="127" t="s">
        <v>1500</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941</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833</v>
      </c>
      <c r="D541" s="127"/>
      <c r="E541" s="211"/>
      <c r="F541" s="211"/>
      <c r="G541" s="211"/>
    </row>
    <row r="542" spans="1:7">
      <c r="A542" s="21">
        <f t="shared" si="10"/>
        <v>159</v>
      </c>
      <c r="B542" s="21" t="s">
        <v>10</v>
      </c>
      <c r="C542" s="127" t="s">
        <v>1058</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905</v>
      </c>
      <c r="D545" s="127"/>
      <c r="E545" s="211"/>
      <c r="F545" s="211"/>
      <c r="G545" s="211"/>
    </row>
    <row r="546" spans="1:7">
      <c r="A546" s="21">
        <f t="shared" si="11"/>
        <v>163</v>
      </c>
      <c r="B546" s="21" t="s">
        <v>10</v>
      </c>
      <c r="C546" s="127" t="s">
        <v>902</v>
      </c>
      <c r="D546" s="127"/>
      <c r="E546" s="211"/>
      <c r="F546" s="211"/>
      <c r="G546" s="211"/>
    </row>
    <row r="547" spans="1:7">
      <c r="A547" s="21">
        <f t="shared" si="11"/>
        <v>163</v>
      </c>
      <c r="B547" s="21" t="s">
        <v>10</v>
      </c>
      <c r="C547" s="127" t="s">
        <v>902</v>
      </c>
      <c r="D547" s="127"/>
      <c r="E547" s="211"/>
      <c r="F547" s="211"/>
      <c r="G547" s="211"/>
    </row>
    <row r="548" spans="1:7">
      <c r="A548" s="21">
        <f t="shared" si="11"/>
        <v>163</v>
      </c>
      <c r="B548" s="21" t="s">
        <v>10</v>
      </c>
      <c r="C548" s="127" t="s">
        <v>902</v>
      </c>
      <c r="D548" s="127"/>
      <c r="E548" s="211"/>
      <c r="F548" s="211"/>
      <c r="G548" s="211"/>
    </row>
    <row r="549" spans="1:7">
      <c r="A549" s="21">
        <f t="shared" si="11"/>
        <v>163</v>
      </c>
      <c r="B549" s="21" t="s">
        <v>10</v>
      </c>
      <c r="C549" s="127" t="s">
        <v>902</v>
      </c>
      <c r="D549" s="127"/>
      <c r="E549" s="211"/>
      <c r="F549" s="211"/>
      <c r="G549" s="211"/>
    </row>
    <row r="550" spans="1:7">
      <c r="A550" s="21">
        <f t="shared" si="11"/>
        <v>163</v>
      </c>
      <c r="B550" s="21" t="s">
        <v>10</v>
      </c>
      <c r="C550" s="127" t="s">
        <v>902</v>
      </c>
      <c r="D550" s="127"/>
      <c r="E550" s="211"/>
      <c r="F550" s="211"/>
      <c r="G550" s="211"/>
    </row>
    <row r="551" spans="1:7">
      <c r="A551" s="21">
        <f t="shared" si="11"/>
        <v>163</v>
      </c>
      <c r="B551" s="21" t="s">
        <v>10</v>
      </c>
      <c r="C551" s="127" t="s">
        <v>902</v>
      </c>
      <c r="D551" s="127"/>
      <c r="E551" s="211"/>
      <c r="F551" s="211"/>
      <c r="G551" s="211"/>
    </row>
    <row r="552" spans="1:7">
      <c r="A552" s="21">
        <f t="shared" si="11"/>
        <v>163</v>
      </c>
      <c r="B552" s="21" t="s">
        <v>10</v>
      </c>
      <c r="C552" s="127" t="s">
        <v>902</v>
      </c>
      <c r="D552" s="127"/>
      <c r="E552" s="211"/>
      <c r="F552" s="211"/>
      <c r="G552" s="211"/>
    </row>
    <row r="553" spans="1:7">
      <c r="A553" s="21">
        <f t="shared" si="11"/>
        <v>163</v>
      </c>
      <c r="B553" s="21" t="s">
        <v>10</v>
      </c>
      <c r="C553" s="127" t="s">
        <v>902</v>
      </c>
      <c r="D553" s="127"/>
      <c r="E553" s="211"/>
      <c r="F553" s="211"/>
      <c r="G553" s="211"/>
    </row>
    <row r="554" spans="1:7">
      <c r="A554" s="21">
        <f t="shared" si="11"/>
        <v>163</v>
      </c>
      <c r="B554" s="21" t="s">
        <v>10</v>
      </c>
      <c r="C554" s="127" t="s">
        <v>902</v>
      </c>
      <c r="D554" s="127"/>
      <c r="E554" s="211"/>
      <c r="F554" s="211"/>
      <c r="G554" s="211"/>
    </row>
    <row r="555" spans="1:7">
      <c r="A555" s="21">
        <f t="shared" si="11"/>
        <v>163</v>
      </c>
      <c r="B555" s="21" t="s">
        <v>10</v>
      </c>
      <c r="C555" s="127" t="s">
        <v>902</v>
      </c>
      <c r="D555" s="127"/>
      <c r="E555" s="211"/>
      <c r="F555" s="211"/>
      <c r="G555" s="211"/>
    </row>
    <row r="556" spans="1:7">
      <c r="A556" s="21">
        <f t="shared" si="11"/>
        <v>163</v>
      </c>
      <c r="B556" s="21" t="s">
        <v>10</v>
      </c>
      <c r="C556" s="127" t="s">
        <v>902</v>
      </c>
      <c r="D556" s="127"/>
      <c r="E556" s="211"/>
      <c r="F556" s="211"/>
      <c r="G556" s="211"/>
    </row>
    <row r="557" spans="1:7">
      <c r="A557" s="21">
        <f t="shared" si="11"/>
        <v>163</v>
      </c>
      <c r="B557" s="21" t="s">
        <v>10</v>
      </c>
      <c r="C557" s="127" t="s">
        <v>902</v>
      </c>
      <c r="D557" s="127"/>
      <c r="E557" s="211"/>
      <c r="F557" s="211"/>
      <c r="G557" s="211"/>
    </row>
    <row r="558" spans="1:7">
      <c r="A558" s="21">
        <f t="shared" si="11"/>
        <v>163</v>
      </c>
      <c r="B558" s="21" t="s">
        <v>10</v>
      </c>
      <c r="C558" s="127" t="s">
        <v>902</v>
      </c>
      <c r="D558" s="127"/>
      <c r="E558" s="211"/>
      <c r="F558" s="211"/>
      <c r="G558" s="211"/>
    </row>
    <row r="559" spans="1:7">
      <c r="A559" s="21">
        <f t="shared" si="11"/>
        <v>163</v>
      </c>
      <c r="B559" s="21" t="s">
        <v>10</v>
      </c>
      <c r="C559" s="127" t="s">
        <v>902</v>
      </c>
      <c r="D559" s="127"/>
      <c r="E559" s="211"/>
      <c r="F559" s="211"/>
      <c r="G559" s="211"/>
    </row>
    <row r="560" spans="1:7">
      <c r="A560" s="21">
        <f t="shared" si="11"/>
        <v>163</v>
      </c>
      <c r="B560" s="21" t="s">
        <v>10</v>
      </c>
      <c r="C560" s="127" t="s">
        <v>902</v>
      </c>
      <c r="D560" s="127"/>
      <c r="E560" s="211"/>
      <c r="F560" s="211"/>
      <c r="G560" s="211"/>
    </row>
    <row r="561" spans="1:7">
      <c r="A561" s="21">
        <f t="shared" si="11"/>
        <v>163</v>
      </c>
      <c r="B561" s="21" t="s">
        <v>10</v>
      </c>
      <c r="C561" s="127" t="s">
        <v>902</v>
      </c>
      <c r="D561" s="127"/>
      <c r="E561" s="211"/>
      <c r="F561" s="211"/>
      <c r="G561" s="211"/>
    </row>
    <row r="562" spans="1:7">
      <c r="A562" s="21">
        <f t="shared" si="11"/>
        <v>163</v>
      </c>
      <c r="B562" s="21" t="s">
        <v>10</v>
      </c>
      <c r="C562" s="127" t="s">
        <v>902</v>
      </c>
      <c r="D562" s="127"/>
      <c r="E562" s="211"/>
      <c r="F562" s="211"/>
      <c r="G562" s="211"/>
    </row>
    <row r="563" spans="1:7">
      <c r="A563" s="21">
        <f t="shared" si="11"/>
        <v>163</v>
      </c>
      <c r="B563" s="21" t="s">
        <v>10</v>
      </c>
      <c r="C563" s="127" t="s">
        <v>902</v>
      </c>
      <c r="D563" s="127"/>
      <c r="E563" s="211"/>
      <c r="F563" s="211"/>
      <c r="G563" s="211"/>
    </row>
    <row r="564" spans="1:7">
      <c r="A564" s="21">
        <f t="shared" si="11"/>
        <v>163</v>
      </c>
      <c r="B564" s="21" t="s">
        <v>10</v>
      </c>
      <c r="C564" s="127" t="s">
        <v>902</v>
      </c>
      <c r="D564" s="127"/>
      <c r="E564" s="211"/>
      <c r="F564" s="211"/>
      <c r="G564" s="211"/>
    </row>
    <row r="565" spans="1:7">
      <c r="A565" s="21">
        <f t="shared" si="11"/>
        <v>163</v>
      </c>
      <c r="B565" s="21" t="s">
        <v>10</v>
      </c>
      <c r="C565" s="127" t="s">
        <v>902</v>
      </c>
      <c r="D565" s="127"/>
      <c r="E565" s="211"/>
      <c r="F565" s="211"/>
      <c r="G565" s="211"/>
    </row>
    <row r="566" spans="1:7">
      <c r="A566" s="21">
        <f t="shared" si="11"/>
        <v>163</v>
      </c>
      <c r="B566" s="21" t="s">
        <v>10</v>
      </c>
      <c r="C566" s="127" t="s">
        <v>902</v>
      </c>
      <c r="D566" s="127"/>
      <c r="E566" s="211"/>
      <c r="F566" s="211"/>
      <c r="G566" s="211"/>
    </row>
    <row r="567" spans="1:7">
      <c r="A567" s="21">
        <f t="shared" si="11"/>
        <v>163</v>
      </c>
      <c r="B567" s="21" t="s">
        <v>10</v>
      </c>
      <c r="C567" s="127" t="s">
        <v>902</v>
      </c>
      <c r="D567" s="127"/>
      <c r="E567" s="211"/>
      <c r="F567" s="211"/>
      <c r="G567" s="211"/>
    </row>
    <row r="568" spans="1:7">
      <c r="A568" s="21">
        <f t="shared" si="11"/>
        <v>163</v>
      </c>
      <c r="B568" s="21" t="s">
        <v>10</v>
      </c>
      <c r="C568" s="127" t="s">
        <v>902</v>
      </c>
      <c r="D568" s="127"/>
      <c r="E568" s="211"/>
      <c r="F568" s="211"/>
      <c r="G568" s="211"/>
    </row>
    <row r="569" spans="1:7">
      <c r="A569" s="21">
        <f t="shared" si="11"/>
        <v>163</v>
      </c>
      <c r="B569" s="21" t="s">
        <v>10</v>
      </c>
      <c r="C569" s="127" t="s">
        <v>902</v>
      </c>
      <c r="D569" s="127"/>
      <c r="E569" s="211"/>
      <c r="F569" s="211"/>
      <c r="G569" s="211"/>
    </row>
    <row r="570" spans="1:7">
      <c r="A570" s="21">
        <f t="shared" si="11"/>
        <v>163</v>
      </c>
      <c r="B570" s="21" t="s">
        <v>10</v>
      </c>
      <c r="C570" s="127" t="s">
        <v>902</v>
      </c>
      <c r="D570" s="127"/>
      <c r="E570" s="211"/>
      <c r="F570" s="211"/>
      <c r="G570" s="211"/>
    </row>
    <row r="571" spans="1:7">
      <c r="A571" s="21">
        <f t="shared" si="11"/>
        <v>163</v>
      </c>
      <c r="B571" s="21" t="s">
        <v>10</v>
      </c>
      <c r="C571" s="127" t="s">
        <v>902</v>
      </c>
      <c r="D571" s="127"/>
      <c r="E571" s="211"/>
      <c r="F571" s="211"/>
      <c r="G571" s="211"/>
    </row>
    <row r="572" spans="1:7">
      <c r="A572" s="21">
        <f t="shared" si="11"/>
        <v>163</v>
      </c>
      <c r="B572" s="21" t="s">
        <v>10</v>
      </c>
      <c r="C572" s="127" t="s">
        <v>902</v>
      </c>
      <c r="D572" s="127"/>
      <c r="E572" s="211"/>
      <c r="F572" s="211"/>
      <c r="G572" s="211"/>
    </row>
    <row r="573" spans="1:7">
      <c r="A573" s="21">
        <f t="shared" si="11"/>
        <v>163</v>
      </c>
      <c r="B573" s="21" t="s">
        <v>10</v>
      </c>
      <c r="C573" s="127" t="s">
        <v>902</v>
      </c>
      <c r="D573" s="127"/>
      <c r="E573" s="211"/>
      <c r="F573" s="211"/>
      <c r="G573" s="211"/>
    </row>
    <row r="574" spans="1:7">
      <c r="A574" s="21">
        <f t="shared" si="11"/>
        <v>163</v>
      </c>
      <c r="B574" s="21" t="s">
        <v>10</v>
      </c>
      <c r="C574" s="127" t="s">
        <v>902</v>
      </c>
      <c r="D574" s="127"/>
      <c r="E574" s="211"/>
      <c r="F574" s="211"/>
      <c r="G574" s="211"/>
    </row>
    <row r="575" spans="1:7">
      <c r="A575" s="21">
        <f t="shared" si="11"/>
        <v>163</v>
      </c>
      <c r="B575" s="21" t="s">
        <v>10</v>
      </c>
      <c r="C575" s="127" t="s">
        <v>902</v>
      </c>
      <c r="D575" s="127"/>
      <c r="E575" s="211"/>
      <c r="F575" s="211"/>
      <c r="G575" s="211"/>
    </row>
    <row r="576" spans="1:7">
      <c r="A576" s="21">
        <f t="shared" si="11"/>
        <v>163</v>
      </c>
      <c r="B576" s="21" t="s">
        <v>10</v>
      </c>
      <c r="C576" s="127" t="s">
        <v>902</v>
      </c>
      <c r="D576" s="127"/>
      <c r="E576" s="211"/>
      <c r="F576" s="211"/>
      <c r="G576" s="211"/>
    </row>
    <row r="577" spans="1:7">
      <c r="A577" s="21">
        <f t="shared" si="11"/>
        <v>163</v>
      </c>
      <c r="B577" s="21" t="s">
        <v>10</v>
      </c>
      <c r="C577" s="127" t="s">
        <v>902</v>
      </c>
      <c r="D577" s="127"/>
      <c r="E577" s="211"/>
      <c r="F577" s="211"/>
      <c r="G577" s="211"/>
    </row>
    <row r="578" spans="1:7">
      <c r="A578" s="21">
        <f t="shared" si="11"/>
        <v>163</v>
      </c>
      <c r="B578" s="21" t="s">
        <v>10</v>
      </c>
      <c r="C578" s="127" t="s">
        <v>902</v>
      </c>
      <c r="D578" s="127"/>
      <c r="E578" s="211"/>
      <c r="F578" s="211"/>
      <c r="G578" s="211"/>
    </row>
    <row r="579" spans="1:7">
      <c r="A579" s="21">
        <f t="shared" si="11"/>
        <v>163</v>
      </c>
      <c r="B579" s="21" t="s">
        <v>10</v>
      </c>
      <c r="C579" s="127" t="s">
        <v>902</v>
      </c>
      <c r="D579" s="127"/>
      <c r="E579" s="211"/>
      <c r="F579" s="211"/>
      <c r="G579" s="211"/>
    </row>
    <row r="580" spans="1:7">
      <c r="A580" s="21">
        <f t="shared" si="11"/>
        <v>163</v>
      </c>
      <c r="B580" s="21" t="s">
        <v>10</v>
      </c>
      <c r="C580" s="127" t="s">
        <v>902</v>
      </c>
      <c r="D580" s="127"/>
      <c r="E580" s="211"/>
      <c r="F580" s="211"/>
      <c r="G580" s="211"/>
    </row>
    <row r="581" spans="1:7">
      <c r="A581" s="21">
        <f t="shared" si="11"/>
        <v>163</v>
      </c>
      <c r="B581" s="21" t="s">
        <v>10</v>
      </c>
      <c r="C581" s="127" t="s">
        <v>902</v>
      </c>
      <c r="D581" s="127"/>
      <c r="E581" s="211"/>
      <c r="F581" s="211"/>
      <c r="G581" s="211"/>
    </row>
    <row r="582" spans="1:7">
      <c r="A582" s="21">
        <f t="shared" si="11"/>
        <v>163</v>
      </c>
      <c r="B582" s="21" t="s">
        <v>10</v>
      </c>
      <c r="C582" s="127" t="s">
        <v>902</v>
      </c>
      <c r="D582" s="127"/>
      <c r="E582" s="211"/>
      <c r="F582" s="211"/>
      <c r="G582" s="211"/>
    </row>
    <row r="583" spans="1:7">
      <c r="A583" s="21">
        <f t="shared" si="11"/>
        <v>163</v>
      </c>
      <c r="B583" s="21" t="s">
        <v>10</v>
      </c>
      <c r="C583" s="127" t="s">
        <v>902</v>
      </c>
      <c r="D583" s="127"/>
      <c r="E583" s="211"/>
      <c r="F583" s="211"/>
      <c r="G583" s="211"/>
    </row>
    <row r="584" spans="1:7">
      <c r="A584" s="21">
        <f t="shared" si="11"/>
        <v>163</v>
      </c>
      <c r="B584" s="21" t="s">
        <v>10</v>
      </c>
      <c r="C584" s="127" t="s">
        <v>902</v>
      </c>
      <c r="D584" s="127"/>
      <c r="E584" s="211"/>
      <c r="F584" s="211"/>
      <c r="G584" s="211"/>
    </row>
    <row r="585" spans="1:7">
      <c r="A585" s="21">
        <f t="shared" si="11"/>
        <v>163</v>
      </c>
      <c r="B585" s="21" t="s">
        <v>10</v>
      </c>
      <c r="C585" s="127" t="s">
        <v>902</v>
      </c>
      <c r="D585" s="127"/>
      <c r="E585" s="211"/>
      <c r="F585" s="211"/>
      <c r="G585" s="211"/>
    </row>
    <row r="586" spans="1:7">
      <c r="A586" s="21">
        <f t="shared" si="11"/>
        <v>163</v>
      </c>
      <c r="B586" s="21" t="s">
        <v>10</v>
      </c>
      <c r="C586" s="127" t="s">
        <v>902</v>
      </c>
      <c r="D586" s="127"/>
      <c r="E586" s="211"/>
      <c r="F586" s="211"/>
      <c r="G586" s="211"/>
    </row>
    <row r="587" spans="1:7">
      <c r="A587" s="21">
        <f t="shared" si="11"/>
        <v>163</v>
      </c>
      <c r="B587" s="21" t="s">
        <v>10</v>
      </c>
      <c r="C587" s="127" t="s">
        <v>902</v>
      </c>
      <c r="D587" s="127"/>
      <c r="E587" s="211"/>
      <c r="F587" s="211"/>
      <c r="G587" s="211"/>
    </row>
    <row r="588" spans="1:7">
      <c r="A588" s="21">
        <f t="shared" si="11"/>
        <v>163</v>
      </c>
      <c r="B588" s="21" t="s">
        <v>10</v>
      </c>
      <c r="C588" s="127" t="s">
        <v>902</v>
      </c>
      <c r="D588" s="127"/>
      <c r="E588" s="211"/>
      <c r="F588" s="211"/>
      <c r="G588" s="211"/>
    </row>
    <row r="589" spans="1:7">
      <c r="A589" s="21">
        <f t="shared" si="11"/>
        <v>163</v>
      </c>
      <c r="B589" s="21" t="s">
        <v>10</v>
      </c>
      <c r="C589" s="127" t="s">
        <v>902</v>
      </c>
      <c r="D589" s="127"/>
      <c r="E589" s="211"/>
      <c r="F589" s="211"/>
      <c r="G589" s="211"/>
    </row>
    <row r="590" spans="1:7">
      <c r="A590" s="21">
        <f t="shared" si="11"/>
        <v>163</v>
      </c>
      <c r="B590" s="21" t="s">
        <v>10</v>
      </c>
      <c r="C590" s="127" t="s">
        <v>902</v>
      </c>
      <c r="D590" s="127"/>
      <c r="E590" s="211"/>
      <c r="F590" s="211"/>
      <c r="G590" s="211"/>
    </row>
    <row r="591" spans="1:7">
      <c r="A591" s="21">
        <f t="shared" si="11"/>
        <v>163</v>
      </c>
      <c r="B591" s="21" t="s">
        <v>10</v>
      </c>
      <c r="C591" s="127" t="s">
        <v>902</v>
      </c>
      <c r="D591" s="127"/>
      <c r="E591" s="211"/>
      <c r="F591" s="211"/>
      <c r="G591" s="211"/>
    </row>
    <row r="592" spans="1:7">
      <c r="A592" s="21">
        <f t="shared" si="11"/>
        <v>163</v>
      </c>
      <c r="B592" s="21" t="s">
        <v>10</v>
      </c>
      <c r="C592" s="127" t="s">
        <v>902</v>
      </c>
      <c r="D592" s="127"/>
      <c r="E592" s="211"/>
      <c r="F592" s="211"/>
      <c r="G592" s="211"/>
    </row>
    <row r="593" spans="1:7">
      <c r="A593" s="21">
        <f t="shared" si="11"/>
        <v>163</v>
      </c>
      <c r="B593" s="21" t="s">
        <v>10</v>
      </c>
      <c r="C593" s="127" t="s">
        <v>902</v>
      </c>
      <c r="D593" s="127"/>
      <c r="E593" s="211"/>
      <c r="F593" s="211"/>
      <c r="G593" s="211"/>
    </row>
    <row r="594" spans="1:7">
      <c r="A594" s="21">
        <f t="shared" si="11"/>
        <v>163</v>
      </c>
      <c r="B594" s="21" t="s">
        <v>10</v>
      </c>
      <c r="C594" s="127" t="s">
        <v>902</v>
      </c>
      <c r="D594" s="127"/>
      <c r="E594" s="211"/>
      <c r="F594" s="211"/>
      <c r="G594" s="211"/>
    </row>
    <row r="595" spans="1:7">
      <c r="A595" s="21">
        <f t="shared" si="11"/>
        <v>163</v>
      </c>
      <c r="B595" s="21" t="s">
        <v>10</v>
      </c>
      <c r="C595" s="127" t="s">
        <v>902</v>
      </c>
      <c r="D595" s="127"/>
      <c r="E595" s="211"/>
      <c r="F595" s="211"/>
      <c r="G595" s="211"/>
    </row>
    <row r="596" spans="1:7">
      <c r="A596" s="21">
        <f t="shared" si="11"/>
        <v>163</v>
      </c>
      <c r="B596" s="21" t="s">
        <v>10</v>
      </c>
      <c r="C596" s="127" t="s">
        <v>902</v>
      </c>
      <c r="D596" s="127"/>
      <c r="E596" s="211"/>
      <c r="F596" s="211"/>
      <c r="G596" s="211"/>
    </row>
    <row r="597" spans="1:7">
      <c r="A597" s="21">
        <f t="shared" si="11"/>
        <v>163</v>
      </c>
      <c r="B597" s="21" t="s">
        <v>10</v>
      </c>
      <c r="C597" s="127" t="s">
        <v>902</v>
      </c>
      <c r="D597" s="127"/>
      <c r="E597" s="211"/>
      <c r="F597" s="211"/>
      <c r="G597" s="211"/>
    </row>
    <row r="598" spans="1:7">
      <c r="A598" s="21">
        <f t="shared" si="11"/>
        <v>163</v>
      </c>
      <c r="B598" s="21" t="s">
        <v>10</v>
      </c>
      <c r="C598" s="127" t="s">
        <v>902</v>
      </c>
      <c r="D598" s="127"/>
      <c r="E598" s="211"/>
      <c r="F598" s="211"/>
      <c r="G598" s="211"/>
    </row>
    <row r="599" spans="1:7">
      <c r="A599" s="21">
        <f t="shared" si="11"/>
        <v>163</v>
      </c>
      <c r="B599" s="21" t="s">
        <v>10</v>
      </c>
      <c r="C599" s="127" t="s">
        <v>902</v>
      </c>
      <c r="D599" s="127"/>
      <c r="E599" s="211"/>
      <c r="F599" s="211"/>
      <c r="G599" s="211"/>
    </row>
    <row r="600" spans="1:7">
      <c r="A600" s="21">
        <f t="shared" si="11"/>
        <v>163</v>
      </c>
      <c r="B600" s="21" t="s">
        <v>10</v>
      </c>
      <c r="C600" s="127" t="s">
        <v>902</v>
      </c>
      <c r="D600" s="127"/>
      <c r="E600" s="211"/>
      <c r="F600" s="211"/>
      <c r="G600" s="211"/>
    </row>
    <row r="601" spans="1:7">
      <c r="A601" s="21">
        <f t="shared" si="11"/>
        <v>163</v>
      </c>
      <c r="B601" s="21" t="s">
        <v>10</v>
      </c>
      <c r="C601" s="127" t="s">
        <v>902</v>
      </c>
      <c r="D601" s="127"/>
      <c r="E601" s="211"/>
      <c r="F601" s="211"/>
      <c r="G601" s="211"/>
    </row>
    <row r="602" spans="1:7">
      <c r="A602" s="21">
        <f t="shared" si="11"/>
        <v>163</v>
      </c>
      <c r="B602" s="21" t="s">
        <v>10</v>
      </c>
      <c r="C602" s="127" t="s">
        <v>902</v>
      </c>
      <c r="D602" s="127"/>
      <c r="E602" s="211"/>
      <c r="F602" s="211"/>
      <c r="G602" s="211"/>
    </row>
    <row r="603" spans="1:7">
      <c r="A603" s="21">
        <f t="shared" si="11"/>
        <v>163</v>
      </c>
      <c r="B603" s="21" t="s">
        <v>10</v>
      </c>
      <c r="C603" s="127" t="s">
        <v>902</v>
      </c>
      <c r="D603" s="127"/>
      <c r="E603" s="211"/>
      <c r="F603" s="211"/>
      <c r="G603" s="211"/>
    </row>
    <row r="604" spans="1:7">
      <c r="A604" s="21">
        <f t="shared" si="11"/>
        <v>163</v>
      </c>
      <c r="B604" s="21" t="s">
        <v>10</v>
      </c>
      <c r="C604" s="127" t="s">
        <v>902</v>
      </c>
      <c r="D604" s="127"/>
      <c r="E604" s="211"/>
      <c r="F604" s="211"/>
      <c r="G604" s="211"/>
    </row>
    <row r="605" spans="1:7">
      <c r="A605" s="21">
        <f t="shared" si="11"/>
        <v>163</v>
      </c>
      <c r="B605" s="21" t="s">
        <v>10</v>
      </c>
      <c r="C605" s="127" t="s">
        <v>902</v>
      </c>
      <c r="D605" s="127"/>
      <c r="E605" s="211"/>
      <c r="F605" s="211"/>
      <c r="G605" s="211"/>
    </row>
    <row r="606" spans="1:7">
      <c r="A606" s="21">
        <f t="shared" si="11"/>
        <v>163</v>
      </c>
      <c r="B606" s="21" t="s">
        <v>10</v>
      </c>
      <c r="C606" s="127" t="s">
        <v>902</v>
      </c>
      <c r="D606" s="127"/>
      <c r="E606" s="211"/>
      <c r="F606" s="211"/>
      <c r="G606" s="211"/>
    </row>
    <row r="607" spans="1:7">
      <c r="A607" s="21">
        <f t="shared" si="11"/>
        <v>163</v>
      </c>
      <c r="B607" s="21" t="s">
        <v>10</v>
      </c>
      <c r="C607" s="127" t="s">
        <v>902</v>
      </c>
      <c r="D607" s="127"/>
      <c r="E607" s="211"/>
      <c r="F607" s="211"/>
      <c r="G607" s="211"/>
    </row>
    <row r="608" spans="1:7">
      <c r="A608" s="21">
        <f t="shared" si="11"/>
        <v>163</v>
      </c>
      <c r="B608" s="21" t="s">
        <v>10</v>
      </c>
      <c r="C608" s="127" t="s">
        <v>902</v>
      </c>
      <c r="D608" s="127"/>
      <c r="E608" s="211"/>
      <c r="F608" s="211"/>
      <c r="G608" s="211"/>
    </row>
    <row r="609" spans="1:7">
      <c r="A609" s="21">
        <f t="shared" ref="A609:A672" si="12">IF($C609="","blank",MATCH($C609,$I$5:$I$204,0))</f>
        <v>163</v>
      </c>
      <c r="B609" s="21" t="s">
        <v>10</v>
      </c>
      <c r="C609" s="127" t="s">
        <v>902</v>
      </c>
      <c r="D609" s="127"/>
      <c r="E609" s="211"/>
      <c r="F609" s="211"/>
      <c r="G609" s="211"/>
    </row>
    <row r="610" spans="1:7">
      <c r="A610" s="21">
        <f t="shared" si="12"/>
        <v>163</v>
      </c>
      <c r="B610" s="21" t="s">
        <v>10</v>
      </c>
      <c r="C610" s="127" t="s">
        <v>902</v>
      </c>
      <c r="D610" s="127"/>
      <c r="E610" s="211"/>
      <c r="F610" s="211"/>
      <c r="G610" s="211"/>
    </row>
    <row r="611" spans="1:7">
      <c r="A611" s="21">
        <f t="shared" si="12"/>
        <v>163</v>
      </c>
      <c r="B611" s="21" t="s">
        <v>10</v>
      </c>
      <c r="C611" s="127" t="s">
        <v>902</v>
      </c>
      <c r="D611" s="127"/>
      <c r="E611" s="211"/>
      <c r="F611" s="211"/>
      <c r="G611" s="211"/>
    </row>
    <row r="612" spans="1:7">
      <c r="A612" s="21">
        <f t="shared" si="12"/>
        <v>163</v>
      </c>
      <c r="B612" s="21" t="s">
        <v>10</v>
      </c>
      <c r="C612" s="127" t="s">
        <v>902</v>
      </c>
      <c r="D612" s="127"/>
      <c r="E612" s="211"/>
      <c r="F612" s="211"/>
      <c r="G612" s="211"/>
    </row>
    <row r="613" spans="1:7">
      <c r="A613" s="21">
        <f t="shared" si="12"/>
        <v>163</v>
      </c>
      <c r="B613" s="21" t="s">
        <v>10</v>
      </c>
      <c r="C613" s="127" t="s">
        <v>902</v>
      </c>
      <c r="D613" s="127"/>
      <c r="E613" s="211"/>
      <c r="F613" s="211"/>
      <c r="G613" s="211"/>
    </row>
    <row r="614" spans="1:7">
      <c r="A614" s="21">
        <f t="shared" si="12"/>
        <v>163</v>
      </c>
      <c r="B614" s="21" t="s">
        <v>10</v>
      </c>
      <c r="C614" s="127" t="s">
        <v>902</v>
      </c>
      <c r="D614" s="127"/>
      <c r="E614" s="211"/>
      <c r="F614" s="211"/>
      <c r="G614" s="211"/>
    </row>
    <row r="615" spans="1:7">
      <c r="A615" s="21">
        <f t="shared" si="12"/>
        <v>163</v>
      </c>
      <c r="B615" s="21" t="s">
        <v>10</v>
      </c>
      <c r="C615" s="127" t="s">
        <v>902</v>
      </c>
      <c r="D615" s="127"/>
      <c r="E615" s="211"/>
      <c r="F615" s="211"/>
      <c r="G615" s="211"/>
    </row>
    <row r="616" spans="1:7">
      <c r="A616" s="21">
        <f t="shared" si="12"/>
        <v>163</v>
      </c>
      <c r="B616" s="21" t="s">
        <v>10</v>
      </c>
      <c r="C616" s="127" t="s">
        <v>902</v>
      </c>
      <c r="D616" s="127"/>
      <c r="E616" s="211"/>
      <c r="F616" s="211"/>
      <c r="G616" s="211"/>
    </row>
    <row r="617" spans="1:7">
      <c r="A617" s="21">
        <f t="shared" si="12"/>
        <v>163</v>
      </c>
      <c r="B617" s="21" t="s">
        <v>10</v>
      </c>
      <c r="C617" s="127" t="s">
        <v>902</v>
      </c>
      <c r="D617" s="127"/>
      <c r="E617" s="211"/>
      <c r="F617" s="211"/>
      <c r="G617" s="211"/>
    </row>
    <row r="618" spans="1:7">
      <c r="A618" s="21">
        <f t="shared" si="12"/>
        <v>163</v>
      </c>
      <c r="B618" s="21" t="s">
        <v>10</v>
      </c>
      <c r="C618" s="127" t="s">
        <v>902</v>
      </c>
      <c r="D618" s="127"/>
      <c r="E618" s="211"/>
      <c r="F618" s="211"/>
      <c r="G618" s="211"/>
    </row>
    <row r="619" spans="1:7">
      <c r="A619" s="21">
        <f t="shared" si="12"/>
        <v>163</v>
      </c>
      <c r="B619" s="21" t="s">
        <v>10</v>
      </c>
      <c r="C619" s="127" t="s">
        <v>902</v>
      </c>
      <c r="D619" s="127"/>
      <c r="E619" s="211"/>
      <c r="F619" s="211"/>
      <c r="G619" s="211"/>
    </row>
    <row r="620" spans="1:7">
      <c r="A620" s="21">
        <f t="shared" si="12"/>
        <v>163</v>
      </c>
      <c r="B620" s="21" t="s">
        <v>10</v>
      </c>
      <c r="C620" s="127" t="s">
        <v>902</v>
      </c>
      <c r="D620" s="127"/>
      <c r="E620" s="211"/>
      <c r="F620" s="211"/>
      <c r="G620" s="211"/>
    </row>
    <row r="621" spans="1:7">
      <c r="A621" s="21">
        <f t="shared" si="12"/>
        <v>163</v>
      </c>
      <c r="B621" s="21" t="s">
        <v>10</v>
      </c>
      <c r="C621" s="127" t="s">
        <v>902</v>
      </c>
      <c r="D621" s="127"/>
      <c r="E621" s="211"/>
      <c r="F621" s="211"/>
      <c r="G621" s="211"/>
    </row>
    <row r="622" spans="1:7">
      <c r="A622" s="21">
        <f t="shared" si="12"/>
        <v>163</v>
      </c>
      <c r="B622" s="21" t="s">
        <v>10</v>
      </c>
      <c r="C622" s="127" t="s">
        <v>902</v>
      </c>
      <c r="D622" s="127"/>
      <c r="E622" s="211"/>
      <c r="F622" s="211"/>
      <c r="G622" s="211"/>
    </row>
    <row r="623" spans="1:7">
      <c r="A623" s="21">
        <f t="shared" si="12"/>
        <v>163</v>
      </c>
      <c r="B623" s="21" t="s">
        <v>10</v>
      </c>
      <c r="C623" s="127" t="s">
        <v>902</v>
      </c>
      <c r="D623" s="127"/>
      <c r="E623" s="211"/>
      <c r="F623" s="211"/>
      <c r="G623" s="211"/>
    </row>
    <row r="624" spans="1:7">
      <c r="A624" s="21">
        <f t="shared" si="12"/>
        <v>163</v>
      </c>
      <c r="B624" s="21" t="s">
        <v>10</v>
      </c>
      <c r="C624" s="127" t="s">
        <v>902</v>
      </c>
      <c r="D624" s="127"/>
      <c r="E624" s="211"/>
      <c r="F624" s="211"/>
      <c r="G624" s="211"/>
    </row>
    <row r="625" spans="1:7">
      <c r="A625" s="21">
        <f t="shared" si="12"/>
        <v>163</v>
      </c>
      <c r="B625" s="21" t="s">
        <v>10</v>
      </c>
      <c r="C625" s="127" t="s">
        <v>902</v>
      </c>
      <c r="D625" s="127"/>
      <c r="E625" s="211"/>
      <c r="F625" s="211"/>
      <c r="G625" s="211"/>
    </row>
    <row r="626" spans="1:7">
      <c r="A626" s="21">
        <f t="shared" si="12"/>
        <v>163</v>
      </c>
      <c r="B626" s="21" t="s">
        <v>10</v>
      </c>
      <c r="C626" s="127" t="s">
        <v>902</v>
      </c>
      <c r="D626" s="127"/>
      <c r="E626" s="211"/>
      <c r="F626" s="211"/>
      <c r="G626" s="211"/>
    </row>
    <row r="627" spans="1:7">
      <c r="A627" s="21">
        <f t="shared" si="12"/>
        <v>163</v>
      </c>
      <c r="B627" s="21" t="s">
        <v>10</v>
      </c>
      <c r="C627" s="127" t="s">
        <v>902</v>
      </c>
      <c r="D627" s="127"/>
      <c r="E627" s="211"/>
      <c r="F627" s="211"/>
      <c r="G627" s="211"/>
    </row>
    <row r="628" spans="1:7">
      <c r="A628" s="21">
        <f t="shared" si="12"/>
        <v>163</v>
      </c>
      <c r="B628" s="21" t="s">
        <v>10</v>
      </c>
      <c r="C628" s="127" t="s">
        <v>902</v>
      </c>
      <c r="D628" s="127"/>
      <c r="E628" s="211"/>
      <c r="F628" s="211"/>
      <c r="G628" s="211"/>
    </row>
    <row r="629" spans="1:7">
      <c r="A629" s="21">
        <f t="shared" si="12"/>
        <v>163</v>
      </c>
      <c r="B629" s="21" t="s">
        <v>10</v>
      </c>
      <c r="C629" s="127" t="s">
        <v>902</v>
      </c>
      <c r="D629" s="127"/>
      <c r="E629" s="211"/>
      <c r="F629" s="211"/>
      <c r="G629" s="211"/>
    </row>
    <row r="630" spans="1:7">
      <c r="A630" s="21">
        <f t="shared" si="12"/>
        <v>163</v>
      </c>
      <c r="B630" s="21" t="s">
        <v>10</v>
      </c>
      <c r="C630" s="127" t="s">
        <v>902</v>
      </c>
      <c r="D630" s="127"/>
      <c r="E630" s="211"/>
      <c r="F630" s="211"/>
      <c r="G630" s="211"/>
    </row>
    <row r="631" spans="1:7">
      <c r="A631" s="21">
        <f t="shared" si="12"/>
        <v>163</v>
      </c>
      <c r="B631" s="21" t="s">
        <v>10</v>
      </c>
      <c r="C631" s="127" t="s">
        <v>902</v>
      </c>
      <c r="D631" s="127"/>
      <c r="E631" s="211"/>
      <c r="F631" s="211"/>
      <c r="G631" s="211"/>
    </row>
    <row r="632" spans="1:7">
      <c r="A632" s="21">
        <f t="shared" si="12"/>
        <v>163</v>
      </c>
      <c r="B632" s="21" t="s">
        <v>10</v>
      </c>
      <c r="C632" s="127" t="s">
        <v>902</v>
      </c>
      <c r="D632" s="127"/>
      <c r="E632" s="211"/>
      <c r="F632" s="211"/>
      <c r="G632" s="211"/>
    </row>
    <row r="633" spans="1:7">
      <c r="A633" s="21">
        <f t="shared" si="12"/>
        <v>163</v>
      </c>
      <c r="B633" s="21" t="s">
        <v>10</v>
      </c>
      <c r="C633" s="127" t="s">
        <v>902</v>
      </c>
      <c r="D633" s="127"/>
      <c r="E633" s="211"/>
      <c r="F633" s="211"/>
      <c r="G633" s="211"/>
    </row>
    <row r="634" spans="1:7">
      <c r="A634" s="21">
        <f t="shared" si="12"/>
        <v>163</v>
      </c>
      <c r="B634" s="21" t="s">
        <v>10</v>
      </c>
      <c r="C634" s="127" t="s">
        <v>902</v>
      </c>
      <c r="D634" s="127"/>
      <c r="E634" s="211"/>
      <c r="F634" s="211"/>
      <c r="G634" s="211"/>
    </row>
    <row r="635" spans="1:7">
      <c r="A635" s="21">
        <f t="shared" si="12"/>
        <v>163</v>
      </c>
      <c r="B635" s="21" t="s">
        <v>10</v>
      </c>
      <c r="C635" s="127" t="s">
        <v>902</v>
      </c>
      <c r="D635" s="127"/>
      <c r="E635" s="211"/>
      <c r="F635" s="211"/>
      <c r="G635" s="211"/>
    </row>
    <row r="636" spans="1:7">
      <c r="A636" s="21">
        <f t="shared" si="12"/>
        <v>163</v>
      </c>
      <c r="B636" s="21" t="s">
        <v>10</v>
      </c>
      <c r="C636" s="127" t="s">
        <v>902</v>
      </c>
      <c r="D636" s="127"/>
      <c r="E636" s="211"/>
      <c r="F636" s="211"/>
      <c r="G636" s="211"/>
    </row>
    <row r="637" spans="1:7">
      <c r="A637" s="21">
        <f t="shared" si="12"/>
        <v>163</v>
      </c>
      <c r="B637" s="21" t="s">
        <v>10</v>
      </c>
      <c r="C637" s="127" t="s">
        <v>902</v>
      </c>
      <c r="D637" s="127"/>
      <c r="E637" s="211"/>
      <c r="F637" s="211"/>
      <c r="G637" s="211"/>
    </row>
    <row r="638" spans="1:7">
      <c r="A638" s="21">
        <f t="shared" si="12"/>
        <v>163</v>
      </c>
      <c r="B638" s="21" t="s">
        <v>10</v>
      </c>
      <c r="C638" s="127" t="s">
        <v>902</v>
      </c>
      <c r="D638" s="127"/>
      <c r="E638" s="211"/>
      <c r="F638" s="211"/>
      <c r="G638" s="211"/>
    </row>
    <row r="639" spans="1:7">
      <c r="A639" s="21">
        <f t="shared" si="12"/>
        <v>163</v>
      </c>
      <c r="B639" s="21" t="s">
        <v>10</v>
      </c>
      <c r="C639" s="127" t="s">
        <v>902</v>
      </c>
      <c r="D639" s="127"/>
      <c r="E639" s="211"/>
      <c r="F639" s="211"/>
      <c r="G639" s="211"/>
    </row>
    <row r="640" spans="1:7">
      <c r="A640" s="21">
        <f t="shared" si="12"/>
        <v>163</v>
      </c>
      <c r="B640" s="21" t="s">
        <v>10</v>
      </c>
      <c r="C640" s="127" t="s">
        <v>902</v>
      </c>
      <c r="D640" s="127"/>
      <c r="E640" s="211"/>
      <c r="F640" s="211"/>
      <c r="G640" s="211"/>
    </row>
    <row r="641" spans="1:7">
      <c r="A641" s="21">
        <f t="shared" si="12"/>
        <v>163</v>
      </c>
      <c r="B641" s="21" t="s">
        <v>10</v>
      </c>
      <c r="C641" s="127" t="s">
        <v>902</v>
      </c>
      <c r="D641" s="127"/>
      <c r="E641" s="211"/>
      <c r="F641" s="211"/>
      <c r="G641" s="211"/>
    </row>
    <row r="642" spans="1:7">
      <c r="A642" s="21">
        <f t="shared" si="12"/>
        <v>163</v>
      </c>
      <c r="B642" s="21" t="s">
        <v>10</v>
      </c>
      <c r="C642" s="127" t="s">
        <v>902</v>
      </c>
      <c r="D642" s="127"/>
      <c r="E642" s="211"/>
      <c r="F642" s="211"/>
      <c r="G642" s="211"/>
    </row>
    <row r="643" spans="1:7">
      <c r="A643" s="21">
        <f t="shared" si="12"/>
        <v>163</v>
      </c>
      <c r="B643" s="21" t="s">
        <v>10</v>
      </c>
      <c r="C643" s="127" t="s">
        <v>902</v>
      </c>
      <c r="D643" s="127"/>
      <c r="E643" s="211"/>
      <c r="F643" s="211"/>
      <c r="G643" s="211"/>
    </row>
    <row r="644" spans="1:7">
      <c r="A644" s="21">
        <f t="shared" si="12"/>
        <v>163</v>
      </c>
      <c r="B644" s="21" t="s">
        <v>10</v>
      </c>
      <c r="C644" s="127" t="s">
        <v>902</v>
      </c>
      <c r="D644" s="127"/>
      <c r="E644" s="211"/>
      <c r="F644" s="211"/>
      <c r="G644" s="211"/>
    </row>
    <row r="645" spans="1:7">
      <c r="A645" s="21">
        <f t="shared" si="12"/>
        <v>163</v>
      </c>
      <c r="B645" s="21" t="s">
        <v>10</v>
      </c>
      <c r="C645" s="127" t="s">
        <v>902</v>
      </c>
      <c r="D645" s="127"/>
      <c r="E645" s="211"/>
      <c r="F645" s="211"/>
      <c r="G645" s="211"/>
    </row>
    <row r="646" spans="1:7">
      <c r="A646" s="21">
        <f t="shared" si="12"/>
        <v>163</v>
      </c>
      <c r="B646" s="21" t="s">
        <v>10</v>
      </c>
      <c r="C646" s="127" t="s">
        <v>902</v>
      </c>
      <c r="D646" s="127"/>
      <c r="E646" s="211"/>
      <c r="F646" s="211"/>
      <c r="G646" s="211"/>
    </row>
    <row r="647" spans="1:7">
      <c r="A647" s="21">
        <f t="shared" si="12"/>
        <v>163</v>
      </c>
      <c r="B647" s="21" t="s">
        <v>10</v>
      </c>
      <c r="C647" s="127" t="s">
        <v>902</v>
      </c>
      <c r="D647" s="127"/>
      <c r="E647" s="211"/>
      <c r="F647" s="211"/>
      <c r="G647" s="211"/>
    </row>
    <row r="648" spans="1:7">
      <c r="A648" s="21">
        <f t="shared" si="12"/>
        <v>163</v>
      </c>
      <c r="B648" s="21" t="s">
        <v>10</v>
      </c>
      <c r="C648" s="127" t="s">
        <v>902</v>
      </c>
      <c r="D648" s="127"/>
      <c r="E648" s="211"/>
      <c r="F648" s="211"/>
      <c r="G648" s="211"/>
    </row>
    <row r="649" spans="1:7">
      <c r="A649" s="21">
        <f t="shared" si="12"/>
        <v>163</v>
      </c>
      <c r="B649" s="21" t="s">
        <v>10</v>
      </c>
      <c r="C649" s="127" t="s">
        <v>902</v>
      </c>
      <c r="D649" s="127"/>
      <c r="E649" s="211"/>
      <c r="F649" s="211"/>
      <c r="G649" s="211"/>
    </row>
    <row r="650" spans="1:7">
      <c r="A650" s="21">
        <f t="shared" si="12"/>
        <v>163</v>
      </c>
      <c r="B650" s="21" t="s">
        <v>10</v>
      </c>
      <c r="C650" s="127" t="s">
        <v>902</v>
      </c>
      <c r="D650" s="127"/>
      <c r="E650" s="211"/>
      <c r="F650" s="211"/>
      <c r="G650" s="211"/>
    </row>
    <row r="651" spans="1:7">
      <c r="A651" s="21">
        <f t="shared" si="12"/>
        <v>163</v>
      </c>
      <c r="B651" s="21" t="s">
        <v>10</v>
      </c>
      <c r="C651" s="127" t="s">
        <v>902</v>
      </c>
      <c r="D651" s="127"/>
      <c r="E651" s="211"/>
      <c r="F651" s="211"/>
      <c r="G651" s="211"/>
    </row>
    <row r="652" spans="1:7">
      <c r="A652" s="21">
        <f t="shared" si="12"/>
        <v>163</v>
      </c>
      <c r="B652" s="21" t="s">
        <v>10</v>
      </c>
      <c r="C652" s="127" t="s">
        <v>902</v>
      </c>
      <c r="D652" s="127"/>
      <c r="E652" s="211"/>
      <c r="F652" s="211"/>
      <c r="G652" s="211"/>
    </row>
    <row r="653" spans="1:7">
      <c r="A653" s="21">
        <f t="shared" si="12"/>
        <v>163</v>
      </c>
      <c r="B653" s="21" t="s">
        <v>10</v>
      </c>
      <c r="C653" s="127" t="s">
        <v>902</v>
      </c>
      <c r="D653" s="127"/>
      <c r="E653" s="211"/>
      <c r="F653" s="211"/>
      <c r="G653" s="211"/>
    </row>
    <row r="654" spans="1:7">
      <c r="A654" s="21">
        <f t="shared" si="12"/>
        <v>163</v>
      </c>
      <c r="B654" s="21" t="s">
        <v>10</v>
      </c>
      <c r="C654" s="127" t="s">
        <v>902</v>
      </c>
      <c r="D654" s="127"/>
      <c r="E654" s="211"/>
      <c r="F654" s="211"/>
      <c r="G654" s="211"/>
    </row>
    <row r="655" spans="1:7">
      <c r="A655" s="21">
        <f t="shared" si="12"/>
        <v>163</v>
      </c>
      <c r="B655" s="21" t="s">
        <v>10</v>
      </c>
      <c r="C655" s="127" t="s">
        <v>902</v>
      </c>
      <c r="D655" s="127"/>
      <c r="E655" s="211"/>
      <c r="F655" s="211"/>
      <c r="G655" s="211"/>
    </row>
    <row r="656" spans="1:7">
      <c r="A656" s="21">
        <f t="shared" si="12"/>
        <v>163</v>
      </c>
      <c r="B656" s="21" t="s">
        <v>10</v>
      </c>
      <c r="C656" s="127" t="s">
        <v>902</v>
      </c>
      <c r="D656" s="127"/>
      <c r="E656" s="211"/>
      <c r="F656" s="211"/>
      <c r="G656" s="211"/>
    </row>
    <row r="657" spans="1:7">
      <c r="A657" s="21">
        <f t="shared" si="12"/>
        <v>163</v>
      </c>
      <c r="B657" s="21" t="s">
        <v>10</v>
      </c>
      <c r="C657" s="127" t="s">
        <v>902</v>
      </c>
      <c r="D657" s="127"/>
      <c r="E657" s="211"/>
      <c r="F657" s="211"/>
      <c r="G657" s="211"/>
    </row>
    <row r="658" spans="1:7">
      <c r="A658" s="21">
        <f t="shared" si="12"/>
        <v>163</v>
      </c>
      <c r="B658" s="21" t="s">
        <v>10</v>
      </c>
      <c r="C658" s="127" t="s">
        <v>902</v>
      </c>
      <c r="D658" s="127"/>
      <c r="E658" s="211"/>
      <c r="F658" s="211"/>
      <c r="G658" s="211"/>
    </row>
    <row r="659" spans="1:7">
      <c r="A659" s="21">
        <f t="shared" si="12"/>
        <v>163</v>
      </c>
      <c r="B659" s="21" t="s">
        <v>10</v>
      </c>
      <c r="C659" s="127" t="s">
        <v>902</v>
      </c>
      <c r="D659" s="127"/>
      <c r="E659" s="211"/>
      <c r="F659" s="211"/>
      <c r="G659" s="211"/>
    </row>
    <row r="660" spans="1:7">
      <c r="A660" s="21">
        <f t="shared" si="12"/>
        <v>163</v>
      </c>
      <c r="B660" s="21" t="s">
        <v>10</v>
      </c>
      <c r="C660" s="127" t="s">
        <v>902</v>
      </c>
      <c r="D660" s="127"/>
      <c r="E660" s="211"/>
      <c r="F660" s="211"/>
      <c r="G660" s="211"/>
    </row>
    <row r="661" spans="1:7">
      <c r="A661" s="21">
        <f t="shared" si="12"/>
        <v>163</v>
      </c>
      <c r="B661" s="21" t="s">
        <v>10</v>
      </c>
      <c r="C661" s="127" t="s">
        <v>902</v>
      </c>
      <c r="D661" s="127"/>
      <c r="E661" s="211"/>
      <c r="F661" s="211"/>
      <c r="G661" s="211"/>
    </row>
    <row r="662" spans="1:7">
      <c r="A662" s="21">
        <f t="shared" si="12"/>
        <v>163</v>
      </c>
      <c r="B662" s="21" t="s">
        <v>10</v>
      </c>
      <c r="C662" s="127" t="s">
        <v>902</v>
      </c>
      <c r="D662" s="127"/>
      <c r="E662" s="211"/>
      <c r="F662" s="211"/>
      <c r="G662" s="211"/>
    </row>
    <row r="663" spans="1:7">
      <c r="A663" s="21">
        <f t="shared" si="12"/>
        <v>163</v>
      </c>
      <c r="B663" s="21" t="s">
        <v>10</v>
      </c>
      <c r="C663" s="127" t="s">
        <v>902</v>
      </c>
      <c r="D663" s="127"/>
      <c r="E663" s="211"/>
      <c r="F663" s="211"/>
      <c r="G663" s="211"/>
    </row>
    <row r="664" spans="1:7">
      <c r="A664" s="21">
        <f t="shared" si="12"/>
        <v>163</v>
      </c>
      <c r="B664" s="21" t="s">
        <v>10</v>
      </c>
      <c r="C664" s="127" t="s">
        <v>902</v>
      </c>
      <c r="D664" s="127"/>
      <c r="E664" s="211"/>
      <c r="F664" s="211"/>
      <c r="G664" s="211"/>
    </row>
    <row r="665" spans="1:7">
      <c r="A665" s="21">
        <f t="shared" si="12"/>
        <v>163</v>
      </c>
      <c r="B665" s="21" t="s">
        <v>10</v>
      </c>
      <c r="C665" s="127" t="s">
        <v>902</v>
      </c>
      <c r="D665" s="127"/>
      <c r="E665" s="211"/>
      <c r="F665" s="211"/>
      <c r="G665" s="211"/>
    </row>
    <row r="666" spans="1:7">
      <c r="A666" s="21">
        <f t="shared" si="12"/>
        <v>164</v>
      </c>
      <c r="B666" s="21" t="s">
        <v>0</v>
      </c>
      <c r="C666" s="127" t="s">
        <v>1241</v>
      </c>
      <c r="D666" s="127"/>
      <c r="E666" s="211"/>
      <c r="F666" s="211"/>
      <c r="G666" s="211"/>
    </row>
    <row r="667" spans="1:7">
      <c r="A667" s="21">
        <f t="shared" si="12"/>
        <v>165</v>
      </c>
      <c r="B667" s="21" t="s">
        <v>18</v>
      </c>
      <c r="C667" s="127" t="s">
        <v>1204</v>
      </c>
      <c r="D667" s="127"/>
      <c r="E667" s="211"/>
      <c r="F667" s="211"/>
      <c r="G667" s="211"/>
    </row>
    <row r="668" spans="1:7">
      <c r="A668" s="21">
        <f t="shared" si="12"/>
        <v>166</v>
      </c>
      <c r="B668" s="21" t="s">
        <v>10</v>
      </c>
      <c r="C668" s="127" t="s">
        <v>1442</v>
      </c>
      <c r="D668" s="127"/>
      <c r="E668" s="211"/>
      <c r="F668" s="211"/>
      <c r="G668" s="211"/>
    </row>
    <row r="669" spans="1:7">
      <c r="A669" s="21">
        <f t="shared" si="12"/>
        <v>167</v>
      </c>
      <c r="B669" s="21" t="s">
        <v>10</v>
      </c>
      <c r="C669" s="127" t="s">
        <v>1443</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840</v>
      </c>
      <c r="D674" s="127"/>
      <c r="E674" s="211"/>
      <c r="F674" s="211"/>
      <c r="G674" s="211"/>
    </row>
    <row r="675" spans="1:7">
      <c r="A675" s="21" t="e">
        <f t="shared" si="13"/>
        <v>#N/A</v>
      </c>
      <c r="B675" s="21" t="s">
        <v>0</v>
      </c>
      <c r="C675" s="127" t="s">
        <v>841</v>
      </c>
      <c r="D675" s="127"/>
      <c r="E675" s="211"/>
      <c r="F675" s="211"/>
      <c r="G675" s="211"/>
    </row>
    <row r="676" spans="1:7">
      <c r="A676" s="21" t="e">
        <f t="shared" si="13"/>
        <v>#N/A</v>
      </c>
      <c r="B676" s="21" t="s">
        <v>0</v>
      </c>
      <c r="C676" s="127" t="s">
        <v>842</v>
      </c>
      <c r="D676" s="127"/>
      <c r="E676" s="211"/>
      <c r="F676" s="211"/>
      <c r="G676" s="211"/>
    </row>
    <row r="677" spans="1:7">
      <c r="A677" s="21">
        <f t="shared" si="13"/>
        <v>181</v>
      </c>
      <c r="B677" s="21" t="s">
        <v>18</v>
      </c>
      <c r="C677" s="127" t="s">
        <v>1205</v>
      </c>
      <c r="D677" s="127"/>
      <c r="E677" s="211"/>
      <c r="F677" s="211"/>
      <c r="G677" s="211"/>
    </row>
    <row r="678" spans="1:7">
      <c r="A678" s="21">
        <f t="shared" si="13"/>
        <v>183</v>
      </c>
      <c r="B678" s="21" t="s">
        <v>10</v>
      </c>
      <c r="C678" s="127" t="s">
        <v>1298</v>
      </c>
      <c r="D678" s="127"/>
      <c r="E678" s="211"/>
      <c r="F678" s="211"/>
      <c r="G678" s="211"/>
    </row>
    <row r="679" spans="1:7">
      <c r="A679" s="21">
        <f t="shared" si="13"/>
        <v>184</v>
      </c>
      <c r="B679" s="21" t="s">
        <v>10</v>
      </c>
      <c r="C679" s="127" t="s">
        <v>1289</v>
      </c>
      <c r="D679" s="127"/>
      <c r="E679" s="211"/>
      <c r="F679" s="211"/>
      <c r="G679" s="211"/>
    </row>
    <row r="680" spans="1:7">
      <c r="A680" s="21">
        <f t="shared" si="13"/>
        <v>187</v>
      </c>
      <c r="B680" s="21" t="s">
        <v>0</v>
      </c>
      <c r="C680" s="127" t="s">
        <v>1573</v>
      </c>
      <c r="D680" s="127"/>
      <c r="E680" s="211"/>
      <c r="F680" s="211"/>
      <c r="G680" s="211"/>
    </row>
    <row r="681" spans="1:7">
      <c r="A681" s="21">
        <f t="shared" si="13"/>
        <v>187</v>
      </c>
      <c r="B681" s="21" t="s">
        <v>0</v>
      </c>
      <c r="C681" s="127" t="s">
        <v>1573</v>
      </c>
      <c r="D681" s="127"/>
      <c r="E681" s="211"/>
      <c r="F681" s="211"/>
      <c r="G681" s="211"/>
    </row>
    <row r="682" spans="1:7">
      <c r="A682" s="21">
        <f t="shared" si="13"/>
        <v>187</v>
      </c>
      <c r="B682" s="21" t="s">
        <v>0</v>
      </c>
      <c r="C682" s="127" t="s">
        <v>1573</v>
      </c>
      <c r="D682" s="127"/>
      <c r="E682" s="211"/>
      <c r="F682" s="211"/>
      <c r="G682" s="211"/>
    </row>
    <row r="683" spans="1:7">
      <c r="A683" s="21">
        <f t="shared" si="13"/>
        <v>187</v>
      </c>
      <c r="B683" s="21" t="s">
        <v>0</v>
      </c>
      <c r="C683" s="127" t="s">
        <v>1573</v>
      </c>
      <c r="D683" s="127"/>
      <c r="E683" s="211"/>
      <c r="F683" s="211"/>
      <c r="G683" s="211"/>
    </row>
    <row r="684" spans="1:7">
      <c r="A684" s="21">
        <f t="shared" si="13"/>
        <v>187</v>
      </c>
      <c r="B684" s="21" t="s">
        <v>0</v>
      </c>
      <c r="C684" s="127" t="s">
        <v>1573</v>
      </c>
      <c r="D684" s="127"/>
      <c r="E684" s="211"/>
      <c r="F684" s="211"/>
      <c r="G684" s="211"/>
    </row>
    <row r="685" spans="1:7">
      <c r="A685" s="21">
        <f t="shared" si="13"/>
        <v>187</v>
      </c>
      <c r="B685" s="21" t="s">
        <v>0</v>
      </c>
      <c r="C685" s="127" t="s">
        <v>1573</v>
      </c>
      <c r="D685" s="127"/>
      <c r="E685" s="211"/>
      <c r="F685" s="211"/>
      <c r="G685" s="211"/>
    </row>
    <row r="686" spans="1:7">
      <c r="A686" s="21">
        <f t="shared" si="13"/>
        <v>187</v>
      </c>
      <c r="B686" s="21" t="s">
        <v>0</v>
      </c>
      <c r="C686" s="127" t="s">
        <v>1573</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1441</v>
      </c>
      <c r="D688" s="127"/>
      <c r="E688" s="211"/>
      <c r="F688" s="211"/>
      <c r="G688" s="211"/>
    </row>
    <row r="689" spans="1:7">
      <c r="A689" s="21" t="e">
        <f t="shared" si="13"/>
        <v>#N/A</v>
      </c>
      <c r="B689" s="21" t="s">
        <v>10</v>
      </c>
      <c r="C689" s="127" t="s">
        <v>1208</v>
      </c>
      <c r="D689" s="127"/>
      <c r="E689" s="211"/>
      <c r="F689" s="211"/>
      <c r="G689" s="211"/>
    </row>
    <row r="690" spans="1:7">
      <c r="A690" s="21" t="e">
        <f t="shared" si="13"/>
        <v>#N/A</v>
      </c>
      <c r="B690" s="21" t="s">
        <v>10</v>
      </c>
      <c r="C690" s="127" t="s">
        <v>1231</v>
      </c>
      <c r="D690" s="127"/>
      <c r="E690" s="211"/>
      <c r="F690" s="211"/>
      <c r="G690" s="211"/>
    </row>
    <row r="691" spans="1:7">
      <c r="A691" s="21">
        <f t="shared" si="13"/>
        <v>197</v>
      </c>
      <c r="B691" s="21" t="s">
        <v>18</v>
      </c>
      <c r="C691" s="127" t="s">
        <v>1209</v>
      </c>
      <c r="D691" s="127"/>
      <c r="E691" s="211"/>
      <c r="F691" s="211"/>
      <c r="G691" s="211"/>
    </row>
    <row r="692" spans="1:7">
      <c r="A692" s="21">
        <f t="shared" si="13"/>
        <v>198</v>
      </c>
      <c r="B692" s="21" t="s">
        <v>10</v>
      </c>
      <c r="C692" s="127" t="s">
        <v>1035</v>
      </c>
      <c r="D692" s="127"/>
      <c r="E692" s="211"/>
      <c r="F692" s="211"/>
      <c r="G692" s="211"/>
    </row>
    <row r="693" spans="1:7">
      <c r="A693" s="21">
        <f t="shared" si="13"/>
        <v>198</v>
      </c>
      <c r="B693" s="21" t="s">
        <v>10</v>
      </c>
      <c r="C693" s="127" t="s">
        <v>1035</v>
      </c>
      <c r="D693" s="127"/>
      <c r="E693" s="211"/>
      <c r="F693" s="211"/>
      <c r="G693" s="211"/>
    </row>
    <row r="694" spans="1:7">
      <c r="A694" s="21">
        <f t="shared" si="13"/>
        <v>198</v>
      </c>
      <c r="B694" s="21" t="s">
        <v>10</v>
      </c>
      <c r="C694" s="127" t="s">
        <v>1035</v>
      </c>
      <c r="D694" s="127"/>
      <c r="E694" s="211"/>
      <c r="F694" s="211"/>
      <c r="G694" s="211"/>
    </row>
    <row r="695" spans="1:7">
      <c r="A695" s="21">
        <f t="shared" si="13"/>
        <v>198</v>
      </c>
      <c r="B695" s="21" t="s">
        <v>10</v>
      </c>
      <c r="C695" s="127" t="s">
        <v>1035</v>
      </c>
      <c r="D695" s="127"/>
      <c r="E695" s="211"/>
      <c r="F695" s="211"/>
      <c r="G695" s="211"/>
    </row>
    <row r="696" spans="1:7">
      <c r="A696" s="21">
        <f t="shared" si="13"/>
        <v>198</v>
      </c>
      <c r="B696" s="21" t="s">
        <v>10</v>
      </c>
      <c r="C696" s="127" t="s">
        <v>1035</v>
      </c>
      <c r="D696" s="127"/>
      <c r="E696" s="211"/>
      <c r="F696" s="211"/>
      <c r="G696" s="211"/>
    </row>
    <row r="697" spans="1:7">
      <c r="A697" s="21">
        <f t="shared" si="13"/>
        <v>198</v>
      </c>
      <c r="B697" s="21" t="s">
        <v>10</v>
      </c>
      <c r="C697" s="127" t="s">
        <v>1035</v>
      </c>
      <c r="D697" s="127"/>
      <c r="E697" s="211"/>
      <c r="F697" s="211"/>
      <c r="G697" s="211"/>
    </row>
    <row r="698" spans="1:7">
      <c r="A698" s="21">
        <f t="shared" si="13"/>
        <v>198</v>
      </c>
      <c r="B698" s="21" t="s">
        <v>10</v>
      </c>
      <c r="C698" s="127" t="s">
        <v>1035</v>
      </c>
      <c r="D698" s="127"/>
      <c r="E698" s="211"/>
      <c r="F698" s="211"/>
      <c r="G698" s="211"/>
    </row>
    <row r="699" spans="1:7">
      <c r="A699" s="21">
        <f t="shared" si="13"/>
        <v>198</v>
      </c>
      <c r="B699" s="21" t="s">
        <v>10</v>
      </c>
      <c r="C699" s="127" t="s">
        <v>1035</v>
      </c>
      <c r="D699" s="127"/>
      <c r="E699" s="211"/>
      <c r="F699" s="211"/>
      <c r="G699" s="211"/>
    </row>
    <row r="700" spans="1:7">
      <c r="A700" s="21">
        <f t="shared" si="13"/>
        <v>198</v>
      </c>
      <c r="B700" s="21" t="s">
        <v>10</v>
      </c>
      <c r="C700" s="127" t="s">
        <v>1035</v>
      </c>
      <c r="D700" s="127"/>
      <c r="E700" s="211"/>
      <c r="F700" s="211"/>
      <c r="G700" s="211"/>
    </row>
    <row r="701" spans="1:7">
      <c r="A701" s="21">
        <f t="shared" si="13"/>
        <v>198</v>
      </c>
      <c r="B701" s="21" t="s">
        <v>10</v>
      </c>
      <c r="C701" s="127" t="s">
        <v>1035</v>
      </c>
      <c r="D701" s="127"/>
      <c r="E701" s="211"/>
      <c r="F701" s="211"/>
      <c r="G701" s="211"/>
    </row>
    <row r="702" spans="1:7">
      <c r="A702" s="21">
        <f t="shared" si="13"/>
        <v>198</v>
      </c>
      <c r="B702" s="21" t="s">
        <v>10</v>
      </c>
      <c r="C702" s="127" t="s">
        <v>1035</v>
      </c>
      <c r="D702" s="127"/>
      <c r="E702" s="211"/>
      <c r="F702" s="211"/>
      <c r="G702" s="211"/>
    </row>
    <row r="703" spans="1:7">
      <c r="A703" s="21">
        <f t="shared" si="13"/>
        <v>198</v>
      </c>
      <c r="B703" s="21" t="s">
        <v>10</v>
      </c>
      <c r="C703" s="127" t="s">
        <v>1035</v>
      </c>
      <c r="D703" s="127"/>
      <c r="E703" s="211"/>
      <c r="F703" s="211"/>
      <c r="G703" s="211"/>
    </row>
    <row r="704" spans="1:7">
      <c r="A704" s="21">
        <f t="shared" si="13"/>
        <v>198</v>
      </c>
      <c r="B704" s="21" t="s">
        <v>10</v>
      </c>
      <c r="C704" s="127" t="s">
        <v>1035</v>
      </c>
      <c r="D704" s="127"/>
      <c r="E704" s="211"/>
      <c r="F704" s="211"/>
      <c r="G704" s="211"/>
    </row>
    <row r="705" spans="1:7">
      <c r="A705" s="21">
        <f t="shared" si="13"/>
        <v>198</v>
      </c>
      <c r="B705" s="21" t="s">
        <v>10</v>
      </c>
      <c r="C705" s="127" t="s">
        <v>1035</v>
      </c>
      <c r="D705" s="127"/>
      <c r="E705" s="211"/>
      <c r="F705" s="211"/>
      <c r="G705" s="211"/>
    </row>
    <row r="706" spans="1:7">
      <c r="A706" s="21">
        <f t="shared" si="13"/>
        <v>198</v>
      </c>
      <c r="B706" s="21" t="s">
        <v>10</v>
      </c>
      <c r="C706" s="127" t="s">
        <v>1035</v>
      </c>
      <c r="D706" s="127"/>
      <c r="E706" s="211"/>
      <c r="F706" s="211"/>
      <c r="G706" s="211"/>
    </row>
    <row r="707" spans="1:7">
      <c r="A707" s="21">
        <f t="shared" si="13"/>
        <v>198</v>
      </c>
      <c r="B707" s="21" t="s">
        <v>10</v>
      </c>
      <c r="C707" s="127" t="s">
        <v>1035</v>
      </c>
      <c r="D707" s="127"/>
      <c r="E707" s="211"/>
      <c r="F707" s="211"/>
      <c r="G707" s="211"/>
    </row>
    <row r="708" spans="1:7">
      <c r="A708" s="21">
        <f t="shared" si="13"/>
        <v>198</v>
      </c>
      <c r="B708" s="21" t="s">
        <v>10</v>
      </c>
      <c r="C708" s="127" t="s">
        <v>1035</v>
      </c>
      <c r="D708" s="127"/>
      <c r="E708" s="211"/>
      <c r="F708" s="211"/>
      <c r="G708" s="211"/>
    </row>
    <row r="709" spans="1:7">
      <c r="A709" s="21">
        <f t="shared" si="13"/>
        <v>198</v>
      </c>
      <c r="B709" s="21" t="s">
        <v>10</v>
      </c>
      <c r="C709" s="127" t="s">
        <v>1035</v>
      </c>
      <c r="D709" s="127"/>
      <c r="E709" s="211"/>
      <c r="F709" s="211"/>
      <c r="G709" s="211"/>
    </row>
    <row r="710" spans="1:7">
      <c r="A710" s="21">
        <f t="shared" si="13"/>
        <v>198</v>
      </c>
      <c r="B710" s="21" t="s">
        <v>10</v>
      </c>
      <c r="C710" s="127" t="s">
        <v>1035</v>
      </c>
      <c r="D710" s="127"/>
      <c r="E710" s="211"/>
      <c r="F710" s="211"/>
      <c r="G710" s="211"/>
    </row>
    <row r="711" spans="1:7">
      <c r="A711" s="21">
        <f t="shared" si="13"/>
        <v>198</v>
      </c>
      <c r="B711" s="21" t="s">
        <v>10</v>
      </c>
      <c r="C711" s="127" t="s">
        <v>1035</v>
      </c>
      <c r="D711" s="127"/>
      <c r="E711" s="211"/>
      <c r="F711" s="211"/>
      <c r="G711" s="211"/>
    </row>
    <row r="712" spans="1:7">
      <c r="A712" s="21">
        <f t="shared" si="13"/>
        <v>198</v>
      </c>
      <c r="B712" s="21" t="s">
        <v>10</v>
      </c>
      <c r="C712" s="127" t="s">
        <v>1035</v>
      </c>
      <c r="D712" s="127"/>
      <c r="E712" s="211"/>
      <c r="F712" s="211"/>
      <c r="G712" s="211"/>
    </row>
    <row r="713" spans="1:7">
      <c r="A713" s="21">
        <f t="shared" si="13"/>
        <v>198</v>
      </c>
      <c r="B713" s="21" t="s">
        <v>10</v>
      </c>
      <c r="C713" s="127" t="s">
        <v>1035</v>
      </c>
      <c r="D713" s="127"/>
      <c r="E713" s="211"/>
      <c r="F713" s="211"/>
      <c r="G713" s="211"/>
    </row>
    <row r="714" spans="1:7">
      <c r="A714" s="21">
        <f t="shared" si="13"/>
        <v>198</v>
      </c>
      <c r="B714" s="21" t="s">
        <v>10</v>
      </c>
      <c r="C714" s="127" t="s">
        <v>1035</v>
      </c>
      <c r="D714" s="127"/>
      <c r="E714" s="211"/>
      <c r="F714" s="211"/>
      <c r="G714" s="211"/>
    </row>
    <row r="715" spans="1:7">
      <c r="A715" s="21">
        <f t="shared" si="13"/>
        <v>198</v>
      </c>
      <c r="B715" s="21" t="s">
        <v>10</v>
      </c>
      <c r="C715" s="127" t="s">
        <v>1035</v>
      </c>
      <c r="D715" s="127"/>
      <c r="E715" s="211"/>
      <c r="F715" s="211"/>
      <c r="G715" s="211"/>
    </row>
    <row r="716" spans="1:7">
      <c r="A716" s="21">
        <f t="shared" si="13"/>
        <v>198</v>
      </c>
      <c r="B716" s="21" t="s">
        <v>10</v>
      </c>
      <c r="C716" s="127" t="s">
        <v>1035</v>
      </c>
      <c r="D716" s="127"/>
      <c r="E716" s="211"/>
      <c r="F716" s="211"/>
      <c r="G716" s="211"/>
    </row>
    <row r="717" spans="1:7">
      <c r="A717" s="21">
        <f t="shared" si="13"/>
        <v>198</v>
      </c>
      <c r="B717" s="21" t="s">
        <v>10</v>
      </c>
      <c r="C717" s="127" t="s">
        <v>1035</v>
      </c>
      <c r="D717" s="127"/>
      <c r="E717" s="211"/>
      <c r="F717" s="211"/>
      <c r="G717" s="211"/>
    </row>
    <row r="718" spans="1:7">
      <c r="A718" s="21">
        <f t="shared" si="13"/>
        <v>198</v>
      </c>
      <c r="B718" s="21" t="s">
        <v>10</v>
      </c>
      <c r="C718" s="127" t="s">
        <v>1035</v>
      </c>
      <c r="D718" s="127"/>
      <c r="E718" s="211"/>
      <c r="F718" s="211"/>
      <c r="G718" s="211"/>
    </row>
    <row r="719" spans="1:7">
      <c r="A719" s="21">
        <f t="shared" si="13"/>
        <v>198</v>
      </c>
      <c r="B719" s="21" t="s">
        <v>10</v>
      </c>
      <c r="C719" s="127" t="s">
        <v>1035</v>
      </c>
      <c r="D719" s="127"/>
      <c r="E719" s="211"/>
      <c r="F719" s="211"/>
      <c r="G719" s="211"/>
    </row>
    <row r="720" spans="1:7">
      <c r="A720" s="21">
        <f t="shared" si="13"/>
        <v>198</v>
      </c>
      <c r="B720" s="21" t="s">
        <v>10</v>
      </c>
      <c r="C720" s="127" t="s">
        <v>1035</v>
      </c>
      <c r="D720" s="127"/>
      <c r="E720" s="211"/>
      <c r="F720" s="211"/>
      <c r="G720" s="211"/>
    </row>
    <row r="721" spans="1:7">
      <c r="A721" s="21">
        <f t="shared" si="13"/>
        <v>198</v>
      </c>
      <c r="B721" s="21" t="s">
        <v>10</v>
      </c>
      <c r="C721" s="127" t="s">
        <v>1035</v>
      </c>
      <c r="D721" s="127"/>
      <c r="E721" s="211"/>
      <c r="F721" s="211"/>
      <c r="G721" s="211"/>
    </row>
    <row r="722" spans="1:7">
      <c r="A722" s="21">
        <f t="shared" si="13"/>
        <v>198</v>
      </c>
      <c r="B722" s="21" t="s">
        <v>10</v>
      </c>
      <c r="C722" s="127" t="s">
        <v>1035</v>
      </c>
      <c r="D722" s="127"/>
      <c r="E722" s="211"/>
      <c r="F722" s="211"/>
      <c r="G722" s="211"/>
    </row>
    <row r="723" spans="1:7">
      <c r="A723" s="21">
        <f t="shared" si="13"/>
        <v>198</v>
      </c>
      <c r="B723" s="21" t="s">
        <v>10</v>
      </c>
      <c r="C723" s="127" t="s">
        <v>1035</v>
      </c>
      <c r="D723" s="127"/>
      <c r="E723" s="211"/>
      <c r="F723" s="211"/>
      <c r="G723" s="211"/>
    </row>
    <row r="724" spans="1:7">
      <c r="A724" s="21">
        <f t="shared" si="13"/>
        <v>198</v>
      </c>
      <c r="B724" s="21" t="s">
        <v>10</v>
      </c>
      <c r="C724" s="127" t="s">
        <v>1035</v>
      </c>
      <c r="D724" s="127"/>
      <c r="E724" s="211"/>
      <c r="F724" s="211"/>
      <c r="G724" s="211"/>
    </row>
    <row r="725" spans="1:7">
      <c r="A725" s="21">
        <f t="shared" si="13"/>
        <v>198</v>
      </c>
      <c r="B725" s="21" t="s">
        <v>10</v>
      </c>
      <c r="C725" s="127" t="s">
        <v>1035</v>
      </c>
      <c r="D725" s="127"/>
      <c r="E725" s="211"/>
      <c r="F725" s="211"/>
      <c r="G725" s="211"/>
    </row>
    <row r="726" spans="1:7">
      <c r="A726" s="21">
        <f t="shared" si="13"/>
        <v>198</v>
      </c>
      <c r="B726" s="21" t="s">
        <v>10</v>
      </c>
      <c r="C726" s="127" t="s">
        <v>1035</v>
      </c>
      <c r="D726" s="127"/>
      <c r="E726" s="211"/>
      <c r="F726" s="211"/>
      <c r="G726" s="211"/>
    </row>
    <row r="727" spans="1:7">
      <c r="A727" s="21">
        <f t="shared" si="13"/>
        <v>198</v>
      </c>
      <c r="B727" s="21" t="s">
        <v>10</v>
      </c>
      <c r="C727" s="127" t="s">
        <v>1035</v>
      </c>
      <c r="D727" s="127"/>
      <c r="E727" s="211"/>
      <c r="F727" s="211"/>
      <c r="G727" s="211"/>
    </row>
    <row r="728" spans="1:7">
      <c r="A728" s="21">
        <f t="shared" si="13"/>
        <v>198</v>
      </c>
      <c r="B728" s="21" t="s">
        <v>10</v>
      </c>
      <c r="C728" s="127" t="s">
        <v>1035</v>
      </c>
      <c r="D728" s="127"/>
      <c r="E728" s="211"/>
      <c r="F728" s="211"/>
      <c r="G728" s="211"/>
    </row>
    <row r="729" spans="1:7">
      <c r="A729" s="21">
        <f t="shared" si="13"/>
        <v>198</v>
      </c>
      <c r="B729" s="21" t="s">
        <v>10</v>
      </c>
      <c r="C729" s="127" t="s">
        <v>1035</v>
      </c>
      <c r="D729" s="127"/>
      <c r="E729" s="211"/>
      <c r="F729" s="211"/>
      <c r="G729" s="211"/>
    </row>
    <row r="730" spans="1:7">
      <c r="A730" s="21">
        <f t="shared" si="13"/>
        <v>198</v>
      </c>
      <c r="B730" s="21" t="s">
        <v>10</v>
      </c>
      <c r="C730" s="127" t="s">
        <v>1035</v>
      </c>
      <c r="D730" s="127"/>
      <c r="E730" s="211"/>
      <c r="F730" s="211"/>
      <c r="G730" s="211"/>
    </row>
    <row r="731" spans="1:7">
      <c r="A731" s="21">
        <f t="shared" si="13"/>
        <v>198</v>
      </c>
      <c r="B731" s="21" t="s">
        <v>10</v>
      </c>
      <c r="C731" s="127" t="s">
        <v>1035</v>
      </c>
      <c r="D731" s="127"/>
      <c r="E731" s="211"/>
      <c r="F731" s="211"/>
      <c r="G731" s="211"/>
    </row>
    <row r="732" spans="1:7">
      <c r="A732" s="21">
        <f t="shared" si="13"/>
        <v>198</v>
      </c>
      <c r="B732" s="21" t="s">
        <v>10</v>
      </c>
      <c r="C732" s="127" t="s">
        <v>1035</v>
      </c>
      <c r="D732" s="127"/>
      <c r="E732" s="211"/>
      <c r="F732" s="211"/>
      <c r="G732" s="211"/>
    </row>
    <row r="733" spans="1:7">
      <c r="A733" s="21">
        <f t="shared" si="13"/>
        <v>198</v>
      </c>
      <c r="B733" s="21" t="s">
        <v>10</v>
      </c>
      <c r="C733" s="127" t="s">
        <v>1035</v>
      </c>
      <c r="D733" s="127"/>
      <c r="E733" s="211"/>
      <c r="F733" s="211"/>
      <c r="G733" s="211"/>
    </row>
    <row r="734" spans="1:7">
      <c r="A734" s="21">
        <f t="shared" si="13"/>
        <v>198</v>
      </c>
      <c r="B734" s="21" t="s">
        <v>10</v>
      </c>
      <c r="C734" s="127" t="s">
        <v>1035</v>
      </c>
      <c r="D734" s="127"/>
      <c r="E734" s="211"/>
      <c r="F734" s="211"/>
      <c r="G734" s="211"/>
    </row>
    <row r="735" spans="1:7">
      <c r="A735" s="21">
        <f t="shared" si="13"/>
        <v>198</v>
      </c>
      <c r="B735" s="21" t="s">
        <v>10</v>
      </c>
      <c r="C735" s="127" t="s">
        <v>1035</v>
      </c>
      <c r="D735" s="127"/>
      <c r="E735" s="211"/>
      <c r="F735" s="211"/>
      <c r="G735" s="211"/>
    </row>
    <row r="736" spans="1:7">
      <c r="A736" s="21">
        <f t="shared" si="13"/>
        <v>198</v>
      </c>
      <c r="B736" s="21" t="s">
        <v>10</v>
      </c>
      <c r="C736" s="127" t="s">
        <v>1035</v>
      </c>
      <c r="D736" s="127"/>
      <c r="E736" s="211"/>
      <c r="F736" s="211"/>
      <c r="G736" s="211"/>
    </row>
    <row r="737" spans="1:7">
      <c r="A737" s="21">
        <f t="shared" ref="A737:A782" si="14">IF($C737="","blank",MATCH($C737,$I$5:$I$204,0))</f>
        <v>198</v>
      </c>
      <c r="B737" s="21" t="s">
        <v>10</v>
      </c>
      <c r="C737" s="127" t="s">
        <v>1035</v>
      </c>
      <c r="D737" s="127"/>
      <c r="E737" s="211"/>
      <c r="F737" s="211"/>
      <c r="G737" s="211"/>
    </row>
    <row r="738" spans="1:7">
      <c r="A738" s="21">
        <f t="shared" si="14"/>
        <v>198</v>
      </c>
      <c r="B738" s="21" t="s">
        <v>10</v>
      </c>
      <c r="C738" s="127" t="s">
        <v>1035</v>
      </c>
      <c r="D738" s="127"/>
      <c r="E738" s="211"/>
      <c r="F738" s="211"/>
      <c r="G738" s="211"/>
    </row>
    <row r="739" spans="1:7">
      <c r="A739" s="21">
        <f t="shared" si="14"/>
        <v>198</v>
      </c>
      <c r="B739" s="21" t="s">
        <v>10</v>
      </c>
      <c r="C739" s="127" t="s">
        <v>1035</v>
      </c>
      <c r="D739" s="127"/>
      <c r="E739" s="211"/>
      <c r="F739" s="211"/>
      <c r="G739" s="211"/>
    </row>
    <row r="740" spans="1:7">
      <c r="A740" s="21">
        <f t="shared" si="14"/>
        <v>198</v>
      </c>
      <c r="B740" s="21" t="s">
        <v>10</v>
      </c>
      <c r="C740" s="127" t="s">
        <v>1035</v>
      </c>
      <c r="D740" s="127"/>
      <c r="E740" s="211"/>
      <c r="F740" s="211"/>
      <c r="G740" s="211"/>
    </row>
    <row r="741" spans="1:7">
      <c r="A741" s="21">
        <f t="shared" si="14"/>
        <v>198</v>
      </c>
      <c r="B741" s="21" t="s">
        <v>10</v>
      </c>
      <c r="C741" s="127" t="s">
        <v>1035</v>
      </c>
      <c r="D741" s="127"/>
      <c r="E741" s="211"/>
      <c r="F741" s="211"/>
      <c r="G741" s="211"/>
    </row>
    <row r="742" spans="1:7">
      <c r="A742" s="21">
        <f t="shared" si="14"/>
        <v>198</v>
      </c>
      <c r="B742" s="21" t="s">
        <v>10</v>
      </c>
      <c r="C742" s="127" t="s">
        <v>1035</v>
      </c>
      <c r="D742" s="127"/>
      <c r="E742" s="211"/>
      <c r="F742" s="211"/>
      <c r="G742" s="211"/>
    </row>
    <row r="743" spans="1:7">
      <c r="A743" s="21">
        <f t="shared" si="14"/>
        <v>198</v>
      </c>
      <c r="B743" s="21" t="s">
        <v>10</v>
      </c>
      <c r="C743" s="127" t="s">
        <v>1035</v>
      </c>
      <c r="D743" s="127"/>
      <c r="E743" s="211"/>
      <c r="F743" s="211"/>
      <c r="G743" s="211"/>
    </row>
    <row r="744" spans="1:7">
      <c r="A744" s="21">
        <f t="shared" si="14"/>
        <v>198</v>
      </c>
      <c r="B744" s="21" t="s">
        <v>10</v>
      </c>
      <c r="C744" s="127" t="s">
        <v>1035</v>
      </c>
      <c r="D744" s="127"/>
      <c r="E744" s="211"/>
      <c r="F744" s="211"/>
      <c r="G744" s="211"/>
    </row>
    <row r="745" spans="1:7">
      <c r="A745" s="21">
        <f t="shared" si="14"/>
        <v>198</v>
      </c>
      <c r="B745" s="21" t="s">
        <v>10</v>
      </c>
      <c r="C745" s="127" t="s">
        <v>1035</v>
      </c>
      <c r="D745" s="127"/>
      <c r="E745" s="211"/>
      <c r="F745" s="211"/>
      <c r="G745" s="211"/>
    </row>
    <row r="746" spans="1:7">
      <c r="A746" s="21">
        <f t="shared" si="14"/>
        <v>198</v>
      </c>
      <c r="B746" s="21" t="s">
        <v>10</v>
      </c>
      <c r="C746" s="127" t="s">
        <v>1035</v>
      </c>
      <c r="D746" s="127"/>
      <c r="E746" s="211"/>
      <c r="F746" s="211"/>
      <c r="G746" s="211"/>
    </row>
    <row r="747" spans="1:7">
      <c r="A747" s="21">
        <f t="shared" si="14"/>
        <v>198</v>
      </c>
      <c r="B747" s="21" t="s">
        <v>10</v>
      </c>
      <c r="C747" s="127" t="s">
        <v>1035</v>
      </c>
      <c r="D747" s="127"/>
      <c r="E747" s="211"/>
      <c r="F747" s="211"/>
      <c r="G747" s="211"/>
    </row>
    <row r="748" spans="1:7">
      <c r="A748" s="21">
        <f t="shared" si="14"/>
        <v>198</v>
      </c>
      <c r="B748" s="21" t="s">
        <v>10</v>
      </c>
      <c r="C748" s="127" t="s">
        <v>1035</v>
      </c>
      <c r="D748" s="127"/>
      <c r="E748" s="211"/>
      <c r="F748" s="211"/>
      <c r="G748" s="211"/>
    </row>
    <row r="749" spans="1:7">
      <c r="A749" s="21">
        <f t="shared" si="14"/>
        <v>198</v>
      </c>
      <c r="B749" s="21" t="s">
        <v>10</v>
      </c>
      <c r="C749" s="127" t="s">
        <v>1035</v>
      </c>
      <c r="D749" s="127"/>
      <c r="E749" s="211"/>
      <c r="F749" s="211"/>
      <c r="G749" s="211"/>
    </row>
    <row r="750" spans="1:7">
      <c r="A750" s="21">
        <f t="shared" si="14"/>
        <v>198</v>
      </c>
      <c r="B750" s="21" t="s">
        <v>10</v>
      </c>
      <c r="C750" s="127" t="s">
        <v>1035</v>
      </c>
      <c r="D750" s="127"/>
      <c r="E750" s="211"/>
      <c r="F750" s="211"/>
      <c r="G750" s="211"/>
    </row>
    <row r="751" spans="1:7">
      <c r="A751" s="21">
        <f t="shared" si="14"/>
        <v>198</v>
      </c>
      <c r="B751" s="21" t="s">
        <v>10</v>
      </c>
      <c r="C751" s="127" t="s">
        <v>1035</v>
      </c>
      <c r="D751" s="127"/>
      <c r="E751" s="211"/>
      <c r="F751" s="211"/>
      <c r="G751" s="211"/>
    </row>
    <row r="752" spans="1:7">
      <c r="A752" s="21">
        <f t="shared" si="14"/>
        <v>198</v>
      </c>
      <c r="B752" s="21" t="s">
        <v>10</v>
      </c>
      <c r="C752" s="127" t="s">
        <v>1035</v>
      </c>
      <c r="D752" s="127"/>
      <c r="E752" s="211"/>
      <c r="F752" s="211"/>
      <c r="G752" s="211"/>
    </row>
    <row r="753" spans="1:7">
      <c r="A753" s="21">
        <f t="shared" si="14"/>
        <v>198</v>
      </c>
      <c r="B753" s="21" t="s">
        <v>10</v>
      </c>
      <c r="C753" s="127" t="s">
        <v>1035</v>
      </c>
      <c r="D753" s="127"/>
      <c r="E753" s="211"/>
      <c r="F753" s="211"/>
      <c r="G753" s="211"/>
    </row>
    <row r="754" spans="1:7">
      <c r="A754" s="21">
        <f t="shared" si="14"/>
        <v>198</v>
      </c>
      <c r="B754" s="21" t="s">
        <v>10</v>
      </c>
      <c r="C754" s="127" t="s">
        <v>1035</v>
      </c>
      <c r="D754" s="127"/>
      <c r="E754" s="211"/>
      <c r="F754" s="211"/>
      <c r="G754" s="211"/>
    </row>
    <row r="755" spans="1:7">
      <c r="A755" s="21">
        <f t="shared" si="14"/>
        <v>198</v>
      </c>
      <c r="B755" s="21" t="s">
        <v>10</v>
      </c>
      <c r="C755" s="127" t="s">
        <v>1035</v>
      </c>
      <c r="D755" s="127"/>
      <c r="E755" s="211"/>
      <c r="F755" s="211"/>
      <c r="G755" s="211"/>
    </row>
    <row r="756" spans="1:7">
      <c r="A756" s="21">
        <f t="shared" si="14"/>
        <v>198</v>
      </c>
      <c r="B756" s="21" t="s">
        <v>10</v>
      </c>
      <c r="C756" s="127" t="s">
        <v>1035</v>
      </c>
      <c r="D756" s="127"/>
      <c r="E756" s="211"/>
      <c r="F756" s="211"/>
      <c r="G756" s="211"/>
    </row>
    <row r="757" spans="1:7">
      <c r="A757" s="21">
        <f t="shared" si="14"/>
        <v>198</v>
      </c>
      <c r="B757" s="21" t="s">
        <v>10</v>
      </c>
      <c r="C757" s="127" t="s">
        <v>1035</v>
      </c>
      <c r="D757" s="127"/>
      <c r="E757" s="211"/>
      <c r="F757" s="211"/>
      <c r="G757" s="211"/>
    </row>
    <row r="758" spans="1:7">
      <c r="A758" s="21">
        <f t="shared" si="14"/>
        <v>198</v>
      </c>
      <c r="B758" s="21" t="s">
        <v>10</v>
      </c>
      <c r="C758" s="127" t="s">
        <v>1035</v>
      </c>
      <c r="D758" s="127"/>
      <c r="E758" s="211"/>
      <c r="F758" s="211"/>
      <c r="G758" s="211"/>
    </row>
    <row r="759" spans="1:7">
      <c r="A759" s="21">
        <f t="shared" si="14"/>
        <v>198</v>
      </c>
      <c r="B759" s="21" t="s">
        <v>10</v>
      </c>
      <c r="C759" s="127" t="s">
        <v>1035</v>
      </c>
      <c r="D759" s="127"/>
      <c r="E759" s="211"/>
      <c r="F759" s="211"/>
      <c r="G759" s="211"/>
    </row>
    <row r="760" spans="1:7">
      <c r="A760" s="21">
        <f t="shared" si="14"/>
        <v>198</v>
      </c>
      <c r="B760" s="21" t="s">
        <v>10</v>
      </c>
      <c r="C760" s="127" t="s">
        <v>1035</v>
      </c>
      <c r="D760" s="127"/>
      <c r="E760" s="211"/>
      <c r="F760" s="211"/>
      <c r="G760" s="211"/>
    </row>
    <row r="761" spans="1:7">
      <c r="A761" s="21">
        <f t="shared" si="14"/>
        <v>198</v>
      </c>
      <c r="B761" s="21" t="s">
        <v>10</v>
      </c>
      <c r="C761" s="127" t="s">
        <v>1035</v>
      </c>
      <c r="D761" s="127"/>
      <c r="E761" s="211"/>
      <c r="F761" s="211"/>
      <c r="G761" s="211"/>
    </row>
    <row r="762" spans="1:7">
      <c r="A762" s="21">
        <f t="shared" si="14"/>
        <v>198</v>
      </c>
      <c r="B762" s="21" t="s">
        <v>10</v>
      </c>
      <c r="C762" s="127" t="s">
        <v>1035</v>
      </c>
      <c r="D762" s="127"/>
      <c r="E762" s="211"/>
      <c r="F762" s="211"/>
      <c r="G762" s="211"/>
    </row>
    <row r="763" spans="1:7">
      <c r="A763" s="21">
        <f t="shared" si="14"/>
        <v>198</v>
      </c>
      <c r="B763" s="21" t="s">
        <v>10</v>
      </c>
      <c r="C763" s="127" t="s">
        <v>1035</v>
      </c>
      <c r="D763" s="127"/>
      <c r="E763" s="211"/>
      <c r="F763" s="211"/>
      <c r="G763" s="211"/>
    </row>
    <row r="764" spans="1:7">
      <c r="A764" s="21">
        <f t="shared" si="14"/>
        <v>198</v>
      </c>
      <c r="B764" s="21" t="s">
        <v>10</v>
      </c>
      <c r="C764" s="127" t="s">
        <v>1035</v>
      </c>
      <c r="D764" s="127"/>
      <c r="E764" s="211"/>
      <c r="F764" s="211"/>
      <c r="G764" s="211"/>
    </row>
    <row r="765" spans="1:7">
      <c r="A765" s="21">
        <f t="shared" si="14"/>
        <v>198</v>
      </c>
      <c r="B765" s="21" t="s">
        <v>10</v>
      </c>
      <c r="C765" s="127" t="s">
        <v>1035</v>
      </c>
      <c r="D765" s="127"/>
      <c r="E765" s="211"/>
      <c r="F765" s="211"/>
      <c r="G765" s="211"/>
    </row>
    <row r="766" spans="1:7">
      <c r="A766" s="21">
        <f t="shared" si="14"/>
        <v>198</v>
      </c>
      <c r="B766" s="21" t="s">
        <v>10</v>
      </c>
      <c r="C766" s="127" t="s">
        <v>1035</v>
      </c>
      <c r="D766" s="127"/>
      <c r="E766" s="211"/>
      <c r="F766" s="211"/>
      <c r="G766" s="211"/>
    </row>
    <row r="767" spans="1:7">
      <c r="A767" s="21">
        <f t="shared" si="14"/>
        <v>198</v>
      </c>
      <c r="B767" s="21" t="s">
        <v>10</v>
      </c>
      <c r="C767" s="127" t="s">
        <v>1035</v>
      </c>
      <c r="D767" s="127"/>
      <c r="E767" s="211"/>
      <c r="F767" s="211"/>
      <c r="G767" s="211"/>
    </row>
    <row r="768" spans="1:7">
      <c r="A768" s="21">
        <f t="shared" si="14"/>
        <v>198</v>
      </c>
      <c r="B768" s="21" t="s">
        <v>10</v>
      </c>
      <c r="C768" s="127" t="s">
        <v>1035</v>
      </c>
      <c r="D768" s="127"/>
      <c r="E768" s="211"/>
      <c r="F768" s="211"/>
      <c r="G768" s="211"/>
    </row>
    <row r="769" spans="1:7">
      <c r="A769" s="21">
        <f t="shared" si="14"/>
        <v>198</v>
      </c>
      <c r="B769" s="21" t="s">
        <v>10</v>
      </c>
      <c r="C769" s="127" t="s">
        <v>1035</v>
      </c>
      <c r="D769" s="127"/>
      <c r="E769" s="211"/>
      <c r="F769" s="211"/>
      <c r="G769" s="211"/>
    </row>
    <row r="770" spans="1:7">
      <c r="A770" s="21">
        <f t="shared" si="14"/>
        <v>198</v>
      </c>
      <c r="B770" s="21" t="s">
        <v>10</v>
      </c>
      <c r="C770" s="127" t="s">
        <v>1035</v>
      </c>
      <c r="D770" s="127"/>
      <c r="E770" s="211"/>
      <c r="F770" s="211"/>
      <c r="G770" s="211"/>
    </row>
    <row r="771" spans="1:7">
      <c r="A771" s="21">
        <f t="shared" si="14"/>
        <v>198</v>
      </c>
      <c r="B771" s="21" t="s">
        <v>10</v>
      </c>
      <c r="C771" s="127" t="s">
        <v>1035</v>
      </c>
      <c r="D771" s="127"/>
      <c r="E771" s="211"/>
      <c r="F771" s="211"/>
      <c r="G771" s="211"/>
    </row>
    <row r="772" spans="1:7">
      <c r="A772" s="21">
        <f t="shared" si="14"/>
        <v>198</v>
      </c>
      <c r="B772" s="21" t="s">
        <v>10</v>
      </c>
      <c r="C772" s="127" t="s">
        <v>1035</v>
      </c>
      <c r="D772" s="127"/>
      <c r="E772" s="211"/>
      <c r="F772" s="211"/>
      <c r="G772" s="211"/>
    </row>
    <row r="773" spans="1:7">
      <c r="A773" s="21">
        <f t="shared" si="14"/>
        <v>198</v>
      </c>
      <c r="B773" s="21" t="s">
        <v>10</v>
      </c>
      <c r="C773" s="127" t="s">
        <v>1035</v>
      </c>
      <c r="D773" s="127"/>
      <c r="E773" s="211"/>
      <c r="F773" s="211"/>
      <c r="G773" s="211"/>
    </row>
    <row r="774" spans="1:7">
      <c r="A774" s="21">
        <f t="shared" si="14"/>
        <v>198</v>
      </c>
      <c r="B774" s="21" t="s">
        <v>10</v>
      </c>
      <c r="C774" s="127" t="s">
        <v>1035</v>
      </c>
      <c r="D774" s="127"/>
      <c r="E774" s="211"/>
      <c r="F774" s="211"/>
      <c r="G774" s="211"/>
    </row>
    <row r="775" spans="1:7">
      <c r="A775" s="21">
        <f t="shared" si="14"/>
        <v>198</v>
      </c>
      <c r="B775" s="21" t="s">
        <v>10</v>
      </c>
      <c r="C775" s="127" t="s">
        <v>1035</v>
      </c>
      <c r="D775" s="127"/>
      <c r="E775" s="211"/>
      <c r="F775" s="211"/>
      <c r="G775" s="211"/>
    </row>
    <row r="776" spans="1:7">
      <c r="A776" s="21">
        <f t="shared" si="14"/>
        <v>198</v>
      </c>
      <c r="B776" s="21" t="s">
        <v>10</v>
      </c>
      <c r="C776" s="127" t="s">
        <v>1035</v>
      </c>
      <c r="D776" s="127"/>
      <c r="E776" s="211"/>
      <c r="F776" s="211"/>
      <c r="G776" s="211"/>
    </row>
    <row r="777" spans="1:7">
      <c r="A777" s="21">
        <f t="shared" si="14"/>
        <v>198</v>
      </c>
      <c r="B777" s="21" t="s">
        <v>10</v>
      </c>
      <c r="C777" s="127" t="s">
        <v>1035</v>
      </c>
      <c r="D777" s="127"/>
      <c r="E777" s="211"/>
      <c r="F777" s="211"/>
      <c r="G777" s="211"/>
    </row>
    <row r="778" spans="1:7">
      <c r="A778" s="21">
        <f t="shared" si="14"/>
        <v>198</v>
      </c>
      <c r="B778" s="21" t="s">
        <v>10</v>
      </c>
      <c r="C778" s="127" t="s">
        <v>1035</v>
      </c>
      <c r="D778" s="127"/>
      <c r="E778" s="211"/>
      <c r="F778" s="211"/>
      <c r="G778" s="211"/>
    </row>
    <row r="779" spans="1:7">
      <c r="A779" s="21">
        <f t="shared" si="14"/>
        <v>198</v>
      </c>
      <c r="B779" s="21" t="s">
        <v>10</v>
      </c>
      <c r="C779" s="127" t="s">
        <v>1035</v>
      </c>
      <c r="D779" s="127"/>
      <c r="E779" s="211"/>
      <c r="F779" s="211"/>
      <c r="G779" s="211"/>
    </row>
    <row r="780" spans="1:7">
      <c r="A780" s="21">
        <f t="shared" si="14"/>
        <v>198</v>
      </c>
      <c r="B780" s="21" t="s">
        <v>10</v>
      </c>
      <c r="C780" s="127" t="s">
        <v>1035</v>
      </c>
      <c r="D780" s="127"/>
      <c r="E780" s="211"/>
      <c r="F780" s="211"/>
      <c r="G780" s="211"/>
    </row>
    <row r="781" spans="1:7">
      <c r="A781" s="21">
        <f t="shared" si="14"/>
        <v>198</v>
      </c>
      <c r="B781" s="21" t="s">
        <v>10</v>
      </c>
      <c r="C781" s="127" t="s">
        <v>1035</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2023-08-16T01:56:53Z</dcterms:modified>
</cp:coreProperties>
</file>